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xampp\htdocs\online_elink\processed_files\"/>
    </mc:Choice>
  </mc:AlternateContent>
  <bookViews>
    <workbookView xWindow="0" yWindow="495" windowWidth="28800" windowHeight="17505" activeTab="6"/>
  </bookViews>
  <sheets>
    <sheet name="ELINK3" sheetId="11" r:id="rId1"/>
    <sheet name="ELINK2" sheetId="10" r:id="rId2"/>
    <sheet name="ELINK" sheetId="9" r:id="rId3"/>
    <sheet name="Eng_Info" sheetId="5" r:id="rId4"/>
    <sheet name="Chart" sheetId="6" r:id="rId5"/>
    <sheet name="input" sheetId="7" r:id="rId6"/>
    <sheet name="output" sheetId="8" r:id="rId7"/>
  </sheets>
  <definedNames>
    <definedName name="_xlnm._FilterDatabase" localSheetId="6" hidden="1">output!$B$2:$B$60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47" i="11" l="1"/>
  <c r="E647" i="11" s="1"/>
  <c r="F646" i="11"/>
  <c r="E646" i="11" s="1"/>
  <c r="F645" i="11"/>
  <c r="E645" i="11" s="1"/>
  <c r="F644" i="11"/>
  <c r="E644" i="11" s="1"/>
  <c r="F643" i="11"/>
  <c r="E643" i="11" s="1"/>
  <c r="F642" i="11"/>
  <c r="E642" i="11" s="1"/>
  <c r="F641" i="11"/>
  <c r="E641" i="11" s="1"/>
  <c r="F640" i="11"/>
  <c r="E640" i="11" s="1"/>
  <c r="F639" i="11"/>
  <c r="E639" i="11" s="1"/>
  <c r="F638" i="11"/>
  <c r="E638" i="11" s="1"/>
  <c r="F637" i="11"/>
  <c r="E637" i="11" s="1"/>
  <c r="F636" i="11"/>
  <c r="E636" i="11" s="1"/>
  <c r="F635" i="11"/>
  <c r="E635" i="11" s="1"/>
  <c r="F634" i="11"/>
  <c r="E634" i="11" s="1"/>
  <c r="F633" i="11"/>
  <c r="E633" i="11" s="1"/>
  <c r="F632" i="11"/>
  <c r="E632" i="11" s="1"/>
  <c r="F631" i="11"/>
  <c r="E631" i="11" s="1"/>
  <c r="F630" i="11"/>
  <c r="E630" i="11" s="1"/>
  <c r="F629" i="11"/>
  <c r="E629" i="11" s="1"/>
  <c r="F628" i="11"/>
  <c r="E628" i="11" s="1"/>
  <c r="F626" i="11"/>
  <c r="E626" i="11" s="1"/>
  <c r="F625" i="11"/>
  <c r="E625" i="11" s="1"/>
  <c r="F624" i="11"/>
  <c r="E624" i="11" s="1"/>
  <c r="F623" i="11"/>
  <c r="E623" i="11" s="1"/>
  <c r="F622" i="11"/>
  <c r="E622" i="11" s="1"/>
  <c r="F621" i="11"/>
  <c r="E621" i="11" s="1"/>
  <c r="F620" i="11"/>
  <c r="E620" i="11" s="1"/>
  <c r="F619" i="11"/>
  <c r="E619" i="11" s="1"/>
  <c r="F617" i="11"/>
  <c r="E617" i="11" s="1"/>
  <c r="F616" i="11"/>
  <c r="E616" i="11" s="1"/>
  <c r="F615" i="11"/>
  <c r="E615" i="11" s="1"/>
  <c r="F614" i="11"/>
  <c r="E614" i="11" s="1"/>
  <c r="F613" i="11"/>
  <c r="E613" i="11" s="1"/>
  <c r="F612" i="11"/>
  <c r="E612" i="11" s="1"/>
  <c r="F611" i="11"/>
  <c r="E611" i="11" s="1"/>
  <c r="F610" i="11"/>
  <c r="E610" i="11" s="1"/>
  <c r="F608" i="11"/>
  <c r="E608" i="11" s="1"/>
  <c r="F607" i="11"/>
  <c r="E607" i="11" s="1"/>
  <c r="F606" i="11"/>
  <c r="E606" i="11" s="1"/>
  <c r="F605" i="11"/>
  <c r="E605" i="11" s="1"/>
  <c r="F604" i="11"/>
  <c r="E604" i="11" s="1"/>
  <c r="F603" i="11"/>
  <c r="E603" i="11" s="1"/>
  <c r="F602" i="11"/>
  <c r="E602" i="11" s="1"/>
  <c r="F601" i="11"/>
  <c r="E601" i="11" s="1"/>
  <c r="F599" i="11"/>
  <c r="E599" i="11" s="1"/>
  <c r="F598" i="11"/>
  <c r="E598" i="11" s="1"/>
  <c r="F597" i="11"/>
  <c r="E597" i="11" s="1"/>
  <c r="F596" i="11"/>
  <c r="E596" i="11" s="1"/>
  <c r="F595" i="11"/>
  <c r="E595" i="11" s="1"/>
  <c r="F594" i="11"/>
  <c r="E594" i="11" s="1"/>
  <c r="F593" i="11"/>
  <c r="E593" i="11" s="1"/>
  <c r="F592" i="11"/>
  <c r="E592" i="11" s="1"/>
  <c r="F590" i="11"/>
  <c r="E590" i="11" s="1"/>
  <c r="F589" i="11"/>
  <c r="E589" i="11" s="1"/>
  <c r="F588" i="11"/>
  <c r="E588" i="11" s="1"/>
  <c r="F587" i="11"/>
  <c r="E587" i="11" s="1"/>
  <c r="F586" i="11"/>
  <c r="E586" i="11" s="1"/>
  <c r="F585" i="11"/>
  <c r="E585" i="11" s="1"/>
  <c r="F584" i="11"/>
  <c r="E584" i="11" s="1"/>
  <c r="F583" i="11"/>
  <c r="E583" i="11" s="1"/>
  <c r="F581" i="11"/>
  <c r="E581" i="11" s="1"/>
  <c r="F580" i="11"/>
  <c r="E580" i="11" s="1"/>
  <c r="F579" i="11"/>
  <c r="E579" i="11" s="1"/>
  <c r="F578" i="11"/>
  <c r="E578" i="11" s="1"/>
  <c r="F577" i="11"/>
  <c r="E577" i="11" s="1"/>
  <c r="F576" i="11"/>
  <c r="E576" i="11" s="1"/>
  <c r="F575" i="11"/>
  <c r="E575" i="11" s="1"/>
  <c r="F574" i="11"/>
  <c r="E574" i="11" s="1"/>
  <c r="F572" i="11"/>
  <c r="E572" i="11" s="1"/>
  <c r="F571" i="11"/>
  <c r="E571" i="11" s="1"/>
  <c r="F570" i="11"/>
  <c r="E570" i="11" s="1"/>
  <c r="F569" i="11"/>
  <c r="E569" i="11" s="1"/>
  <c r="F568" i="11"/>
  <c r="E568" i="11" s="1"/>
  <c r="F567" i="11"/>
  <c r="E567" i="11" s="1"/>
  <c r="F566" i="11"/>
  <c r="E566" i="11" s="1"/>
  <c r="F565" i="11"/>
  <c r="E565" i="11" s="1"/>
  <c r="F563" i="11"/>
  <c r="E563" i="11" s="1"/>
  <c r="F562" i="11"/>
  <c r="E562" i="11" s="1"/>
  <c r="F561" i="11"/>
  <c r="E561" i="11" s="1"/>
  <c r="F560" i="11"/>
  <c r="E560" i="11" s="1"/>
  <c r="F559" i="11"/>
  <c r="E559" i="11" s="1"/>
  <c r="F558" i="11"/>
  <c r="E558" i="11" s="1"/>
  <c r="F557" i="11"/>
  <c r="E557" i="11" s="1"/>
  <c r="F556" i="11"/>
  <c r="E556" i="11" s="1"/>
  <c r="F555" i="11"/>
  <c r="E555" i="11" s="1"/>
  <c r="F554" i="11"/>
  <c r="E554" i="11" s="1"/>
  <c r="F553" i="11"/>
  <c r="E553" i="11" s="1"/>
  <c r="F552" i="11"/>
  <c r="E552" i="11" s="1"/>
  <c r="F551" i="11"/>
  <c r="E551" i="11" s="1"/>
  <c r="F550" i="11"/>
  <c r="E550" i="11" s="1"/>
  <c r="F549" i="11"/>
  <c r="E549" i="11" s="1"/>
  <c r="F548" i="11"/>
  <c r="E548" i="11" s="1"/>
  <c r="F547" i="11"/>
  <c r="E547" i="11" s="1"/>
  <c r="F546" i="11"/>
  <c r="E546" i="11" s="1"/>
  <c r="F545" i="11"/>
  <c r="E545" i="11" s="1"/>
  <c r="F544" i="11"/>
  <c r="E544" i="11" s="1"/>
  <c r="F543" i="11"/>
  <c r="E543" i="11" s="1"/>
  <c r="F542" i="11"/>
  <c r="E542" i="11" s="1"/>
  <c r="F541" i="11"/>
  <c r="E541" i="11" s="1"/>
  <c r="F540" i="11"/>
  <c r="E540" i="11" s="1"/>
  <c r="F539" i="11"/>
  <c r="E539" i="11" s="1"/>
  <c r="F538" i="11"/>
  <c r="E538" i="11" s="1"/>
  <c r="F537" i="11"/>
  <c r="E537" i="11" s="1"/>
  <c r="F531" i="11"/>
  <c r="E531" i="11" s="1"/>
  <c r="F529" i="11"/>
  <c r="E529" i="11" s="1"/>
  <c r="F528" i="11"/>
  <c r="E528" i="11" s="1"/>
  <c r="F527" i="11"/>
  <c r="E527" i="11" s="1"/>
  <c r="F526" i="11"/>
  <c r="E526" i="11" s="1"/>
  <c r="F525" i="11"/>
  <c r="E525" i="11" s="1"/>
  <c r="F524" i="11"/>
  <c r="E524" i="11" s="1"/>
  <c r="F523" i="11"/>
  <c r="E523" i="11" s="1"/>
  <c r="F522" i="11"/>
  <c r="E522" i="11" s="1"/>
  <c r="F521" i="11"/>
  <c r="E521" i="11" s="1"/>
  <c r="F520" i="11"/>
  <c r="E520" i="11" s="1"/>
  <c r="F519" i="11"/>
  <c r="E519" i="11" s="1"/>
  <c r="F518" i="11"/>
  <c r="E518" i="11" s="1"/>
  <c r="F517" i="11"/>
  <c r="E517" i="11" s="1"/>
  <c r="F516" i="11"/>
  <c r="E516" i="11" s="1"/>
  <c r="F515" i="11"/>
  <c r="E515" i="11" s="1"/>
  <c r="F514" i="11"/>
  <c r="E514" i="11" s="1"/>
  <c r="F513" i="11"/>
  <c r="E513" i="11" s="1"/>
  <c r="F512" i="11"/>
  <c r="E512" i="11" s="1"/>
  <c r="F511" i="11"/>
  <c r="E511" i="11" s="1"/>
  <c r="F510" i="11"/>
  <c r="E510" i="11" s="1"/>
  <c r="F509" i="11"/>
  <c r="E509" i="11" s="1"/>
  <c r="F508" i="11"/>
  <c r="E508" i="11" s="1"/>
  <c r="F507" i="11"/>
  <c r="E507" i="11" s="1"/>
  <c r="F506" i="11"/>
  <c r="E506" i="11" s="1"/>
  <c r="F505" i="11"/>
  <c r="E505" i="11" s="1"/>
  <c r="F504" i="11"/>
  <c r="E504" i="11" s="1"/>
  <c r="F503" i="11"/>
  <c r="E503" i="11" s="1"/>
  <c r="F502" i="11"/>
  <c r="E502" i="11" s="1"/>
  <c r="F501" i="11"/>
  <c r="E501" i="11" s="1"/>
  <c r="F500" i="11"/>
  <c r="E500" i="11" s="1"/>
  <c r="F499" i="11"/>
  <c r="E499" i="11" s="1"/>
  <c r="F498" i="11"/>
  <c r="E498" i="11" s="1"/>
  <c r="F497" i="11"/>
  <c r="E497" i="11" s="1"/>
  <c r="F496" i="11"/>
  <c r="E496" i="11" s="1"/>
  <c r="F495" i="11"/>
  <c r="E495" i="11" s="1"/>
  <c r="F494" i="11"/>
  <c r="E494" i="11" s="1"/>
  <c r="F493" i="11"/>
  <c r="E493" i="11" s="1"/>
  <c r="F492" i="11"/>
  <c r="E492" i="11" s="1"/>
  <c r="F491" i="11"/>
  <c r="E491" i="11" s="1"/>
  <c r="F490" i="11"/>
  <c r="E490" i="11" s="1"/>
  <c r="F489" i="11"/>
  <c r="E489" i="11" s="1"/>
  <c r="F488" i="11"/>
  <c r="E488" i="11" s="1"/>
  <c r="F487" i="11"/>
  <c r="E487" i="11" s="1"/>
  <c r="F486" i="11"/>
  <c r="E486" i="11" s="1"/>
  <c r="F485" i="11"/>
  <c r="E485" i="11" s="1"/>
  <c r="F484" i="11"/>
  <c r="E484" i="11" s="1"/>
  <c r="F483" i="11"/>
  <c r="E483" i="11" s="1"/>
  <c r="F482" i="11"/>
  <c r="E482" i="11" s="1"/>
  <c r="F481" i="11"/>
  <c r="E481" i="11" s="1"/>
  <c r="F480" i="11"/>
  <c r="E480" i="11" s="1"/>
  <c r="F479" i="11"/>
  <c r="E479" i="11" s="1"/>
  <c r="F478" i="11"/>
  <c r="E478" i="11" s="1"/>
  <c r="F477" i="11"/>
  <c r="E477" i="11" s="1"/>
  <c r="F476" i="11"/>
  <c r="E476" i="11" s="1"/>
  <c r="F475" i="11"/>
  <c r="E475" i="11" s="1"/>
  <c r="F473" i="11"/>
  <c r="E473" i="11" s="1"/>
  <c r="F472" i="11"/>
  <c r="E472" i="11" s="1"/>
  <c r="F471" i="11"/>
  <c r="E471" i="11" s="1"/>
  <c r="F470" i="11"/>
  <c r="E470" i="11" s="1"/>
  <c r="F469" i="11"/>
  <c r="E469" i="11" s="1"/>
  <c r="F468" i="11"/>
  <c r="E468" i="11" s="1"/>
  <c r="F467" i="11"/>
  <c r="E467" i="11" s="1"/>
  <c r="F466" i="11"/>
  <c r="E466" i="11" s="1"/>
  <c r="F465" i="11"/>
  <c r="E465" i="11" s="1"/>
  <c r="F464" i="11"/>
  <c r="E464" i="11" s="1"/>
  <c r="F463" i="11"/>
  <c r="E463" i="11" s="1"/>
  <c r="F462" i="11"/>
  <c r="E462" i="11" s="1"/>
  <c r="F461" i="11"/>
  <c r="E461" i="11" s="1"/>
  <c r="F460" i="11"/>
  <c r="E460" i="11" s="1"/>
  <c r="F459" i="11"/>
  <c r="E459" i="11" s="1"/>
  <c r="F458" i="11"/>
  <c r="E458" i="11" s="1"/>
  <c r="F457" i="11"/>
  <c r="E457" i="11" s="1"/>
  <c r="F456" i="11"/>
  <c r="E456" i="11" s="1"/>
  <c r="F455" i="11"/>
  <c r="E455" i="11" s="1"/>
  <c r="F454" i="11"/>
  <c r="E454" i="11" s="1"/>
  <c r="F453" i="11"/>
  <c r="E453" i="11" s="1"/>
  <c r="F452" i="11"/>
  <c r="E452" i="11" s="1"/>
  <c r="F451" i="11"/>
  <c r="E451" i="11" s="1"/>
  <c r="F450" i="11"/>
  <c r="E450" i="11" s="1"/>
  <c r="F449" i="11"/>
  <c r="E449" i="11" s="1"/>
  <c r="F448" i="11"/>
  <c r="E448" i="11" s="1"/>
  <c r="F447" i="11"/>
  <c r="E447" i="11" s="1"/>
  <c r="F446" i="11"/>
  <c r="E446" i="11" s="1"/>
  <c r="F444" i="11"/>
  <c r="E444" i="11" s="1"/>
  <c r="F443" i="11"/>
  <c r="E443" i="11" s="1"/>
  <c r="F442" i="11"/>
  <c r="E442" i="11" s="1"/>
  <c r="F440" i="11"/>
  <c r="E440" i="11" s="1"/>
  <c r="F439" i="11"/>
  <c r="E439" i="11" s="1"/>
  <c r="F438" i="11"/>
  <c r="E438" i="11" s="1"/>
  <c r="F437" i="11"/>
  <c r="E437" i="11" s="1"/>
  <c r="F436" i="11"/>
  <c r="E436" i="11" s="1"/>
  <c r="F435" i="11"/>
  <c r="E435" i="11" s="1"/>
  <c r="F434" i="11"/>
  <c r="E434" i="11" s="1"/>
  <c r="F433" i="11"/>
  <c r="E433" i="11" s="1"/>
  <c r="F432" i="11"/>
  <c r="E432" i="11" s="1"/>
  <c r="F431" i="11"/>
  <c r="E431" i="11" s="1"/>
  <c r="F430" i="11"/>
  <c r="E430" i="11" s="1"/>
  <c r="F429" i="11"/>
  <c r="E429" i="11" s="1"/>
  <c r="F428" i="11"/>
  <c r="E428" i="11" s="1"/>
  <c r="F427" i="11"/>
  <c r="E427" i="11" s="1"/>
  <c r="F426" i="11"/>
  <c r="E426" i="11" s="1"/>
  <c r="F425" i="11"/>
  <c r="E425" i="11" s="1"/>
  <c r="F424" i="11"/>
  <c r="E424" i="11" s="1"/>
  <c r="F423" i="11"/>
  <c r="E423" i="11" s="1"/>
  <c r="F422" i="11"/>
  <c r="E422" i="11" s="1"/>
  <c r="F421" i="11"/>
  <c r="E421" i="11" s="1"/>
  <c r="F420" i="11"/>
  <c r="E420" i="11" s="1"/>
  <c r="F419" i="11"/>
  <c r="E419" i="11" s="1"/>
  <c r="F418" i="11"/>
  <c r="E418" i="11" s="1"/>
  <c r="F417" i="11"/>
  <c r="E417" i="11" s="1"/>
  <c r="F416" i="11"/>
  <c r="E416" i="11" s="1"/>
  <c r="F415" i="11"/>
  <c r="E415" i="11" s="1"/>
  <c r="F414" i="11"/>
  <c r="E414" i="11" s="1"/>
  <c r="F413" i="11"/>
  <c r="E413" i="11" s="1"/>
  <c r="F412" i="11"/>
  <c r="E412" i="11" s="1"/>
  <c r="F411" i="11"/>
  <c r="E411" i="11" s="1"/>
  <c r="F410" i="11"/>
  <c r="E410" i="11" s="1"/>
  <c r="F409" i="11"/>
  <c r="E409" i="11" s="1"/>
  <c r="F408" i="11"/>
  <c r="E408" i="11" s="1"/>
  <c r="F407" i="11"/>
  <c r="E407" i="11" s="1"/>
  <c r="F406" i="11"/>
  <c r="E406" i="11" s="1"/>
  <c r="F405" i="11"/>
  <c r="E405" i="11" s="1"/>
  <c r="F404" i="11"/>
  <c r="E404" i="11" s="1"/>
  <c r="F403" i="11"/>
  <c r="E403" i="11" s="1"/>
  <c r="F402" i="11"/>
  <c r="E402" i="11" s="1"/>
  <c r="F401" i="11"/>
  <c r="E401" i="11" s="1"/>
  <c r="F400" i="11"/>
  <c r="E400" i="11" s="1"/>
  <c r="F399" i="11"/>
  <c r="E399" i="11" s="1"/>
  <c r="F398" i="11"/>
  <c r="E398" i="11" s="1"/>
  <c r="F397" i="11"/>
  <c r="E397" i="11" s="1"/>
  <c r="F396" i="11"/>
  <c r="E396" i="11" s="1"/>
  <c r="F395" i="11"/>
  <c r="E395" i="11" s="1"/>
  <c r="F394" i="11"/>
  <c r="E394" i="11" s="1"/>
  <c r="F393" i="11"/>
  <c r="E393" i="11" s="1"/>
  <c r="F392" i="11"/>
  <c r="E392" i="11" s="1"/>
  <c r="F391" i="11"/>
  <c r="E391" i="11" s="1"/>
  <c r="F390" i="11"/>
  <c r="E390" i="11" s="1"/>
  <c r="F389" i="11"/>
  <c r="E389" i="11" s="1"/>
  <c r="F388" i="11"/>
  <c r="E388" i="11" s="1"/>
  <c r="F387" i="11"/>
  <c r="E387" i="11" s="1"/>
  <c r="F386" i="11"/>
  <c r="E386" i="11" s="1"/>
  <c r="F385" i="11"/>
  <c r="E385" i="11" s="1"/>
  <c r="F384" i="11"/>
  <c r="E384" i="11" s="1"/>
  <c r="F383" i="11"/>
  <c r="E383" i="11" s="1"/>
  <c r="F382" i="11"/>
  <c r="E382" i="11" s="1"/>
  <c r="F381" i="11"/>
  <c r="E381" i="11" s="1"/>
  <c r="F380" i="11"/>
  <c r="E380" i="11" s="1"/>
  <c r="F379" i="11"/>
  <c r="E379" i="11" s="1"/>
  <c r="F378" i="11"/>
  <c r="E378" i="11" s="1"/>
  <c r="F377" i="11"/>
  <c r="E377" i="11" s="1"/>
  <c r="F376" i="11"/>
  <c r="E376" i="11" s="1"/>
  <c r="F375" i="11"/>
  <c r="E375" i="11" s="1"/>
  <c r="F374" i="11"/>
  <c r="E374" i="11" s="1"/>
  <c r="F373" i="11"/>
  <c r="E373" i="11" s="1"/>
  <c r="F372" i="11"/>
  <c r="E372" i="11" s="1"/>
  <c r="F371" i="11"/>
  <c r="E371" i="11" s="1"/>
  <c r="F370" i="11"/>
  <c r="E370" i="11" s="1"/>
  <c r="F369" i="11"/>
  <c r="E369" i="11" s="1"/>
  <c r="F368" i="11"/>
  <c r="E368" i="11" s="1"/>
  <c r="F367" i="11"/>
  <c r="E367" i="11" s="1"/>
  <c r="F366" i="11"/>
  <c r="E366" i="11" s="1"/>
  <c r="F365" i="11"/>
  <c r="E365" i="11" s="1"/>
  <c r="F364" i="11"/>
  <c r="E364" i="11" s="1"/>
  <c r="F363" i="11"/>
  <c r="E363" i="11" s="1"/>
  <c r="F362" i="11"/>
  <c r="E362" i="11" s="1"/>
  <c r="F361" i="11"/>
  <c r="E361" i="11" s="1"/>
  <c r="F360" i="11"/>
  <c r="E360" i="11" s="1"/>
  <c r="F359" i="11"/>
  <c r="E359" i="11" s="1"/>
  <c r="F358" i="11"/>
  <c r="E358" i="11" s="1"/>
  <c r="F357" i="11"/>
  <c r="E357" i="11" s="1"/>
  <c r="F356" i="11"/>
  <c r="E356" i="11" s="1"/>
  <c r="F355" i="11"/>
  <c r="E355" i="11" s="1"/>
  <c r="F354" i="11"/>
  <c r="E354" i="11" s="1"/>
  <c r="F353" i="11"/>
  <c r="E353" i="11" s="1"/>
  <c r="F352" i="11"/>
  <c r="E352" i="11" s="1"/>
  <c r="F351" i="11"/>
  <c r="E351" i="11" s="1"/>
  <c r="F350" i="11"/>
  <c r="E350" i="11" s="1"/>
  <c r="F349" i="11"/>
  <c r="E349" i="11" s="1"/>
  <c r="F348" i="11"/>
  <c r="E348" i="11" s="1"/>
  <c r="F347" i="11"/>
  <c r="E347" i="11" s="1"/>
  <c r="F346" i="11"/>
  <c r="E346" i="11" s="1"/>
  <c r="F345" i="11"/>
  <c r="E345" i="11" s="1"/>
  <c r="F344" i="11"/>
  <c r="E344" i="11" s="1"/>
  <c r="F343" i="11"/>
  <c r="E343" i="11" s="1"/>
  <c r="F342" i="11"/>
  <c r="E342" i="11" s="1"/>
  <c r="F341" i="11"/>
  <c r="E341" i="11" s="1"/>
  <c r="F340" i="11"/>
  <c r="E340" i="11" s="1"/>
  <c r="F339" i="11"/>
  <c r="E339" i="11" s="1"/>
  <c r="F338" i="11"/>
  <c r="E338" i="11" s="1"/>
  <c r="F337" i="11"/>
  <c r="E337" i="11" s="1"/>
  <c r="F336" i="11"/>
  <c r="E336" i="11" s="1"/>
  <c r="F335" i="11"/>
  <c r="E335" i="11" s="1"/>
  <c r="F334" i="11"/>
  <c r="E334" i="11" s="1"/>
  <c r="F333" i="11"/>
  <c r="E333" i="11" s="1"/>
  <c r="F332" i="11"/>
  <c r="E332" i="11" s="1"/>
  <c r="F331" i="11"/>
  <c r="E331" i="11" s="1"/>
  <c r="F330" i="11"/>
  <c r="E330" i="11" s="1"/>
  <c r="F329" i="11"/>
  <c r="E329" i="11" s="1"/>
  <c r="F328" i="11"/>
  <c r="E328" i="11" s="1"/>
  <c r="F327" i="11"/>
  <c r="E327" i="11" s="1"/>
  <c r="F326" i="11"/>
  <c r="E326" i="11" s="1"/>
  <c r="F325" i="11"/>
  <c r="E325" i="11" s="1"/>
  <c r="F324" i="11"/>
  <c r="E324" i="11" s="1"/>
  <c r="F323" i="11"/>
  <c r="E323" i="11" s="1"/>
  <c r="F322" i="11"/>
  <c r="E322" i="11" s="1"/>
  <c r="F321" i="11"/>
  <c r="E321" i="11" s="1"/>
  <c r="F320" i="11"/>
  <c r="E320" i="11" s="1"/>
  <c r="F319" i="11"/>
  <c r="E319" i="11" s="1"/>
  <c r="F318" i="11"/>
  <c r="E318" i="11" s="1"/>
  <c r="F317" i="11"/>
  <c r="E317" i="11" s="1"/>
  <c r="F316" i="11"/>
  <c r="E316" i="11" s="1"/>
  <c r="F315" i="11"/>
  <c r="E315" i="11" s="1"/>
  <c r="F314" i="11"/>
  <c r="E314" i="11" s="1"/>
  <c r="F313" i="11"/>
  <c r="E313" i="11" s="1"/>
  <c r="F312" i="11"/>
  <c r="E312" i="11" s="1"/>
  <c r="F311" i="11"/>
  <c r="E311" i="11" s="1"/>
  <c r="F310" i="11"/>
  <c r="E310" i="11" s="1"/>
  <c r="F309" i="11"/>
  <c r="E309" i="11" s="1"/>
  <c r="F308" i="11"/>
  <c r="E308" i="11" s="1"/>
  <c r="F307" i="11"/>
  <c r="E307" i="11" s="1"/>
  <c r="F306" i="11"/>
  <c r="E306" i="11" s="1"/>
  <c r="F305" i="11"/>
  <c r="E305" i="11" s="1"/>
  <c r="F304" i="11"/>
  <c r="E304" i="11" s="1"/>
  <c r="F303" i="11"/>
  <c r="E303" i="11" s="1"/>
  <c r="F302" i="11"/>
  <c r="E302" i="11" s="1"/>
  <c r="F301" i="11"/>
  <c r="E301" i="11" s="1"/>
  <c r="F300" i="11"/>
  <c r="E300" i="11" s="1"/>
  <c r="F299" i="11"/>
  <c r="E299" i="11" s="1"/>
  <c r="F298" i="11"/>
  <c r="E298" i="11" s="1"/>
  <c r="F297" i="11"/>
  <c r="E297" i="11" s="1"/>
  <c r="F296" i="11"/>
  <c r="E296" i="11" s="1"/>
  <c r="F295" i="11"/>
  <c r="E295" i="11" s="1"/>
  <c r="F294" i="11"/>
  <c r="E294" i="11" s="1"/>
  <c r="F293" i="11"/>
  <c r="E293" i="11" s="1"/>
  <c r="F292" i="11"/>
  <c r="E292" i="11" s="1"/>
  <c r="F291" i="11"/>
  <c r="E291" i="11" s="1"/>
  <c r="F290" i="11"/>
  <c r="E290" i="11" s="1"/>
  <c r="F289" i="11"/>
  <c r="E289" i="11" s="1"/>
  <c r="F288" i="11"/>
  <c r="E288" i="11" s="1"/>
  <c r="F287" i="11"/>
  <c r="E287" i="11" s="1"/>
  <c r="F286" i="11"/>
  <c r="E286" i="11" s="1"/>
  <c r="F285" i="11"/>
  <c r="E285" i="11" s="1"/>
  <c r="F284" i="11"/>
  <c r="E284" i="11" s="1"/>
  <c r="F283" i="11"/>
  <c r="E283" i="11" s="1"/>
  <c r="F282" i="11"/>
  <c r="E282" i="11" s="1"/>
  <c r="F281" i="11"/>
  <c r="E281" i="11" s="1"/>
  <c r="F280" i="11"/>
  <c r="E280" i="11" s="1"/>
  <c r="F279" i="11"/>
  <c r="E279" i="11" s="1"/>
  <c r="F278" i="11"/>
  <c r="E278" i="11" s="1"/>
  <c r="F277" i="11"/>
  <c r="E277" i="11" s="1"/>
  <c r="F276" i="11"/>
  <c r="E276" i="11" s="1"/>
  <c r="F275" i="11"/>
  <c r="E275" i="11" s="1"/>
  <c r="F274" i="11"/>
  <c r="E274" i="11" s="1"/>
  <c r="F273" i="11"/>
  <c r="E273" i="11" s="1"/>
  <c r="F272" i="11"/>
  <c r="E272" i="11" s="1"/>
  <c r="F271" i="11"/>
  <c r="E271" i="11" s="1"/>
  <c r="F270" i="11"/>
  <c r="E270" i="11" s="1"/>
  <c r="F269" i="11"/>
  <c r="E269" i="11" s="1"/>
  <c r="F268" i="11"/>
  <c r="E268" i="11" s="1"/>
  <c r="F267" i="11"/>
  <c r="E267" i="11" s="1"/>
  <c r="F266" i="11"/>
  <c r="E266" i="11" s="1"/>
  <c r="F265" i="11"/>
  <c r="E265" i="11" s="1"/>
  <c r="F264" i="11"/>
  <c r="E264" i="11" s="1"/>
  <c r="F263" i="11"/>
  <c r="E263" i="11" s="1"/>
  <c r="F262" i="11"/>
  <c r="E262" i="11" s="1"/>
  <c r="F261" i="11"/>
  <c r="E261" i="11" s="1"/>
  <c r="F260" i="11"/>
  <c r="E260" i="11" s="1"/>
  <c r="F259" i="11"/>
  <c r="E259" i="11" s="1"/>
  <c r="F258" i="11"/>
  <c r="E258" i="11" s="1"/>
  <c r="F257" i="11"/>
  <c r="E257" i="11" s="1"/>
  <c r="F256" i="11"/>
  <c r="E256" i="11" s="1"/>
  <c r="F255" i="11"/>
  <c r="E255" i="11" s="1"/>
  <c r="F254" i="11"/>
  <c r="E254" i="11" s="1"/>
  <c r="F253" i="11"/>
  <c r="E253" i="11" s="1"/>
  <c r="F252" i="11"/>
  <c r="E252" i="11" s="1"/>
  <c r="F251" i="11"/>
  <c r="E251" i="11" s="1"/>
  <c r="F250" i="11"/>
  <c r="E250" i="11" s="1"/>
  <c r="F249" i="11"/>
  <c r="E249" i="11" s="1"/>
  <c r="F248" i="11"/>
  <c r="E248" i="11" s="1"/>
  <c r="F247" i="11"/>
  <c r="E247" i="11" s="1"/>
  <c r="F246" i="11"/>
  <c r="E246" i="11" s="1"/>
  <c r="F245" i="11"/>
  <c r="E245" i="11" s="1"/>
  <c r="F244" i="11"/>
  <c r="E244" i="11" s="1"/>
  <c r="F243" i="11"/>
  <c r="E243" i="11" s="1"/>
  <c r="F242" i="11"/>
  <c r="E242" i="11" s="1"/>
  <c r="F241" i="11"/>
  <c r="E241" i="11" s="1"/>
  <c r="F240" i="11"/>
  <c r="E240" i="11" s="1"/>
  <c r="F239" i="11"/>
  <c r="E239" i="11" s="1"/>
  <c r="F238" i="11"/>
  <c r="E238" i="11" s="1"/>
  <c r="F237" i="11"/>
  <c r="E237" i="11" s="1"/>
  <c r="F236" i="11"/>
  <c r="E236" i="11" s="1"/>
  <c r="F235" i="11"/>
  <c r="E235" i="11" s="1"/>
  <c r="F234" i="11"/>
  <c r="E234" i="11" s="1"/>
  <c r="F233" i="11"/>
  <c r="E233" i="11" s="1"/>
  <c r="F232" i="11"/>
  <c r="E232" i="11" s="1"/>
  <c r="F231" i="11"/>
  <c r="E231" i="11" s="1"/>
  <c r="F230" i="11"/>
  <c r="E230" i="11" s="1"/>
  <c r="F229" i="11"/>
  <c r="E229" i="11" s="1"/>
  <c r="F228" i="11"/>
  <c r="E228" i="11" s="1"/>
  <c r="F227" i="11"/>
  <c r="E227" i="11" s="1"/>
  <c r="F226" i="11"/>
  <c r="E226" i="11" s="1"/>
  <c r="F225" i="11"/>
  <c r="E225" i="11" s="1"/>
  <c r="F224" i="11"/>
  <c r="E224" i="11" s="1"/>
  <c r="F223" i="11"/>
  <c r="E223" i="11" s="1"/>
  <c r="F222" i="11"/>
  <c r="E222" i="11" s="1"/>
  <c r="F221" i="11"/>
  <c r="E221" i="11" s="1"/>
  <c r="F220" i="11"/>
  <c r="E220" i="11" s="1"/>
  <c r="F219" i="11"/>
  <c r="E219" i="11" s="1"/>
  <c r="F218" i="11"/>
  <c r="E218" i="11" s="1"/>
  <c r="F217" i="11"/>
  <c r="E217" i="11" s="1"/>
  <c r="F216" i="11"/>
  <c r="E216" i="11" s="1"/>
  <c r="F215" i="11"/>
  <c r="E215" i="11" s="1"/>
  <c r="F214" i="11"/>
  <c r="E214" i="11" s="1"/>
  <c r="F213" i="11"/>
  <c r="E213" i="11" s="1"/>
  <c r="F212" i="11"/>
  <c r="E212" i="11" s="1"/>
  <c r="F211" i="11"/>
  <c r="E211" i="11" s="1"/>
  <c r="F210" i="11"/>
  <c r="E210" i="11" s="1"/>
  <c r="F209" i="11"/>
  <c r="E209" i="11" s="1"/>
  <c r="F208" i="11"/>
  <c r="E208" i="11" s="1"/>
  <c r="F207" i="11"/>
  <c r="E207" i="11" s="1"/>
  <c r="F206" i="11"/>
  <c r="E206" i="11" s="1"/>
  <c r="F205" i="11"/>
  <c r="E205" i="11" s="1"/>
  <c r="F204" i="11"/>
  <c r="E204" i="11" s="1"/>
  <c r="F203" i="11"/>
  <c r="E203" i="11" s="1"/>
  <c r="F202" i="11"/>
  <c r="E202" i="11" s="1"/>
  <c r="F201" i="11"/>
  <c r="E201" i="11" s="1"/>
  <c r="F200" i="11"/>
  <c r="E200" i="11" s="1"/>
  <c r="F198" i="11"/>
  <c r="E198" i="11" s="1"/>
  <c r="F197" i="11"/>
  <c r="E197" i="11" s="1"/>
  <c r="F196" i="11"/>
  <c r="E196" i="11" s="1"/>
  <c r="F195" i="11"/>
  <c r="E195" i="11" s="1"/>
  <c r="F194" i="11"/>
  <c r="E194" i="11" s="1"/>
  <c r="F193" i="11"/>
  <c r="E193" i="11" s="1"/>
  <c r="F192" i="11"/>
  <c r="E192" i="11" s="1"/>
  <c r="F191" i="11"/>
  <c r="E191" i="11" s="1"/>
  <c r="F190" i="11"/>
  <c r="E190" i="11" s="1"/>
  <c r="F189" i="11"/>
  <c r="E189" i="11" s="1"/>
  <c r="F188" i="11"/>
  <c r="E188" i="11" s="1"/>
  <c r="F187" i="11"/>
  <c r="E187" i="11" s="1"/>
  <c r="F186" i="11"/>
  <c r="E186" i="11" s="1"/>
  <c r="F185" i="11"/>
  <c r="E185" i="11" s="1"/>
  <c r="F184" i="11"/>
  <c r="E184" i="11" s="1"/>
  <c r="F183" i="11"/>
  <c r="E183" i="11" s="1"/>
  <c r="F182" i="11"/>
  <c r="E182" i="11" s="1"/>
  <c r="F181" i="11"/>
  <c r="E181" i="11" s="1"/>
  <c r="F180" i="11"/>
  <c r="E180" i="11" s="1"/>
  <c r="F179" i="11"/>
  <c r="E179" i="11" s="1"/>
  <c r="F178" i="11"/>
  <c r="E178" i="11" s="1"/>
  <c r="F177" i="11"/>
  <c r="E177" i="11" s="1"/>
  <c r="F176" i="11"/>
  <c r="E176" i="11" s="1"/>
  <c r="F175" i="11"/>
  <c r="E175" i="11" s="1"/>
  <c r="F174" i="11"/>
  <c r="E174" i="11" s="1"/>
  <c r="F173" i="11"/>
  <c r="E173" i="11" s="1"/>
  <c r="F172" i="11"/>
  <c r="E172" i="11" s="1"/>
  <c r="F171" i="11"/>
  <c r="E171" i="11" s="1"/>
  <c r="F170" i="11"/>
  <c r="E170" i="11" s="1"/>
  <c r="F169" i="11"/>
  <c r="E169" i="11" s="1"/>
  <c r="F168" i="11"/>
  <c r="E168" i="11" s="1"/>
  <c r="F167" i="11"/>
  <c r="E167" i="11" s="1"/>
  <c r="F166" i="11"/>
  <c r="E166" i="11" s="1"/>
  <c r="F165" i="11"/>
  <c r="E165" i="11" s="1"/>
  <c r="F164" i="11"/>
  <c r="E164" i="11" s="1"/>
  <c r="F163" i="11"/>
  <c r="E163" i="11" s="1"/>
  <c r="F162" i="11"/>
  <c r="E162" i="11" s="1"/>
  <c r="F161" i="11"/>
  <c r="E161" i="11" s="1"/>
  <c r="F160" i="11"/>
  <c r="E160" i="11" s="1"/>
  <c r="F159" i="11"/>
  <c r="E159" i="11" s="1"/>
  <c r="F158" i="11"/>
  <c r="E158" i="11" s="1"/>
  <c r="F157" i="11"/>
  <c r="E157" i="11" s="1"/>
  <c r="F156" i="11"/>
  <c r="E156" i="11" s="1"/>
  <c r="F155" i="11"/>
  <c r="E155" i="11" s="1"/>
  <c r="F154" i="11"/>
  <c r="E154" i="11" s="1"/>
  <c r="F153" i="11"/>
  <c r="E153" i="11" s="1"/>
  <c r="F152" i="11"/>
  <c r="E152" i="11" s="1"/>
  <c r="F151" i="11"/>
  <c r="E151" i="11" s="1"/>
  <c r="F150" i="11"/>
  <c r="E150" i="11" s="1"/>
  <c r="F149" i="11"/>
  <c r="E149" i="11" s="1"/>
  <c r="F148" i="11"/>
  <c r="E148" i="11" s="1"/>
  <c r="F147" i="11"/>
  <c r="E147" i="11" s="1"/>
  <c r="F146" i="11"/>
  <c r="E146" i="11" s="1"/>
  <c r="F145" i="11"/>
  <c r="E145" i="11" s="1"/>
  <c r="F144" i="11"/>
  <c r="E144" i="11" s="1"/>
  <c r="F143" i="11"/>
  <c r="E143" i="11" s="1"/>
  <c r="F142" i="11"/>
  <c r="E142" i="11" s="1"/>
  <c r="F141" i="11"/>
  <c r="E141" i="11" s="1"/>
  <c r="F140" i="11"/>
  <c r="E140" i="11" s="1"/>
  <c r="F139" i="11"/>
  <c r="E139" i="11" s="1"/>
  <c r="F138" i="11"/>
  <c r="E138" i="11" s="1"/>
  <c r="F137" i="11"/>
  <c r="E137" i="11" s="1"/>
  <c r="F136" i="11"/>
  <c r="E136" i="11" s="1"/>
  <c r="F135" i="11"/>
  <c r="E135" i="11" s="1"/>
  <c r="F134" i="11"/>
  <c r="E134" i="11" s="1"/>
  <c r="F133" i="11"/>
  <c r="E133" i="11" s="1"/>
  <c r="F132" i="11"/>
  <c r="E132" i="11" s="1"/>
  <c r="F131" i="11"/>
  <c r="E131" i="11" s="1"/>
  <c r="F130" i="11"/>
  <c r="E130" i="11" s="1"/>
  <c r="F129" i="11"/>
  <c r="E129" i="11" s="1"/>
  <c r="F128" i="11"/>
  <c r="E128" i="11" s="1"/>
  <c r="F127" i="11"/>
  <c r="E127" i="11" s="1"/>
  <c r="F126" i="11"/>
  <c r="E126" i="11" s="1"/>
  <c r="F125" i="11"/>
  <c r="E125" i="11" s="1"/>
  <c r="F124" i="11"/>
  <c r="E124" i="11" s="1"/>
  <c r="F123" i="11"/>
  <c r="E123" i="11" s="1"/>
  <c r="F122" i="11"/>
  <c r="E122" i="11" s="1"/>
  <c r="F121" i="11"/>
  <c r="E121" i="11" s="1"/>
  <c r="F120" i="11"/>
  <c r="E120" i="11" s="1"/>
  <c r="F119" i="11"/>
  <c r="E119" i="11" s="1"/>
  <c r="F118" i="11"/>
  <c r="E118" i="11" s="1"/>
  <c r="F117" i="11"/>
  <c r="E117" i="11" s="1"/>
  <c r="F116" i="11"/>
  <c r="E116" i="11" s="1"/>
  <c r="F115" i="11"/>
  <c r="E115" i="11" s="1"/>
  <c r="F114" i="11"/>
  <c r="E114" i="11" s="1"/>
  <c r="F113" i="11"/>
  <c r="E113" i="11" s="1"/>
  <c r="F112" i="11"/>
  <c r="E112" i="11" s="1"/>
  <c r="F111" i="11"/>
  <c r="E111" i="11" s="1"/>
  <c r="F110" i="11"/>
  <c r="E110" i="11" s="1"/>
  <c r="F109" i="11"/>
  <c r="E109" i="11" s="1"/>
  <c r="F108" i="11"/>
  <c r="E108" i="11" s="1"/>
  <c r="F107" i="11"/>
  <c r="E107" i="11" s="1"/>
  <c r="F106" i="11"/>
  <c r="E106" i="11" s="1"/>
  <c r="F105" i="11"/>
  <c r="E105" i="11" s="1"/>
  <c r="F104" i="11"/>
  <c r="E104" i="11" s="1"/>
  <c r="F103" i="11"/>
  <c r="E103" i="11" s="1"/>
  <c r="F102" i="11"/>
  <c r="E102" i="11" s="1"/>
  <c r="F101" i="11"/>
  <c r="E101" i="11" s="1"/>
  <c r="F100" i="11"/>
  <c r="E100" i="11" s="1"/>
  <c r="F99" i="11"/>
  <c r="E99" i="11" s="1"/>
  <c r="F98" i="11"/>
  <c r="E98" i="11" s="1"/>
  <c r="F97" i="11"/>
  <c r="E97" i="11" s="1"/>
  <c r="F96" i="11"/>
  <c r="E96" i="11" s="1"/>
  <c r="F95" i="11"/>
  <c r="E95" i="11" s="1"/>
  <c r="F94" i="11"/>
  <c r="E94" i="11" s="1"/>
  <c r="F93" i="11"/>
  <c r="E93" i="11" s="1"/>
  <c r="F92" i="11"/>
  <c r="E92" i="11" s="1"/>
  <c r="F91" i="11"/>
  <c r="E91" i="11" s="1"/>
  <c r="F90" i="11"/>
  <c r="E90" i="11" s="1"/>
  <c r="F89" i="11"/>
  <c r="E89" i="11" s="1"/>
  <c r="F88" i="11"/>
  <c r="E88" i="11" s="1"/>
  <c r="F87" i="11"/>
  <c r="E87" i="11" s="1"/>
  <c r="F86" i="11"/>
  <c r="E86" i="11" s="1"/>
  <c r="F85" i="11"/>
  <c r="E85" i="11" s="1"/>
  <c r="F84" i="11"/>
  <c r="E84" i="11" s="1"/>
  <c r="F83" i="11"/>
  <c r="E83" i="11" s="1"/>
  <c r="F82" i="11"/>
  <c r="E82" i="11" s="1"/>
  <c r="F81" i="11"/>
  <c r="E81" i="11" s="1"/>
  <c r="F80" i="11"/>
  <c r="E80" i="11" s="1"/>
  <c r="F79" i="11"/>
  <c r="E79" i="11" s="1"/>
  <c r="F78" i="11"/>
  <c r="E78" i="11" s="1"/>
  <c r="F77" i="11"/>
  <c r="E77" i="11" s="1"/>
  <c r="F76" i="11"/>
  <c r="E76" i="11" s="1"/>
  <c r="F75" i="11"/>
  <c r="E75" i="11" s="1"/>
  <c r="F74" i="11"/>
  <c r="E74" i="11" s="1"/>
  <c r="F73" i="11"/>
  <c r="E73" i="11" s="1"/>
  <c r="F72" i="11"/>
  <c r="E72" i="11" s="1"/>
  <c r="F71" i="11"/>
  <c r="E71" i="11" s="1"/>
  <c r="F70" i="11"/>
  <c r="E70" i="11" s="1"/>
  <c r="F69" i="11"/>
  <c r="E69" i="11" s="1"/>
  <c r="F68" i="11"/>
  <c r="E68" i="11" s="1"/>
  <c r="F67" i="11"/>
  <c r="E67" i="11" s="1"/>
  <c r="F66" i="11"/>
  <c r="E66" i="11" s="1"/>
  <c r="F65" i="11"/>
  <c r="E65" i="11" s="1"/>
  <c r="F64" i="11"/>
  <c r="E64" i="11" s="1"/>
  <c r="F63" i="11"/>
  <c r="E63" i="11" s="1"/>
  <c r="F62" i="11"/>
  <c r="E62" i="11" s="1"/>
  <c r="F61" i="11"/>
  <c r="E61" i="11" s="1"/>
  <c r="F60" i="11"/>
  <c r="E60" i="11" s="1"/>
  <c r="F59" i="11"/>
  <c r="E59" i="11" s="1"/>
  <c r="F58" i="11"/>
  <c r="E58" i="11" s="1"/>
  <c r="F57" i="11"/>
  <c r="E57" i="11" s="1"/>
  <c r="F56" i="11"/>
  <c r="E56" i="11" s="1"/>
  <c r="F55" i="11"/>
  <c r="E55" i="11" s="1"/>
  <c r="F54" i="11"/>
  <c r="E54" i="11" s="1"/>
  <c r="F53" i="11"/>
  <c r="E53" i="11" s="1"/>
  <c r="F52" i="11"/>
  <c r="E52" i="11" s="1"/>
  <c r="F51" i="11"/>
  <c r="E51" i="11" s="1"/>
  <c r="F50" i="11"/>
  <c r="E50" i="11" s="1"/>
  <c r="F49" i="11"/>
  <c r="E49" i="11" s="1"/>
  <c r="F48" i="11"/>
  <c r="E48" i="11" s="1"/>
  <c r="F47" i="11"/>
  <c r="E47" i="11" s="1"/>
  <c r="F46" i="11"/>
  <c r="E46" i="11" s="1"/>
  <c r="F45" i="11"/>
  <c r="E45" i="11" s="1"/>
  <c r="F44" i="11"/>
  <c r="E44" i="11" s="1"/>
  <c r="F43" i="11"/>
  <c r="E43" i="11" s="1"/>
  <c r="F42" i="11"/>
  <c r="E42" i="11" s="1"/>
  <c r="F41" i="11"/>
  <c r="E41" i="11" s="1"/>
  <c r="F40" i="11"/>
  <c r="E40" i="11" s="1"/>
  <c r="F39" i="11"/>
  <c r="E39" i="11" s="1"/>
  <c r="F38" i="11"/>
  <c r="E38" i="11" s="1"/>
  <c r="F37" i="11"/>
  <c r="E37" i="11" s="1"/>
  <c r="F36" i="11"/>
  <c r="E36" i="11" s="1"/>
  <c r="F35" i="11"/>
  <c r="E35" i="11" s="1"/>
  <c r="F34" i="11"/>
  <c r="E34" i="11" s="1"/>
  <c r="F33" i="11"/>
  <c r="E33" i="11" s="1"/>
  <c r="F32" i="11"/>
  <c r="E32" i="11" s="1"/>
  <c r="F31" i="11"/>
  <c r="E31" i="11" s="1"/>
  <c r="F30" i="11"/>
  <c r="E30" i="11" s="1"/>
  <c r="F29" i="11"/>
  <c r="E29" i="11" s="1"/>
  <c r="F28" i="11"/>
  <c r="E28" i="11" s="1"/>
  <c r="F27" i="11"/>
  <c r="E27" i="11" s="1"/>
  <c r="F26" i="11"/>
  <c r="E26" i="11" s="1"/>
  <c r="F25" i="11"/>
  <c r="E25" i="11" s="1"/>
  <c r="F24" i="11"/>
  <c r="E24" i="11" s="1"/>
  <c r="F23" i="11"/>
  <c r="E23" i="11" s="1"/>
  <c r="F22" i="11"/>
  <c r="E22" i="11" s="1"/>
  <c r="F21" i="11"/>
  <c r="E21" i="11" s="1"/>
  <c r="F20" i="11"/>
  <c r="E20" i="11" s="1"/>
  <c r="F19" i="11"/>
  <c r="E19" i="11" s="1"/>
  <c r="F18" i="11"/>
  <c r="E18" i="11" s="1"/>
  <c r="F17" i="11"/>
  <c r="E17" i="11" s="1"/>
  <c r="F16" i="11"/>
  <c r="E16" i="11" s="1"/>
  <c r="F15" i="11"/>
  <c r="E15" i="11" s="1"/>
  <c r="F14" i="11"/>
  <c r="E14" i="11" s="1"/>
  <c r="F13" i="11"/>
  <c r="E13" i="11" s="1"/>
  <c r="F12" i="11"/>
  <c r="E12" i="11" s="1"/>
  <c r="F11" i="11"/>
  <c r="E11" i="11" s="1"/>
  <c r="F10" i="11"/>
  <c r="E10" i="11" s="1"/>
  <c r="F9" i="11"/>
  <c r="E9" i="11" s="1"/>
  <c r="F8" i="11"/>
  <c r="E8" i="11" s="1"/>
  <c r="F647" i="10"/>
  <c r="E647" i="10" s="1"/>
  <c r="F646" i="10"/>
  <c r="E646" i="10" s="1"/>
  <c r="F645" i="10"/>
  <c r="E645" i="10" s="1"/>
  <c r="F644" i="10"/>
  <c r="E644" i="10" s="1"/>
  <c r="F643" i="10"/>
  <c r="E643" i="10" s="1"/>
  <c r="F642" i="10"/>
  <c r="E642" i="10" s="1"/>
  <c r="F641" i="10"/>
  <c r="E641" i="10" s="1"/>
  <c r="F640" i="10"/>
  <c r="E640" i="10" s="1"/>
  <c r="F639" i="10"/>
  <c r="E639" i="10" s="1"/>
  <c r="F638" i="10"/>
  <c r="E638" i="10" s="1"/>
  <c r="F637" i="10"/>
  <c r="E637" i="10" s="1"/>
  <c r="F636" i="10"/>
  <c r="E636" i="10" s="1"/>
  <c r="F635" i="10"/>
  <c r="E635" i="10" s="1"/>
  <c r="F634" i="10"/>
  <c r="E634" i="10" s="1"/>
  <c r="F633" i="10"/>
  <c r="E633" i="10" s="1"/>
  <c r="F632" i="10"/>
  <c r="E632" i="10" s="1"/>
  <c r="F631" i="10"/>
  <c r="E631" i="10" s="1"/>
  <c r="F630" i="10"/>
  <c r="E630" i="10" s="1"/>
  <c r="F629" i="10"/>
  <c r="E629" i="10" s="1"/>
  <c r="F628" i="10"/>
  <c r="E628" i="10" s="1"/>
  <c r="F626" i="10"/>
  <c r="E626" i="10" s="1"/>
  <c r="F625" i="10"/>
  <c r="E625" i="10" s="1"/>
  <c r="F624" i="10"/>
  <c r="E624" i="10" s="1"/>
  <c r="F623" i="10"/>
  <c r="E623" i="10" s="1"/>
  <c r="F622" i="10"/>
  <c r="E622" i="10" s="1"/>
  <c r="F621" i="10"/>
  <c r="E621" i="10" s="1"/>
  <c r="F620" i="10"/>
  <c r="E620" i="10" s="1"/>
  <c r="F619" i="10"/>
  <c r="E619" i="10" s="1"/>
  <c r="F617" i="10"/>
  <c r="E617" i="10" s="1"/>
  <c r="F616" i="10"/>
  <c r="E616" i="10" s="1"/>
  <c r="F615" i="10"/>
  <c r="E615" i="10" s="1"/>
  <c r="F614" i="10"/>
  <c r="E614" i="10" s="1"/>
  <c r="F613" i="10"/>
  <c r="E613" i="10" s="1"/>
  <c r="F612" i="10"/>
  <c r="E612" i="10" s="1"/>
  <c r="F611" i="10"/>
  <c r="E611" i="10" s="1"/>
  <c r="F610" i="10"/>
  <c r="E610" i="10" s="1"/>
  <c r="F608" i="10"/>
  <c r="E608" i="10" s="1"/>
  <c r="F607" i="10"/>
  <c r="E607" i="10" s="1"/>
  <c r="F606" i="10"/>
  <c r="E606" i="10" s="1"/>
  <c r="F605" i="10"/>
  <c r="E605" i="10" s="1"/>
  <c r="F604" i="10"/>
  <c r="E604" i="10" s="1"/>
  <c r="F603" i="10"/>
  <c r="E603" i="10" s="1"/>
  <c r="F602" i="10"/>
  <c r="E602" i="10" s="1"/>
  <c r="F601" i="10"/>
  <c r="E601" i="10" s="1"/>
  <c r="F599" i="10"/>
  <c r="E599" i="10" s="1"/>
  <c r="F598" i="10"/>
  <c r="E598" i="10" s="1"/>
  <c r="F597" i="10"/>
  <c r="E597" i="10" s="1"/>
  <c r="F596" i="10"/>
  <c r="E596" i="10" s="1"/>
  <c r="F595" i="10"/>
  <c r="E595" i="10" s="1"/>
  <c r="F594" i="10"/>
  <c r="E594" i="10" s="1"/>
  <c r="F593" i="10"/>
  <c r="E593" i="10" s="1"/>
  <c r="F592" i="10"/>
  <c r="E592" i="10" s="1"/>
  <c r="F590" i="10"/>
  <c r="E590" i="10" s="1"/>
  <c r="F589" i="10"/>
  <c r="E589" i="10" s="1"/>
  <c r="F588" i="10"/>
  <c r="E588" i="10" s="1"/>
  <c r="F587" i="10"/>
  <c r="E587" i="10" s="1"/>
  <c r="F586" i="10"/>
  <c r="E586" i="10" s="1"/>
  <c r="F585" i="10"/>
  <c r="E585" i="10" s="1"/>
  <c r="F584" i="10"/>
  <c r="E584" i="10" s="1"/>
  <c r="F583" i="10"/>
  <c r="E583" i="10" s="1"/>
  <c r="F581" i="10"/>
  <c r="E581" i="10" s="1"/>
  <c r="F580" i="10"/>
  <c r="E580" i="10" s="1"/>
  <c r="F579" i="10"/>
  <c r="E579" i="10" s="1"/>
  <c r="F578" i="10"/>
  <c r="E578" i="10" s="1"/>
  <c r="F577" i="10"/>
  <c r="E577" i="10" s="1"/>
  <c r="F576" i="10"/>
  <c r="E576" i="10" s="1"/>
  <c r="F575" i="10"/>
  <c r="E575" i="10" s="1"/>
  <c r="F574" i="10"/>
  <c r="E574" i="10" s="1"/>
  <c r="F572" i="10"/>
  <c r="E572" i="10" s="1"/>
  <c r="F571" i="10"/>
  <c r="E571" i="10" s="1"/>
  <c r="F570" i="10"/>
  <c r="E570" i="10" s="1"/>
  <c r="F569" i="10"/>
  <c r="E569" i="10" s="1"/>
  <c r="F568" i="10"/>
  <c r="E568" i="10" s="1"/>
  <c r="F567" i="10"/>
  <c r="E567" i="10" s="1"/>
  <c r="F566" i="10"/>
  <c r="E566" i="10" s="1"/>
  <c r="F565" i="10"/>
  <c r="E565" i="10" s="1"/>
  <c r="F563" i="10"/>
  <c r="E563" i="10" s="1"/>
  <c r="F562" i="10"/>
  <c r="E562" i="10" s="1"/>
  <c r="F561" i="10"/>
  <c r="E561" i="10" s="1"/>
  <c r="F560" i="10"/>
  <c r="E560" i="10" s="1"/>
  <c r="F559" i="10"/>
  <c r="E559" i="10" s="1"/>
  <c r="F558" i="10"/>
  <c r="E558" i="10" s="1"/>
  <c r="F557" i="10"/>
  <c r="E557" i="10" s="1"/>
  <c r="F556" i="10"/>
  <c r="E556" i="10" s="1"/>
  <c r="F555" i="10"/>
  <c r="E555" i="10" s="1"/>
  <c r="F554" i="10"/>
  <c r="E554" i="10" s="1"/>
  <c r="F553" i="10"/>
  <c r="E553" i="10" s="1"/>
  <c r="F552" i="10"/>
  <c r="E552" i="10" s="1"/>
  <c r="F551" i="10"/>
  <c r="E551" i="10" s="1"/>
  <c r="F550" i="10"/>
  <c r="E550" i="10" s="1"/>
  <c r="F549" i="10"/>
  <c r="E549" i="10" s="1"/>
  <c r="F548" i="10"/>
  <c r="E548" i="10" s="1"/>
  <c r="F547" i="10"/>
  <c r="E547" i="10" s="1"/>
  <c r="F546" i="10"/>
  <c r="E546" i="10" s="1"/>
  <c r="F545" i="10"/>
  <c r="E545" i="10" s="1"/>
  <c r="F544" i="10"/>
  <c r="E544" i="10" s="1"/>
  <c r="F543" i="10"/>
  <c r="E543" i="10" s="1"/>
  <c r="F542" i="10"/>
  <c r="E542" i="10" s="1"/>
  <c r="F541" i="10"/>
  <c r="E541" i="10" s="1"/>
  <c r="F540" i="10"/>
  <c r="E540" i="10" s="1"/>
  <c r="F539" i="10"/>
  <c r="E539" i="10" s="1"/>
  <c r="F538" i="10"/>
  <c r="E538" i="10" s="1"/>
  <c r="F537" i="10"/>
  <c r="E537" i="10" s="1"/>
  <c r="F531" i="10"/>
  <c r="E531" i="10" s="1"/>
  <c r="F529" i="10"/>
  <c r="E529" i="10" s="1"/>
  <c r="F528" i="10"/>
  <c r="E528" i="10" s="1"/>
  <c r="F527" i="10"/>
  <c r="E527" i="10" s="1"/>
  <c r="F526" i="10"/>
  <c r="E526" i="10" s="1"/>
  <c r="F525" i="10"/>
  <c r="E525" i="10" s="1"/>
  <c r="F524" i="10"/>
  <c r="E524" i="10" s="1"/>
  <c r="F523" i="10"/>
  <c r="E523" i="10" s="1"/>
  <c r="F522" i="10"/>
  <c r="E522" i="10" s="1"/>
  <c r="F521" i="10"/>
  <c r="E521" i="10" s="1"/>
  <c r="F520" i="10"/>
  <c r="E520" i="10" s="1"/>
  <c r="F519" i="10"/>
  <c r="E519" i="10" s="1"/>
  <c r="F518" i="10"/>
  <c r="E518" i="10" s="1"/>
  <c r="F517" i="10"/>
  <c r="E517" i="10" s="1"/>
  <c r="F516" i="10"/>
  <c r="E516" i="10" s="1"/>
  <c r="F515" i="10"/>
  <c r="E515" i="10" s="1"/>
  <c r="F514" i="10"/>
  <c r="E514" i="10" s="1"/>
  <c r="F513" i="10"/>
  <c r="E513" i="10" s="1"/>
  <c r="F512" i="10"/>
  <c r="E512" i="10" s="1"/>
  <c r="F511" i="10"/>
  <c r="E511" i="10" s="1"/>
  <c r="F510" i="10"/>
  <c r="E510" i="10" s="1"/>
  <c r="F509" i="10"/>
  <c r="E509" i="10" s="1"/>
  <c r="F508" i="10"/>
  <c r="E508" i="10" s="1"/>
  <c r="F507" i="10"/>
  <c r="E507" i="10" s="1"/>
  <c r="F506" i="10"/>
  <c r="E506" i="10" s="1"/>
  <c r="F505" i="10"/>
  <c r="E505" i="10" s="1"/>
  <c r="F504" i="10"/>
  <c r="E504" i="10" s="1"/>
  <c r="F503" i="10"/>
  <c r="E503" i="10" s="1"/>
  <c r="F502" i="10"/>
  <c r="E502" i="10" s="1"/>
  <c r="F501" i="10"/>
  <c r="E501" i="10" s="1"/>
  <c r="F500" i="10"/>
  <c r="E500" i="10" s="1"/>
  <c r="F499" i="10"/>
  <c r="E499" i="10" s="1"/>
  <c r="F498" i="10"/>
  <c r="E498" i="10" s="1"/>
  <c r="F497" i="10"/>
  <c r="E497" i="10" s="1"/>
  <c r="F496" i="10"/>
  <c r="E496" i="10" s="1"/>
  <c r="F495" i="10"/>
  <c r="E495" i="10" s="1"/>
  <c r="F494" i="10"/>
  <c r="E494" i="10" s="1"/>
  <c r="F493" i="10"/>
  <c r="E493" i="10" s="1"/>
  <c r="F492" i="10"/>
  <c r="E492" i="10" s="1"/>
  <c r="F491" i="10"/>
  <c r="E491" i="10" s="1"/>
  <c r="F490" i="10"/>
  <c r="E490" i="10" s="1"/>
  <c r="F489" i="10"/>
  <c r="E489" i="10" s="1"/>
  <c r="F488" i="10"/>
  <c r="E488" i="10" s="1"/>
  <c r="F487" i="10"/>
  <c r="E487" i="10" s="1"/>
  <c r="F486" i="10"/>
  <c r="E486" i="10" s="1"/>
  <c r="F485" i="10"/>
  <c r="E485" i="10" s="1"/>
  <c r="F484" i="10"/>
  <c r="E484" i="10" s="1"/>
  <c r="F483" i="10"/>
  <c r="E483" i="10" s="1"/>
  <c r="F482" i="10"/>
  <c r="E482" i="10" s="1"/>
  <c r="F481" i="10"/>
  <c r="E481" i="10" s="1"/>
  <c r="F480" i="10"/>
  <c r="E480" i="10" s="1"/>
  <c r="F479" i="10"/>
  <c r="E479" i="10" s="1"/>
  <c r="F478" i="10"/>
  <c r="E478" i="10" s="1"/>
  <c r="F477" i="10"/>
  <c r="E477" i="10" s="1"/>
  <c r="F476" i="10"/>
  <c r="E476" i="10" s="1"/>
  <c r="F475" i="10"/>
  <c r="E475" i="10" s="1"/>
  <c r="F473" i="10"/>
  <c r="E473" i="10" s="1"/>
  <c r="F472" i="10"/>
  <c r="E472" i="10" s="1"/>
  <c r="F471" i="10"/>
  <c r="E471" i="10" s="1"/>
  <c r="F470" i="10"/>
  <c r="E470" i="10" s="1"/>
  <c r="F469" i="10"/>
  <c r="E469" i="10" s="1"/>
  <c r="F468" i="10"/>
  <c r="E468" i="10" s="1"/>
  <c r="F467" i="10"/>
  <c r="E467" i="10" s="1"/>
  <c r="F466" i="10"/>
  <c r="E466" i="10" s="1"/>
  <c r="F465" i="10"/>
  <c r="E465" i="10" s="1"/>
  <c r="F464" i="10"/>
  <c r="E464" i="10" s="1"/>
  <c r="F463" i="10"/>
  <c r="E463" i="10" s="1"/>
  <c r="F462" i="10"/>
  <c r="E462" i="10" s="1"/>
  <c r="F461" i="10"/>
  <c r="E461" i="10" s="1"/>
  <c r="F460" i="10"/>
  <c r="E460" i="10" s="1"/>
  <c r="F459" i="10"/>
  <c r="E459" i="10" s="1"/>
  <c r="F458" i="10"/>
  <c r="E458" i="10" s="1"/>
  <c r="F457" i="10"/>
  <c r="E457" i="10" s="1"/>
  <c r="F456" i="10"/>
  <c r="E456" i="10" s="1"/>
  <c r="F455" i="10"/>
  <c r="E455" i="10" s="1"/>
  <c r="F454" i="10"/>
  <c r="E454" i="10" s="1"/>
  <c r="F453" i="10"/>
  <c r="E453" i="10" s="1"/>
  <c r="F452" i="10"/>
  <c r="E452" i="10" s="1"/>
  <c r="F451" i="10"/>
  <c r="E451" i="10" s="1"/>
  <c r="F450" i="10"/>
  <c r="E450" i="10" s="1"/>
  <c r="F449" i="10"/>
  <c r="E449" i="10" s="1"/>
  <c r="F448" i="10"/>
  <c r="E448" i="10" s="1"/>
  <c r="F447" i="10"/>
  <c r="E447" i="10" s="1"/>
  <c r="F446" i="10"/>
  <c r="E446" i="10" s="1"/>
  <c r="F444" i="10"/>
  <c r="E444" i="10" s="1"/>
  <c r="F443" i="10"/>
  <c r="E443" i="10" s="1"/>
  <c r="F442" i="10"/>
  <c r="E442" i="10" s="1"/>
  <c r="F440" i="10"/>
  <c r="E440" i="10" s="1"/>
  <c r="F439" i="10"/>
  <c r="E439" i="10" s="1"/>
  <c r="F438" i="10"/>
  <c r="E438" i="10" s="1"/>
  <c r="F437" i="10"/>
  <c r="E437" i="10" s="1"/>
  <c r="F436" i="10"/>
  <c r="E436" i="10" s="1"/>
  <c r="F435" i="10"/>
  <c r="E435" i="10" s="1"/>
  <c r="F434" i="10"/>
  <c r="E434" i="10" s="1"/>
  <c r="F433" i="10"/>
  <c r="E433" i="10" s="1"/>
  <c r="F432" i="10"/>
  <c r="E432" i="10" s="1"/>
  <c r="F431" i="10"/>
  <c r="E431" i="10" s="1"/>
  <c r="F430" i="10"/>
  <c r="E430" i="10" s="1"/>
  <c r="F429" i="10"/>
  <c r="E429" i="10" s="1"/>
  <c r="F428" i="10"/>
  <c r="E428" i="10" s="1"/>
  <c r="F427" i="10"/>
  <c r="E427" i="10" s="1"/>
  <c r="F426" i="10"/>
  <c r="E426" i="10" s="1"/>
  <c r="F425" i="10"/>
  <c r="E425" i="10" s="1"/>
  <c r="F424" i="10"/>
  <c r="E424" i="10" s="1"/>
  <c r="F423" i="10"/>
  <c r="E423" i="10" s="1"/>
  <c r="F422" i="10"/>
  <c r="E422" i="10" s="1"/>
  <c r="F421" i="10"/>
  <c r="E421" i="10" s="1"/>
  <c r="F420" i="10"/>
  <c r="E420" i="10" s="1"/>
  <c r="F419" i="10"/>
  <c r="E419" i="10" s="1"/>
  <c r="F418" i="10"/>
  <c r="E418" i="10" s="1"/>
  <c r="F417" i="10"/>
  <c r="E417" i="10" s="1"/>
  <c r="F416" i="10"/>
  <c r="E416" i="10" s="1"/>
  <c r="F415" i="10"/>
  <c r="E415" i="10" s="1"/>
  <c r="F414" i="10"/>
  <c r="E414" i="10" s="1"/>
  <c r="F413" i="10"/>
  <c r="E413" i="10" s="1"/>
  <c r="F412" i="10"/>
  <c r="E412" i="10" s="1"/>
  <c r="F411" i="10"/>
  <c r="E411" i="10" s="1"/>
  <c r="F410" i="10"/>
  <c r="E410" i="10" s="1"/>
  <c r="F409" i="10"/>
  <c r="E409" i="10" s="1"/>
  <c r="F408" i="10"/>
  <c r="E408" i="10" s="1"/>
  <c r="F407" i="10"/>
  <c r="E407" i="10" s="1"/>
  <c r="F406" i="10"/>
  <c r="E406" i="10" s="1"/>
  <c r="F405" i="10"/>
  <c r="E405" i="10" s="1"/>
  <c r="F404" i="10"/>
  <c r="E404" i="10" s="1"/>
  <c r="F403" i="10"/>
  <c r="E403" i="10" s="1"/>
  <c r="F402" i="10"/>
  <c r="E402" i="10" s="1"/>
  <c r="F401" i="10"/>
  <c r="E401" i="10" s="1"/>
  <c r="F400" i="10"/>
  <c r="E400" i="10" s="1"/>
  <c r="F399" i="10"/>
  <c r="E399" i="10" s="1"/>
  <c r="F398" i="10"/>
  <c r="E398" i="10" s="1"/>
  <c r="F397" i="10"/>
  <c r="E397" i="10" s="1"/>
  <c r="F396" i="10"/>
  <c r="E396" i="10" s="1"/>
  <c r="F395" i="10"/>
  <c r="E395" i="10" s="1"/>
  <c r="F394" i="10"/>
  <c r="E394" i="10" s="1"/>
  <c r="F393" i="10"/>
  <c r="E393" i="10" s="1"/>
  <c r="F392" i="10"/>
  <c r="E392" i="10" s="1"/>
  <c r="F391" i="10"/>
  <c r="E391" i="10" s="1"/>
  <c r="F390" i="10"/>
  <c r="E390" i="10" s="1"/>
  <c r="F389" i="10"/>
  <c r="E389" i="10" s="1"/>
  <c r="F388" i="10"/>
  <c r="E388" i="10" s="1"/>
  <c r="F387" i="10"/>
  <c r="E387" i="10" s="1"/>
  <c r="F386" i="10"/>
  <c r="E386" i="10" s="1"/>
  <c r="F385" i="10"/>
  <c r="E385" i="10" s="1"/>
  <c r="F384" i="10"/>
  <c r="E384" i="10" s="1"/>
  <c r="F383" i="10"/>
  <c r="E383" i="10" s="1"/>
  <c r="F382" i="10"/>
  <c r="E382" i="10" s="1"/>
  <c r="F381" i="10"/>
  <c r="E381" i="10" s="1"/>
  <c r="F380" i="10"/>
  <c r="E380" i="10" s="1"/>
  <c r="F379" i="10"/>
  <c r="E379" i="10" s="1"/>
  <c r="F378" i="10"/>
  <c r="E378" i="10" s="1"/>
  <c r="F377" i="10"/>
  <c r="E377" i="10" s="1"/>
  <c r="F376" i="10"/>
  <c r="E376" i="10" s="1"/>
  <c r="F375" i="10"/>
  <c r="E375" i="10" s="1"/>
  <c r="F374" i="10"/>
  <c r="E374" i="10" s="1"/>
  <c r="F373" i="10"/>
  <c r="E373" i="10" s="1"/>
  <c r="F372" i="10"/>
  <c r="E372" i="10" s="1"/>
  <c r="F371" i="10"/>
  <c r="E371" i="10" s="1"/>
  <c r="F370" i="10"/>
  <c r="E370" i="10" s="1"/>
  <c r="F369" i="10"/>
  <c r="E369" i="10" s="1"/>
  <c r="F368" i="10"/>
  <c r="E368" i="10" s="1"/>
  <c r="F367" i="10"/>
  <c r="E367" i="10" s="1"/>
  <c r="F366" i="10"/>
  <c r="E366" i="10" s="1"/>
  <c r="F365" i="10"/>
  <c r="E365" i="10" s="1"/>
  <c r="F364" i="10"/>
  <c r="E364" i="10" s="1"/>
  <c r="F363" i="10"/>
  <c r="E363" i="10" s="1"/>
  <c r="F362" i="10"/>
  <c r="E362" i="10" s="1"/>
  <c r="F361" i="10"/>
  <c r="E361" i="10" s="1"/>
  <c r="F360" i="10"/>
  <c r="E360" i="10" s="1"/>
  <c r="F359" i="10"/>
  <c r="E359" i="10" s="1"/>
  <c r="F358" i="10"/>
  <c r="E358" i="10" s="1"/>
  <c r="F357" i="10"/>
  <c r="E357" i="10" s="1"/>
  <c r="F356" i="10"/>
  <c r="E356" i="10" s="1"/>
  <c r="F355" i="10"/>
  <c r="E355" i="10" s="1"/>
  <c r="F354" i="10"/>
  <c r="E354" i="10" s="1"/>
  <c r="F353" i="10"/>
  <c r="E353" i="10" s="1"/>
  <c r="F352" i="10"/>
  <c r="E352" i="10" s="1"/>
  <c r="F351" i="10"/>
  <c r="E351" i="10" s="1"/>
  <c r="F350" i="10"/>
  <c r="E350" i="10" s="1"/>
  <c r="F349" i="10"/>
  <c r="E349" i="10" s="1"/>
  <c r="F348" i="10"/>
  <c r="E348" i="10" s="1"/>
  <c r="F347" i="10"/>
  <c r="E347" i="10" s="1"/>
  <c r="F346" i="10"/>
  <c r="E346" i="10" s="1"/>
  <c r="F345" i="10"/>
  <c r="E345" i="10" s="1"/>
  <c r="F344" i="10"/>
  <c r="E344" i="10" s="1"/>
  <c r="F343" i="10"/>
  <c r="E343" i="10" s="1"/>
  <c r="F342" i="10"/>
  <c r="E342" i="10" s="1"/>
  <c r="F341" i="10"/>
  <c r="E341" i="10" s="1"/>
  <c r="F340" i="10"/>
  <c r="E340" i="10" s="1"/>
  <c r="F339" i="10"/>
  <c r="E339" i="10" s="1"/>
  <c r="F338" i="10"/>
  <c r="E338" i="10" s="1"/>
  <c r="F337" i="10"/>
  <c r="E337" i="10" s="1"/>
  <c r="F336" i="10"/>
  <c r="E336" i="10" s="1"/>
  <c r="F335" i="10"/>
  <c r="E335" i="10" s="1"/>
  <c r="F334" i="10"/>
  <c r="E334" i="10" s="1"/>
  <c r="F333" i="10"/>
  <c r="E333" i="10" s="1"/>
  <c r="F332" i="10"/>
  <c r="E332" i="10" s="1"/>
  <c r="F331" i="10"/>
  <c r="E331" i="10" s="1"/>
  <c r="F330" i="10"/>
  <c r="E330" i="10" s="1"/>
  <c r="F329" i="10"/>
  <c r="E329" i="10" s="1"/>
  <c r="F328" i="10"/>
  <c r="E328" i="10" s="1"/>
  <c r="F327" i="10"/>
  <c r="E327" i="10" s="1"/>
  <c r="F326" i="10"/>
  <c r="E326" i="10" s="1"/>
  <c r="F325" i="10"/>
  <c r="E325" i="10" s="1"/>
  <c r="F324" i="10"/>
  <c r="E324" i="10" s="1"/>
  <c r="F323" i="10"/>
  <c r="E323" i="10" s="1"/>
  <c r="F322" i="10"/>
  <c r="E322" i="10" s="1"/>
  <c r="F321" i="10"/>
  <c r="E321" i="10" s="1"/>
  <c r="F320" i="10"/>
  <c r="E320" i="10" s="1"/>
  <c r="F319" i="10"/>
  <c r="E319" i="10" s="1"/>
  <c r="F318" i="10"/>
  <c r="E318" i="10" s="1"/>
  <c r="F317" i="10"/>
  <c r="E317" i="10" s="1"/>
  <c r="F316" i="10"/>
  <c r="E316" i="10" s="1"/>
  <c r="F315" i="10"/>
  <c r="E315" i="10" s="1"/>
  <c r="F314" i="10"/>
  <c r="E314" i="10" s="1"/>
  <c r="F313" i="10"/>
  <c r="E313" i="10" s="1"/>
  <c r="F312" i="10"/>
  <c r="E312" i="10" s="1"/>
  <c r="F311" i="10"/>
  <c r="E311" i="10" s="1"/>
  <c r="F310" i="10"/>
  <c r="E310" i="10" s="1"/>
  <c r="F309" i="10"/>
  <c r="E309" i="10" s="1"/>
  <c r="F308" i="10"/>
  <c r="E308" i="10" s="1"/>
  <c r="F307" i="10"/>
  <c r="E307" i="10" s="1"/>
  <c r="F306" i="10"/>
  <c r="E306" i="10" s="1"/>
  <c r="F305" i="10"/>
  <c r="E305" i="10" s="1"/>
  <c r="F304" i="10"/>
  <c r="E304" i="10" s="1"/>
  <c r="F303" i="10"/>
  <c r="E303" i="10" s="1"/>
  <c r="F302" i="10"/>
  <c r="E302" i="10" s="1"/>
  <c r="F301" i="10"/>
  <c r="E301" i="10" s="1"/>
  <c r="F300" i="10"/>
  <c r="E300" i="10" s="1"/>
  <c r="F299" i="10"/>
  <c r="E299" i="10" s="1"/>
  <c r="F298" i="10"/>
  <c r="E298" i="10" s="1"/>
  <c r="F297" i="10"/>
  <c r="E297" i="10" s="1"/>
  <c r="F296" i="10"/>
  <c r="E296" i="10" s="1"/>
  <c r="F295" i="10"/>
  <c r="E295" i="10" s="1"/>
  <c r="F294" i="10"/>
  <c r="E294" i="10" s="1"/>
  <c r="F293" i="10"/>
  <c r="E293" i="10" s="1"/>
  <c r="F292" i="10"/>
  <c r="E292" i="10" s="1"/>
  <c r="F291" i="10"/>
  <c r="E291" i="10" s="1"/>
  <c r="F290" i="10"/>
  <c r="E290" i="10" s="1"/>
  <c r="F289" i="10"/>
  <c r="E289" i="10" s="1"/>
  <c r="F288" i="10"/>
  <c r="E288" i="10" s="1"/>
  <c r="F287" i="10"/>
  <c r="E287" i="10" s="1"/>
  <c r="F286" i="10"/>
  <c r="E286" i="10" s="1"/>
  <c r="F285" i="10"/>
  <c r="E285" i="10" s="1"/>
  <c r="F284" i="10"/>
  <c r="E284" i="10" s="1"/>
  <c r="F283" i="10"/>
  <c r="E283" i="10" s="1"/>
  <c r="F282" i="10"/>
  <c r="E282" i="10" s="1"/>
  <c r="F281" i="10"/>
  <c r="E281" i="10" s="1"/>
  <c r="F280" i="10"/>
  <c r="E280" i="10" s="1"/>
  <c r="F279" i="10"/>
  <c r="E279" i="10" s="1"/>
  <c r="F278" i="10"/>
  <c r="E278" i="10" s="1"/>
  <c r="F277" i="10"/>
  <c r="E277" i="10" s="1"/>
  <c r="F276" i="10"/>
  <c r="E276" i="10" s="1"/>
  <c r="F275" i="10"/>
  <c r="E275" i="10" s="1"/>
  <c r="F274" i="10"/>
  <c r="E274" i="10" s="1"/>
  <c r="F273" i="10"/>
  <c r="E273" i="10" s="1"/>
  <c r="F272" i="10"/>
  <c r="E272" i="10" s="1"/>
  <c r="F271" i="10"/>
  <c r="E271" i="10" s="1"/>
  <c r="F270" i="10"/>
  <c r="E270" i="10" s="1"/>
  <c r="F269" i="10"/>
  <c r="E269" i="10" s="1"/>
  <c r="F268" i="10"/>
  <c r="E268" i="10" s="1"/>
  <c r="F267" i="10"/>
  <c r="E267" i="10" s="1"/>
  <c r="F266" i="10"/>
  <c r="E266" i="10" s="1"/>
  <c r="F265" i="10"/>
  <c r="E265" i="10" s="1"/>
  <c r="F264" i="10"/>
  <c r="E264" i="10" s="1"/>
  <c r="F263" i="10"/>
  <c r="E263" i="10" s="1"/>
  <c r="F262" i="10"/>
  <c r="E262" i="10" s="1"/>
  <c r="F261" i="10"/>
  <c r="E261" i="10" s="1"/>
  <c r="F260" i="10"/>
  <c r="E260" i="10" s="1"/>
  <c r="F259" i="10"/>
  <c r="E259" i="10" s="1"/>
  <c r="F258" i="10"/>
  <c r="E258" i="10" s="1"/>
  <c r="F257" i="10"/>
  <c r="E257" i="10" s="1"/>
  <c r="F256" i="10"/>
  <c r="E256" i="10" s="1"/>
  <c r="F255" i="10"/>
  <c r="E255" i="10" s="1"/>
  <c r="F254" i="10"/>
  <c r="E254" i="10" s="1"/>
  <c r="F253" i="10"/>
  <c r="E253" i="10" s="1"/>
  <c r="F252" i="10"/>
  <c r="E252" i="10" s="1"/>
  <c r="F251" i="10"/>
  <c r="E251" i="10" s="1"/>
  <c r="F250" i="10"/>
  <c r="E250" i="10" s="1"/>
  <c r="F249" i="10"/>
  <c r="E249" i="10" s="1"/>
  <c r="F248" i="10"/>
  <c r="E248" i="10" s="1"/>
  <c r="F247" i="10"/>
  <c r="E247" i="10" s="1"/>
  <c r="F246" i="10"/>
  <c r="E246" i="10" s="1"/>
  <c r="F245" i="10"/>
  <c r="E245" i="10" s="1"/>
  <c r="F244" i="10"/>
  <c r="E244" i="10" s="1"/>
  <c r="F243" i="10"/>
  <c r="E243" i="10" s="1"/>
  <c r="F242" i="10"/>
  <c r="E242" i="10" s="1"/>
  <c r="F241" i="10"/>
  <c r="E241" i="10" s="1"/>
  <c r="F240" i="10"/>
  <c r="E240" i="10" s="1"/>
  <c r="F239" i="10"/>
  <c r="E239" i="10" s="1"/>
  <c r="F238" i="10"/>
  <c r="E238" i="10" s="1"/>
  <c r="F237" i="10"/>
  <c r="E237" i="10" s="1"/>
  <c r="F236" i="10"/>
  <c r="E236" i="10" s="1"/>
  <c r="F235" i="10"/>
  <c r="E235" i="10" s="1"/>
  <c r="F234" i="10"/>
  <c r="E234" i="10" s="1"/>
  <c r="F233" i="10"/>
  <c r="E233" i="10" s="1"/>
  <c r="F232" i="10"/>
  <c r="E232" i="10" s="1"/>
  <c r="F231" i="10"/>
  <c r="E231" i="10" s="1"/>
  <c r="F230" i="10"/>
  <c r="E230" i="10" s="1"/>
  <c r="F229" i="10"/>
  <c r="E229" i="10" s="1"/>
  <c r="F228" i="10"/>
  <c r="E228" i="10" s="1"/>
  <c r="F227" i="10"/>
  <c r="E227" i="10" s="1"/>
  <c r="F226" i="10"/>
  <c r="E226" i="10" s="1"/>
  <c r="F225" i="10"/>
  <c r="E225" i="10" s="1"/>
  <c r="F224" i="10"/>
  <c r="E224" i="10" s="1"/>
  <c r="F223" i="10"/>
  <c r="E223" i="10" s="1"/>
  <c r="F222" i="10"/>
  <c r="E222" i="10" s="1"/>
  <c r="F221" i="10"/>
  <c r="E221" i="10" s="1"/>
  <c r="F220" i="10"/>
  <c r="E220" i="10" s="1"/>
  <c r="F219" i="10"/>
  <c r="E219" i="10" s="1"/>
  <c r="F218" i="10"/>
  <c r="E218" i="10" s="1"/>
  <c r="F217" i="10"/>
  <c r="E217" i="10" s="1"/>
  <c r="F216" i="10"/>
  <c r="E216" i="10" s="1"/>
  <c r="F215" i="10"/>
  <c r="E215" i="10" s="1"/>
  <c r="F214" i="10"/>
  <c r="E214" i="10" s="1"/>
  <c r="F213" i="10"/>
  <c r="E213" i="10" s="1"/>
  <c r="F212" i="10"/>
  <c r="E212" i="10" s="1"/>
  <c r="F211" i="10"/>
  <c r="E211" i="10" s="1"/>
  <c r="F210" i="10"/>
  <c r="E210" i="10" s="1"/>
  <c r="F209" i="10"/>
  <c r="E209" i="10" s="1"/>
  <c r="F208" i="10"/>
  <c r="E208" i="10" s="1"/>
  <c r="F207" i="10"/>
  <c r="E207" i="10" s="1"/>
  <c r="F206" i="10"/>
  <c r="E206" i="10" s="1"/>
  <c r="F205" i="10"/>
  <c r="E205" i="10" s="1"/>
  <c r="F204" i="10"/>
  <c r="E204" i="10" s="1"/>
  <c r="F203" i="10"/>
  <c r="E203" i="10" s="1"/>
  <c r="F202" i="10"/>
  <c r="E202" i="10" s="1"/>
  <c r="F201" i="10"/>
  <c r="E201" i="10" s="1"/>
  <c r="F200" i="10"/>
  <c r="E200" i="10" s="1"/>
  <c r="F198" i="10"/>
  <c r="E198" i="10" s="1"/>
  <c r="F197" i="10"/>
  <c r="E197" i="10" s="1"/>
  <c r="F196" i="10"/>
  <c r="E196" i="10" s="1"/>
  <c r="F195" i="10"/>
  <c r="E195" i="10" s="1"/>
  <c r="F194" i="10"/>
  <c r="E194" i="10" s="1"/>
  <c r="F193" i="10"/>
  <c r="E193" i="10" s="1"/>
  <c r="F192" i="10"/>
  <c r="E192" i="10" s="1"/>
  <c r="F191" i="10"/>
  <c r="E191" i="10" s="1"/>
  <c r="F190" i="10"/>
  <c r="E190" i="10" s="1"/>
  <c r="F189" i="10"/>
  <c r="E189" i="10" s="1"/>
  <c r="F188" i="10"/>
  <c r="E188" i="10" s="1"/>
  <c r="F187" i="10"/>
  <c r="E187" i="10" s="1"/>
  <c r="F186" i="10"/>
  <c r="E186" i="10" s="1"/>
  <c r="F185" i="10"/>
  <c r="E185" i="10" s="1"/>
  <c r="F184" i="10"/>
  <c r="E184" i="10" s="1"/>
  <c r="F183" i="10"/>
  <c r="E183" i="10" s="1"/>
  <c r="F182" i="10"/>
  <c r="E182" i="10" s="1"/>
  <c r="F181" i="10"/>
  <c r="E181" i="10" s="1"/>
  <c r="F180" i="10"/>
  <c r="E180" i="10" s="1"/>
  <c r="F179" i="10"/>
  <c r="E179" i="10" s="1"/>
  <c r="F178" i="10"/>
  <c r="E178" i="10" s="1"/>
  <c r="F177" i="10"/>
  <c r="E177" i="10" s="1"/>
  <c r="F176" i="10"/>
  <c r="E176" i="10" s="1"/>
  <c r="F175" i="10"/>
  <c r="E175" i="10" s="1"/>
  <c r="F174" i="10"/>
  <c r="E174" i="10" s="1"/>
  <c r="F173" i="10"/>
  <c r="E173" i="10" s="1"/>
  <c r="F172" i="10"/>
  <c r="E172" i="10" s="1"/>
  <c r="F171" i="10"/>
  <c r="E171" i="10" s="1"/>
  <c r="F170" i="10"/>
  <c r="E170" i="10" s="1"/>
  <c r="F169" i="10"/>
  <c r="E169" i="10" s="1"/>
  <c r="F168" i="10"/>
  <c r="E168" i="10" s="1"/>
  <c r="F167" i="10"/>
  <c r="E167" i="10" s="1"/>
  <c r="F166" i="10"/>
  <c r="E166" i="10" s="1"/>
  <c r="F165" i="10"/>
  <c r="E165" i="10" s="1"/>
  <c r="F164" i="10"/>
  <c r="E164" i="10" s="1"/>
  <c r="F163" i="10"/>
  <c r="E163" i="10" s="1"/>
  <c r="F162" i="10"/>
  <c r="E162" i="10" s="1"/>
  <c r="F161" i="10"/>
  <c r="E161" i="10" s="1"/>
  <c r="F160" i="10"/>
  <c r="E160" i="10" s="1"/>
  <c r="F159" i="10"/>
  <c r="E159" i="10" s="1"/>
  <c r="F158" i="10"/>
  <c r="E158" i="10" s="1"/>
  <c r="F157" i="10"/>
  <c r="E157" i="10" s="1"/>
  <c r="F156" i="10"/>
  <c r="E156" i="10" s="1"/>
  <c r="F155" i="10"/>
  <c r="E155" i="10" s="1"/>
  <c r="F154" i="10"/>
  <c r="E154" i="10" s="1"/>
  <c r="F153" i="10"/>
  <c r="E153" i="10" s="1"/>
  <c r="F152" i="10"/>
  <c r="E152" i="10" s="1"/>
  <c r="F151" i="10"/>
  <c r="E151" i="10" s="1"/>
  <c r="F150" i="10"/>
  <c r="E150" i="10" s="1"/>
  <c r="F149" i="10"/>
  <c r="E149" i="10" s="1"/>
  <c r="F148" i="10"/>
  <c r="E148" i="10" s="1"/>
  <c r="F147" i="10"/>
  <c r="E147" i="10" s="1"/>
  <c r="F146" i="10"/>
  <c r="E146" i="10" s="1"/>
  <c r="F145" i="10"/>
  <c r="E145" i="10" s="1"/>
  <c r="F144" i="10"/>
  <c r="E144" i="10" s="1"/>
  <c r="F143" i="10"/>
  <c r="E143" i="10" s="1"/>
  <c r="F142" i="10"/>
  <c r="E142" i="10" s="1"/>
  <c r="F141" i="10"/>
  <c r="E141" i="10" s="1"/>
  <c r="F140" i="10"/>
  <c r="E140" i="10" s="1"/>
  <c r="F139" i="10"/>
  <c r="E139" i="10" s="1"/>
  <c r="F138" i="10"/>
  <c r="E138" i="10" s="1"/>
  <c r="F137" i="10"/>
  <c r="E137" i="10" s="1"/>
  <c r="F136" i="10"/>
  <c r="E136" i="10" s="1"/>
  <c r="F135" i="10"/>
  <c r="E135" i="10" s="1"/>
  <c r="F134" i="10"/>
  <c r="E134" i="10" s="1"/>
  <c r="F133" i="10"/>
  <c r="E133" i="10" s="1"/>
  <c r="F132" i="10"/>
  <c r="E132" i="10" s="1"/>
  <c r="F131" i="10"/>
  <c r="E131" i="10" s="1"/>
  <c r="F130" i="10"/>
  <c r="E130" i="10" s="1"/>
  <c r="F129" i="10"/>
  <c r="E129" i="10" s="1"/>
  <c r="F128" i="10"/>
  <c r="E128" i="10" s="1"/>
  <c r="F127" i="10"/>
  <c r="E127" i="10" s="1"/>
  <c r="F126" i="10"/>
  <c r="E126" i="10" s="1"/>
  <c r="F125" i="10"/>
  <c r="E125" i="10" s="1"/>
  <c r="F124" i="10"/>
  <c r="E124" i="10" s="1"/>
  <c r="F123" i="10"/>
  <c r="E123" i="10" s="1"/>
  <c r="F122" i="10"/>
  <c r="E122" i="10" s="1"/>
  <c r="F121" i="10"/>
  <c r="E121" i="10" s="1"/>
  <c r="F120" i="10"/>
  <c r="E120" i="10" s="1"/>
  <c r="F119" i="10"/>
  <c r="E119" i="10" s="1"/>
  <c r="F118" i="10"/>
  <c r="E118" i="10" s="1"/>
  <c r="F117" i="10"/>
  <c r="E117" i="10" s="1"/>
  <c r="F116" i="10"/>
  <c r="E116" i="10" s="1"/>
  <c r="F115" i="10"/>
  <c r="E115" i="10" s="1"/>
  <c r="F114" i="10"/>
  <c r="E114" i="10" s="1"/>
  <c r="F113" i="10"/>
  <c r="E113" i="10" s="1"/>
  <c r="F112" i="10"/>
  <c r="E112" i="10" s="1"/>
  <c r="F111" i="10"/>
  <c r="E111" i="10" s="1"/>
  <c r="F110" i="10"/>
  <c r="E110" i="10" s="1"/>
  <c r="F109" i="10"/>
  <c r="E109" i="10" s="1"/>
  <c r="F108" i="10"/>
  <c r="E108" i="10" s="1"/>
  <c r="F107" i="10"/>
  <c r="E107" i="10" s="1"/>
  <c r="F106" i="10"/>
  <c r="E106" i="10" s="1"/>
  <c r="F105" i="10"/>
  <c r="E105" i="10" s="1"/>
  <c r="F104" i="10"/>
  <c r="E104" i="10" s="1"/>
  <c r="F103" i="10"/>
  <c r="E103" i="10" s="1"/>
  <c r="F102" i="10"/>
  <c r="E102" i="10" s="1"/>
  <c r="F101" i="10"/>
  <c r="E101" i="10" s="1"/>
  <c r="F100" i="10"/>
  <c r="E100" i="10" s="1"/>
  <c r="F99" i="10"/>
  <c r="E99" i="10" s="1"/>
  <c r="F98" i="10"/>
  <c r="E98" i="10" s="1"/>
  <c r="F97" i="10"/>
  <c r="E97" i="10" s="1"/>
  <c r="F96" i="10"/>
  <c r="E96" i="10" s="1"/>
  <c r="F95" i="10"/>
  <c r="E95" i="10" s="1"/>
  <c r="F94" i="10"/>
  <c r="E94" i="10" s="1"/>
  <c r="F93" i="10"/>
  <c r="E93" i="10" s="1"/>
  <c r="F92" i="10"/>
  <c r="E92" i="10" s="1"/>
  <c r="F91" i="10"/>
  <c r="E91" i="10" s="1"/>
  <c r="F90" i="10"/>
  <c r="E90" i="10" s="1"/>
  <c r="F89" i="10"/>
  <c r="E89" i="10" s="1"/>
  <c r="F88" i="10"/>
  <c r="E88" i="10" s="1"/>
  <c r="F87" i="10"/>
  <c r="E87" i="10" s="1"/>
  <c r="F86" i="10"/>
  <c r="E86" i="10" s="1"/>
  <c r="F85" i="10"/>
  <c r="E85" i="10" s="1"/>
  <c r="F84" i="10"/>
  <c r="E84" i="10" s="1"/>
  <c r="F83" i="10"/>
  <c r="E83" i="10" s="1"/>
  <c r="F82" i="10"/>
  <c r="E82" i="10" s="1"/>
  <c r="F81" i="10"/>
  <c r="E81" i="10" s="1"/>
  <c r="F80" i="10"/>
  <c r="E80" i="10" s="1"/>
  <c r="F79" i="10"/>
  <c r="E79" i="10" s="1"/>
  <c r="F78" i="10"/>
  <c r="E78" i="10" s="1"/>
  <c r="F77" i="10"/>
  <c r="E77" i="10" s="1"/>
  <c r="F76" i="10"/>
  <c r="E76" i="10" s="1"/>
  <c r="F75" i="10"/>
  <c r="E75" i="10" s="1"/>
  <c r="F74" i="10"/>
  <c r="E74" i="10" s="1"/>
  <c r="F73" i="10"/>
  <c r="E73" i="10" s="1"/>
  <c r="F72" i="10"/>
  <c r="E72" i="10" s="1"/>
  <c r="F71" i="10"/>
  <c r="E71" i="10" s="1"/>
  <c r="F70" i="10"/>
  <c r="E70" i="10" s="1"/>
  <c r="F69" i="10"/>
  <c r="E69" i="10" s="1"/>
  <c r="F68" i="10"/>
  <c r="E68" i="10" s="1"/>
  <c r="F67" i="10"/>
  <c r="E67" i="10" s="1"/>
  <c r="F66" i="10"/>
  <c r="E66" i="10" s="1"/>
  <c r="F65" i="10"/>
  <c r="E65" i="10" s="1"/>
  <c r="F64" i="10"/>
  <c r="E64" i="10" s="1"/>
  <c r="F63" i="10"/>
  <c r="E63" i="10" s="1"/>
  <c r="F62" i="10"/>
  <c r="E62" i="10" s="1"/>
  <c r="F61" i="10"/>
  <c r="E61" i="10" s="1"/>
  <c r="F60" i="10"/>
  <c r="E60" i="10" s="1"/>
  <c r="F59" i="10"/>
  <c r="E59" i="10" s="1"/>
  <c r="F58" i="10"/>
  <c r="E58" i="10" s="1"/>
  <c r="F57" i="10"/>
  <c r="E57" i="10" s="1"/>
  <c r="F56" i="10"/>
  <c r="E56" i="10" s="1"/>
  <c r="F55" i="10"/>
  <c r="E55" i="10" s="1"/>
  <c r="F54" i="10"/>
  <c r="E54" i="10" s="1"/>
  <c r="F53" i="10"/>
  <c r="E53" i="10" s="1"/>
  <c r="F52" i="10"/>
  <c r="E52" i="10" s="1"/>
  <c r="F51" i="10"/>
  <c r="E51" i="10" s="1"/>
  <c r="F50" i="10"/>
  <c r="E50" i="10" s="1"/>
  <c r="F49" i="10"/>
  <c r="E49" i="10" s="1"/>
  <c r="F48" i="10"/>
  <c r="E48" i="10" s="1"/>
  <c r="F47" i="10"/>
  <c r="E47" i="10" s="1"/>
  <c r="F46" i="10"/>
  <c r="E46" i="10" s="1"/>
  <c r="F45" i="10"/>
  <c r="E45" i="10" s="1"/>
  <c r="F44" i="10"/>
  <c r="E44" i="10" s="1"/>
  <c r="F43" i="10"/>
  <c r="E43" i="10" s="1"/>
  <c r="F42" i="10"/>
  <c r="E42" i="10" s="1"/>
  <c r="F41" i="10"/>
  <c r="E41" i="10" s="1"/>
  <c r="F40" i="10"/>
  <c r="E40" i="10" s="1"/>
  <c r="F39" i="10"/>
  <c r="E39" i="10" s="1"/>
  <c r="F38" i="10"/>
  <c r="E38" i="10" s="1"/>
  <c r="F37" i="10"/>
  <c r="E37" i="10" s="1"/>
  <c r="F36" i="10"/>
  <c r="E36" i="10" s="1"/>
  <c r="F35" i="10"/>
  <c r="E35" i="10" s="1"/>
  <c r="F34" i="10"/>
  <c r="E34" i="10" s="1"/>
  <c r="F33" i="10"/>
  <c r="E33" i="10" s="1"/>
  <c r="F32" i="10"/>
  <c r="E32" i="10" s="1"/>
  <c r="F31" i="10"/>
  <c r="E31" i="10" s="1"/>
  <c r="F30" i="10"/>
  <c r="E30" i="10" s="1"/>
  <c r="F29" i="10"/>
  <c r="E29" i="10" s="1"/>
  <c r="F28" i="10"/>
  <c r="E28" i="10" s="1"/>
  <c r="F27" i="10"/>
  <c r="E27" i="10" s="1"/>
  <c r="F26" i="10"/>
  <c r="E26" i="10" s="1"/>
  <c r="F25" i="10"/>
  <c r="E25" i="10" s="1"/>
  <c r="F24" i="10"/>
  <c r="E24" i="10" s="1"/>
  <c r="F23" i="10"/>
  <c r="E23" i="10" s="1"/>
  <c r="F22" i="10"/>
  <c r="E22" i="10" s="1"/>
  <c r="F21" i="10"/>
  <c r="E21" i="10" s="1"/>
  <c r="F20" i="10"/>
  <c r="E20" i="10" s="1"/>
  <c r="F19" i="10"/>
  <c r="E19" i="10" s="1"/>
  <c r="F18" i="10"/>
  <c r="E18" i="10" s="1"/>
  <c r="F17" i="10"/>
  <c r="E17" i="10" s="1"/>
  <c r="F16" i="10"/>
  <c r="E16" i="10" s="1"/>
  <c r="F15" i="10"/>
  <c r="E15" i="10" s="1"/>
  <c r="F14" i="10"/>
  <c r="E14" i="10" s="1"/>
  <c r="F13" i="10"/>
  <c r="E13" i="10" s="1"/>
  <c r="F12" i="10"/>
  <c r="E12" i="10" s="1"/>
  <c r="F11" i="10"/>
  <c r="E11" i="10" s="1"/>
  <c r="F10" i="10"/>
  <c r="E10" i="10" s="1"/>
  <c r="F9" i="10"/>
  <c r="E9" i="10" s="1"/>
  <c r="F8" i="10"/>
  <c r="E8" i="10" s="1"/>
  <c r="E1" i="7" l="1"/>
  <c r="J35" i="7" l="1"/>
  <c r="J33" i="7"/>
  <c r="J31" i="7"/>
  <c r="J30" i="7"/>
  <c r="J29" i="7"/>
  <c r="J28" i="7"/>
  <c r="J27" i="7"/>
  <c r="J16" i="7"/>
  <c r="J15" i="7"/>
  <c r="J14" i="7"/>
  <c r="F564" i="10" l="1"/>
  <c r="E564" i="10" s="1"/>
  <c r="F564" i="11"/>
  <c r="E564" i="11" s="1"/>
  <c r="F445" i="10"/>
  <c r="E445" i="10" s="1"/>
  <c r="F445" i="11"/>
  <c r="E445" i="11" s="1"/>
  <c r="F441" i="11"/>
  <c r="E441" i="11" s="1"/>
  <c r="F441" i="10"/>
  <c r="E441" i="10" s="1"/>
  <c r="F536" i="11"/>
  <c r="E536" i="11" s="1"/>
  <c r="F536" i="10"/>
  <c r="E536" i="10" s="1"/>
  <c r="F532" i="11"/>
  <c r="E532" i="11" s="1"/>
  <c r="F532" i="10"/>
  <c r="E532" i="10" s="1"/>
  <c r="F534" i="11"/>
  <c r="E534" i="11" s="1"/>
  <c r="F534" i="10"/>
  <c r="E534" i="10" s="1"/>
  <c r="F535" i="11"/>
  <c r="E535" i="11" s="1"/>
  <c r="F535" i="10"/>
  <c r="E535" i="10" s="1"/>
  <c r="F533" i="10"/>
  <c r="E533" i="10" s="1"/>
  <c r="F533" i="11"/>
  <c r="E533" i="11" s="1"/>
  <c r="F199" i="10"/>
  <c r="E199" i="10" s="1"/>
  <c r="F199" i="11"/>
  <c r="E199" i="11" s="1"/>
  <c r="F530" i="10"/>
  <c r="E530" i="10" s="1"/>
  <c r="F530" i="11"/>
  <c r="E530" i="11" s="1"/>
  <c r="F647" i="9"/>
  <c r="E647" i="9" s="1"/>
  <c r="F646" i="9"/>
  <c r="E646" i="9" s="1"/>
  <c r="F645" i="9"/>
  <c r="E645" i="9" s="1"/>
  <c r="F644" i="9"/>
  <c r="E644" i="9" s="1"/>
  <c r="F643" i="9"/>
  <c r="E643" i="9" s="1"/>
  <c r="F642" i="9"/>
  <c r="E642" i="9" s="1"/>
  <c r="F641" i="9"/>
  <c r="E641" i="9" s="1"/>
  <c r="F640" i="9"/>
  <c r="E640" i="9" s="1"/>
  <c r="F639" i="9"/>
  <c r="E639" i="9" s="1"/>
  <c r="F638" i="9"/>
  <c r="E638" i="9" s="1"/>
  <c r="F637" i="9"/>
  <c r="E637" i="9" s="1"/>
  <c r="F636" i="9"/>
  <c r="E636" i="9" s="1"/>
  <c r="F635" i="9"/>
  <c r="E635" i="9" s="1"/>
  <c r="F634" i="9"/>
  <c r="E634" i="9" s="1"/>
  <c r="F633" i="9"/>
  <c r="E633" i="9" s="1"/>
  <c r="F632" i="9"/>
  <c r="E632" i="9" s="1"/>
  <c r="F631" i="9"/>
  <c r="E631" i="9" s="1"/>
  <c r="F630" i="9"/>
  <c r="E630" i="9" s="1"/>
  <c r="F629" i="9"/>
  <c r="E629" i="9" s="1"/>
  <c r="F628" i="9"/>
  <c r="E628" i="9" s="1"/>
  <c r="F626" i="9"/>
  <c r="E626" i="9" s="1"/>
  <c r="F625" i="9"/>
  <c r="E625" i="9" s="1"/>
  <c r="F624" i="9"/>
  <c r="E624" i="9" s="1"/>
  <c r="F623" i="9"/>
  <c r="E623" i="9" s="1"/>
  <c r="F622" i="9"/>
  <c r="E622" i="9" s="1"/>
  <c r="F621" i="9"/>
  <c r="E621" i="9" s="1"/>
  <c r="F620" i="9"/>
  <c r="E620" i="9" s="1"/>
  <c r="F619" i="9"/>
  <c r="E619" i="9" s="1"/>
  <c r="F617" i="9"/>
  <c r="E617" i="9" s="1"/>
  <c r="F616" i="9"/>
  <c r="E616" i="9" s="1"/>
  <c r="F615" i="9"/>
  <c r="E615" i="9" s="1"/>
  <c r="F614" i="9"/>
  <c r="E614" i="9" s="1"/>
  <c r="F613" i="9"/>
  <c r="E613" i="9" s="1"/>
  <c r="F612" i="9"/>
  <c r="E612" i="9" s="1"/>
  <c r="F611" i="9"/>
  <c r="E611" i="9" s="1"/>
  <c r="F610" i="9"/>
  <c r="E610" i="9" s="1"/>
  <c r="F608" i="9"/>
  <c r="E608" i="9" s="1"/>
  <c r="F607" i="9"/>
  <c r="E607" i="9" s="1"/>
  <c r="F606" i="9"/>
  <c r="E606" i="9" s="1"/>
  <c r="F605" i="9"/>
  <c r="E605" i="9" s="1"/>
  <c r="F604" i="9"/>
  <c r="E604" i="9" s="1"/>
  <c r="F603" i="9"/>
  <c r="E603" i="9" s="1"/>
  <c r="F602" i="9"/>
  <c r="E602" i="9" s="1"/>
  <c r="F601" i="9"/>
  <c r="E601" i="9" s="1"/>
  <c r="F599" i="9"/>
  <c r="E599" i="9" s="1"/>
  <c r="F598" i="9"/>
  <c r="E598" i="9" s="1"/>
  <c r="F597" i="9"/>
  <c r="E597" i="9" s="1"/>
  <c r="F596" i="9"/>
  <c r="E596" i="9" s="1"/>
  <c r="F595" i="9"/>
  <c r="E595" i="9" s="1"/>
  <c r="F594" i="9"/>
  <c r="E594" i="9" s="1"/>
  <c r="F593" i="9"/>
  <c r="E593" i="9" s="1"/>
  <c r="F592" i="9"/>
  <c r="E592" i="9" s="1"/>
  <c r="F590" i="9"/>
  <c r="E590" i="9" s="1"/>
  <c r="F589" i="9"/>
  <c r="E589" i="9" s="1"/>
  <c r="F588" i="9"/>
  <c r="E588" i="9" s="1"/>
  <c r="F587" i="9"/>
  <c r="E587" i="9" s="1"/>
  <c r="F586" i="9"/>
  <c r="E586" i="9" s="1"/>
  <c r="F585" i="9"/>
  <c r="E585" i="9" s="1"/>
  <c r="F584" i="9"/>
  <c r="E584" i="9" s="1"/>
  <c r="F583" i="9"/>
  <c r="E583" i="9" s="1"/>
  <c r="F581" i="9"/>
  <c r="E581" i="9" s="1"/>
  <c r="F580" i="9"/>
  <c r="E580" i="9" s="1"/>
  <c r="F579" i="9"/>
  <c r="E579" i="9" s="1"/>
  <c r="F578" i="9"/>
  <c r="E578" i="9" s="1"/>
  <c r="F577" i="9"/>
  <c r="E577" i="9" s="1"/>
  <c r="F576" i="9"/>
  <c r="E576" i="9" s="1"/>
  <c r="F575" i="9"/>
  <c r="E575" i="9" s="1"/>
  <c r="F574" i="9"/>
  <c r="E574" i="9" s="1"/>
  <c r="F572" i="9"/>
  <c r="E572" i="9" s="1"/>
  <c r="F571" i="9"/>
  <c r="E571" i="9" s="1"/>
  <c r="F570" i="9"/>
  <c r="E570" i="9" s="1"/>
  <c r="F569" i="9"/>
  <c r="E569" i="9" s="1"/>
  <c r="F568" i="9"/>
  <c r="E568" i="9" s="1"/>
  <c r="F567" i="9"/>
  <c r="E567" i="9" s="1"/>
  <c r="F566" i="9"/>
  <c r="E566" i="9" s="1"/>
  <c r="F565" i="9"/>
  <c r="E565" i="9" s="1"/>
  <c r="F563" i="9"/>
  <c r="E563" i="9" s="1"/>
  <c r="F562" i="9"/>
  <c r="E562" i="9" s="1"/>
  <c r="F561" i="9"/>
  <c r="E561" i="9" s="1"/>
  <c r="F560" i="9"/>
  <c r="E560" i="9" s="1"/>
  <c r="F559" i="9"/>
  <c r="E559" i="9" s="1"/>
  <c r="F558" i="9"/>
  <c r="E558" i="9" s="1"/>
  <c r="F557" i="9"/>
  <c r="E557" i="9" s="1"/>
  <c r="F556" i="9"/>
  <c r="E556" i="9" s="1"/>
  <c r="F555" i="9"/>
  <c r="E555" i="9" s="1"/>
  <c r="F554" i="9"/>
  <c r="E554" i="9" s="1"/>
  <c r="F553" i="9"/>
  <c r="E553" i="9" s="1"/>
  <c r="F552" i="9"/>
  <c r="E552" i="9" s="1"/>
  <c r="F551" i="9"/>
  <c r="E551" i="9" s="1"/>
  <c r="F550" i="9"/>
  <c r="E550" i="9" s="1"/>
  <c r="F549" i="9"/>
  <c r="E549" i="9" s="1"/>
  <c r="F548" i="9"/>
  <c r="E548" i="9" s="1"/>
  <c r="F547" i="9"/>
  <c r="E547" i="9" s="1"/>
  <c r="F546" i="9"/>
  <c r="E546" i="9" s="1"/>
  <c r="F545" i="9"/>
  <c r="E545" i="9" s="1"/>
  <c r="F544" i="9"/>
  <c r="E544" i="9" s="1"/>
  <c r="F543" i="9"/>
  <c r="E543" i="9" s="1"/>
  <c r="F542" i="9"/>
  <c r="E542" i="9" s="1"/>
  <c r="F541" i="9"/>
  <c r="E541" i="9" s="1"/>
  <c r="F540" i="9"/>
  <c r="E540" i="9" s="1"/>
  <c r="F539" i="9"/>
  <c r="E539" i="9" s="1"/>
  <c r="F538" i="9"/>
  <c r="E538" i="9" s="1"/>
  <c r="F537" i="9"/>
  <c r="E537" i="9" s="1"/>
  <c r="F531" i="9"/>
  <c r="E531" i="9" s="1"/>
  <c r="F529" i="9"/>
  <c r="E529" i="9" s="1"/>
  <c r="F528" i="9"/>
  <c r="E528" i="9" s="1"/>
  <c r="F527" i="9"/>
  <c r="E527" i="9" s="1"/>
  <c r="F526" i="9"/>
  <c r="E526" i="9" s="1"/>
  <c r="F525" i="9"/>
  <c r="E525" i="9" s="1"/>
  <c r="F524" i="9"/>
  <c r="E524" i="9" s="1"/>
  <c r="F523" i="9"/>
  <c r="E523" i="9" s="1"/>
  <c r="F522" i="9"/>
  <c r="E522" i="9" s="1"/>
  <c r="F521" i="9"/>
  <c r="E521" i="9" s="1"/>
  <c r="F520" i="9"/>
  <c r="E520" i="9" s="1"/>
  <c r="F519" i="9"/>
  <c r="E519" i="9" s="1"/>
  <c r="F518" i="9"/>
  <c r="E518" i="9" s="1"/>
  <c r="F517" i="9"/>
  <c r="E517" i="9" s="1"/>
  <c r="F516" i="9"/>
  <c r="E516" i="9" s="1"/>
  <c r="F515" i="9"/>
  <c r="E515" i="9" s="1"/>
  <c r="F514" i="9"/>
  <c r="E514" i="9" s="1"/>
  <c r="F513" i="9"/>
  <c r="E513" i="9" s="1"/>
  <c r="F512" i="9"/>
  <c r="E512" i="9" s="1"/>
  <c r="F511" i="9"/>
  <c r="E511" i="9" s="1"/>
  <c r="F510" i="9"/>
  <c r="E510" i="9" s="1"/>
  <c r="F509" i="9"/>
  <c r="E509" i="9" s="1"/>
  <c r="F508" i="9"/>
  <c r="E508" i="9" s="1"/>
  <c r="F507" i="9"/>
  <c r="E507" i="9" s="1"/>
  <c r="F506" i="9"/>
  <c r="E506" i="9" s="1"/>
  <c r="F505" i="9"/>
  <c r="E505" i="9" s="1"/>
  <c r="F504" i="9"/>
  <c r="E504" i="9" s="1"/>
  <c r="F503" i="9"/>
  <c r="E503" i="9" s="1"/>
  <c r="F502" i="9"/>
  <c r="E502" i="9" s="1"/>
  <c r="F501" i="9"/>
  <c r="E501" i="9" s="1"/>
  <c r="F500" i="9"/>
  <c r="E500" i="9" s="1"/>
  <c r="F499" i="9"/>
  <c r="E499" i="9" s="1"/>
  <c r="F498" i="9"/>
  <c r="E498" i="9" s="1"/>
  <c r="F497" i="9"/>
  <c r="E497" i="9" s="1"/>
  <c r="F496" i="9"/>
  <c r="E496" i="9" s="1"/>
  <c r="F495" i="9"/>
  <c r="E495" i="9" s="1"/>
  <c r="F494" i="9"/>
  <c r="E494" i="9" s="1"/>
  <c r="F493" i="9"/>
  <c r="E493" i="9" s="1"/>
  <c r="F492" i="9"/>
  <c r="E492" i="9" s="1"/>
  <c r="F491" i="9"/>
  <c r="E491" i="9" s="1"/>
  <c r="F490" i="9"/>
  <c r="E490" i="9" s="1"/>
  <c r="F489" i="9"/>
  <c r="E489" i="9" s="1"/>
  <c r="F488" i="9"/>
  <c r="E488" i="9" s="1"/>
  <c r="F487" i="9"/>
  <c r="E487" i="9" s="1"/>
  <c r="F486" i="9"/>
  <c r="E486" i="9" s="1"/>
  <c r="F485" i="9"/>
  <c r="E485" i="9" s="1"/>
  <c r="F484" i="9"/>
  <c r="E484" i="9" s="1"/>
  <c r="F483" i="9"/>
  <c r="E483" i="9" s="1"/>
  <c r="F482" i="9"/>
  <c r="E482" i="9" s="1"/>
  <c r="F481" i="9"/>
  <c r="E481" i="9" s="1"/>
  <c r="F480" i="9"/>
  <c r="E480" i="9" s="1"/>
  <c r="F479" i="9"/>
  <c r="E479" i="9" s="1"/>
  <c r="F478" i="9"/>
  <c r="E478" i="9" s="1"/>
  <c r="F477" i="9"/>
  <c r="E477" i="9" s="1"/>
  <c r="F476" i="9"/>
  <c r="E476" i="9" s="1"/>
  <c r="F475" i="9"/>
  <c r="E475" i="9" s="1"/>
  <c r="F473" i="9"/>
  <c r="E473" i="9" s="1"/>
  <c r="F472" i="9"/>
  <c r="E472" i="9" s="1"/>
  <c r="F471" i="9"/>
  <c r="E471" i="9" s="1"/>
  <c r="F470" i="9"/>
  <c r="E470" i="9" s="1"/>
  <c r="F469" i="9"/>
  <c r="E469" i="9" s="1"/>
  <c r="F468" i="9"/>
  <c r="E468" i="9" s="1"/>
  <c r="F467" i="9"/>
  <c r="E467" i="9" s="1"/>
  <c r="F466" i="9"/>
  <c r="E466" i="9" s="1"/>
  <c r="F465" i="9"/>
  <c r="E465" i="9" s="1"/>
  <c r="F464" i="9"/>
  <c r="E464" i="9" s="1"/>
  <c r="F463" i="9"/>
  <c r="E463" i="9" s="1"/>
  <c r="F462" i="9"/>
  <c r="E462" i="9" s="1"/>
  <c r="F461" i="9"/>
  <c r="E461" i="9" s="1"/>
  <c r="F460" i="9"/>
  <c r="E460" i="9" s="1"/>
  <c r="F459" i="9"/>
  <c r="E459" i="9" s="1"/>
  <c r="F458" i="9"/>
  <c r="E458" i="9" s="1"/>
  <c r="F457" i="9"/>
  <c r="E457" i="9" s="1"/>
  <c r="F456" i="9"/>
  <c r="E456" i="9" s="1"/>
  <c r="F455" i="9"/>
  <c r="E455" i="9" s="1"/>
  <c r="F454" i="9"/>
  <c r="E454" i="9" s="1"/>
  <c r="F453" i="9"/>
  <c r="E453" i="9" s="1"/>
  <c r="F452" i="9"/>
  <c r="E452" i="9" s="1"/>
  <c r="F451" i="9"/>
  <c r="E451" i="9" s="1"/>
  <c r="F450" i="9"/>
  <c r="E450" i="9" s="1"/>
  <c r="F449" i="9"/>
  <c r="E449" i="9" s="1"/>
  <c r="F448" i="9"/>
  <c r="E448" i="9" s="1"/>
  <c r="F447" i="9"/>
  <c r="E447" i="9" s="1"/>
  <c r="F446" i="9"/>
  <c r="E446" i="9" s="1"/>
  <c r="F444" i="9"/>
  <c r="E444" i="9" s="1"/>
  <c r="F443" i="9"/>
  <c r="E443" i="9" s="1"/>
  <c r="F442" i="9"/>
  <c r="E442" i="9" s="1"/>
  <c r="F440" i="9"/>
  <c r="E440" i="9" s="1"/>
  <c r="F439" i="9"/>
  <c r="E439" i="9" s="1"/>
  <c r="F438" i="9"/>
  <c r="E438" i="9" s="1"/>
  <c r="F437" i="9"/>
  <c r="E437" i="9" s="1"/>
  <c r="F436" i="9"/>
  <c r="E436" i="9" s="1"/>
  <c r="F435" i="9"/>
  <c r="E435" i="9" s="1"/>
  <c r="F434" i="9"/>
  <c r="E434" i="9" s="1"/>
  <c r="F433" i="9"/>
  <c r="E433" i="9" s="1"/>
  <c r="F432" i="9"/>
  <c r="E432" i="9" s="1"/>
  <c r="F431" i="9"/>
  <c r="E431" i="9" s="1"/>
  <c r="F430" i="9"/>
  <c r="E430" i="9" s="1"/>
  <c r="F429" i="9"/>
  <c r="E429" i="9" s="1"/>
  <c r="F428" i="9"/>
  <c r="E428" i="9" s="1"/>
  <c r="F427" i="9"/>
  <c r="E427" i="9" s="1"/>
  <c r="F426" i="9"/>
  <c r="E426" i="9" s="1"/>
  <c r="F425" i="9"/>
  <c r="E425" i="9" s="1"/>
  <c r="F424" i="9"/>
  <c r="E424" i="9" s="1"/>
  <c r="F423" i="9"/>
  <c r="E423" i="9" s="1"/>
  <c r="F422" i="9"/>
  <c r="E422" i="9" s="1"/>
  <c r="F421" i="9"/>
  <c r="E421" i="9" s="1"/>
  <c r="F420" i="9"/>
  <c r="E420" i="9" s="1"/>
  <c r="F419" i="9"/>
  <c r="E419" i="9" s="1"/>
  <c r="F418" i="9"/>
  <c r="E418" i="9" s="1"/>
  <c r="F417" i="9"/>
  <c r="E417" i="9" s="1"/>
  <c r="F416" i="9"/>
  <c r="E416" i="9" s="1"/>
  <c r="F415" i="9"/>
  <c r="E415" i="9" s="1"/>
  <c r="F414" i="9"/>
  <c r="E414" i="9" s="1"/>
  <c r="F413" i="9"/>
  <c r="E413" i="9" s="1"/>
  <c r="F412" i="9"/>
  <c r="E412" i="9" s="1"/>
  <c r="F411" i="9"/>
  <c r="E411" i="9" s="1"/>
  <c r="F410" i="9"/>
  <c r="E410" i="9" s="1"/>
  <c r="F409" i="9"/>
  <c r="E409" i="9" s="1"/>
  <c r="F408" i="9"/>
  <c r="E408" i="9" s="1"/>
  <c r="F407" i="9"/>
  <c r="E407" i="9" s="1"/>
  <c r="F406" i="9"/>
  <c r="E406" i="9" s="1"/>
  <c r="F405" i="9"/>
  <c r="E405" i="9" s="1"/>
  <c r="F404" i="9"/>
  <c r="E404" i="9" s="1"/>
  <c r="F403" i="9"/>
  <c r="E403" i="9" s="1"/>
  <c r="F402" i="9"/>
  <c r="E402" i="9" s="1"/>
  <c r="F401" i="9"/>
  <c r="E401" i="9" s="1"/>
  <c r="F400" i="9"/>
  <c r="E400" i="9" s="1"/>
  <c r="F399" i="9"/>
  <c r="E399" i="9" s="1"/>
  <c r="F398" i="9"/>
  <c r="E398" i="9" s="1"/>
  <c r="F397" i="9"/>
  <c r="E397" i="9" s="1"/>
  <c r="F396" i="9"/>
  <c r="E396" i="9" s="1"/>
  <c r="F395" i="9"/>
  <c r="E395" i="9" s="1"/>
  <c r="F394" i="9"/>
  <c r="E394" i="9" s="1"/>
  <c r="F393" i="9"/>
  <c r="E393" i="9" s="1"/>
  <c r="F392" i="9"/>
  <c r="E392" i="9" s="1"/>
  <c r="F391" i="9"/>
  <c r="E391" i="9" s="1"/>
  <c r="F390" i="9"/>
  <c r="E390" i="9" s="1"/>
  <c r="F389" i="9"/>
  <c r="E389" i="9" s="1"/>
  <c r="F388" i="9"/>
  <c r="E388" i="9" s="1"/>
  <c r="F387" i="9"/>
  <c r="E387" i="9" s="1"/>
  <c r="F386" i="9"/>
  <c r="E386" i="9" s="1"/>
  <c r="F385" i="9"/>
  <c r="E385" i="9" s="1"/>
  <c r="F384" i="9"/>
  <c r="E384" i="9" s="1"/>
  <c r="F383" i="9"/>
  <c r="E383" i="9" s="1"/>
  <c r="F382" i="9"/>
  <c r="E382" i="9" s="1"/>
  <c r="F381" i="9"/>
  <c r="E381" i="9" s="1"/>
  <c r="F380" i="9"/>
  <c r="E380" i="9" s="1"/>
  <c r="F379" i="9"/>
  <c r="E379" i="9" s="1"/>
  <c r="F378" i="9"/>
  <c r="E378" i="9" s="1"/>
  <c r="F377" i="9"/>
  <c r="E377" i="9" s="1"/>
  <c r="F376" i="9"/>
  <c r="E376" i="9" s="1"/>
  <c r="F375" i="9"/>
  <c r="E375" i="9" s="1"/>
  <c r="F374" i="9"/>
  <c r="E374" i="9" s="1"/>
  <c r="F373" i="9"/>
  <c r="E373" i="9" s="1"/>
  <c r="F372" i="9"/>
  <c r="E372" i="9" s="1"/>
  <c r="F371" i="9"/>
  <c r="E371" i="9" s="1"/>
  <c r="F370" i="9"/>
  <c r="E370" i="9" s="1"/>
  <c r="F369" i="9"/>
  <c r="E369" i="9" s="1"/>
  <c r="F368" i="9"/>
  <c r="E368" i="9" s="1"/>
  <c r="F367" i="9"/>
  <c r="E367" i="9" s="1"/>
  <c r="F366" i="9"/>
  <c r="E366" i="9" s="1"/>
  <c r="F365" i="9"/>
  <c r="E365" i="9" s="1"/>
  <c r="F364" i="9"/>
  <c r="E364" i="9" s="1"/>
  <c r="F363" i="9"/>
  <c r="E363" i="9" s="1"/>
  <c r="F362" i="9"/>
  <c r="E362" i="9" s="1"/>
  <c r="F361" i="9"/>
  <c r="E361" i="9" s="1"/>
  <c r="F360" i="9"/>
  <c r="E360" i="9" s="1"/>
  <c r="F359" i="9"/>
  <c r="E359" i="9" s="1"/>
  <c r="F358" i="9"/>
  <c r="E358" i="9" s="1"/>
  <c r="F357" i="9"/>
  <c r="E357" i="9" s="1"/>
  <c r="F356" i="9"/>
  <c r="E356" i="9" s="1"/>
  <c r="F355" i="9"/>
  <c r="E355" i="9" s="1"/>
  <c r="F354" i="9"/>
  <c r="E354" i="9" s="1"/>
  <c r="F353" i="9"/>
  <c r="E353" i="9" s="1"/>
  <c r="F352" i="9"/>
  <c r="E352" i="9" s="1"/>
  <c r="F351" i="9"/>
  <c r="E351" i="9" s="1"/>
  <c r="F350" i="9"/>
  <c r="E350" i="9" s="1"/>
  <c r="F349" i="9"/>
  <c r="E349" i="9" s="1"/>
  <c r="F348" i="9"/>
  <c r="E348" i="9" s="1"/>
  <c r="F347" i="9"/>
  <c r="E347" i="9" s="1"/>
  <c r="F346" i="9"/>
  <c r="E346" i="9" s="1"/>
  <c r="F345" i="9"/>
  <c r="E345" i="9" s="1"/>
  <c r="F344" i="9"/>
  <c r="E344" i="9" s="1"/>
  <c r="F343" i="9"/>
  <c r="E343" i="9" s="1"/>
  <c r="F342" i="9"/>
  <c r="E342" i="9" s="1"/>
  <c r="F341" i="9"/>
  <c r="E341" i="9" s="1"/>
  <c r="F340" i="9"/>
  <c r="E340" i="9" s="1"/>
  <c r="F339" i="9"/>
  <c r="E339" i="9" s="1"/>
  <c r="F338" i="9"/>
  <c r="E338" i="9" s="1"/>
  <c r="F337" i="9"/>
  <c r="E337" i="9" s="1"/>
  <c r="F336" i="9"/>
  <c r="E336" i="9" s="1"/>
  <c r="F335" i="9"/>
  <c r="E335" i="9" s="1"/>
  <c r="F334" i="9"/>
  <c r="E334" i="9" s="1"/>
  <c r="F333" i="9"/>
  <c r="E333" i="9" s="1"/>
  <c r="F332" i="9"/>
  <c r="E332" i="9" s="1"/>
  <c r="F331" i="9"/>
  <c r="E331" i="9" s="1"/>
  <c r="F330" i="9"/>
  <c r="E330" i="9" s="1"/>
  <c r="F329" i="9"/>
  <c r="E329" i="9" s="1"/>
  <c r="F328" i="9"/>
  <c r="E328" i="9" s="1"/>
  <c r="F327" i="9"/>
  <c r="E327" i="9" s="1"/>
  <c r="F326" i="9"/>
  <c r="E326" i="9" s="1"/>
  <c r="F325" i="9"/>
  <c r="E325" i="9" s="1"/>
  <c r="F324" i="9"/>
  <c r="E324" i="9" s="1"/>
  <c r="F323" i="9"/>
  <c r="E323" i="9" s="1"/>
  <c r="F322" i="9"/>
  <c r="E322" i="9" s="1"/>
  <c r="F321" i="9"/>
  <c r="E321" i="9" s="1"/>
  <c r="F320" i="9"/>
  <c r="E320" i="9" s="1"/>
  <c r="F319" i="9"/>
  <c r="E319" i="9" s="1"/>
  <c r="F318" i="9"/>
  <c r="E318" i="9" s="1"/>
  <c r="F317" i="9"/>
  <c r="E317" i="9" s="1"/>
  <c r="F316" i="9"/>
  <c r="E316" i="9" s="1"/>
  <c r="F315" i="9"/>
  <c r="E315" i="9" s="1"/>
  <c r="F314" i="9"/>
  <c r="E314" i="9" s="1"/>
  <c r="F313" i="9"/>
  <c r="E313" i="9" s="1"/>
  <c r="F312" i="9"/>
  <c r="E312" i="9" s="1"/>
  <c r="F311" i="9"/>
  <c r="E311" i="9" s="1"/>
  <c r="F310" i="9"/>
  <c r="E310" i="9" s="1"/>
  <c r="F309" i="9"/>
  <c r="E309" i="9" s="1"/>
  <c r="F308" i="9"/>
  <c r="E308" i="9" s="1"/>
  <c r="F307" i="9"/>
  <c r="E307" i="9" s="1"/>
  <c r="F306" i="9"/>
  <c r="E306" i="9" s="1"/>
  <c r="F305" i="9"/>
  <c r="E305" i="9" s="1"/>
  <c r="F304" i="9"/>
  <c r="E304" i="9" s="1"/>
  <c r="F303" i="9"/>
  <c r="E303" i="9" s="1"/>
  <c r="F302" i="9"/>
  <c r="E302" i="9" s="1"/>
  <c r="F301" i="9"/>
  <c r="E301" i="9" s="1"/>
  <c r="F300" i="9"/>
  <c r="E300" i="9" s="1"/>
  <c r="F299" i="9"/>
  <c r="E299" i="9" s="1"/>
  <c r="F298" i="9"/>
  <c r="E298" i="9" s="1"/>
  <c r="F297" i="9"/>
  <c r="E297" i="9" s="1"/>
  <c r="F296" i="9"/>
  <c r="E296" i="9" s="1"/>
  <c r="F295" i="9"/>
  <c r="E295" i="9" s="1"/>
  <c r="F294" i="9"/>
  <c r="E294" i="9" s="1"/>
  <c r="F293" i="9"/>
  <c r="E293" i="9" s="1"/>
  <c r="F292" i="9"/>
  <c r="E292" i="9" s="1"/>
  <c r="F291" i="9"/>
  <c r="E291" i="9" s="1"/>
  <c r="F290" i="9"/>
  <c r="E290" i="9" s="1"/>
  <c r="F289" i="9"/>
  <c r="E289" i="9" s="1"/>
  <c r="F288" i="9"/>
  <c r="E288" i="9" s="1"/>
  <c r="F287" i="9"/>
  <c r="E287" i="9" s="1"/>
  <c r="F286" i="9"/>
  <c r="E286" i="9" s="1"/>
  <c r="F285" i="9"/>
  <c r="E285" i="9" s="1"/>
  <c r="F284" i="9"/>
  <c r="E284" i="9" s="1"/>
  <c r="F283" i="9"/>
  <c r="E283" i="9" s="1"/>
  <c r="F282" i="9"/>
  <c r="E282" i="9" s="1"/>
  <c r="F281" i="9"/>
  <c r="E281" i="9" s="1"/>
  <c r="F280" i="9"/>
  <c r="E280" i="9" s="1"/>
  <c r="F279" i="9"/>
  <c r="E279" i="9" s="1"/>
  <c r="F278" i="9"/>
  <c r="E278" i="9" s="1"/>
  <c r="F277" i="9"/>
  <c r="E277" i="9" s="1"/>
  <c r="F276" i="9"/>
  <c r="E276" i="9" s="1"/>
  <c r="F275" i="9"/>
  <c r="E275" i="9" s="1"/>
  <c r="F274" i="9"/>
  <c r="E274" i="9" s="1"/>
  <c r="F273" i="9"/>
  <c r="E273" i="9" s="1"/>
  <c r="F272" i="9"/>
  <c r="E272" i="9" s="1"/>
  <c r="F271" i="9"/>
  <c r="E271" i="9" s="1"/>
  <c r="F270" i="9"/>
  <c r="E270" i="9" s="1"/>
  <c r="F269" i="9"/>
  <c r="E269" i="9" s="1"/>
  <c r="F268" i="9"/>
  <c r="E268" i="9" s="1"/>
  <c r="F267" i="9"/>
  <c r="E267" i="9" s="1"/>
  <c r="F266" i="9"/>
  <c r="E266" i="9" s="1"/>
  <c r="F265" i="9"/>
  <c r="E265" i="9" s="1"/>
  <c r="F264" i="9"/>
  <c r="E264" i="9" s="1"/>
  <c r="F263" i="9"/>
  <c r="E263" i="9" s="1"/>
  <c r="F262" i="9"/>
  <c r="E262" i="9" s="1"/>
  <c r="F261" i="9"/>
  <c r="E261" i="9" s="1"/>
  <c r="F260" i="9"/>
  <c r="E260" i="9" s="1"/>
  <c r="F259" i="9"/>
  <c r="E259" i="9" s="1"/>
  <c r="F258" i="9"/>
  <c r="E258" i="9" s="1"/>
  <c r="F257" i="9"/>
  <c r="E257" i="9" s="1"/>
  <c r="F256" i="9"/>
  <c r="E256" i="9" s="1"/>
  <c r="F255" i="9"/>
  <c r="E255" i="9" s="1"/>
  <c r="F254" i="9"/>
  <c r="E254" i="9" s="1"/>
  <c r="F253" i="9"/>
  <c r="E253" i="9" s="1"/>
  <c r="F252" i="9"/>
  <c r="E252" i="9" s="1"/>
  <c r="F251" i="9"/>
  <c r="E251" i="9" s="1"/>
  <c r="F250" i="9"/>
  <c r="E250" i="9" s="1"/>
  <c r="F249" i="9"/>
  <c r="E249" i="9" s="1"/>
  <c r="F248" i="9"/>
  <c r="E248" i="9" s="1"/>
  <c r="F247" i="9"/>
  <c r="E247" i="9" s="1"/>
  <c r="F246" i="9"/>
  <c r="E246" i="9" s="1"/>
  <c r="F245" i="9"/>
  <c r="E245" i="9" s="1"/>
  <c r="F244" i="9"/>
  <c r="E244" i="9" s="1"/>
  <c r="F243" i="9"/>
  <c r="E243" i="9" s="1"/>
  <c r="F242" i="9"/>
  <c r="E242" i="9" s="1"/>
  <c r="F241" i="9"/>
  <c r="E241" i="9" s="1"/>
  <c r="F240" i="9"/>
  <c r="E240" i="9" s="1"/>
  <c r="F239" i="9"/>
  <c r="E239" i="9" s="1"/>
  <c r="F238" i="9"/>
  <c r="E238" i="9" s="1"/>
  <c r="F237" i="9"/>
  <c r="E237" i="9" s="1"/>
  <c r="F236" i="9"/>
  <c r="E236" i="9" s="1"/>
  <c r="F235" i="9"/>
  <c r="E235" i="9" s="1"/>
  <c r="F234" i="9"/>
  <c r="E234" i="9" s="1"/>
  <c r="F233" i="9"/>
  <c r="E233" i="9" s="1"/>
  <c r="F232" i="9"/>
  <c r="E232" i="9" s="1"/>
  <c r="F231" i="9"/>
  <c r="E231" i="9" s="1"/>
  <c r="F230" i="9"/>
  <c r="E230" i="9" s="1"/>
  <c r="F229" i="9"/>
  <c r="E229" i="9" s="1"/>
  <c r="F228" i="9"/>
  <c r="E228" i="9" s="1"/>
  <c r="F227" i="9"/>
  <c r="E227" i="9" s="1"/>
  <c r="F226" i="9"/>
  <c r="E226" i="9" s="1"/>
  <c r="F225" i="9"/>
  <c r="E225" i="9" s="1"/>
  <c r="F224" i="9"/>
  <c r="E224" i="9" s="1"/>
  <c r="F223" i="9"/>
  <c r="E223" i="9" s="1"/>
  <c r="F222" i="9"/>
  <c r="E222" i="9" s="1"/>
  <c r="F221" i="9"/>
  <c r="E221" i="9" s="1"/>
  <c r="F220" i="9"/>
  <c r="E220" i="9" s="1"/>
  <c r="F219" i="9"/>
  <c r="E219" i="9" s="1"/>
  <c r="F218" i="9"/>
  <c r="E218" i="9" s="1"/>
  <c r="F217" i="9"/>
  <c r="E217" i="9" s="1"/>
  <c r="F216" i="9"/>
  <c r="E216" i="9" s="1"/>
  <c r="F215" i="9"/>
  <c r="E215" i="9" s="1"/>
  <c r="F214" i="9"/>
  <c r="E214" i="9" s="1"/>
  <c r="F213" i="9"/>
  <c r="E213" i="9" s="1"/>
  <c r="F212" i="9"/>
  <c r="E212" i="9" s="1"/>
  <c r="F211" i="9"/>
  <c r="E211" i="9" s="1"/>
  <c r="F210" i="9"/>
  <c r="E210" i="9" s="1"/>
  <c r="F209" i="9"/>
  <c r="E209" i="9" s="1"/>
  <c r="F208" i="9"/>
  <c r="E208" i="9" s="1"/>
  <c r="F207" i="9"/>
  <c r="E207" i="9" s="1"/>
  <c r="F206" i="9"/>
  <c r="E206" i="9" s="1"/>
  <c r="F205" i="9"/>
  <c r="E205" i="9" s="1"/>
  <c r="F204" i="9"/>
  <c r="E204" i="9" s="1"/>
  <c r="F203" i="9"/>
  <c r="E203" i="9" s="1"/>
  <c r="F202" i="9"/>
  <c r="E202" i="9" s="1"/>
  <c r="F201" i="9"/>
  <c r="E201" i="9" s="1"/>
  <c r="F200" i="9"/>
  <c r="E200" i="9" s="1"/>
  <c r="F198" i="9"/>
  <c r="E198" i="9" s="1"/>
  <c r="F197" i="9"/>
  <c r="E197" i="9" s="1"/>
  <c r="F196" i="9"/>
  <c r="E196" i="9" s="1"/>
  <c r="F195" i="9"/>
  <c r="E195" i="9" s="1"/>
  <c r="F194" i="9"/>
  <c r="E194" i="9" s="1"/>
  <c r="F193" i="9"/>
  <c r="E193" i="9" s="1"/>
  <c r="F192" i="9"/>
  <c r="E192" i="9" s="1"/>
  <c r="F191" i="9"/>
  <c r="E191" i="9" s="1"/>
  <c r="F190" i="9"/>
  <c r="E190" i="9" s="1"/>
  <c r="F189" i="9"/>
  <c r="E189" i="9" s="1"/>
  <c r="F188" i="9"/>
  <c r="E188" i="9" s="1"/>
  <c r="F187" i="9"/>
  <c r="E187" i="9" s="1"/>
  <c r="F186" i="9"/>
  <c r="E186" i="9" s="1"/>
  <c r="F185" i="9"/>
  <c r="E185" i="9" s="1"/>
  <c r="F184" i="9"/>
  <c r="E184" i="9" s="1"/>
  <c r="F183" i="9"/>
  <c r="E183" i="9" s="1"/>
  <c r="F182" i="9"/>
  <c r="E182" i="9" s="1"/>
  <c r="F181" i="9"/>
  <c r="E181" i="9" s="1"/>
  <c r="F180" i="9"/>
  <c r="E180" i="9" s="1"/>
  <c r="F179" i="9"/>
  <c r="E179" i="9" s="1"/>
  <c r="F178" i="9"/>
  <c r="E178" i="9" s="1"/>
  <c r="F177" i="9"/>
  <c r="E177" i="9" s="1"/>
  <c r="F176" i="9"/>
  <c r="E176" i="9" s="1"/>
  <c r="F175" i="9"/>
  <c r="E175" i="9" s="1"/>
  <c r="F174" i="9"/>
  <c r="E174" i="9" s="1"/>
  <c r="F173" i="9"/>
  <c r="E173" i="9" s="1"/>
  <c r="F172" i="9"/>
  <c r="E172" i="9" s="1"/>
  <c r="F171" i="9"/>
  <c r="E171" i="9" s="1"/>
  <c r="F170" i="9"/>
  <c r="E170" i="9" s="1"/>
  <c r="F169" i="9"/>
  <c r="E169" i="9" s="1"/>
  <c r="F168" i="9"/>
  <c r="E168" i="9" s="1"/>
  <c r="F167" i="9"/>
  <c r="E167" i="9" s="1"/>
  <c r="F166" i="9"/>
  <c r="E166" i="9" s="1"/>
  <c r="F165" i="9"/>
  <c r="E165" i="9" s="1"/>
  <c r="F164" i="9"/>
  <c r="E164" i="9" s="1"/>
  <c r="F163" i="9"/>
  <c r="E163" i="9" s="1"/>
  <c r="F162" i="9"/>
  <c r="E162" i="9" s="1"/>
  <c r="F161" i="9"/>
  <c r="E161" i="9" s="1"/>
  <c r="F160" i="9"/>
  <c r="E160" i="9" s="1"/>
  <c r="F159" i="9"/>
  <c r="E159" i="9" s="1"/>
  <c r="F158" i="9"/>
  <c r="E158" i="9" s="1"/>
  <c r="F157" i="9"/>
  <c r="E157" i="9" s="1"/>
  <c r="F156" i="9"/>
  <c r="E156" i="9" s="1"/>
  <c r="F155" i="9"/>
  <c r="E155" i="9" s="1"/>
  <c r="F154" i="9"/>
  <c r="E154" i="9" s="1"/>
  <c r="F153" i="9"/>
  <c r="E153" i="9" s="1"/>
  <c r="F152" i="9"/>
  <c r="E152" i="9" s="1"/>
  <c r="F151" i="9"/>
  <c r="E151" i="9" s="1"/>
  <c r="F150" i="9"/>
  <c r="E150" i="9" s="1"/>
  <c r="F149" i="9"/>
  <c r="E149" i="9" s="1"/>
  <c r="F148" i="9"/>
  <c r="E148" i="9" s="1"/>
  <c r="F147" i="9"/>
  <c r="E147" i="9" s="1"/>
  <c r="F146" i="9"/>
  <c r="E146" i="9" s="1"/>
  <c r="F145" i="9"/>
  <c r="E145" i="9" s="1"/>
  <c r="F144" i="9"/>
  <c r="E144" i="9" s="1"/>
  <c r="F143" i="9"/>
  <c r="E143" i="9" s="1"/>
  <c r="F142" i="9"/>
  <c r="E142" i="9" s="1"/>
  <c r="F141" i="9"/>
  <c r="E141" i="9" s="1"/>
  <c r="F140" i="9"/>
  <c r="E140" i="9" s="1"/>
  <c r="F139" i="9"/>
  <c r="E139" i="9" s="1"/>
  <c r="F138" i="9"/>
  <c r="E138" i="9" s="1"/>
  <c r="F137" i="9"/>
  <c r="E137" i="9" s="1"/>
  <c r="F136" i="9"/>
  <c r="E136" i="9" s="1"/>
  <c r="F135" i="9"/>
  <c r="E135" i="9" s="1"/>
  <c r="F134" i="9"/>
  <c r="E134" i="9" s="1"/>
  <c r="F133" i="9"/>
  <c r="E133" i="9" s="1"/>
  <c r="F132" i="9"/>
  <c r="E132" i="9" s="1"/>
  <c r="F131" i="9"/>
  <c r="E131" i="9" s="1"/>
  <c r="F130" i="9"/>
  <c r="E130" i="9" s="1"/>
  <c r="F129" i="9"/>
  <c r="E129" i="9" s="1"/>
  <c r="F128" i="9"/>
  <c r="E128" i="9" s="1"/>
  <c r="F127" i="9"/>
  <c r="E127" i="9" s="1"/>
  <c r="F126" i="9"/>
  <c r="E126" i="9" s="1"/>
  <c r="F125" i="9"/>
  <c r="E125" i="9" s="1"/>
  <c r="F124" i="9"/>
  <c r="E124" i="9" s="1"/>
  <c r="F123" i="9"/>
  <c r="E123" i="9" s="1"/>
  <c r="F122" i="9"/>
  <c r="E122" i="9" s="1"/>
  <c r="F121" i="9"/>
  <c r="E121" i="9" s="1"/>
  <c r="F120" i="9"/>
  <c r="E120" i="9" s="1"/>
  <c r="F119" i="9"/>
  <c r="E119" i="9" s="1"/>
  <c r="F118" i="9"/>
  <c r="E118" i="9" s="1"/>
  <c r="F117" i="9"/>
  <c r="E117" i="9" s="1"/>
  <c r="F116" i="9"/>
  <c r="E116" i="9" s="1"/>
  <c r="F115" i="9"/>
  <c r="E115" i="9" s="1"/>
  <c r="F114" i="9"/>
  <c r="E114" i="9" s="1"/>
  <c r="F113" i="9"/>
  <c r="E113" i="9" s="1"/>
  <c r="F112" i="9"/>
  <c r="E112" i="9" s="1"/>
  <c r="F111" i="9"/>
  <c r="E111" i="9" s="1"/>
  <c r="F110" i="9"/>
  <c r="E110" i="9" s="1"/>
  <c r="F109" i="9"/>
  <c r="E109" i="9" s="1"/>
  <c r="F108" i="9"/>
  <c r="E108" i="9" s="1"/>
  <c r="F107" i="9"/>
  <c r="E107" i="9" s="1"/>
  <c r="F106" i="9"/>
  <c r="E106" i="9" s="1"/>
  <c r="F105" i="9"/>
  <c r="E105" i="9" s="1"/>
  <c r="F104" i="9"/>
  <c r="E104" i="9" s="1"/>
  <c r="F103" i="9"/>
  <c r="E103" i="9" s="1"/>
  <c r="F102" i="9"/>
  <c r="E102" i="9" s="1"/>
  <c r="F101" i="9"/>
  <c r="E101" i="9" s="1"/>
  <c r="F100" i="9"/>
  <c r="E100" i="9" s="1"/>
  <c r="F99" i="9"/>
  <c r="E99" i="9" s="1"/>
  <c r="F98" i="9"/>
  <c r="E98" i="9" s="1"/>
  <c r="F97" i="9"/>
  <c r="E97" i="9" s="1"/>
  <c r="F96" i="9"/>
  <c r="E96" i="9" s="1"/>
  <c r="F95" i="9"/>
  <c r="E95" i="9" s="1"/>
  <c r="F94" i="9"/>
  <c r="E94" i="9" s="1"/>
  <c r="F93" i="9"/>
  <c r="E93" i="9" s="1"/>
  <c r="F92" i="9"/>
  <c r="E92" i="9" s="1"/>
  <c r="F91" i="9"/>
  <c r="E91" i="9" s="1"/>
  <c r="F90" i="9"/>
  <c r="E90" i="9" s="1"/>
  <c r="F89" i="9"/>
  <c r="E89" i="9" s="1"/>
  <c r="F88" i="9"/>
  <c r="E88" i="9" s="1"/>
  <c r="F87" i="9"/>
  <c r="E87" i="9" s="1"/>
  <c r="F86" i="9"/>
  <c r="E86" i="9" s="1"/>
  <c r="F85" i="9"/>
  <c r="E85" i="9" s="1"/>
  <c r="F84" i="9"/>
  <c r="E84" i="9" s="1"/>
  <c r="F83" i="9"/>
  <c r="E83" i="9" s="1"/>
  <c r="F82" i="9"/>
  <c r="E82" i="9" s="1"/>
  <c r="F81" i="9"/>
  <c r="E81" i="9" s="1"/>
  <c r="F80" i="9"/>
  <c r="E80" i="9" s="1"/>
  <c r="F79" i="9"/>
  <c r="E79" i="9" s="1"/>
  <c r="F78" i="9"/>
  <c r="E78" i="9" s="1"/>
  <c r="F77" i="9"/>
  <c r="E77" i="9" s="1"/>
  <c r="F76" i="9"/>
  <c r="E76" i="9" s="1"/>
  <c r="F75" i="9"/>
  <c r="E75" i="9" s="1"/>
  <c r="F74" i="9"/>
  <c r="E74" i="9" s="1"/>
  <c r="F73" i="9"/>
  <c r="E73" i="9" s="1"/>
  <c r="F72" i="9"/>
  <c r="E72" i="9" s="1"/>
  <c r="F71" i="9"/>
  <c r="E71" i="9" s="1"/>
  <c r="F70" i="9"/>
  <c r="E70" i="9" s="1"/>
  <c r="F69" i="9"/>
  <c r="E69" i="9" s="1"/>
  <c r="F68" i="9"/>
  <c r="E68" i="9" s="1"/>
  <c r="F67" i="9"/>
  <c r="E67" i="9" s="1"/>
  <c r="F66" i="9"/>
  <c r="E66" i="9" s="1"/>
  <c r="F65" i="9"/>
  <c r="E65" i="9" s="1"/>
  <c r="F64" i="9"/>
  <c r="E64" i="9" s="1"/>
  <c r="F63" i="9"/>
  <c r="E63" i="9" s="1"/>
  <c r="F62" i="9"/>
  <c r="E62" i="9" s="1"/>
  <c r="F61" i="9"/>
  <c r="E61" i="9" s="1"/>
  <c r="F60" i="9"/>
  <c r="E60" i="9" s="1"/>
  <c r="F59" i="9"/>
  <c r="E59" i="9" s="1"/>
  <c r="F58" i="9"/>
  <c r="E58" i="9" s="1"/>
  <c r="F57" i="9"/>
  <c r="E57" i="9" s="1"/>
  <c r="F56" i="9"/>
  <c r="E56" i="9" s="1"/>
  <c r="F55" i="9"/>
  <c r="E55" i="9" s="1"/>
  <c r="F54" i="9"/>
  <c r="E54" i="9" s="1"/>
  <c r="F53" i="9"/>
  <c r="E53" i="9" s="1"/>
  <c r="F52" i="9"/>
  <c r="E52" i="9" s="1"/>
  <c r="F51" i="9"/>
  <c r="E51" i="9" s="1"/>
  <c r="F50" i="9"/>
  <c r="E50" i="9" s="1"/>
  <c r="F49" i="9"/>
  <c r="E49" i="9" s="1"/>
  <c r="F48" i="9"/>
  <c r="E48" i="9" s="1"/>
  <c r="F47" i="9"/>
  <c r="E47" i="9" s="1"/>
  <c r="F46" i="9"/>
  <c r="E46" i="9" s="1"/>
  <c r="F45" i="9"/>
  <c r="E45" i="9" s="1"/>
  <c r="F44" i="9"/>
  <c r="E44" i="9" s="1"/>
  <c r="F43" i="9"/>
  <c r="E43" i="9" s="1"/>
  <c r="F42" i="9"/>
  <c r="E42" i="9" s="1"/>
  <c r="F41" i="9"/>
  <c r="E41" i="9" s="1"/>
  <c r="F40" i="9"/>
  <c r="E40" i="9" s="1"/>
  <c r="F39" i="9"/>
  <c r="E39" i="9" s="1"/>
  <c r="F38" i="9"/>
  <c r="E38" i="9" s="1"/>
  <c r="F37" i="9"/>
  <c r="E37" i="9" s="1"/>
  <c r="F36" i="9"/>
  <c r="E36" i="9" s="1"/>
  <c r="F35" i="9"/>
  <c r="E35" i="9" s="1"/>
  <c r="F34" i="9"/>
  <c r="E34" i="9" s="1"/>
  <c r="F33" i="9"/>
  <c r="E33" i="9" s="1"/>
  <c r="F32" i="9"/>
  <c r="E32" i="9" s="1"/>
  <c r="F31" i="9"/>
  <c r="E31" i="9" s="1"/>
  <c r="F30" i="9"/>
  <c r="E30" i="9" s="1"/>
  <c r="F29" i="9"/>
  <c r="E29" i="9" s="1"/>
  <c r="F28" i="9"/>
  <c r="E28" i="9" s="1"/>
  <c r="F27" i="9"/>
  <c r="E27" i="9" s="1"/>
  <c r="F26" i="9"/>
  <c r="E26" i="9" s="1"/>
  <c r="F25" i="9"/>
  <c r="E25" i="9" s="1"/>
  <c r="F24" i="9"/>
  <c r="E24" i="9" s="1"/>
  <c r="F23" i="9"/>
  <c r="E23" i="9" s="1"/>
  <c r="F22" i="9"/>
  <c r="E22" i="9" s="1"/>
  <c r="F21" i="9"/>
  <c r="E21" i="9" s="1"/>
  <c r="F20" i="9"/>
  <c r="E20" i="9" s="1"/>
  <c r="F19" i="9"/>
  <c r="E19" i="9" s="1"/>
  <c r="F18" i="9"/>
  <c r="E18" i="9" s="1"/>
  <c r="F17" i="9"/>
  <c r="E17" i="9" s="1"/>
  <c r="F16" i="9"/>
  <c r="E16" i="9" s="1"/>
  <c r="F15" i="9"/>
  <c r="E15" i="9" s="1"/>
  <c r="F14" i="9"/>
  <c r="E14" i="9" s="1"/>
  <c r="F13" i="9"/>
  <c r="E13" i="9" s="1"/>
  <c r="F12" i="9"/>
  <c r="E12" i="9" s="1"/>
  <c r="F11" i="9"/>
  <c r="E11" i="9" s="1"/>
  <c r="F10" i="9"/>
  <c r="E10" i="9" s="1"/>
  <c r="F9" i="9"/>
  <c r="E9" i="9" s="1"/>
  <c r="F8" i="9"/>
  <c r="E8" i="9" s="1"/>
  <c r="F72" i="8"/>
  <c r="F74" i="8"/>
  <c r="F73" i="8"/>
  <c r="F75" i="8" l="1"/>
  <c r="F530" i="9"/>
  <c r="E530" i="9" s="1"/>
  <c r="F199" i="9"/>
  <c r="E199" i="9" s="1"/>
  <c r="F533" i="9"/>
  <c r="E533" i="9" s="1"/>
  <c r="F535" i="9"/>
  <c r="E535" i="9" s="1"/>
  <c r="F534" i="9"/>
  <c r="E534" i="9" s="1"/>
  <c r="F532" i="9"/>
  <c r="E532" i="9" s="1"/>
  <c r="F536" i="9"/>
  <c r="E536" i="9" s="1"/>
  <c r="J22" i="7"/>
  <c r="J18" i="7"/>
  <c r="F441" i="9"/>
  <c r="E441" i="9" s="1"/>
  <c r="F445" i="9"/>
  <c r="E445" i="9" s="1"/>
  <c r="F35" i="8"/>
  <c r="F53" i="8"/>
  <c r="F18" i="8"/>
  <c r="F65" i="8"/>
  <c r="F29" i="8"/>
  <c r="F11" i="8"/>
  <c r="F6" i="8"/>
  <c r="F49" i="8"/>
  <c r="F57" i="8"/>
  <c r="F70" i="8"/>
  <c r="F71" i="8"/>
  <c r="F41" i="8"/>
  <c r="F32" i="8"/>
  <c r="F37" i="8"/>
  <c r="F46" i="8"/>
  <c r="F44" i="8"/>
  <c r="F16" i="8"/>
  <c r="F69" i="8"/>
  <c r="F63" i="8"/>
  <c r="F22" i="8"/>
  <c r="F23" i="8"/>
  <c r="F28" i="8"/>
  <c r="F19" i="8"/>
  <c r="F13" i="8"/>
  <c r="F54" i="8"/>
  <c r="F17" i="8"/>
  <c r="F30" i="8"/>
  <c r="F20" i="8"/>
  <c r="F47" i="8"/>
  <c r="F42" i="8"/>
  <c r="F43" i="8"/>
  <c r="F27" i="8"/>
  <c r="F60" i="8"/>
  <c r="F31" i="8"/>
  <c r="F56" i="8"/>
  <c r="F7" i="8"/>
  <c r="F45" i="8"/>
  <c r="F52" i="8"/>
  <c r="F12" i="8"/>
  <c r="F34" i="8"/>
  <c r="F58" i="8"/>
  <c r="F55" i="8"/>
  <c r="F51" i="8"/>
  <c r="F3" i="8"/>
  <c r="F48" i="8"/>
  <c r="F24" i="8"/>
  <c r="F21" i="8"/>
  <c r="F4" i="8"/>
  <c r="F25" i="8"/>
  <c r="F36" i="8"/>
  <c r="F26" i="8"/>
  <c r="F10" i="8"/>
  <c r="F33" i="8"/>
  <c r="F9" i="8"/>
  <c r="F14" i="8"/>
  <c r="F15" i="8"/>
  <c r="F66" i="8"/>
  <c r="F8" i="8"/>
  <c r="F5" i="8"/>
  <c r="F59" i="8"/>
  <c r="F50" i="8"/>
  <c r="F573" i="9" l="1"/>
  <c r="E573" i="9" s="1"/>
  <c r="F573" i="10"/>
  <c r="E573" i="10" s="1"/>
  <c r="F573" i="11"/>
  <c r="E573" i="11" s="1"/>
  <c r="F600" i="9"/>
  <c r="E600" i="9" s="1"/>
  <c r="F600" i="11"/>
  <c r="E600" i="11" s="1"/>
  <c r="F600" i="10"/>
  <c r="E600" i="10" s="1"/>
  <c r="F76" i="8"/>
  <c r="F64" i="8" s="1"/>
  <c r="J19" i="7"/>
  <c r="F564" i="9"/>
  <c r="E564" i="9" s="1"/>
  <c r="F40" i="8"/>
  <c r="F39" i="8"/>
  <c r="F38" i="8"/>
  <c r="J25" i="7"/>
  <c r="J21" i="7"/>
  <c r="J24" i="7"/>
  <c r="J23" i="7"/>
  <c r="J20" i="7"/>
  <c r="F474" i="9" l="1"/>
  <c r="E474" i="9" s="1"/>
  <c r="F474" i="11"/>
  <c r="E474" i="11" s="1"/>
  <c r="F474" i="10"/>
  <c r="E474" i="10" s="1"/>
  <c r="F582" i="9"/>
  <c r="E582" i="9" s="1"/>
  <c r="F582" i="11"/>
  <c r="E582" i="11" s="1"/>
  <c r="F582" i="10"/>
  <c r="E582" i="10" s="1"/>
  <c r="F609" i="9"/>
  <c r="E609" i="9" s="1"/>
  <c r="F609" i="10"/>
  <c r="E609" i="10" s="1"/>
  <c r="F609" i="11"/>
  <c r="E609" i="11" s="1"/>
  <c r="F618" i="9"/>
  <c r="E618" i="9" s="1"/>
  <c r="F618" i="11"/>
  <c r="E618" i="11" s="1"/>
  <c r="F618" i="10"/>
  <c r="E618" i="10" s="1"/>
  <c r="F591" i="9"/>
  <c r="E591" i="9" s="1"/>
  <c r="F591" i="11"/>
  <c r="E591" i="11" s="1"/>
  <c r="F591" i="10"/>
  <c r="E591" i="10" s="1"/>
  <c r="F627" i="9"/>
  <c r="E627" i="9" s="1"/>
  <c r="F627" i="11"/>
  <c r="E627" i="11" s="1"/>
  <c r="F627" i="10"/>
  <c r="E627" i="10" s="1"/>
  <c r="R43" i="5"/>
  <c r="R42" i="5"/>
  <c r="V37" i="5"/>
  <c r="V32" i="5"/>
  <c r="V28" i="5"/>
  <c r="V27" i="5"/>
  <c r="V23" i="5"/>
  <c r="V22" i="5"/>
  <c r="J14" i="5"/>
  <c r="T14" i="5" s="1"/>
  <c r="T13" i="5"/>
  <c r="O13" i="5"/>
  <c r="L13" i="5"/>
  <c r="J13" i="5"/>
  <c r="S13" i="5" s="1"/>
  <c r="J12" i="5"/>
  <c r="T12" i="5" s="1"/>
  <c r="T11" i="5"/>
  <c r="O11" i="5"/>
  <c r="L11" i="5"/>
  <c r="J11" i="5"/>
  <c r="S11" i="5" s="1"/>
  <c r="T9" i="5"/>
  <c r="O9" i="5"/>
  <c r="L9" i="5"/>
  <c r="J9" i="5"/>
  <c r="S9" i="5" s="1"/>
  <c r="J8" i="5"/>
  <c r="T8" i="5" s="1"/>
  <c r="C8" i="5"/>
  <c r="C5" i="5" s="1"/>
  <c r="C10" i="5" s="1"/>
  <c r="AS7" i="5"/>
  <c r="AR7" i="5"/>
  <c r="AQ7" i="5"/>
  <c r="AP7" i="5"/>
  <c r="AO7" i="5"/>
  <c r="J7" i="5"/>
  <c r="T7" i="5" s="1"/>
  <c r="C7" i="5"/>
  <c r="AS6" i="5"/>
  <c r="AR6" i="5"/>
  <c r="AQ6" i="5"/>
  <c r="AP6" i="5"/>
  <c r="AO6" i="5"/>
  <c r="J6" i="5"/>
  <c r="T6" i="5" s="1"/>
  <c r="C6" i="5"/>
  <c r="C11" i="5" s="1"/>
  <c r="AS5" i="5"/>
  <c r="AR5" i="5"/>
  <c r="AQ5" i="5"/>
  <c r="AP5" i="5"/>
  <c r="AO5" i="5"/>
  <c r="T5" i="5"/>
  <c r="S5" i="5"/>
  <c r="R5" i="5"/>
  <c r="R13" i="5" s="1"/>
  <c r="R7" i="5" l="1"/>
  <c r="R12" i="5"/>
  <c r="L6" i="5"/>
  <c r="O6" i="5"/>
  <c r="O7" i="5"/>
  <c r="O8" i="5"/>
  <c r="O12" i="5"/>
  <c r="O14" i="5"/>
  <c r="R14" i="5"/>
  <c r="S7" i="5"/>
  <c r="S12" i="5"/>
  <c r="S14" i="5"/>
  <c r="R6" i="5"/>
  <c r="R8" i="5"/>
  <c r="S6" i="5"/>
  <c r="S8" i="5"/>
  <c r="L7" i="5"/>
  <c r="L8" i="5"/>
  <c r="R9" i="5"/>
  <c r="R11" i="5"/>
  <c r="L12" i="5"/>
  <c r="L14" i="5"/>
</calcChain>
</file>

<file path=xl/comments1.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t>
        </r>
      </text>
    </comment>
    <comment ref="E6" authorId="0" shapeId="0">
      <text>
        <r>
          <rPr>
            <sz val="9"/>
            <color indexed="81"/>
            <rFont val="Tahoma"/>
            <charset val="1"/>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96.54 C is lower than sulfur dew point within air heater 123.9 C.
ST Assembly [1]:
   Remark: 28 - Makeup steam (from HPT inlet) has been sent to Steam Sealing Regulator (SSR) system to supply the demanded sealing steam.
ST Assembly [1]:
   Remark: 36 - HPT HP leak 2 has SSR as its destination, but the destination pressure is too high.
Computation time = 00:00:06.5
Checking Warnings: 
Feedwater Heater (PCE) [99]: flash inlet pressure =0.4971 &lt;  drain pressure =0.87bar
ST Group [24]: inlet pressure =0.4971 &lt;  exit pressure =0.87bar
ST Group [24]: PR &lt; minimum value, 1.05</t>
        </r>
      </text>
    </comment>
  </commentList>
</comments>
</file>

<file path=xl/comments2.xml><?xml version="1.0" encoding="utf-8"?>
<comments xmlns="http://schemas.openxmlformats.org/spreadsheetml/2006/main">
  <authors>
    <author>Admin</author>
  </authors>
  <commentList>
    <comment ref="D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00:00:15.2</t>
        </r>
      </text>
    </comment>
    <comment ref="E6" authorId="0" shapeId="0">
      <text>
        <r>
          <rPr>
            <sz val="9"/>
            <color indexed="81"/>
            <rFont val="Tahoma"/>
            <family val="2"/>
          </rPr>
          <t xml:space="preserve">
   ****************** Advisory Messages ******************* 
Pipe (PCE) [51] :
   Advisory: 32 - Zero flow prevents pipe sizing.  This pipe cannot be switched to Engineering Design mode.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Stream 122 - Water/Steam:
   Advisory: 10 - Computed negative flow has been set to zero.  This may happen for a stream connected to a Mixer or Splitter.  As an example, if one or two inlet flows and the outlet flow of a Mixer are already determined by network constraints, then remaining inlet flow has to satisfy the mass balance.  If the computed remaining inlet flow is negative after the first computation, then THERMOFLEX will fix it at zero then recompute the network.
      ***************** Computation Remarks ****************** 
Deaerator [100] :
   Remark: 14 - Steam is vented to maintain the DA maximum pressure.
Header - Logical, 3 [105] :
   Remark: 3 - Regulated C inlet flow overcome by network.
Boiler Assembly [1]: Rotary Air Heater [8] - Rotary Air Heater :
   Remark: 19 - Average cold end temperature (ACET)  102.8 C is lower than sulfur dew point within air heater 123.9 C.
ST Assembly [1]:
   Remark: 36 - HPT HP leak 2 has SSR as its destination, but the destination pressure is too high.
Computation time = 00:00:13.3</t>
        </r>
      </text>
    </comment>
  </commentList>
</comments>
</file>

<file path=xl/comments3.xml><?xml version="1.0" encoding="utf-8"?>
<comments xmlns="http://schemas.openxmlformats.org/spreadsheetml/2006/main">
  <authors>
    <author>Admin</author>
  </authors>
  <commentList>
    <comment ref="D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00:00:07.9</t>
        </r>
      </text>
    </comment>
    <comment ref="E6" authorId="0" shapeId="0">
      <text>
        <r>
          <rPr>
            <sz val="9"/>
            <color indexed="81"/>
            <rFont val="Tahoma"/>
            <family val="2"/>
          </rPr>
          <t xml:space="preserve">
   ****************** Advisory Messages ******************* 
Reducing Station [117] - DSH SH 2 :
   Advisory: 5 - Spray water flow was set by network and the desuperheating specification has been ignored.
Reducing Station [69] - DSH SH 1 :
   Advisory: 5 - Spray water flow was set by network and the desuperheating specification has been ignored.
Reducing Station [70] - DSH RH 1 :
   Advisory: 5 - Spray water flow was set by network and the desuperheating specification has been ignored.
Reducing Station [71] - DSH SH 3 :
   Advisory: 5 - Spray water flow was set by network and the desuperheating specification has been ignored.
Reducing Station [120] - DSH RH 2 :
   Advisory: 5 - Spray water flow was set by network and the desuperheating specification has been ignored.
Boiler Assembly [1]:
   Advisory: 9 - Assembly is in TD mode so Assembly cannot be completely computed.
      ***************** Computation Remarks ****************** 
Header - Logical, 3 [105] :
   Remark: 3 - Regulated C inlet flow overcome by network.
Boiler Assembly [1]: Rotary Air Heater [8] - Rotary Air Heater :
   Remark: 19 - Average cold end temperature (ACET)  96.09 C is lower than sulfur dew point within air heater 123.9 C.
ST Assembly [1]:
   Remark: 36 - HPT HP leak 2 has SSR as its destination, but the destination pressure is too high.
Computation time = 00:00:07.7</t>
        </r>
      </text>
    </comment>
  </commentList>
</comments>
</file>

<file path=xl/comments4.xml><?xml version="1.0" encoding="utf-8"?>
<comments xmlns="http://schemas.openxmlformats.org/spreadsheetml/2006/main">
  <authors>
    <author>Adhy Marwanto</author>
  </authors>
  <commentList>
    <comment ref="H3" authorId="0" shapeId="0">
      <text>
        <r>
          <rPr>
            <b/>
            <sz val="9"/>
            <color rgb="FF000000"/>
            <rFont val="Tahoma"/>
            <family val="2"/>
          </rPr>
          <t xml:space="preserve">Adhy Marwanto:
</t>
        </r>
        <r>
          <rPr>
            <sz val="9"/>
            <color rgb="FF000000"/>
            <rFont val="Tahoma"/>
            <family val="2"/>
          </rPr>
          <t>All SOKET user input</t>
        </r>
      </text>
    </comment>
  </commentList>
</comments>
</file>

<file path=xl/comments5.xml><?xml version="1.0" encoding="utf-8"?>
<comments xmlns="http://schemas.openxmlformats.org/spreadsheetml/2006/main">
  <authors>
    <author>Adhy Marwanto</author>
  </authors>
  <commentList>
    <comment ref="E64" authorId="0" shapeId="0">
      <text>
        <r>
          <rPr>
            <b/>
            <sz val="9"/>
            <color rgb="FF000000"/>
            <rFont val="Tahoma"/>
            <family val="2"/>
          </rPr>
          <t>Adhy Marwanto:</t>
        </r>
        <r>
          <rPr>
            <sz val="9"/>
            <color rgb="FF000000"/>
            <rFont val="Tahoma"/>
            <family val="2"/>
          </rPr>
          <t xml:space="preserve">
</t>
        </r>
        <r>
          <rPr>
            <sz val="9"/>
            <color rgb="FF000000"/>
            <rFont val="Tahoma"/>
            <family val="2"/>
          </rPr>
          <t>from GPHR LHV and multipled by HHV/LHV Ratio</t>
        </r>
      </text>
    </comment>
  </commentList>
</comments>
</file>

<file path=xl/sharedStrings.xml><?xml version="1.0" encoding="utf-8"?>
<sst xmlns="http://schemas.openxmlformats.org/spreadsheetml/2006/main" count="42144" uniqueCount="9642">
  <si>
    <t>Computation Message -&gt;</t>
  </si>
  <si>
    <t>Base Case</t>
  </si>
  <si>
    <t>INPUT VARIABLE DESCRIPTION</t>
  </si>
  <si>
    <t>Units</t>
  </si>
  <si>
    <t>Input</t>
  </si>
  <si>
    <t>OUTPUT VARIABLE DESCRIPTION</t>
  </si>
  <si>
    <t>Output</t>
  </si>
  <si>
    <t>Messages</t>
  </si>
  <si>
    <t>Case 1</t>
  </si>
  <si>
    <t>72|79|76|81|78|98|89|68|85|~-100~~~~~</t>
  </si>
  <si>
    <t>INPUTS - C:\Users\Admin\Documents\Thermoflow\MYFILES29\UJPCT\UJPCT-1_Whatif 100%_RevA.tfx: Case number for file used to start calculation (&lt;0 = Skip case)</t>
  </si>
  <si>
    <t>~1~2~2~~-2004~</t>
  </si>
  <si>
    <t>Generator output: Enabled  0:No  1:Yes</t>
  </si>
  <si>
    <t>~1~1~1~~-2004~</t>
  </si>
  <si>
    <t>Generator output: Set point: Generator, Motor, and Aux Loads: ST Assembly [1] generator power</t>
  </si>
  <si>
    <t>kW</t>
  </si>
  <si>
    <t>~1~1~2~~-2004~</t>
  </si>
  <si>
    <t>Generator output: Tolerance</t>
  </si>
  <si>
    <t>~1~1~15~~-2004~</t>
  </si>
  <si>
    <t>Generator output: Primary control input Boiler Assembly [1]: Furnace w/ Pulverizer [7] : Steam production rate lower bound</t>
  </si>
  <si>
    <t>t/h</t>
  </si>
  <si>
    <t>~1~1~12~~-2004~</t>
  </si>
  <si>
    <t>Generator output: Primary control input Boiler Assembly [1]: Furnace w/ Pulverizer [7] : Steam production rate upper bound</t>
  </si>
  <si>
    <t>~2006~~1~~-2006~</t>
  </si>
  <si>
    <t>Computation Settings: Pressure damping factor (0.5=none, 1.0=default, 10=max)</t>
  </si>
  <si>
    <t>~2006~~2~~-2006~</t>
  </si>
  <si>
    <t>Computation Settings: Flow damping factor (0.5=none, 1.0=default, 10=max)</t>
  </si>
  <si>
    <t>~2006~~3~~-2006~</t>
  </si>
  <si>
    <t>Computation Settings: Convergence tolerance (0.1=tight, 1.0=default, &gt;1=loose)</t>
  </si>
  <si>
    <t>~2006~~4~~-2006~</t>
  </si>
  <si>
    <t>Computation Settings: Minimum computing loops</t>
  </si>
  <si>
    <t>~2006~~5~~-2006~</t>
  </si>
  <si>
    <t>Computation Settings: Maximum computing loops</t>
  </si>
  <si>
    <t>~2006~~6~~-2006~</t>
  </si>
  <si>
    <t>Computation Settings: Script convergence tolerance (0.1=tight, 1.0=default, &gt;1=loose)</t>
  </si>
  <si>
    <t>~2006~~7~~-2006~</t>
  </si>
  <si>
    <t>Computation Settings: Maximum Script computing loops</t>
  </si>
  <si>
    <t>~~1~1~~-1000~</t>
  </si>
  <si>
    <t>Site Menu: Site altitude</t>
  </si>
  <si>
    <t>m</t>
  </si>
  <si>
    <t>~~1~2~~-1000~</t>
  </si>
  <si>
    <t>Site Menu: Ambient temperature</t>
  </si>
  <si>
    <t>C</t>
  </si>
  <si>
    <t>~~1~3~~-1000~</t>
  </si>
  <si>
    <t>Site Menu: Ambient relative humidity</t>
  </si>
  <si>
    <t>%</t>
  </si>
  <si>
    <t>~~1~4~~-1000~</t>
  </si>
  <si>
    <t>Site Menu: Ambient wet bulb temperature</t>
  </si>
  <si>
    <t>~~1~5~~-1000~</t>
  </si>
  <si>
    <t>Site Menu: Ambient pressure</t>
  </si>
  <si>
    <t>bar</t>
  </si>
  <si>
    <t>~100~1~7~~-27~</t>
  </si>
  <si>
    <t>Deaerator [100] : Deaerator design pressure</t>
  </si>
  <si>
    <t>~100~1~8~~-27~</t>
  </si>
  <si>
    <t>Deaerator [100] : Deaerator outlet temperature @ design</t>
  </si>
  <si>
    <t>~100~1~5~~-27~</t>
  </si>
  <si>
    <t>Deaerator [100] : Additional water level at inlet (water level rise from inlet to DA water surface)</t>
  </si>
  <si>
    <t>~100~1~6~~-27~</t>
  </si>
  <si>
    <t>Deaerator [100] : Additional water level at outlet (water level difference from DA water surface to outlet)</t>
  </si>
  <si>
    <t>91|~113~1~70~~-141~</t>
  </si>
  <si>
    <t>District Heater [113] : FW temperature at heater exit</t>
  </si>
  <si>
    <t>91|~113~1~56~~-141~</t>
  </si>
  <si>
    <t>District Heater [113] : Terminal temperature difference (TTD)</t>
  </si>
  <si>
    <t>91|~113~1~57~~-141~</t>
  </si>
  <si>
    <t>District Heater [113] : Drain cooler approach temperature difference</t>
  </si>
  <si>
    <t>91|~113~1~72~~-141~</t>
  </si>
  <si>
    <t>District Heater [113] : Assumed water-side pressure drop for TD mode</t>
  </si>
  <si>
    <t>91|~113~1~34~~-141~</t>
  </si>
  <si>
    <t>District Heater [113] : Min. pinch temp. difference</t>
  </si>
  <si>
    <t>73|74|91|~48~5~1~~-122~</t>
  </si>
  <si>
    <t>Boiler Assembly [1]: Duct - Classic [48] - Outlet Flue Gas Duct : Assumed draft loss</t>
  </si>
  <si>
    <t>millibar</t>
  </si>
  <si>
    <t>73|74|91|~48~5~2~~-122~</t>
  </si>
  <si>
    <t>Boiler Assembly [1]: Duct - Classic [48] - Outlet Flue Gas Duct : Assumed gas temperature drop</t>
  </si>
  <si>
    <t>73|74|91|~65~5~1~~-122~</t>
  </si>
  <si>
    <t>Boiler Assembly [1]: Duct - Classic [65] - Inlet SA Duct : Assumed draft loss</t>
  </si>
  <si>
    <t>73|74|91|~65~5~2~~-122~</t>
  </si>
  <si>
    <t>Boiler Assembly [1]: Duct - Classic [65] - Inlet SA Duct : Assumed gas temperature drop</t>
  </si>
  <si>
    <t>73|74|91|~2~5~1~~-122~</t>
  </si>
  <si>
    <t>Boiler Assembly [1]: Duct - Classic [2] - Inlet PA Duct : Assumed draft loss</t>
  </si>
  <si>
    <t>73|74|91|~2~5~2~~-122~</t>
  </si>
  <si>
    <t>Boiler Assembly [1]: Duct - Classic [2] - Inlet PA Duct : Assumed gas temperature drop</t>
  </si>
  <si>
    <t>~42~1~1~~-113~</t>
  </si>
  <si>
    <t>Boiler Assembly [1]: Economiser (PCE) [42] - ECO : Desired water exit temperature</t>
  </si>
  <si>
    <t>~42~1~9~~-113~</t>
  </si>
  <si>
    <t>Boiler Assembly [1]: Economiser (PCE) [42] - ECO : Heat loss as % of water heat transfer</t>
  </si>
  <si>
    <t>~42~1~6~~-113~</t>
  </si>
  <si>
    <t>Boiler Assembly [1]: Economiser (PCE) [42] - ECO : Minimum temperature difference</t>
  </si>
  <si>
    <t>~42~1~8~~-113~</t>
  </si>
  <si>
    <t>Boiler Assembly [1]: Economiser (PCE) [42] - ECO : Assumed water side pressure drop for TD mode</t>
  </si>
  <si>
    <t>91|~12~1~1~~-139~</t>
  </si>
  <si>
    <t>Boiler Assembly [1]: Electrostatic Precipitator [12] - ESP : Specified collection efficiency at design</t>
  </si>
  <si>
    <t>91|~12~1~96~~-139~</t>
  </si>
  <si>
    <t>Boiler Assembly [1]: Electrostatic Precipitator [12] - ESP : Specified emission per energy input at design</t>
  </si>
  <si>
    <t>ng/J</t>
  </si>
  <si>
    <t>91|~12~1~97~~-139~</t>
  </si>
  <si>
    <t>Boiler Assembly [1]: Electrostatic Precipitator [12] - ESP : Specified emission per flue gas flow at design</t>
  </si>
  <si>
    <t>mg/Nm^3</t>
  </si>
  <si>
    <t>91|~12~1~9~~-139~</t>
  </si>
  <si>
    <t>Boiler Assembly [1]: Electrostatic Precipitator [12] - ESP : Specified flue gas velocity at design</t>
  </si>
  <si>
    <t>m/s</t>
  </si>
  <si>
    <t>91|~12~1~26~~-139~</t>
  </si>
  <si>
    <t>Boiler Assembly [1]: Electrostatic Precipitator [12] - ESP : Reference O2 content</t>
  </si>
  <si>
    <t>91|~12~1~65~~-139~</t>
  </si>
  <si>
    <t>Boiler Assembly [1]: Electrostatic Precipitator [12] - ESP : User-defined dimensionless K</t>
  </si>
  <si>
    <t>91|~12~1~66~~-139~</t>
  </si>
  <si>
    <t>Boiler Assembly [1]: Electrostatic Precipitator [12] - ESP : User-defined particulate migration velocity</t>
  </si>
  <si>
    <t>91|~12~1~67~~-139~</t>
  </si>
  <si>
    <t>Boiler Assembly [1]: Electrostatic Precipitator [12] - ESP : User-defined particulate resistiviry</t>
  </si>
  <si>
    <t>ohm-cm</t>
  </si>
  <si>
    <t>91|~12~1~68~~-139~</t>
  </si>
  <si>
    <t>Boiler Assembly [1]: Electrostatic Precipitator [12] - ESP : Flue gas temperature drop (including dustwork)</t>
  </si>
  <si>
    <t>91|~52~1~2~~-65~</t>
  </si>
  <si>
    <t>Boiler Assembly [1]: Fan [52] - IDF A : Fan design point overall pressure rise</t>
  </si>
  <si>
    <t>91|~52~1~3~~-65~</t>
  </si>
  <si>
    <t>Boiler Assembly [1]: Fan [52] - IDF A : Fan pressure margin</t>
  </si>
  <si>
    <t>91|~52~1~8~~-65~</t>
  </si>
  <si>
    <t>Boiler Assembly [1]: Fan [52] - IDF A : Flow margin</t>
  </si>
  <si>
    <t>91|~52~1~4~~-65~</t>
  </si>
  <si>
    <t>Boiler Assembly [1]: Fan [52] - IDF A : Fan nominal isentropic efficiency</t>
  </si>
  <si>
    <t>91|~52~1~5~~-65~</t>
  </si>
  <si>
    <t>Boiler Assembly [1]: Fan [52] - IDF A : Current RPM</t>
  </si>
  <si>
    <t>91|~52~1~7~~-65~</t>
  </si>
  <si>
    <t>Boiler Assembly [1]: Fan [52] - IDF A : Design point RPM</t>
  </si>
  <si>
    <t>91|~52~1~9~~-65~</t>
  </si>
  <si>
    <t>Boiler Assembly [1]: Fan [52] - IDF A : Mechanical efficiency</t>
  </si>
  <si>
    <t>91|~52~1~20~~-65~</t>
  </si>
  <si>
    <t>Boiler Assembly [1]: Fan [52] - IDF A : Number of operating units</t>
  </si>
  <si>
    <t>91|~52~1~16~~-65~</t>
  </si>
  <si>
    <t>Boiler Assembly [1]: Fan [52] - IDF A : Mechanical loss</t>
  </si>
  <si>
    <t>91|~52~1~13~~-65~</t>
  </si>
  <si>
    <t>Boiler Assembly [1]: Fan [52] - IDF A : Fan off-design control damper dP</t>
  </si>
  <si>
    <t>91|~52~1~10~~-65~</t>
  </si>
  <si>
    <t>Boiler Assembly [1]: Fan [52] - IDF A : Nominal RPM for off-design fan curve</t>
  </si>
  <si>
    <t>91|~52~1~11~~-65~</t>
  </si>
  <si>
    <t>Boiler Assembly [1]: Fan [52] - IDF A : Nominal inlet volume flow for off-design fan curve</t>
  </si>
  <si>
    <t>m^3/s</t>
  </si>
  <si>
    <t>91|~52~1~12~~-65~</t>
  </si>
  <si>
    <t>Boiler Assembly [1]: Fan [52] - IDF A : Nominal corrected pressure rise for off-design fan curve</t>
  </si>
  <si>
    <t>91|~52~1~5~2~-65~</t>
  </si>
  <si>
    <t>Boiler Assembly [1]: Fan [52] - IDF A : Motor: Rating / design point load</t>
  </si>
  <si>
    <t>91|~66~1~2~~-65~</t>
  </si>
  <si>
    <t>Boiler Assembly [1]: Fan [66] - SA Fan A : Fan design point overall pressure rise</t>
  </si>
  <si>
    <t>91|~66~1~3~~-65~</t>
  </si>
  <si>
    <t>Boiler Assembly [1]: Fan [66] - SA Fan A : Fan pressure margin</t>
  </si>
  <si>
    <t>91|~66~1~8~~-65~</t>
  </si>
  <si>
    <t>Boiler Assembly [1]: Fan [66] - SA Fan A : Flow margin</t>
  </si>
  <si>
    <t>91|~66~1~4~~-65~</t>
  </si>
  <si>
    <t>Boiler Assembly [1]: Fan [66] - SA Fan A : Fan nominal isentropic efficiency</t>
  </si>
  <si>
    <t>91|~66~1~5~~-65~</t>
  </si>
  <si>
    <t>Boiler Assembly [1]: Fan [66] - SA Fan A : Current RPM</t>
  </si>
  <si>
    <t>91|~66~1~7~~-65~</t>
  </si>
  <si>
    <t>Boiler Assembly [1]: Fan [66] - SA Fan A : Design point RPM</t>
  </si>
  <si>
    <t>91|~66~1~9~~-65~</t>
  </si>
  <si>
    <t>Boiler Assembly [1]: Fan [66] - SA Fan A : Mechanical efficiency</t>
  </si>
  <si>
    <t>91|~66~1~20~~-65~</t>
  </si>
  <si>
    <t>Boiler Assembly [1]: Fan [66] - SA Fan A : Number of operating units</t>
  </si>
  <si>
    <t>91|~66~1~16~~-65~</t>
  </si>
  <si>
    <t>Boiler Assembly [1]: Fan [66] - SA Fan A : Mechanical loss</t>
  </si>
  <si>
    <t>91|~66~1~13~~-65~</t>
  </si>
  <si>
    <t>Boiler Assembly [1]: Fan [66] - SA Fan A : Fan off-design control damper dP</t>
  </si>
  <si>
    <t>91|~66~1~10~~-65~</t>
  </si>
  <si>
    <t>Boiler Assembly [1]: Fan [66] - SA Fan A : Nominal RPM for off-design fan curve</t>
  </si>
  <si>
    <t>91|~66~1~11~~-65~</t>
  </si>
  <si>
    <t>Boiler Assembly [1]: Fan [66] - SA Fan A : Nominal inlet volume flow for off-design fan curve</t>
  </si>
  <si>
    <t>91|~66~1~12~~-65~</t>
  </si>
  <si>
    <t>Boiler Assembly [1]: Fan [66] - SA Fan A : Nominal corrected pressure rise for off-design fan curve</t>
  </si>
  <si>
    <t>91|~66~1~5~2~-65~</t>
  </si>
  <si>
    <t>Boiler Assembly [1]: Fan [66] - SA Fan A : Motor: Rating / design point load</t>
  </si>
  <si>
    <t>91|~72~1~2~~-65~</t>
  </si>
  <si>
    <t>Boiler Assembly [1]: Fan [72] - PA Fan A : Fan design point overall pressure rise</t>
  </si>
  <si>
    <t>91|~72~1~3~~-65~</t>
  </si>
  <si>
    <t>Boiler Assembly [1]: Fan [72] - PA Fan A : Fan pressure margin</t>
  </si>
  <si>
    <t>91|~72~1~8~~-65~</t>
  </si>
  <si>
    <t>Boiler Assembly [1]: Fan [72] - PA Fan A : Flow margin</t>
  </si>
  <si>
    <t>91|~72~1~4~~-65~</t>
  </si>
  <si>
    <t>Boiler Assembly [1]: Fan [72] - PA Fan A : Fan nominal isentropic efficiency</t>
  </si>
  <si>
    <t>91|~72~1~5~~-65~</t>
  </si>
  <si>
    <t>Boiler Assembly [1]: Fan [72] - PA Fan A : Current RPM</t>
  </si>
  <si>
    <t>91|~72~1~7~~-65~</t>
  </si>
  <si>
    <t>Boiler Assembly [1]: Fan [72] - PA Fan A : Design point RPM</t>
  </si>
  <si>
    <t>91|~72~1~9~~-65~</t>
  </si>
  <si>
    <t>Boiler Assembly [1]: Fan [72] - PA Fan A : Mechanical efficiency</t>
  </si>
  <si>
    <t>91|~72~1~20~~-65~</t>
  </si>
  <si>
    <t>Boiler Assembly [1]: Fan [72] - PA Fan A : Number of operating units</t>
  </si>
  <si>
    <t>91|~72~1~16~~-65~</t>
  </si>
  <si>
    <t>Boiler Assembly [1]: Fan [72] - PA Fan A : Mechanical loss</t>
  </si>
  <si>
    <t>91|~72~1~13~~-65~</t>
  </si>
  <si>
    <t>Boiler Assembly [1]: Fan [72] - PA Fan A : Fan off-design control damper dP</t>
  </si>
  <si>
    <t>91|~72~1~10~~-65~</t>
  </si>
  <si>
    <t>Boiler Assembly [1]: Fan [72] - PA Fan A : Nominal RPM for off-design fan curve</t>
  </si>
  <si>
    <t>91|~72~1~11~~-65~</t>
  </si>
  <si>
    <t>Boiler Assembly [1]: Fan [72] - PA Fan A : Nominal inlet volume flow for off-design fan curve</t>
  </si>
  <si>
    <t>91|~72~1~12~~-65~</t>
  </si>
  <si>
    <t>Boiler Assembly [1]: Fan [72] - PA Fan A : Nominal corrected pressure rise for off-design fan curve</t>
  </si>
  <si>
    <t>91|~72~1~5~2~-65~</t>
  </si>
  <si>
    <t>Boiler Assembly [1]: Fan [72] - PA Fan A : Motor: Rating / design point load</t>
  </si>
  <si>
    <t>91|~87~1~2~~-65~</t>
  </si>
  <si>
    <t>Boiler Assembly [1]: Fan [87] - SA Fan B : Fan design point overall pressure rise</t>
  </si>
  <si>
    <t>91|~87~1~3~~-65~</t>
  </si>
  <si>
    <t>Boiler Assembly [1]: Fan [87] - SA Fan B : Fan pressure margin</t>
  </si>
  <si>
    <t>91|~87~1~8~~-65~</t>
  </si>
  <si>
    <t>Boiler Assembly [1]: Fan [87] - SA Fan B : Flow margin</t>
  </si>
  <si>
    <t>91|~87~1~4~~-65~</t>
  </si>
  <si>
    <t>Boiler Assembly [1]: Fan [87] - SA Fan B : Fan nominal isentropic efficiency</t>
  </si>
  <si>
    <t>91|~87~1~5~~-65~</t>
  </si>
  <si>
    <t>Boiler Assembly [1]: Fan [87] - SA Fan B : Current RPM</t>
  </si>
  <si>
    <t>91|~87~1~7~~-65~</t>
  </si>
  <si>
    <t>Boiler Assembly [1]: Fan [87] - SA Fan B : Design point RPM</t>
  </si>
  <si>
    <t>91|~87~1~9~~-65~</t>
  </si>
  <si>
    <t>Boiler Assembly [1]: Fan [87] - SA Fan B : Mechanical efficiency</t>
  </si>
  <si>
    <t>91|~87~1~20~~-65~</t>
  </si>
  <si>
    <t>Boiler Assembly [1]: Fan [87] - SA Fan B : Number of operating units</t>
  </si>
  <si>
    <t>91|~87~1~16~~-65~</t>
  </si>
  <si>
    <t>Boiler Assembly [1]: Fan [87] - SA Fan B : Mechanical loss</t>
  </si>
  <si>
    <t>91|~87~1~13~~-65~</t>
  </si>
  <si>
    <t>Boiler Assembly [1]: Fan [87] - SA Fan B : Fan off-design control damper dP</t>
  </si>
  <si>
    <t>91|~87~1~10~~-65~</t>
  </si>
  <si>
    <t>Boiler Assembly [1]: Fan [87] - SA Fan B : Nominal RPM for off-design fan curve</t>
  </si>
  <si>
    <t>91|~87~1~11~~-65~</t>
  </si>
  <si>
    <t>Boiler Assembly [1]: Fan [87] - SA Fan B : Nominal inlet volume flow for off-design fan curve</t>
  </si>
  <si>
    <t>91|~87~1~12~~-65~</t>
  </si>
  <si>
    <t>Boiler Assembly [1]: Fan [87] - SA Fan B : Nominal corrected pressure rise for off-design fan curve</t>
  </si>
  <si>
    <t>91|~87~1~5~2~-65~</t>
  </si>
  <si>
    <t>Boiler Assembly [1]: Fan [87] - SA Fan B : Motor: Rating / design point load</t>
  </si>
  <si>
    <t>91|~90~1~2~~-65~</t>
  </si>
  <si>
    <t>Boiler Assembly [1]: Fan [90] - PA Fan B : Fan design point overall pressure rise</t>
  </si>
  <si>
    <t>91|~90~1~3~~-65~</t>
  </si>
  <si>
    <t>Boiler Assembly [1]: Fan [90] - PA Fan B : Fan pressure margin</t>
  </si>
  <si>
    <t>91|~90~1~8~~-65~</t>
  </si>
  <si>
    <t>Boiler Assembly [1]: Fan [90] - PA Fan B : Flow margin</t>
  </si>
  <si>
    <t>91|~90~1~4~~-65~</t>
  </si>
  <si>
    <t>Boiler Assembly [1]: Fan [90] - PA Fan B : Fan nominal isentropic efficiency</t>
  </si>
  <si>
    <t>91|~90~1~5~~-65~</t>
  </si>
  <si>
    <t>Boiler Assembly [1]: Fan [90] - PA Fan B : Current RPM</t>
  </si>
  <si>
    <t>91|~90~1~7~~-65~</t>
  </si>
  <si>
    <t>Boiler Assembly [1]: Fan [90] - PA Fan B : Design point RPM</t>
  </si>
  <si>
    <t>91|~90~1~9~~-65~</t>
  </si>
  <si>
    <t>Boiler Assembly [1]: Fan [90] - PA Fan B : Mechanical efficiency</t>
  </si>
  <si>
    <t>91|~90~1~20~~-65~</t>
  </si>
  <si>
    <t>Boiler Assembly [1]: Fan [90] - PA Fan B : Number of operating units</t>
  </si>
  <si>
    <t>91|~90~1~16~~-65~</t>
  </si>
  <si>
    <t>Boiler Assembly [1]: Fan [90] - PA Fan B : Mechanical loss</t>
  </si>
  <si>
    <t>91|~90~1~13~~-65~</t>
  </si>
  <si>
    <t>Boiler Assembly [1]: Fan [90] - PA Fan B : Fan off-design control damper dP</t>
  </si>
  <si>
    <t>91|~90~1~10~~-65~</t>
  </si>
  <si>
    <t>Boiler Assembly [1]: Fan [90] - PA Fan B : Nominal RPM for off-design fan curve</t>
  </si>
  <si>
    <t>91|~90~1~11~~-65~</t>
  </si>
  <si>
    <t>Boiler Assembly [1]: Fan [90] - PA Fan B : Nominal inlet volume flow for off-design fan curve</t>
  </si>
  <si>
    <t>91|~90~1~12~~-65~</t>
  </si>
  <si>
    <t>Boiler Assembly [1]: Fan [90] - PA Fan B : Nominal corrected pressure rise for off-design fan curve</t>
  </si>
  <si>
    <t>91|~90~1~5~2~-65~</t>
  </si>
  <si>
    <t>Boiler Assembly [1]: Fan [90] - PA Fan B : Motor: Rating / design point load</t>
  </si>
  <si>
    <t>91|~102~1~2~~-65~</t>
  </si>
  <si>
    <t>Boiler Assembly [1]: Fan [102] - IDF B : Fan design point overall pressure rise</t>
  </si>
  <si>
    <t>91|~102~1~3~~-65~</t>
  </si>
  <si>
    <t>Boiler Assembly [1]: Fan [102] - IDF B : Fan pressure margin</t>
  </si>
  <si>
    <t>91|~102~1~8~~-65~</t>
  </si>
  <si>
    <t>Boiler Assembly [1]: Fan [102] - IDF B : Flow margin</t>
  </si>
  <si>
    <t>91|~102~1~4~~-65~</t>
  </si>
  <si>
    <t>Boiler Assembly [1]: Fan [102] - IDF B : Fan nominal isentropic efficiency</t>
  </si>
  <si>
    <t>91|~102~1~5~~-65~</t>
  </si>
  <si>
    <t>Boiler Assembly [1]: Fan [102] - IDF B : Current RPM</t>
  </si>
  <si>
    <t>91|~102~1~7~~-65~</t>
  </si>
  <si>
    <t>Boiler Assembly [1]: Fan [102] - IDF B : Design point RPM</t>
  </si>
  <si>
    <t>91|~102~1~9~~-65~</t>
  </si>
  <si>
    <t>Boiler Assembly [1]: Fan [102] - IDF B : Mechanical efficiency</t>
  </si>
  <si>
    <t>91|~102~1~20~~-65~</t>
  </si>
  <si>
    <t>Boiler Assembly [1]: Fan [102] - IDF B : Number of operating units</t>
  </si>
  <si>
    <t>91|~102~1~16~~-65~</t>
  </si>
  <si>
    <t>Boiler Assembly [1]: Fan [102] - IDF B : Mechanical loss</t>
  </si>
  <si>
    <t>91|~102~1~13~~-65~</t>
  </si>
  <si>
    <t>Boiler Assembly [1]: Fan [102] - IDF B : Fan off-design control damper dP</t>
  </si>
  <si>
    <t>91|~102~1~10~~-65~</t>
  </si>
  <si>
    <t>Boiler Assembly [1]: Fan [102] - IDF B : Nominal RPM for off-design fan curve</t>
  </si>
  <si>
    <t>91|~102~1~11~~-65~</t>
  </si>
  <si>
    <t>Boiler Assembly [1]: Fan [102] - IDF B : Nominal inlet volume flow for off-design fan curve</t>
  </si>
  <si>
    <t>91|~102~1~12~~-65~</t>
  </si>
  <si>
    <t>Boiler Assembly [1]: Fan [102] - IDF B : Nominal corrected pressure rise for off-design fan curve</t>
  </si>
  <si>
    <t>91|~102~1~5~2~-65~</t>
  </si>
  <si>
    <t>Boiler Assembly [1]: Fan [102] - IDF B : Motor: Rating / design point load</t>
  </si>
  <si>
    <t>91|~93~1~56~~-102~</t>
  </si>
  <si>
    <t>Feedwater Heater (PCE) [93] : Terminal temperature difference (TTD)</t>
  </si>
  <si>
    <t>91|~93~1~63~~-102~</t>
  </si>
  <si>
    <t>Feedwater Heater (PCE) [93] : Residual superheat at desuperheater exit</t>
  </si>
  <si>
    <t>91|~93~1~57~~-102~</t>
  </si>
  <si>
    <t>Feedwater Heater (PCE) [93] : Drain cooler approach temperature difference</t>
  </si>
  <si>
    <t>91|~93~1~72~~-102~</t>
  </si>
  <si>
    <t>Feedwater Heater (PCE) [93] : Assumed water-side pressure drop for TD mode</t>
  </si>
  <si>
    <t>91|~93~1~34~~-102~</t>
  </si>
  <si>
    <t>Feedwater Heater (PCE) [93] : Min. pinch temp. difference</t>
  </si>
  <si>
    <t>91|~94~1~56~~-102~</t>
  </si>
  <si>
    <t>Feedwater Heater (PCE) [94] : Terminal temperature difference (TTD)</t>
  </si>
  <si>
    <t>91|~94~1~63~~-102~</t>
  </si>
  <si>
    <t>Feedwater Heater (PCE) [94] : Residual superheat at desuperheater exit</t>
  </si>
  <si>
    <t>91|~94~1~57~~-102~</t>
  </si>
  <si>
    <t>Feedwater Heater (PCE) [94] : Drain cooler approach temperature difference</t>
  </si>
  <si>
    <t>91|~94~1~72~~-102~</t>
  </si>
  <si>
    <t>Feedwater Heater (PCE) [94] : Assumed water-side pressure drop for TD mode</t>
  </si>
  <si>
    <t>91|~94~1~34~~-102~</t>
  </si>
  <si>
    <t>Feedwater Heater (PCE) [94] : Min. pinch temp. difference</t>
  </si>
  <si>
    <t>91|~95~1~56~~-102~</t>
  </si>
  <si>
    <t>Feedwater Heater (PCE) [95] : Terminal temperature difference (TTD)</t>
  </si>
  <si>
    <t>91|~95~1~63~~-102~</t>
  </si>
  <si>
    <t>Feedwater Heater (PCE) [95] : Residual superheat at desuperheater exit</t>
  </si>
  <si>
    <t>91|~95~1~57~~-102~</t>
  </si>
  <si>
    <t>Feedwater Heater (PCE) [95] : Drain cooler approach temperature difference</t>
  </si>
  <si>
    <t>91|~95~1~72~~-102~</t>
  </si>
  <si>
    <t>Feedwater Heater (PCE) [95] : Assumed water-side pressure drop for TD mode</t>
  </si>
  <si>
    <t>91|~95~1~34~~-102~</t>
  </si>
  <si>
    <t>Feedwater Heater (PCE) [95] : Min. pinch temp. difference</t>
  </si>
  <si>
    <t>91|~96~1~56~~-102~</t>
  </si>
  <si>
    <t>Feedwater Heater (PCE) [96] : Terminal temperature difference (TTD)</t>
  </si>
  <si>
    <t>91|~96~1~57~~-102~</t>
  </si>
  <si>
    <t>Feedwater Heater (PCE) [96] : Drain cooler approach temperature difference</t>
  </si>
  <si>
    <t>91|~96~1~72~~-102~</t>
  </si>
  <si>
    <t>Feedwater Heater (PCE) [96] : Assumed water-side pressure drop for TD mode</t>
  </si>
  <si>
    <t>91|~96~1~34~~-102~</t>
  </si>
  <si>
    <t>Feedwater Heater (PCE) [96] : Min. pinch temp. difference</t>
  </si>
  <si>
    <t>91|~97~1~56~~-102~</t>
  </si>
  <si>
    <t>Feedwater Heater (PCE) [97] : Terminal temperature difference (TTD)</t>
  </si>
  <si>
    <t>91|~97~1~57~~-102~</t>
  </si>
  <si>
    <t>Feedwater Heater (PCE) [97] : Drain cooler approach temperature difference</t>
  </si>
  <si>
    <t>91|~97~1~72~~-102~</t>
  </si>
  <si>
    <t>Feedwater Heater (PCE) [97] : Assumed water-side pressure drop for TD mode</t>
  </si>
  <si>
    <t>91|~97~1~34~~-102~</t>
  </si>
  <si>
    <t>Feedwater Heater (PCE) [97] : Min. pinch temp. difference</t>
  </si>
  <si>
    <t>91|~98~1~56~~-102~</t>
  </si>
  <si>
    <t>Feedwater Heater (PCE) [98] : Terminal temperature difference (TTD)</t>
  </si>
  <si>
    <t>91|~98~1~57~~-102~</t>
  </si>
  <si>
    <t>Feedwater Heater (PCE) [98] : Drain cooler approach temperature difference</t>
  </si>
  <si>
    <t>91|~98~1~72~~-102~</t>
  </si>
  <si>
    <t>Feedwater Heater (PCE) [98] : Assumed water-side pressure drop for TD mode</t>
  </si>
  <si>
    <t>91|~98~1~34~~-102~</t>
  </si>
  <si>
    <t>Feedwater Heater (PCE) [98] : Min. pinch temp. difference</t>
  </si>
  <si>
    <t>91|~99~1~56~~-102~</t>
  </si>
  <si>
    <t>Feedwater Heater (PCE) [99] : Terminal temperature difference (TTD)</t>
  </si>
  <si>
    <t>91|~99~1~57~~-102~</t>
  </si>
  <si>
    <t>Feedwater Heater (PCE) [99] : Drain cooler approach temperature difference</t>
  </si>
  <si>
    <t>91|~99~1~72~~-102~</t>
  </si>
  <si>
    <t>Feedwater Heater (PCE) [99] : Assumed water-side pressure drop for TD mode</t>
  </si>
  <si>
    <t>91|~99~1~34~~-102~</t>
  </si>
  <si>
    <t>Feedwater Heater (PCE) [99] : Min. pinch temp. difference</t>
  </si>
  <si>
    <t>91|~10~1~1~~-24~</t>
  </si>
  <si>
    <t>Fuel Source [10] - Coal : Fuel supply pressure</t>
  </si>
  <si>
    <t>91|~10~1~2~~-24~</t>
  </si>
  <si>
    <t>Fuel Source [10] - Coal : Fuel supply temperature</t>
  </si>
  <si>
    <t>91|~10~1~3~~-24~</t>
  </si>
  <si>
    <t>Fuel Source [10] - Coal : Mass flow</t>
  </si>
  <si>
    <t>~10~4~15~100~-24~</t>
  </si>
  <si>
    <t>Fuel Source [10] - Coal : Fuel name</t>
  </si>
  <si>
    <t>23/10/2020</t>
  </si>
  <si>
    <t>~10~1~53~100~-24~</t>
  </si>
  <si>
    <t>Fuel Source [10] - Coal : Weight percent of Moisture</t>
  </si>
  <si>
    <t>~10~1~55~100~-24~</t>
  </si>
  <si>
    <t>Fuel Source [10] - Coal : Weight percent of C</t>
  </si>
  <si>
    <t>~10~1~56~100~-24~</t>
  </si>
  <si>
    <t>Fuel Source [10] - Coal : Weight percent of H</t>
  </si>
  <si>
    <t>~10~1~58~100~-24~</t>
  </si>
  <si>
    <t>Fuel Source [10] - Coal : Weight percent of N</t>
  </si>
  <si>
    <t>~10~1~65~100~-24~</t>
  </si>
  <si>
    <t>Fuel Source [10] - Coal : Weight percent of Cl</t>
  </si>
  <si>
    <t>~10~1~59~100~-24~</t>
  </si>
  <si>
    <t>Fuel Source [10] - Coal : Weight percent of S</t>
  </si>
  <si>
    <t>~10~1~57~100~-24~</t>
  </si>
  <si>
    <t>Fuel Source [10] - Coal : Weight percent of O</t>
  </si>
  <si>
    <t>~10~1~60~100~-24~</t>
  </si>
  <si>
    <t>Fuel Source [10] - Coal : HHV @ 25C</t>
  </si>
  <si>
    <t>kJ/kg</t>
  </si>
  <si>
    <t>~10~1~52~100~-24~</t>
  </si>
  <si>
    <t>Fuel Source [10] - Coal : Weight percent of Volatile Matter</t>
  </si>
  <si>
    <t>~10~1~91~100~-24~</t>
  </si>
  <si>
    <t>Fuel Source [10] - Coal : Specific heat (Cp) at 25 C, dry</t>
  </si>
  <si>
    <t>kJ/kg-C</t>
  </si>
  <si>
    <t>~10~1~92~100~-24~</t>
  </si>
  <si>
    <t>Fuel Source [10] - Coal : Specific heat (Cp) at 300 C, dry</t>
  </si>
  <si>
    <t>~10~1~64~100~-24~</t>
  </si>
  <si>
    <t>Fuel Source [10] - Coal : Hardgrove grindability index (HGI)</t>
  </si>
  <si>
    <t>~10~1~75~100~-24~</t>
  </si>
  <si>
    <t>Fuel Source [10] - Coal : Ash weight % of SiO2</t>
  </si>
  <si>
    <t>~10~1~76~100~-24~</t>
  </si>
  <si>
    <t>Fuel Source [10] - Coal : Ash weight % of Al2O3</t>
  </si>
  <si>
    <t>~10~1~77~100~-24~</t>
  </si>
  <si>
    <t>Fuel Source [10] - Coal : Ash weight % of Fe2O3</t>
  </si>
  <si>
    <t>~10~1~78~100~-24~</t>
  </si>
  <si>
    <t>Fuel Source [10] - Coal : Ash weight % of CaO</t>
  </si>
  <si>
    <t>~10~1~79~100~-24~</t>
  </si>
  <si>
    <t>Fuel Source [10] - Coal : Ash weight % of MgO</t>
  </si>
  <si>
    <t>~10~1~80~100~-24~</t>
  </si>
  <si>
    <t>Fuel Source [10] - Coal : Ash weight % of Na2O</t>
  </si>
  <si>
    <t>~10~1~81~100~-24~</t>
  </si>
  <si>
    <t>Fuel Source [10] - Coal : Ash weight % of K2O</t>
  </si>
  <si>
    <t>~10~1~82~100~-24~</t>
  </si>
  <si>
    <t>Fuel Source [10] - Coal : Ash weight % of TiO2</t>
  </si>
  <si>
    <t>~10~1~83~100~-24~</t>
  </si>
  <si>
    <t>Fuel Source [10] - Coal : Ash weight % of P2O5</t>
  </si>
  <si>
    <t>~10~1~84~100~-24~</t>
  </si>
  <si>
    <t>Fuel Source [10] - Coal : Ash weight % of SO3</t>
  </si>
  <si>
    <t>~10~1~85~100~-24~</t>
  </si>
  <si>
    <t>Fuel Source [10] - Coal : Ash weight % of Other</t>
  </si>
  <si>
    <t>~10~1~86~100~-24~</t>
  </si>
  <si>
    <t>Fuel Source [10] - Coal : Ash Initial Deformation Temperature (reducing atm.)</t>
  </si>
  <si>
    <t>~10~1~61~100~-24~</t>
  </si>
  <si>
    <t>Fuel Source [10] - Coal : Ash softening temperature (reducing atm.)</t>
  </si>
  <si>
    <t>91|~7~1~10~~-158~</t>
  </si>
  <si>
    <t>Boiler Assembly [1]: Furnace w/ Pulverizer [7] : Steam production rate</t>
  </si>
  <si>
    <t>91|~7~1~18~~-158~</t>
  </si>
  <si>
    <t>Boiler Assembly [1]: Furnace w/ Pulverizer [7] : Furnace exit temperature</t>
  </si>
  <si>
    <t>91|~7~1~4~~-158~</t>
  </si>
  <si>
    <t>Boiler Assembly [1]: Furnace w/ Pulverizer [7] : Excess air</t>
  </si>
  <si>
    <t>91|~7~1~7~~-158~</t>
  </si>
  <si>
    <t>Boiler Assembly [1]: Furnace w/ Pulverizer [7] : Minor heat loss</t>
  </si>
  <si>
    <t>91|~7~1~8~~-158~</t>
  </si>
  <si>
    <t>Boiler Assembly [1]: Furnace w/ Pulverizer [7] : Blowdown</t>
  </si>
  <si>
    <t>91|~7~1~2~~-158~</t>
  </si>
  <si>
    <t>Boiler Assembly [1]: Furnace w/ Pulverizer [7] : Furnace gage pressure</t>
  </si>
  <si>
    <t>91|~7~1~6~~-158~</t>
  </si>
  <si>
    <t>Boiler Assembly [1]: Furnace w/ Pulverizer [7] : Secondary air pressure drop</t>
  </si>
  <si>
    <t>91|~7~1~39~~-158~</t>
  </si>
  <si>
    <t>Boiler Assembly [1]: Furnace w/ Pulverizer [7] : Radiant flux past screen</t>
  </si>
  <si>
    <t>91|~7~1~11~~-158~</t>
  </si>
  <si>
    <t>Boiler Assembly [1]: Furnace w/ Pulverizer [7] : Radiant superheater outlet temperature</t>
  </si>
  <si>
    <t>91|~7~1~12~~-158~</t>
  </si>
  <si>
    <t>Boiler Assembly [1]: Furnace w/ Pulverizer [7] : Radiant reheater outlet temperature</t>
  </si>
  <si>
    <t>91|~7~1~150~~-158~</t>
  </si>
  <si>
    <t>Boiler Assembly [1]: Furnace w/ Pulverizer [7] : Reference O2 content (for emission level definition)</t>
  </si>
  <si>
    <t>91|~7~1~152~~-158~</t>
  </si>
  <si>
    <t>Boiler Assembly [1]: Furnace w/ Pulverizer [7] : NOx production based on HHV heat input</t>
  </si>
  <si>
    <t>91|~7~1~4~100~-158~</t>
  </si>
  <si>
    <t>Boiler Assembly [1]: Furnace w/ Pulverizer [7] : Pulverizer exit temperature @ design</t>
  </si>
  <si>
    <t>91|~7~1~6~100~-158~</t>
  </si>
  <si>
    <t>Boiler Assembly [1]: Furnace w/ Pulverizer [7] : Inlet air/fuel mass ratio in pulverizer @ design</t>
  </si>
  <si>
    <t>91|~7~1~1~100~-158~</t>
  </si>
  <si>
    <t>Boiler Assembly [1]: Furnace w/ Pulverizer [7] : Pulverized fuel fineness @ design</t>
  </si>
  <si>
    <t>91|~7~1~8~100~-158~</t>
  </si>
  <si>
    <t>Boiler Assembly [1]: Furnace w/ Pulverizer [7] : Power consumption converted into heat in pulverizer @ design</t>
  </si>
  <si>
    <t>91|~7~1~7~100~-158~</t>
  </si>
  <si>
    <t>Boiler Assembly [1]: Furnace w/ Pulverizer [7] : % of as-received fuel moisture evaporated in pulverizer</t>
  </si>
  <si>
    <t>91|~7~1~10~100~-158~</t>
  </si>
  <si>
    <t>Boiler Assembly [1]: Furnace w/ Pulverizer [7] : Pressure drop in pulverizer</t>
  </si>
  <si>
    <t>91|~7~1~18~100~-158~</t>
  </si>
  <si>
    <t>Boiler Assembly [1]: Furnace w/ Pulverizer [7] : Pulverizer exit gauge pressure</t>
  </si>
  <si>
    <t>91|~7~1~12~100~-158~</t>
  </si>
  <si>
    <t>Boiler Assembly [1]: Furnace w/ Pulverizer [7] : Pulverizer nameplate specific power</t>
  </si>
  <si>
    <t>kWh/tonne</t>
  </si>
  <si>
    <t>91|~3~1~4~~-1~</t>
  </si>
  <si>
    <t>Gas/Air Source [3] - Sec.Air : Mass flow</t>
  </si>
  <si>
    <t>91|~3~1~21~~-1~</t>
  </si>
  <si>
    <t>Gas/Air Source [3] - Sec.Air : Heat price: user-defined</t>
  </si>
  <si>
    <t>USD/GJ</t>
  </si>
  <si>
    <t>91|~3~1~22~~-1~</t>
  </si>
  <si>
    <t>Gas/Air Source [3] - Sec.Air : Mass price: user-defined</t>
  </si>
  <si>
    <t>USD/tonne</t>
  </si>
  <si>
    <t>91|~11~1~4~~-1~</t>
  </si>
  <si>
    <t>Gas/Air Source [11] - Prim.Air : Mass flow</t>
  </si>
  <si>
    <t>91|~11~1~21~~-1~</t>
  </si>
  <si>
    <t>Gas/Air Source [11] - Prim.Air : Heat price: user-defined</t>
  </si>
  <si>
    <t>91|~11~1~22~~-1~</t>
  </si>
  <si>
    <t>Gas/Air Source [11] - Prim.Air : Mass price: user-defined</t>
  </si>
  <si>
    <t>91|~105~1~2~~-87~</t>
  </si>
  <si>
    <t>Header - Logical, 3 [105] : Header pressure</t>
  </si>
  <si>
    <t>91|~105~1~5~~-87~</t>
  </si>
  <si>
    <t>Header - Logical, 3 [105] : A inlet flow capacity</t>
  </si>
  <si>
    <t>91|~105~1~4~~-87~</t>
  </si>
  <si>
    <t>Header - Logical, 3 [105] : A inlet flow priority, 1-&gt;6 or -1 for external</t>
  </si>
  <si>
    <t>91|~105~1~9~~-87~</t>
  </si>
  <si>
    <t>Header - Logical, 3 [105] : C inlet flow capacity</t>
  </si>
  <si>
    <t>91|~105~1~8~~-87~</t>
  </si>
  <si>
    <t>Header - Logical, 3 [105] : C inlet flow priority, 1-&gt;6 or -1 for external</t>
  </si>
  <si>
    <t>91|~118~1~1~~-46~</t>
  </si>
  <si>
    <t>Makeup / Blowdown [118] : Makeup temperature</t>
  </si>
  <si>
    <t>91|~118~1~2~~-46~</t>
  </si>
  <si>
    <t>Makeup / Blowdown [118] : Makeup quality</t>
  </si>
  <si>
    <t>91|~35~1~1~~-6~</t>
  </si>
  <si>
    <t>Mixer [35] : Desired mass flow fraction into 1st clockwise node</t>
  </si>
  <si>
    <t>91|~35~1~3~~-6~</t>
  </si>
  <si>
    <t>Mixer [35] : Desired mass flow fraction into 3rd clockwise node</t>
  </si>
  <si>
    <t>91|~39~1~1~~-6~</t>
  </si>
  <si>
    <t>Mixer [39] : Desired mass flow fraction into 1st clockwise node</t>
  </si>
  <si>
    <t>91|~39~1~3~~-6~</t>
  </si>
  <si>
    <t>Mixer [39] : Desired mass flow fraction into 3rd clockwise node</t>
  </si>
  <si>
    <t>91|~44~1~1~~-6~</t>
  </si>
  <si>
    <t>Mixer [44] : Desired mass flow fraction into 1st clockwise node</t>
  </si>
  <si>
    <t>91|~44~1~3~~-6~</t>
  </si>
  <si>
    <t>Mixer [44] : Desired mass flow fraction into 3rd clockwise node</t>
  </si>
  <si>
    <t>91|~33~1~1~~-6~</t>
  </si>
  <si>
    <t>Mixer [33] : Desired mass flow fraction into 1st clockwise node</t>
  </si>
  <si>
    <t>91|~33~1~2~~-6~</t>
  </si>
  <si>
    <t>Mixer [33] : Desired mass flow fraction into 2nd clockwise node</t>
  </si>
  <si>
    <t>91|~33~1~3~~-6~</t>
  </si>
  <si>
    <t>Mixer [33] : Desired mass flow fraction into 3rd clockwise node</t>
  </si>
  <si>
    <t>91|~57~1~1~~-6~</t>
  </si>
  <si>
    <t>Mixer [57] : Desired mass flow fraction into 1st clockwise node</t>
  </si>
  <si>
    <t>91|~57~1~3~~-6~</t>
  </si>
  <si>
    <t>Mixer [57] : Desired mass flow fraction into 3rd clockwise node</t>
  </si>
  <si>
    <t>91|~61~1~1~~-6~</t>
  </si>
  <si>
    <t>Mixer [61] : Desired mass flow fraction into 1st clockwise node</t>
  </si>
  <si>
    <t>91|~61~1~3~~-6~</t>
  </si>
  <si>
    <t>Mixer [61] : Desired mass flow fraction into 3rd clockwise node</t>
  </si>
  <si>
    <t>91|~63~1~1~~-6~</t>
  </si>
  <si>
    <t>Mixer [63] : Desired mass flow fraction into 1st clockwise node</t>
  </si>
  <si>
    <t>91|~63~1~3~~-6~</t>
  </si>
  <si>
    <t>Mixer [63] : Desired mass flow fraction into 3rd clockwise node</t>
  </si>
  <si>
    <t>91|~64~1~1~~-6~</t>
  </si>
  <si>
    <t>Mixer [64] : Desired mass flow fraction into 1st clockwise node</t>
  </si>
  <si>
    <t>91|~64~1~3~~-6~</t>
  </si>
  <si>
    <t>Mixer [64] : Desired mass flow fraction into 3rd clockwise node</t>
  </si>
  <si>
    <t>91|~88~1~1~~-6~</t>
  </si>
  <si>
    <t>Mixer [88] : Desired mass flow fraction into 1st clockwise node</t>
  </si>
  <si>
    <t>91|~88~1~3~~-6~</t>
  </si>
  <si>
    <t>Mixer [88] : Desired mass flow fraction into 3rd clockwise node</t>
  </si>
  <si>
    <t>91|~92~1~1~~-6~</t>
  </si>
  <si>
    <t>Mixer [92] : Desired mass flow fraction into 1st clockwise node</t>
  </si>
  <si>
    <t>91|~92~1~3~~-6~</t>
  </si>
  <si>
    <t>Mixer [92] : Desired mass flow fraction into 3rd clockwise node</t>
  </si>
  <si>
    <t>91|~103~1~1~~-6~</t>
  </si>
  <si>
    <t>Mixer [103] : Desired mass flow fraction into 1st clockwise node</t>
  </si>
  <si>
    <t>91|~103~1~3~~-6~</t>
  </si>
  <si>
    <t>Mixer [103] : Desired mass flow fraction into 3rd clockwise node</t>
  </si>
  <si>
    <t>~76~1~4~~-107~</t>
  </si>
  <si>
    <t>Pipe (PCE) [76] : Assumed pressure drop for TD mode (as % of exit pressure)</t>
  </si>
  <si>
    <t>~76~1~9~~-107~</t>
  </si>
  <si>
    <t>Pipe (PCE) [76] : Heat Loss</t>
  </si>
  <si>
    <t>~47~1~4~~-107~</t>
  </si>
  <si>
    <t>Pipe (PCE) [47] : Assumed pressure drop for TD mode (as % of exit pressure)</t>
  </si>
  <si>
    <t>~47~1~9~~-107~</t>
  </si>
  <si>
    <t>Pipe (PCE) [47] : Heat Loss</t>
  </si>
  <si>
    <t>~49~1~4~~-107~</t>
  </si>
  <si>
    <t>Pipe (PCE) [49] : Assumed pressure drop for TD mode (as % of exit pressure)</t>
  </si>
  <si>
    <t>~49~1~9~~-107~</t>
  </si>
  <si>
    <t>Pipe (PCE) [49] : Heat Loss</t>
  </si>
  <si>
    <t>~50~1~4~~-107~</t>
  </si>
  <si>
    <t>Pipe (PCE) [50] : Assumed pressure drop for TD mode (as % of exit pressure)</t>
  </si>
  <si>
    <t>~50~1~9~~-107~</t>
  </si>
  <si>
    <t>Pipe (PCE) [50] : Heat Loss</t>
  </si>
  <si>
    <t>~51~1~4~~-107~</t>
  </si>
  <si>
    <t>Pipe (PCE) [51] : Assumed pressure drop for TD mode (as % of exit pressure)</t>
  </si>
  <si>
    <t>~51~1~9~~-107~</t>
  </si>
  <si>
    <t>Pipe (PCE) [51] : Heat Loss</t>
  </si>
  <si>
    <t>~53~1~4~~-107~</t>
  </si>
  <si>
    <t>Pipe (PCE) [53] : Assumed pressure drop for TD mode (as % of exit pressure)</t>
  </si>
  <si>
    <t>~53~1~9~~-107~</t>
  </si>
  <si>
    <t>Pipe (PCE) [53] : Heat Loss</t>
  </si>
  <si>
    <t>~54~1~4~~-107~</t>
  </si>
  <si>
    <t>Pipe (PCE) [54] : Assumed pressure drop for TD mode (as % of exit pressure)</t>
  </si>
  <si>
    <t>~54~1~9~~-107~</t>
  </si>
  <si>
    <t>Pipe (PCE) [54] : Heat Loss</t>
  </si>
  <si>
    <t>~55~1~4~~-107~</t>
  </si>
  <si>
    <t>Pipe (PCE) [55] : Assumed pressure drop for TD mode (as % of exit pressure)</t>
  </si>
  <si>
    <t>~55~1~9~~-107~</t>
  </si>
  <si>
    <t>Pipe (PCE) [55] : Heat Loss</t>
  </si>
  <si>
    <t>~56~1~4~~-107~</t>
  </si>
  <si>
    <t>Pipe (PCE) [56] : Assumed pressure drop for TD mode (as % of exit pressure)</t>
  </si>
  <si>
    <t>~56~1~9~~-107~</t>
  </si>
  <si>
    <t>Pipe (PCE) [56] : Heat Loss</t>
  </si>
  <si>
    <t>~81~1~4~~-107~</t>
  </si>
  <si>
    <t>Pipe (PCE) [81] : Assumed pressure drop for TD mode (as % of exit pressure)</t>
  </si>
  <si>
    <t>~81~1~9~~-107~</t>
  </si>
  <si>
    <t>Pipe (PCE) [81] : Heat Loss</t>
  </si>
  <si>
    <t>~83~1~4~~-107~</t>
  </si>
  <si>
    <t>Pipe (PCE) [83] : Assumed pressure drop for TD mode (as % of exit pressure)</t>
  </si>
  <si>
    <t>~83~1~9~~-107~</t>
  </si>
  <si>
    <t>Pipe (PCE) [83] : Heat Loss</t>
  </si>
  <si>
    <t>~84~1~4~~-107~</t>
  </si>
  <si>
    <t>Pipe (PCE) [84] : Assumed pressure drop for TD mode (as % of exit pressure)</t>
  </si>
  <si>
    <t>~84~1~9~~-107~</t>
  </si>
  <si>
    <t>Pipe (PCE) [84] : Heat Loss</t>
  </si>
  <si>
    <t>~85~1~4~~-107~</t>
  </si>
  <si>
    <t>Pipe (PCE) [85] : Assumed pressure drop for TD mode (as % of exit pressure)</t>
  </si>
  <si>
    <t>~85~1~9~~-107~</t>
  </si>
  <si>
    <t>Pipe (PCE) [85] : Heat Loss</t>
  </si>
  <si>
    <t>~86~1~4~~-107~</t>
  </si>
  <si>
    <t>Pipe (PCE) [86] : Assumed pressure drop for TD mode (as % of exit pressure)</t>
  </si>
  <si>
    <t>~86~1~9~~-107~</t>
  </si>
  <si>
    <t>Pipe (PCE) [86] : Heat Loss</t>
  </si>
  <si>
    <t>83|91|~111~1~12~~-100~</t>
  </si>
  <si>
    <t>Pump (PCE) [111] : Assumed isentropic efficiency for TD mode</t>
  </si>
  <si>
    <t>91|~111~1~5~1000~-100~</t>
  </si>
  <si>
    <t>Pump (PCE) [111] : Motor: Rating / design point load</t>
  </si>
  <si>
    <t>83|91|~119~1~12~~-100~</t>
  </si>
  <si>
    <t>Pump (PCE) [119] : Assumed isentropic efficiency for TD mode</t>
  </si>
  <si>
    <t>91|~119~1~5~1000~-100~</t>
  </si>
  <si>
    <t>Pump (PCE) [119] : Motor: Rating / design point load</t>
  </si>
  <si>
    <t>83|91|~68~1~12~~-100~</t>
  </si>
  <si>
    <t>Pump (PCE) [68] : Assumed isentropic efficiency for TD mode</t>
  </si>
  <si>
    <t>91|~68~1~5~1000~-100~</t>
  </si>
  <si>
    <t>Pump (PCE) [68] : Motor: Rating / design point load</t>
  </si>
  <si>
    <t>~117~1~1~~-137~</t>
  </si>
  <si>
    <t>Reducing Station [117] - DSH SH 2 : Specified outlet temperature</t>
  </si>
  <si>
    <t>~117~1~12~~-137~</t>
  </si>
  <si>
    <t>Reducing Station [117] - DSH SH 2 : Minimum superheat after desuperheating (SUPmin)</t>
  </si>
  <si>
    <t>~117~1~10~~-137~</t>
  </si>
  <si>
    <t>Reducing Station [117] - DSH SH 2 : Minimum outlet quality for remote temperature control (NA if SUPmin &gt; 0)</t>
  </si>
  <si>
    <t>~117~1~4~~-137~</t>
  </si>
  <si>
    <t>Reducing Station [117] - DSH SH 2 : Specified remote temperature</t>
  </si>
  <si>
    <t>~117~1~11~~-137~</t>
  </si>
  <si>
    <t>Reducing Station [117] - DSH SH 2 : Minimum superheat at remote location</t>
  </si>
  <si>
    <t>~117~1~2~~-137~</t>
  </si>
  <si>
    <t>Reducing Station [117] - DSH SH 2 : Specified temperature drop</t>
  </si>
  <si>
    <t>~117~1~3~~-137~</t>
  </si>
  <si>
    <t>Reducing Station [117] - DSH SH 2 : Specified spray flow</t>
  </si>
  <si>
    <t>~117~2~2~~-137~</t>
  </si>
  <si>
    <t>Reducing Station [117] - DSH SH 2 : Pressure control 0:Upset 1:VWO 2:Dnset 3:dP 4:Rubber 5:Closed</t>
  </si>
  <si>
    <t>~117~1~5~~-137~</t>
  </si>
  <si>
    <t>Reducing Station [117] - DSH SH 2 : Pressure drop at valve wide open (dP/P)</t>
  </si>
  <si>
    <t>~117~1~6~~-137~</t>
  </si>
  <si>
    <t>Reducing Station [117] - DSH SH 2 : Inlet set point pressure</t>
  </si>
  <si>
    <t>~117~1~8~~-137~</t>
  </si>
  <si>
    <t>Reducing Station [117] - DSH SH 2 : Outlet set point pressure</t>
  </si>
  <si>
    <t>~117~1~7~~-137~</t>
  </si>
  <si>
    <t>Reducing Station [117] - DSH SH 2 : Specified pressure drop</t>
  </si>
  <si>
    <t>~69~1~1~~-137~</t>
  </si>
  <si>
    <t>Reducing Station [69] - DSH SH 1 : Specified outlet temperature</t>
  </si>
  <si>
    <t>~69~1~12~~-137~</t>
  </si>
  <si>
    <t>Reducing Station [69] - DSH SH 1 : Minimum superheat after desuperheating (SUPmin)</t>
  </si>
  <si>
    <t>~69~1~10~~-137~</t>
  </si>
  <si>
    <t>Reducing Station [69] - DSH SH 1 : Minimum outlet quality for remote temperature control (NA if SUPmin &gt; 0)</t>
  </si>
  <si>
    <t>~69~1~4~~-137~</t>
  </si>
  <si>
    <t>Reducing Station [69] - DSH SH 1 : Specified remote temperature</t>
  </si>
  <si>
    <t>~69~1~11~~-137~</t>
  </si>
  <si>
    <t>Reducing Station [69] - DSH SH 1 : Minimum superheat at remote location</t>
  </si>
  <si>
    <t>~69~1~2~~-137~</t>
  </si>
  <si>
    <t>Reducing Station [69] - DSH SH 1 : Specified temperature drop</t>
  </si>
  <si>
    <t>~69~1~3~~-137~</t>
  </si>
  <si>
    <t>Reducing Station [69] - DSH SH 1 : Specified spray flow</t>
  </si>
  <si>
    <t>~69~2~2~~-137~</t>
  </si>
  <si>
    <t>Reducing Station [69] - DSH SH 1 : Pressure control 0:Upset 1:VWO 2:Dnset 3:dP 4:Rubber 5:Closed</t>
  </si>
  <si>
    <t>~69~1~5~~-137~</t>
  </si>
  <si>
    <t>Reducing Station [69] - DSH SH 1 : Pressure drop at valve wide open (dP/P)</t>
  </si>
  <si>
    <t>~69~1~6~~-137~</t>
  </si>
  <si>
    <t>Reducing Station [69] - DSH SH 1 : Inlet set point pressure</t>
  </si>
  <si>
    <t>~69~1~8~~-137~</t>
  </si>
  <si>
    <t>Reducing Station [69] - DSH SH 1 : Outlet set point pressure</t>
  </si>
  <si>
    <t>~69~1~7~~-137~</t>
  </si>
  <si>
    <t>Reducing Station [69] - DSH SH 1 : Specified pressure drop</t>
  </si>
  <si>
    <t>~70~1~1~~-137~</t>
  </si>
  <si>
    <t>Reducing Station [70] - DSH RH 1 : Specified outlet temperature</t>
  </si>
  <si>
    <t>~70~1~12~~-137~</t>
  </si>
  <si>
    <t>Reducing Station [70] - DSH RH 1 : Minimum superheat after desuperheating (SUPmin)</t>
  </si>
  <si>
    <t>~70~1~10~~-137~</t>
  </si>
  <si>
    <t>Reducing Station [70] - DSH RH 1 : Minimum outlet quality for remote temperature control (NA if SUPmin &gt; 0)</t>
  </si>
  <si>
    <t>~70~1~4~~-137~</t>
  </si>
  <si>
    <t>Reducing Station [70] - DSH RH 1 : Specified remote temperature</t>
  </si>
  <si>
    <t>~70~1~11~~-137~</t>
  </si>
  <si>
    <t>Reducing Station [70] - DSH RH 1 : Minimum superheat at remote location</t>
  </si>
  <si>
    <t>~70~1~2~~-137~</t>
  </si>
  <si>
    <t>Reducing Station [70] - DSH RH 1 : Specified temperature drop</t>
  </si>
  <si>
    <t>~70~1~3~~-137~</t>
  </si>
  <si>
    <t>Reducing Station [70] - DSH RH 1 : Specified spray flow</t>
  </si>
  <si>
    <t>~70~2~2~~-137~</t>
  </si>
  <si>
    <t>Reducing Station [70] - DSH RH 1 : Pressure control 0:Upset 1:VWO 2:Dnset 3:dP 4:Rubber 5:Closed</t>
  </si>
  <si>
    <t>~70~1~5~~-137~</t>
  </si>
  <si>
    <t>Reducing Station [70] - DSH RH 1 : Pressure drop at valve wide open (dP/P)</t>
  </si>
  <si>
    <t>~70~1~6~~-137~</t>
  </si>
  <si>
    <t>Reducing Station [70] - DSH RH 1 : Inlet set point pressure</t>
  </si>
  <si>
    <t>~70~1~8~~-137~</t>
  </si>
  <si>
    <t>Reducing Station [70] - DSH RH 1 : Outlet set point pressure</t>
  </si>
  <si>
    <t>~70~1~7~~-137~</t>
  </si>
  <si>
    <t>Reducing Station [70] - DSH RH 1 : Specified pressure drop</t>
  </si>
  <si>
    <t>~71~1~1~~-137~</t>
  </si>
  <si>
    <t>Reducing Station [71] - DSH SH 3 : Specified outlet temperature</t>
  </si>
  <si>
    <t>~71~1~12~~-137~</t>
  </si>
  <si>
    <t>Reducing Station [71] - DSH SH 3 : Minimum superheat after desuperheating (SUPmin)</t>
  </si>
  <si>
    <t>~71~1~10~~-137~</t>
  </si>
  <si>
    <t>Reducing Station [71] - DSH SH 3 : Minimum outlet quality for remote temperature control (NA if SUPmin &gt; 0)</t>
  </si>
  <si>
    <t>~71~1~4~~-137~</t>
  </si>
  <si>
    <t>Reducing Station [71] - DSH SH 3 : Specified remote temperature</t>
  </si>
  <si>
    <t>~71~1~11~~-137~</t>
  </si>
  <si>
    <t>Reducing Station [71] - DSH SH 3 : Minimum superheat at remote location</t>
  </si>
  <si>
    <t>~71~1~2~~-137~</t>
  </si>
  <si>
    <t>Reducing Station [71] - DSH SH 3 : Specified temperature drop</t>
  </si>
  <si>
    <t>~71~1~3~~-137~</t>
  </si>
  <si>
    <t>Reducing Station [71] - DSH SH 3 : Specified spray flow</t>
  </si>
  <si>
    <t>~71~2~2~~-137~</t>
  </si>
  <si>
    <t>Reducing Station [71] - DSH SH 3 : Pressure control 0:Upset 1:VWO 2:Dnset 3:dP 4:Rubber 5:Closed</t>
  </si>
  <si>
    <t>~71~1~5~~-137~</t>
  </si>
  <si>
    <t>Reducing Station [71] - DSH SH 3 : Pressure drop at valve wide open (dP/P)</t>
  </si>
  <si>
    <t>~71~1~6~~-137~</t>
  </si>
  <si>
    <t>Reducing Station [71] - DSH SH 3 : Inlet set point pressure</t>
  </si>
  <si>
    <t>~71~1~8~~-137~</t>
  </si>
  <si>
    <t>Reducing Station [71] - DSH SH 3 : Outlet set point pressure</t>
  </si>
  <si>
    <t>~71~1~7~~-137~</t>
  </si>
  <si>
    <t>Reducing Station [71] - DSH SH 3 : Specified pressure drop</t>
  </si>
  <si>
    <t>~120~1~1~~-137~</t>
  </si>
  <si>
    <t>Reducing Station [120] - DSH RH 2 : Specified outlet temperature</t>
  </si>
  <si>
    <t>~120~1~12~~-137~</t>
  </si>
  <si>
    <t>Reducing Station [120] - DSH RH 2 : Minimum superheat after desuperheating (SUPmin)</t>
  </si>
  <si>
    <t>~120~1~10~~-137~</t>
  </si>
  <si>
    <t>Reducing Station [120] - DSH RH 2 : Minimum outlet quality for remote temperature control (NA if SUPmin &gt; 0)</t>
  </si>
  <si>
    <t>~120~1~4~~-137~</t>
  </si>
  <si>
    <t>Reducing Station [120] - DSH RH 2 : Specified remote temperature</t>
  </si>
  <si>
    <t>~120~1~11~~-137~</t>
  </si>
  <si>
    <t>Reducing Station [120] - DSH RH 2 : Minimum superheat at remote location</t>
  </si>
  <si>
    <t>~120~1~2~~-137~</t>
  </si>
  <si>
    <t>Reducing Station [120] - DSH RH 2 : Specified temperature drop</t>
  </si>
  <si>
    <t>~120~1~3~~-137~</t>
  </si>
  <si>
    <t>Reducing Station [120] - DSH RH 2 : Specified spray flow</t>
  </si>
  <si>
    <t>~120~2~2~~-137~</t>
  </si>
  <si>
    <t>Reducing Station [120] - DSH RH 2 : Pressure control 0:Upset 1:VWO 2:Dnset 3:dP 4:Rubber 5:Closed</t>
  </si>
  <si>
    <t>~120~1~5~~-137~</t>
  </si>
  <si>
    <t>Reducing Station [120] - DSH RH 2 : Pressure drop at valve wide open (dP/P)</t>
  </si>
  <si>
    <t>~120~1~6~~-137~</t>
  </si>
  <si>
    <t>Reducing Station [120] - DSH RH 2 : Inlet set point pressure</t>
  </si>
  <si>
    <t>~120~1~8~~-137~</t>
  </si>
  <si>
    <t>Reducing Station [120] - DSH RH 2 : Outlet set point pressure</t>
  </si>
  <si>
    <t>~120~1~7~~-137~</t>
  </si>
  <si>
    <t>Reducing Station [120] - DSH RH 2 : Specified pressure drop</t>
  </si>
  <si>
    <t>91|~8~1~1~~-120~</t>
  </si>
  <si>
    <t>Boiler Assembly [1]: Rotary Air Heater [8] - Rotary Air Heater : Air outlet temperature</t>
  </si>
  <si>
    <t>91|~8~1~3~~-120~</t>
  </si>
  <si>
    <t>Boiler Assembly [1]: Rotary Air Heater [8] - Rotary Air Heater : Air path cold end leakage</t>
  </si>
  <si>
    <t>91|~8~1~4~~-120~</t>
  </si>
  <si>
    <t>Boiler Assembly [1]: Rotary Air Heater [8] - Rotary Air Heater : Air path hot end leakage</t>
  </si>
  <si>
    <t>91|~8~1~11~~-120~</t>
  </si>
  <si>
    <t>Boiler Assembly [1]: Rotary Air Heater [8] - Rotary Air Heater : Primary air outlet temperature</t>
  </si>
  <si>
    <t>91|~8~1~13~~-120~</t>
  </si>
  <si>
    <t>Boiler Assembly [1]: Rotary Air Heater [8] - Rotary Air Heater : Primary air cold end leakage</t>
  </si>
  <si>
    <t>91|~8~1~14~~-120~</t>
  </si>
  <si>
    <t>Boiler Assembly [1]: Rotary Air Heater [8] - Rotary Air Heater : Primary air hot end leakage</t>
  </si>
  <si>
    <t>91|~31~1~2~~-85~</t>
  </si>
  <si>
    <t>ST-Driven Pump [31] : Pump design point overall pressure rise</t>
  </si>
  <si>
    <t>91|~31~1~3~~-85~</t>
  </si>
  <si>
    <t>ST-Driven Pump [31] : Pump head margin</t>
  </si>
  <si>
    <t>91|~31~1~8~~-85~</t>
  </si>
  <si>
    <t>ST-Driven Pump [31] : Flow margin</t>
  </si>
  <si>
    <t>91|~31~1~4~~-85~</t>
  </si>
  <si>
    <t>ST-Driven Pump [31] : Pump nominal isentropic efficiency</t>
  </si>
  <si>
    <t>91|~31~1~5~~-85~</t>
  </si>
  <si>
    <t>ST-Driven Pump [31] : Current RPM</t>
  </si>
  <si>
    <t>91|~31~1~7~~-85~</t>
  </si>
  <si>
    <t>ST-Driven Pump [31] : Design point RPM</t>
  </si>
  <si>
    <t>91|~31~1~9~~-85~</t>
  </si>
  <si>
    <t>ST-Driven Pump [31] : Mechanical efficiency</t>
  </si>
  <si>
    <t>91|~31~1~20~~-85~</t>
  </si>
  <si>
    <t>ST-Driven Pump [31] : Number of operating units</t>
  </si>
  <si>
    <t>91|~31~1~16~~-85~</t>
  </si>
  <si>
    <t>ST-Driven Pump [31] : Mechanical loss</t>
  </si>
  <si>
    <t>91|~31~1~13~~-85~</t>
  </si>
  <si>
    <t>ST-Driven Pump [31] : Pump off-design control valve dP</t>
  </si>
  <si>
    <t>91|~31~1~10~~-85~</t>
  </si>
  <si>
    <t>ST-Driven Pump [31] : Nominal RPM for off-design pump curve</t>
  </si>
  <si>
    <t>91|~31~1~11~~-85~</t>
  </si>
  <si>
    <t>ST-Driven Pump [31] : Nominal rating flow for off-design pump curve</t>
  </si>
  <si>
    <t>91|~31~1~12~~-85~</t>
  </si>
  <si>
    <t>ST-Driven Pump [31] : Nominal pressure rise for off-design pump curve</t>
  </si>
  <si>
    <t>91|~31~1~51~~-85~</t>
  </si>
  <si>
    <t>ST-Driven Pump [31] : Turbine inlet pressure</t>
  </si>
  <si>
    <t>91|~31~1~52~~-85~</t>
  </si>
  <si>
    <t>ST-Driven Pump [31] : Turbine design point isentropic efficiency</t>
  </si>
  <si>
    <t>91|~31~1~53~~-85~</t>
  </si>
  <si>
    <t>ST-Driven Pump [31] : Turbine design point flow for off-design turbine curve</t>
  </si>
  <si>
    <t>91|~37~1~2~~-85~</t>
  </si>
  <si>
    <t>ST-Driven Pump [37] : Pump design point overall pressure rise</t>
  </si>
  <si>
    <t>91|~37~1~3~~-85~</t>
  </si>
  <si>
    <t>ST-Driven Pump [37] : Pump head margin</t>
  </si>
  <si>
    <t>91|~37~1~8~~-85~</t>
  </si>
  <si>
    <t>ST-Driven Pump [37] : Flow margin</t>
  </si>
  <si>
    <t>91|~37~1~4~~-85~</t>
  </si>
  <si>
    <t>ST-Driven Pump [37] : Pump nominal isentropic efficiency</t>
  </si>
  <si>
    <t>91|~37~1~5~~-85~</t>
  </si>
  <si>
    <t>ST-Driven Pump [37] : Current RPM</t>
  </si>
  <si>
    <t>91|~37~1~7~~-85~</t>
  </si>
  <si>
    <t>ST-Driven Pump [37] : Design point RPM</t>
  </si>
  <si>
    <t>91|~37~1~9~~-85~</t>
  </si>
  <si>
    <t>ST-Driven Pump [37] : Mechanical efficiency</t>
  </si>
  <si>
    <t>91|~37~1~20~~-85~</t>
  </si>
  <si>
    <t>ST-Driven Pump [37] : Number of operating units</t>
  </si>
  <si>
    <t>91|~37~1~16~~-85~</t>
  </si>
  <si>
    <t>ST-Driven Pump [37] : Mechanical loss</t>
  </si>
  <si>
    <t>91|~37~1~13~~-85~</t>
  </si>
  <si>
    <t>ST-Driven Pump [37] : Pump off-design control valve dP</t>
  </si>
  <si>
    <t>91|~37~1~10~~-85~</t>
  </si>
  <si>
    <t>ST-Driven Pump [37] : Nominal RPM for off-design pump curve</t>
  </si>
  <si>
    <t>91|~37~1~11~~-85~</t>
  </si>
  <si>
    <t>ST-Driven Pump [37] : Nominal rating flow for off-design pump curve</t>
  </si>
  <si>
    <t>91|~37~1~12~~-85~</t>
  </si>
  <si>
    <t>ST-Driven Pump [37] : Nominal pressure rise for off-design pump curve</t>
  </si>
  <si>
    <t>91|~37~1~51~~-85~</t>
  </si>
  <si>
    <t>ST-Driven Pump [37] : Turbine inlet pressure</t>
  </si>
  <si>
    <t>91|~37~1~52~~-85~</t>
  </si>
  <si>
    <t>ST-Driven Pump [37] : Turbine design point isentropic efficiency</t>
  </si>
  <si>
    <t>91|~37~1~53~~-85~</t>
  </si>
  <si>
    <t>ST-Driven Pump [37] : Turbine design point flow for off-design turbine curve</t>
  </si>
  <si>
    <t>91|~34~1~84~~-127~</t>
  </si>
  <si>
    <t>Shell-Tube Water Heater (PCE) [34] - GSC : Condenser pressure</t>
  </si>
  <si>
    <t>91|~34~1~72~~-127~</t>
  </si>
  <si>
    <t>Shell-Tube Water Heater (PCE) [34] - GSC : Assumed water-side pressure drop for TD mode</t>
  </si>
  <si>
    <t>91|~34~1~34~~-127~</t>
  </si>
  <si>
    <t>Shell-Tube Water Heater (PCE) [34] - GSC : Min. pinch temp. difference</t>
  </si>
  <si>
    <t>91|~9~1~1~~-7~</t>
  </si>
  <si>
    <t>Splitter [9] : Desired flow fraction of 1st clockwise node</t>
  </si>
  <si>
    <t>91|~9~1~3~~-7~</t>
  </si>
  <si>
    <t>Splitter [9] : Desired flow fraction of 3rd clockwise node</t>
  </si>
  <si>
    <t>91|~13~1~1~~-7~</t>
  </si>
  <si>
    <t>Splitter [13] : Desired flow fraction of 1st clockwise node</t>
  </si>
  <si>
    <t>91|~13~1~2~~-7~</t>
  </si>
  <si>
    <t>Splitter [13] : Desired flow fraction of 2nd clockwise node</t>
  </si>
  <si>
    <t>91|~14~1~1~~-7~</t>
  </si>
  <si>
    <t>Splitter [14] : Desired flow fraction of 1st clockwise node</t>
  </si>
  <si>
    <t>91|~14~1~3~~-7~</t>
  </si>
  <si>
    <t>Splitter [14] : Desired flow fraction of 3rd clockwise node</t>
  </si>
  <si>
    <t>91|~18~1~2~~-7~</t>
  </si>
  <si>
    <t>Splitter [18] : Desired flow fraction of 2nd clockwise node</t>
  </si>
  <si>
    <t>91|~18~1~3~~-7~</t>
  </si>
  <si>
    <t>Splitter [18] : Desired flow fraction of 3rd clockwise node</t>
  </si>
  <si>
    <t>91|~19~1~1~~-7~</t>
  </si>
  <si>
    <t>Splitter [19] : Desired flow fraction of 1st clockwise node</t>
  </si>
  <si>
    <t>91|~19~1~2~~-7~</t>
  </si>
  <si>
    <t>Splitter [19] : Desired flow fraction of 2nd clockwise node</t>
  </si>
  <si>
    <t>91|~19~1~3~~-7~</t>
  </si>
  <si>
    <t>Splitter [19] : Desired flow fraction of 3rd clockwise node</t>
  </si>
  <si>
    <t>91|~26~1~2~~-7~</t>
  </si>
  <si>
    <t>Splitter [26] : Desired flow fraction of 2nd clockwise node</t>
  </si>
  <si>
    <t>91|~26~1~3~~-7~</t>
  </si>
  <si>
    <t>Splitter [26] : Desired flow fraction of 3rd clockwise node</t>
  </si>
  <si>
    <t>91|~27~1~2~~-7~</t>
  </si>
  <si>
    <t>Splitter [27] : Desired flow fraction of 2nd clockwise node</t>
  </si>
  <si>
    <t>91|~27~1~3~~-7~</t>
  </si>
  <si>
    <t>Splitter [27] : Desired flow fraction of 3rd clockwise node</t>
  </si>
  <si>
    <t>91|~28~1~2~~-7~</t>
  </si>
  <si>
    <t>Splitter [28] : Desired flow fraction of 2nd clockwise node</t>
  </si>
  <si>
    <t>91|~28~1~3~~-7~</t>
  </si>
  <si>
    <t>Splitter [28] : Desired flow fraction of 3rd clockwise node</t>
  </si>
  <si>
    <t>91|~29~1~2~~-7~</t>
  </si>
  <si>
    <t>Splitter [29] : Desired flow fraction of 2nd clockwise node</t>
  </si>
  <si>
    <t>91|~29~1~3~~-7~</t>
  </si>
  <si>
    <t>Splitter [29] : Desired flow fraction of 3rd clockwise node</t>
  </si>
  <si>
    <t>91|~32~1~1~~-7~</t>
  </si>
  <si>
    <t>Splitter [32] : Desired flow fraction of 1st clockwise node</t>
  </si>
  <si>
    <t>91|~32~1~3~~-7~</t>
  </si>
  <si>
    <t>Splitter [32] : Desired flow fraction of 3rd clockwise node</t>
  </si>
  <si>
    <t>91|~36~1~1~~-7~</t>
  </si>
  <si>
    <t>Splitter [36] : Desired flow fraction of 1st clockwise node</t>
  </si>
  <si>
    <t>91|~36~1~3~~-7~</t>
  </si>
  <si>
    <t>Splitter [36] : Desired flow fraction of 3rd clockwise node</t>
  </si>
  <si>
    <t>91|~40~1~1~~-7~</t>
  </si>
  <si>
    <t>Splitter [40] : Desired flow fraction of 1st clockwise node</t>
  </si>
  <si>
    <t>91|~40~1~3~~-7~</t>
  </si>
  <si>
    <t>Splitter [40] : Desired flow fraction of 3rd clockwise node</t>
  </si>
  <si>
    <t>91|~67~1~1~~-7~</t>
  </si>
  <si>
    <t>Splitter [67] : Desired flow fraction of 1st clockwise node</t>
  </si>
  <si>
    <t>91|~67~1~3~~-7~</t>
  </si>
  <si>
    <t>Splitter [67] : Desired flow fraction of 3rd clockwise node</t>
  </si>
  <si>
    <t>91|~73~1~1~~-7~</t>
  </si>
  <si>
    <t>Splitter [73] : Desired flow fraction of 1st clockwise node</t>
  </si>
  <si>
    <t>91|~73~1~3~~-7~</t>
  </si>
  <si>
    <t>Splitter [73] : Desired flow fraction of 3rd clockwise node</t>
  </si>
  <si>
    <t>91|~74~1~1~~-7~</t>
  </si>
  <si>
    <t>Splitter [74] : Desired flow fraction of 1st clockwise node</t>
  </si>
  <si>
    <t>91|~74~1~3~~-7~</t>
  </si>
  <si>
    <t>Splitter [74] : Desired flow fraction of 3rd clockwise node</t>
  </si>
  <si>
    <t>91|~75~1~1~~-7~</t>
  </si>
  <si>
    <t>Splitter [75] : Desired flow fraction of 1st clockwise node</t>
  </si>
  <si>
    <t>91|~75~1~3~~-7~</t>
  </si>
  <si>
    <t>Splitter [75] : Desired flow fraction of 3rd clockwise node</t>
  </si>
  <si>
    <t>91|~89~1~1~~-7~</t>
  </si>
  <si>
    <t>Splitter [89] : Desired flow fraction of 1st clockwise node</t>
  </si>
  <si>
    <t>91|~89~1~3~~-7~</t>
  </si>
  <si>
    <t>Splitter [89] : Desired flow fraction of 3rd clockwise node</t>
  </si>
  <si>
    <t>91|~91~1~1~~-7~</t>
  </si>
  <si>
    <t>Splitter [91] : Desired flow fraction of 1st clockwise node</t>
  </si>
  <si>
    <t>91|~91~1~3~~-7~</t>
  </si>
  <si>
    <t>Splitter [91] : Desired flow fraction of 3rd clockwise node</t>
  </si>
  <si>
    <t>91|~104~1~1~~-7~</t>
  </si>
  <si>
    <t>Splitter [104] : Desired flow fraction of 1st clockwise node</t>
  </si>
  <si>
    <t>91|~104~1~3~~-7~</t>
  </si>
  <si>
    <t>Splitter [104] : Desired flow fraction of 3rd clockwise node</t>
  </si>
  <si>
    <t>91|~106~1~1~~-7~</t>
  </si>
  <si>
    <t>Splitter [106] : Desired flow fraction of 1st clockwise node</t>
  </si>
  <si>
    <t>91|~106~1~3~~-7~</t>
  </si>
  <si>
    <t>Splitter [106] : Desired flow fraction of 3rd clockwise node</t>
  </si>
  <si>
    <t>91|~116~1~1~~-7~</t>
  </si>
  <si>
    <t>Splitter [116] : Desired flow fraction of 1st clockwise node</t>
  </si>
  <si>
    <t>91|~116~1~2~~-7~</t>
  </si>
  <si>
    <t>Splitter [116] : Desired flow fraction of 2nd clockwise node</t>
  </si>
  <si>
    <t>91|~116~1~3~~-7~</t>
  </si>
  <si>
    <t>Splitter [116] : Desired flow fraction of 3rd clockwise node</t>
  </si>
  <si>
    <t>91|~38~1~4~~-115~</t>
  </si>
  <si>
    <t>Boiler Assembly [1]: Superheater (PCE) [38] - COLD SH : Desired steam outlet temperature</t>
  </si>
  <si>
    <t>~38~1~9~~-115~</t>
  </si>
  <si>
    <t>Boiler Assembly [1]: Superheater (PCE) [38] - COLD SH : Heat loss as % of steam heat transfer</t>
  </si>
  <si>
    <t>~38~1~6~~-115~</t>
  </si>
  <si>
    <t>Boiler Assembly [1]: Superheater (PCE) [38] - COLD SH : Minimum temperature difference</t>
  </si>
  <si>
    <t>~38~1~8~~-115~</t>
  </si>
  <si>
    <t>Boiler Assembly [1]: Superheater (PCE) [38] - COLD SH : Assumed steam side pressure drop for TD mode</t>
  </si>
  <si>
    <t>91|~41~1~4~~-115~</t>
  </si>
  <si>
    <t>Boiler Assembly [1]: Superheater (PCE) [41] - COLD SH 2 : Desired steam outlet temperature</t>
  </si>
  <si>
    <t>~41~1~9~~-115~</t>
  </si>
  <si>
    <t>Boiler Assembly [1]: Superheater (PCE) [41] - COLD SH 2 : Heat loss as % of steam heat transfer</t>
  </si>
  <si>
    <t>~41~1~6~~-115~</t>
  </si>
  <si>
    <t>Boiler Assembly [1]: Superheater (PCE) [41] - COLD SH 2 : Minimum temperature difference</t>
  </si>
  <si>
    <t>~41~1~8~~-115~</t>
  </si>
  <si>
    <t>Boiler Assembly [1]: Superheater (PCE) [41] - COLD SH 2 : Assumed steam side pressure drop for TD mode</t>
  </si>
  <si>
    <t>91|~77~1~4~~-115~</t>
  </si>
  <si>
    <t>Boiler Assembly [1]: Superheater (PCE) - Parallel Flow [77] - FINAL RH : Desired steam outlet temperature</t>
  </si>
  <si>
    <t>~77~1~9~~-115~</t>
  </si>
  <si>
    <t>Boiler Assembly [1]: Superheater (PCE) - Parallel Flow [77] - FINAL RH : Heat loss as % of steam heat transfer</t>
  </si>
  <si>
    <t>~77~1~6~~-115~</t>
  </si>
  <si>
    <t>Boiler Assembly [1]: Superheater (PCE) - Parallel Flow [77] - FINAL RH : Minimum temperature difference</t>
  </si>
  <si>
    <t>~77~1~8~~-115~</t>
  </si>
  <si>
    <t>Boiler Assembly [1]: Superheater (PCE) - Parallel Flow [77] - FINAL RH : Assumed steam side pressure drop for TD mode</t>
  </si>
  <si>
    <t>91|~78~1~4~~-115~</t>
  </si>
  <si>
    <t>Boiler Assembly [1]: Superheater (PCE) - Parallel Flow [78] - FINAL SH : Desired steam outlet temperature</t>
  </si>
  <si>
    <t>~78~1~9~~-115~</t>
  </si>
  <si>
    <t>Boiler Assembly [1]: Superheater (PCE) - Parallel Flow [78] - FINAL SH : Heat loss as % of steam heat transfer</t>
  </si>
  <si>
    <t>~78~1~6~~-115~</t>
  </si>
  <si>
    <t>Boiler Assembly [1]: Superheater (PCE) - Parallel Flow [78] - FINAL SH : Minimum temperature difference</t>
  </si>
  <si>
    <t>~78~1~8~~-115~</t>
  </si>
  <si>
    <t>Boiler Assembly [1]: Superheater (PCE) - Parallel Flow [78] - FINAL SH : Assumed steam side pressure drop for TD mode</t>
  </si>
  <si>
    <t>91|~23~1~4~~-115~</t>
  </si>
  <si>
    <t>Boiler Assembly [1]: Superheater (PCE) - Parallel Flow [23] - PLATEN SH : Desired steam outlet temperature</t>
  </si>
  <si>
    <t>~23~1~9~~-115~</t>
  </si>
  <si>
    <t>Boiler Assembly [1]: Superheater (PCE) - Parallel Flow [23] - PLATEN SH : Heat loss as % of steam heat transfer</t>
  </si>
  <si>
    <t>~23~1~6~~-115~</t>
  </si>
  <si>
    <t>Boiler Assembly [1]: Superheater (PCE) - Parallel Flow [23] - PLATEN SH : Minimum temperature difference</t>
  </si>
  <si>
    <t>~23~1~8~~-115~</t>
  </si>
  <si>
    <t>Boiler Assembly [1]: Superheater (PCE) - Parallel Flow [23] - PLATEN SH : Assumed steam side pressure drop for TD mode</t>
  </si>
  <si>
    <t>91|~79~1~4~~-115~</t>
  </si>
  <si>
    <t>Boiler Assembly [1]: Superheater (PCE) - Parallel Flow [79] - MEDIUM RH : Desired steam outlet temperature</t>
  </si>
  <si>
    <t>~79~1~9~~-115~</t>
  </si>
  <si>
    <t>Boiler Assembly [1]: Superheater (PCE) - Parallel Flow [79] - MEDIUM RH : Heat loss as % of steam heat transfer</t>
  </si>
  <si>
    <t>~79~1~6~~-115~</t>
  </si>
  <si>
    <t>Boiler Assembly [1]: Superheater (PCE) - Parallel Flow [79] - MEDIUM RH : Minimum temperature difference</t>
  </si>
  <si>
    <t>~79~1~8~~-115~</t>
  </si>
  <si>
    <t>Boiler Assembly [1]: Superheater (PCE) - Parallel Flow [79] - MEDIUM RH : Assumed steam side pressure drop for TD mode</t>
  </si>
  <si>
    <t>~45~2~2~~-32~</t>
  </si>
  <si>
    <t>Valve [45] : Pressure control 0:Upset 1:VWO 2:Dnset 3:dP 4:Rubber 5:Closed</t>
  </si>
  <si>
    <t>~45~1~5~~-32~</t>
  </si>
  <si>
    <t>Valve [45] : Pressure drop at valve wide open (dP/P)</t>
  </si>
  <si>
    <t>~45~1~6~~-32~</t>
  </si>
  <si>
    <t>Valve [45] : Upstream set point</t>
  </si>
  <si>
    <t>~45~1~8~~-32~</t>
  </si>
  <si>
    <t>Valve [45] : Downstream set point</t>
  </si>
  <si>
    <t>~45~1~7~~-32~</t>
  </si>
  <si>
    <t>Valve [45] : Specified pressure drop</t>
  </si>
  <si>
    <t>~46~2~2~~-32~</t>
  </si>
  <si>
    <t>Valve [46] : Pressure control 0:Upset 1:VWO 2:Dnset 3:dP 4:Rubber 5:Closed</t>
  </si>
  <si>
    <t>~46~1~5~~-32~</t>
  </si>
  <si>
    <t>Valve [46] : Pressure drop at valve wide open (dP/P)</t>
  </si>
  <si>
    <t>~46~1~6~~-32~</t>
  </si>
  <si>
    <t>Valve [46] : Upstream set point</t>
  </si>
  <si>
    <t>~46~1~8~~-32~</t>
  </si>
  <si>
    <t>Valve [46] : Downstream set point</t>
  </si>
  <si>
    <t>~46~1~7~~-32~</t>
  </si>
  <si>
    <t>Valve [46] : Specified pressure drop</t>
  </si>
  <si>
    <t>~80~2~2~~-32~</t>
  </si>
  <si>
    <t>Valve [80] : Pressure control 0:Upset 1:VWO 2:Dnset 3:dP 4:Rubber 5:Closed</t>
  </si>
  <si>
    <t>~80~1~5~~-32~</t>
  </si>
  <si>
    <t>Valve [80] : Pressure drop at valve wide open (dP/P)</t>
  </si>
  <si>
    <t>~80~1~6~~-32~</t>
  </si>
  <si>
    <t>Valve [80] : Upstream set point</t>
  </si>
  <si>
    <t>~80~1~8~~-32~</t>
  </si>
  <si>
    <t>Valve [80] : Downstream set point</t>
  </si>
  <si>
    <t>~80~1~7~~-32~</t>
  </si>
  <si>
    <t>Valve [80] : Specified pressure drop</t>
  </si>
  <si>
    <t>~6~2~2~~-32~</t>
  </si>
  <si>
    <t>Valve [6] : Pressure control 0:Upset 1:VWO 2:Dnset 3:dP 4:Rubber 5:Closed</t>
  </si>
  <si>
    <t>~6~1~5~~-32~</t>
  </si>
  <si>
    <t>Valve [6] : Pressure drop at valve wide open (dP/P)</t>
  </si>
  <si>
    <t>~6~1~6~~-32~</t>
  </si>
  <si>
    <t>Valve [6] : Upstream set point</t>
  </si>
  <si>
    <t>~6~1~8~~-32~</t>
  </si>
  <si>
    <t>Valve [6] : Downstream set point</t>
  </si>
  <si>
    <t>~6~1~7~~-32~</t>
  </si>
  <si>
    <t>Valve [6] : Specified pressure drop</t>
  </si>
  <si>
    <t>~17~2~2~~-32~</t>
  </si>
  <si>
    <t>Valve [17] : Pressure control 0:Upset 1:VWO 2:Dnset 3:dP 4:Rubber 5:Closed</t>
  </si>
  <si>
    <t>~17~1~5~~-32~</t>
  </si>
  <si>
    <t>Valve [17] : Pressure drop at valve wide open (dP/P)</t>
  </si>
  <si>
    <t>~17~1~6~~-32~</t>
  </si>
  <si>
    <t>Valve [17] : Upstream set point</t>
  </si>
  <si>
    <t>~17~1~8~~-32~</t>
  </si>
  <si>
    <t>Valve [17] : Downstream set point</t>
  </si>
  <si>
    <t>~17~1~7~~-32~</t>
  </si>
  <si>
    <t>Valve [17] : Specified pressure drop</t>
  </si>
  <si>
    <t>~82~2~2~~-32~</t>
  </si>
  <si>
    <t>Valve [82] : Pressure control 0:Upset 1:VWO 2:Dnset 3:dP 4:Rubber 5:Closed</t>
  </si>
  <si>
    <t>~82~1~5~~-32~</t>
  </si>
  <si>
    <t>Valve [82] : Pressure drop at valve wide open (dP/P)</t>
  </si>
  <si>
    <t>~82~1~6~~-32~</t>
  </si>
  <si>
    <t>Valve [82] : Upstream set point</t>
  </si>
  <si>
    <t>~82~1~8~~-32~</t>
  </si>
  <si>
    <t>Valve [82] : Downstream set point</t>
  </si>
  <si>
    <t>~82~1~7~~-32~</t>
  </si>
  <si>
    <t>Valve [82] : Specified pressure drop</t>
  </si>
  <si>
    <t>~1~2~2~~-32~</t>
  </si>
  <si>
    <t>Valve [1] : Pressure control 0:Upset 1:VWO 2:Dnset 3:dP 4:Rubber 5:Closed</t>
  </si>
  <si>
    <t>~1~1~5~~-32~</t>
  </si>
  <si>
    <t>Valve [1] : Pressure drop at valve wide open (dP/P)</t>
  </si>
  <si>
    <t>~1~1~6~~-32~</t>
  </si>
  <si>
    <t>Valve [1] : Upstream set point</t>
  </si>
  <si>
    <t>~1~1~8~~-32~</t>
  </si>
  <si>
    <t>Valve [1] : Downstream set point</t>
  </si>
  <si>
    <t>~1~1~7~~-32~</t>
  </si>
  <si>
    <t>Valve [1] : Specified pressure drop</t>
  </si>
  <si>
    <t>~112~2~2~~-32~</t>
  </si>
  <si>
    <t>Valve [112] : Pressure control 0:Upset 1:VWO 2:Dnset 3:dP 4:Rubber 5:Closed</t>
  </si>
  <si>
    <t>~112~1~5~~-32~</t>
  </si>
  <si>
    <t>Valve [112] : Pressure drop at valve wide open (dP/P)</t>
  </si>
  <si>
    <t>~112~1~6~~-32~</t>
  </si>
  <si>
    <t>Valve [112] : Upstream set point</t>
  </si>
  <si>
    <t>~112~1~8~~-32~</t>
  </si>
  <si>
    <t>Valve [112] : Downstream set point</t>
  </si>
  <si>
    <t>~112~1~7~~-32~</t>
  </si>
  <si>
    <t>Valve [112] : Specified pressure drop</t>
  </si>
  <si>
    <t>91|~109~1~1~~-14~</t>
  </si>
  <si>
    <t>Water Sink [109] : Pressure</t>
  </si>
  <si>
    <t>91|~109~1~21~~-14~</t>
  </si>
  <si>
    <t>Water Sink [109] : Heat price: user-defined</t>
  </si>
  <si>
    <t>91|~109~1~22~~-14~</t>
  </si>
  <si>
    <t>Water Sink [109] : Mass price: user-defined</t>
  </si>
  <si>
    <t>91|~30~1~1~~-14~</t>
  </si>
  <si>
    <t>Water Sink [30] : Pressure</t>
  </si>
  <si>
    <t>91|~30~1~21~~-14~</t>
  </si>
  <si>
    <t>Water Sink [30] : Heat price: user-defined</t>
  </si>
  <si>
    <t>91|~30~1~22~~-14~</t>
  </si>
  <si>
    <t>Water Sink [30] : Mass price: user-defined</t>
  </si>
  <si>
    <t>91|~108~1~1~~-14~</t>
  </si>
  <si>
    <t>Water Sink [108] : Pressure</t>
  </si>
  <si>
    <t>91|~108~1~21~~-14~</t>
  </si>
  <si>
    <t>Water Sink [108] : Heat price: user-defined</t>
  </si>
  <si>
    <t>91|~108~1~22~~-14~</t>
  </si>
  <si>
    <t>Water Sink [108] : Mass price: user-defined</t>
  </si>
  <si>
    <t>91|~110~1~2~~-9~</t>
  </si>
  <si>
    <t>Water Source [110] : Pressure</t>
  </si>
  <si>
    <t>91|~110~1~3~~-9~</t>
  </si>
  <si>
    <t>Water Source [110] : Temperature</t>
  </si>
  <si>
    <t>91|~110~1~4~~-9~</t>
  </si>
  <si>
    <t>Water Source [110] : Steam quality</t>
  </si>
  <si>
    <t>91|~110~1~5~~-9~</t>
  </si>
  <si>
    <t>Water Source [110] : Mass flow</t>
  </si>
  <si>
    <t>91|~110~1~21~~-9~</t>
  </si>
  <si>
    <t>Water Source [110] : Heat price: user-defined</t>
  </si>
  <si>
    <t>91|~110~1~22~~-9~</t>
  </si>
  <si>
    <t>Water Source [110] : Mass price: user-defined</t>
  </si>
  <si>
    <t>91|~58~1~21~~-9~</t>
  </si>
  <si>
    <t>ST Assembly [1]: Water Source [58] : Heat price: user-defined</t>
  </si>
  <si>
    <t>91|~58~1~22~~-9~</t>
  </si>
  <si>
    <t>ST Assembly [1]: Water Source [58] : Mass price: user-defined</t>
  </si>
  <si>
    <t>91|~59~1~21~~-9~</t>
  </si>
  <si>
    <t>ST Assembly [1]: Water Source [59] : Heat price: user-defined</t>
  </si>
  <si>
    <t>91|~59~1~22~~-9~</t>
  </si>
  <si>
    <t>ST Assembly [1]: Water Source [59] : Mass price: user-defined</t>
  </si>
  <si>
    <t>91|~60~1~21~~-9~</t>
  </si>
  <si>
    <t>ST Assembly [1]: Water Source [60] : Heat price: user-defined</t>
  </si>
  <si>
    <t>91|~60~1~22~~-9~</t>
  </si>
  <si>
    <t>ST Assembly [1]: Water Source [60] : Mass price: user-defined</t>
  </si>
  <si>
    <t>91|~62~1~21~~-9~</t>
  </si>
  <si>
    <t>ST Assembly [1]: Water Source [62] : Heat price: user-defined</t>
  </si>
  <si>
    <t>91|~62~1~22~~-9~</t>
  </si>
  <si>
    <t>ST Assembly [1]: Water Source [62] : Mass price: user-defined</t>
  </si>
  <si>
    <t>91|~107~1~2~~-9~</t>
  </si>
  <si>
    <t>Water Source [107] : Pressure</t>
  </si>
  <si>
    <t>91|~107~1~3~~-9~</t>
  </si>
  <si>
    <t>Water Source [107] : Temperature</t>
  </si>
  <si>
    <t>91|~107~1~4~~-9~</t>
  </si>
  <si>
    <t>Water Source [107] : Steam quality</t>
  </si>
  <si>
    <t>91|~107~1~5~~-9~</t>
  </si>
  <si>
    <t>Water Source [107] : Mass flow</t>
  </si>
  <si>
    <t>91|~107~1~21~~-9~</t>
  </si>
  <si>
    <t>Water Source [107] : Heat price: user-defined</t>
  </si>
  <si>
    <t>91|~107~1~22~~-9~</t>
  </si>
  <si>
    <t>Water Source [107] : Mass price: user-defined</t>
  </si>
  <si>
    <t>~101~1~53~~-104~</t>
  </si>
  <si>
    <t>Water-cooled Condenser (PCE) [101] : Condenser pressure</t>
  </si>
  <si>
    <t>~101~1~5~~-104~</t>
  </si>
  <si>
    <t>Water-cooled Condenser (PCE) [101] : Condensate subcooling at condenser pressure</t>
  </si>
  <si>
    <t>~101~1~9~~-104~</t>
  </si>
  <si>
    <t>Water-cooled Condenser (PCE) [101] : Cooling water temperature rise</t>
  </si>
  <si>
    <t>~~1~4~~-1005~</t>
  </si>
  <si>
    <t>Miscellaneous: LHV efficiency of alternate boiler</t>
  </si>
  <si>
    <t>~~1~5~~-1005~</t>
  </si>
  <si>
    <t>Miscellaneous: Total user-defined auxiliary power</t>
  </si>
  <si>
    <t>~~1~6~~-1005~</t>
  </si>
  <si>
    <t>Miscellaneous: Step Up Transformer loss as fraction of gross plant output</t>
  </si>
  <si>
    <t>~2~125~1~~-10000~</t>
  </si>
  <si>
    <t>Fix Flow Stream 125 - Outlet of Pipe (PCE) [85] -&gt; Desuperheating water of Reducing Station [71] - DSH SH 3: Mass flow of Stream A</t>
  </si>
  <si>
    <t>~2~126~1~~-10000~</t>
  </si>
  <si>
    <t>Fix Flow Stream 126 - Outlet of Pipe (PCE) [86] -&gt; Desuperheating water of Reducing Station [70] - DSH RH 1: Mass flow of Stream A</t>
  </si>
  <si>
    <t>~2~155~1~~-10000~</t>
  </si>
  <si>
    <t>Fix Flow Stream 155 - Outlet 3 of Splitter [116] -&gt; Desuperheating water of Reducing Station [69] - DSH SH 1: Mass flow of Stream A</t>
  </si>
  <si>
    <t>~2~159~1~~-10000~</t>
  </si>
  <si>
    <t>Fix Flow Stream 159 - Outlet 1 of Splitter [116] -&gt; Desuperheating water of Reducing Station [117] - DSH SH 2: Mass flow of Stream A</t>
  </si>
  <si>
    <t>~2~160~1~~-10000~</t>
  </si>
  <si>
    <t>Fix Flow Stream 160 - Outlet 2 of Splitter [116] -&gt; Desuperheating water of Reducing Station [120] - DSH RH 2: Mass flow of Stream A</t>
  </si>
  <si>
    <t>91|~10~1~1~1~-7000~</t>
  </si>
  <si>
    <t xml:space="preserve">Energy Inflow: Multiplier of Fuel Source [10] - Coal </t>
  </si>
  <si>
    <t>91|~15~1~1~3~-7000~</t>
  </si>
  <si>
    <t>Power Device: Multiplier of ST Assembly [1]: ST Group [15] - IPT 1  - ST Assembly [1]-G</t>
  </si>
  <si>
    <t>91|~42~1~1~4~-7000~</t>
  </si>
  <si>
    <t>Auxiliary Device: Multiplier of Boiler Assembly [1]: Economiser (PCE) [42] - ECO : aux</t>
  </si>
  <si>
    <t>91|~12~1~1~4~-7000~</t>
  </si>
  <si>
    <t>Auxiliary Device: Multiplier of Boiler Assembly [1]: Electrostatic Precipitator [12] - ESP : aux</t>
  </si>
  <si>
    <t>91|~102~1~1~4~-7000~</t>
  </si>
  <si>
    <t>Auxiliary Device: Multiplier of Boiler Assembly [1]: Fan [102] - IDF B : aux</t>
  </si>
  <si>
    <t>91|~52~1~1~4~-7000~</t>
  </si>
  <si>
    <t>Auxiliary Device: Multiplier of Boiler Assembly [1]: Fan [52] - IDF A : aux</t>
  </si>
  <si>
    <t>91|~66~1~1~4~-7000~</t>
  </si>
  <si>
    <t>Auxiliary Device: Multiplier of Boiler Assembly [1]: Fan [66] - SA Fan A : aux</t>
  </si>
  <si>
    <t>91|~72~1~1~4~-7000~</t>
  </si>
  <si>
    <t>Auxiliary Device: Multiplier of Boiler Assembly [1]: Fan [72] - PA Fan A : aux</t>
  </si>
  <si>
    <t>91|~87~1~1~4~-7000~</t>
  </si>
  <si>
    <t>Auxiliary Device: Multiplier of Boiler Assembly [1]: Fan [87] - SA Fan B : aux</t>
  </si>
  <si>
    <t>91|~90~1~1~4~-7000~</t>
  </si>
  <si>
    <t>Auxiliary Device: Multiplier of Boiler Assembly [1]: Fan [90] - PA Fan B : aux</t>
  </si>
  <si>
    <t>91|~7~1~1~4~-7000~</t>
  </si>
  <si>
    <t>Auxiliary Device: Multiplier of Boiler Assembly [1]: Furnace w/ Pulverizer [7] : aux</t>
  </si>
  <si>
    <t>91|~111~1~1~4~-7000~</t>
  </si>
  <si>
    <t xml:space="preserve">Auxiliary Device: Multiplier of Pump (PCE) [111] </t>
  </si>
  <si>
    <t>91|~119~1~1~4~-7000~</t>
  </si>
  <si>
    <t xml:space="preserve">Auxiliary Device: Multiplier of Pump (PCE) [119] </t>
  </si>
  <si>
    <t>91|~68~1~1~4~-7000~</t>
  </si>
  <si>
    <t xml:space="preserve">Auxiliary Device: Multiplier of Pump (PCE) [68] </t>
  </si>
  <si>
    <t>86|87|68|86|86|~4~1~5~~-4100~</t>
  </si>
  <si>
    <t>ST Assembly [1]: Throttle pressure / first stage exit pressure</t>
  </si>
  <si>
    <t>86|87|68|86|86|~4~1~7~~-4100~</t>
  </si>
  <si>
    <t>ST Assembly [1]: Nameplate throttle pressure / current value</t>
  </si>
  <si>
    <t>86|87|68|86|86|~4~1~25~~-4100~</t>
  </si>
  <si>
    <t>ST Assembly [1]: Nameplate throttle temperature / current value</t>
  </si>
  <si>
    <t>86|87|68|86|86|~4~1~8~~-4100~</t>
  </si>
  <si>
    <t>ST Assembly [1]: Sealing steam condenser pressure</t>
  </si>
  <si>
    <t>86|87|68|86|86|~4~1~15~~-4100~</t>
  </si>
  <si>
    <t>ST Assembly [1]: SS flow to LPT exhaust per LPT path</t>
  </si>
  <si>
    <t>86|87|68|86|86|~4~1~9~~-4100~</t>
  </si>
  <si>
    <t>ST Assembly [1]: Sealing steam regulator pressure</t>
  </si>
  <si>
    <t>86|87|68|86|86|~4~1~13~~-4100~</t>
  </si>
  <si>
    <t>ST Assembly [1]: Maximum sealing steam regulator temperature</t>
  </si>
  <si>
    <t>86|87|68|86|86|~4~1~14~~-4100~</t>
  </si>
  <si>
    <t>ST Assembly [1]: Desuperheating water temperature</t>
  </si>
  <si>
    <t>86|87|68|86|86|~4~1~11~~-4100~</t>
  </si>
  <si>
    <t>ST Assembly [1]: ST miscellaneous auxiliary power</t>
  </si>
  <si>
    <t>91|~4~1~2~2000~-4100~</t>
  </si>
  <si>
    <t>ST Assembly [1]: Generator user-defined rating point efficiency</t>
  </si>
  <si>
    <t>91|~4~1~4~2000~-4100~</t>
  </si>
  <si>
    <t>ST Assembly [1]: Generator design point power factor</t>
  </si>
  <si>
    <t>91|~4~1~5~2000~-4100~</t>
  </si>
  <si>
    <t>ST Assembly [1]: Generator rating / design point load</t>
  </si>
  <si>
    <t>89|~4~3~18~2000~-4100~</t>
  </si>
  <si>
    <t>ST Assembly [1]: Generator mechanical loss as % of generator total loss @ rating</t>
  </si>
  <si>
    <t>91|~4~1~2~~-11~</t>
  </si>
  <si>
    <t>ST Assembly [1]: ST Group [4] - HPT 1 : Design point Inlet pressure (upstream of any stop or control valves)</t>
  </si>
  <si>
    <t>91|~4~1~20~~-11~</t>
  </si>
  <si>
    <t>ST Assembly [1]: ST Group [4] - HPT 1 : Outlet specific enthalpy (before exhaust loss if any)</t>
  </si>
  <si>
    <t>91|~4~1~7~~-11~</t>
  </si>
  <si>
    <t>ST Assembly [1]: ST Group [4] - HPT 1 : Design point stop valve (and/or internal piping) pressure drop (% of inlet pressure)</t>
  </si>
  <si>
    <t>72|79|91|~4~5~15~~-11~</t>
  </si>
  <si>
    <t>ST Assembly [1]: ST Group [4] - HPT 1 : Design point dry exhaust loss</t>
  </si>
  <si>
    <t>91|~4~1~4~~-11~</t>
  </si>
  <si>
    <t>ST Assembly [1]: ST Group [4] - HPT 1 : Reference pressure ratio for steam turbine expansion step</t>
  </si>
  <si>
    <t>91|~4~1~5~~-11~</t>
  </si>
  <si>
    <t>ST Assembly [1]: ST Group [4] - HPT 1 : Condensation quality (Wilson line)</t>
  </si>
  <si>
    <t>91|~4~1~6~~-11~</t>
  </si>
  <si>
    <t>ST Assembly [1]: ST Group [4] - HPT 1 : Moisture efficiency penalty (Baumann coefficient)</t>
  </si>
  <si>
    <t>91|~4~1~11~~-11~</t>
  </si>
  <si>
    <t>ST Assembly [1]: ST Group [4] - HPT 1 : Mechanical efficiency</t>
  </si>
  <si>
    <t>91|~4~1~12~~-11~</t>
  </si>
  <si>
    <t>ST Assembly [1]: ST Group [4] - HPT 1 : Sizing flow / design point flow</t>
  </si>
  <si>
    <t>91|~5~1~2~~-11~</t>
  </si>
  <si>
    <t>ST Assembly [1]: ST Group [5] - HPT 2 : Design point Inlet pressure (upstream of any stop or control valves)</t>
  </si>
  <si>
    <t>91|~5~1~20~~-11~</t>
  </si>
  <si>
    <t>ST Assembly [1]: ST Group [5] - HPT 2 : Outlet specific enthalpy (before exhaust loss if any)</t>
  </si>
  <si>
    <t>91|~5~1~7~~-11~</t>
  </si>
  <si>
    <t>ST Assembly [1]: ST Group [5] - HPT 2 : Design point stop valve (and/or internal piping) pressure drop (% of inlet pressure)</t>
  </si>
  <si>
    <t>72|79|91|~5~5~15~~-11~</t>
  </si>
  <si>
    <t>ST Assembly [1]: ST Group [5] - HPT 2 : Design point dry exhaust loss</t>
  </si>
  <si>
    <t>91|~5~1~4~~-11~</t>
  </si>
  <si>
    <t>ST Assembly [1]: ST Group [5] - HPT 2 : Reference pressure ratio for steam turbine expansion step</t>
  </si>
  <si>
    <t>91|~5~1~5~~-11~</t>
  </si>
  <si>
    <t>ST Assembly [1]: ST Group [5] - HPT 2 : Condensation quality (Wilson line)</t>
  </si>
  <si>
    <t>91|~5~1~6~~-11~</t>
  </si>
  <si>
    <t>ST Assembly [1]: ST Group [5] - HPT 2 : Moisture efficiency penalty (Baumann coefficient)</t>
  </si>
  <si>
    <t>91|~5~1~11~~-11~</t>
  </si>
  <si>
    <t>ST Assembly [1]: ST Group [5] - HPT 2 : Mechanical efficiency</t>
  </si>
  <si>
    <t>91|~5~1~12~~-11~</t>
  </si>
  <si>
    <t>ST Assembly [1]: ST Group [5] - HPT 2 : Sizing flow / design point flow</t>
  </si>
  <si>
    <t>91|~15~1~2~~-11~</t>
  </si>
  <si>
    <t>ST Assembly [1]: ST Group [15] - IPT 1 : Design point Inlet pressure (upstream of any stop or control valves)</t>
  </si>
  <si>
    <t>91|~15~1~20~~-11~</t>
  </si>
  <si>
    <t>ST Assembly [1]: ST Group [15] - IPT 1 : Outlet specific enthalpy (before exhaust loss if any)</t>
  </si>
  <si>
    <t>91|~15~1~7~~-11~</t>
  </si>
  <si>
    <t>ST Assembly [1]: ST Group [15] - IPT 1 : Design point stop valve (and/or internal piping) pressure drop (% of inlet pressure)</t>
  </si>
  <si>
    <t>72|79|91|~15~5~15~~-11~</t>
  </si>
  <si>
    <t>ST Assembly [1]: ST Group [15] - IPT 1 : Design point dry exhaust loss</t>
  </si>
  <si>
    <t>91|~15~1~4~~-11~</t>
  </si>
  <si>
    <t>ST Assembly [1]: ST Group [15] - IPT 1 : Reference pressure ratio for steam turbine expansion step</t>
  </si>
  <si>
    <t>91|~15~1~5~~-11~</t>
  </si>
  <si>
    <t>ST Assembly [1]: ST Group [15] - IPT 1 : Condensation quality (Wilson line)</t>
  </si>
  <si>
    <t>91|~15~1~6~~-11~</t>
  </si>
  <si>
    <t>ST Assembly [1]: ST Group [15] - IPT 1 : Moisture efficiency penalty (Baumann coefficient)</t>
  </si>
  <si>
    <t>91|~15~1~11~~-11~</t>
  </si>
  <si>
    <t>ST Assembly [1]: ST Group [15] - IPT 1 : Mechanical efficiency</t>
  </si>
  <si>
    <t>91|~15~1~12~~-11~</t>
  </si>
  <si>
    <t>ST Assembly [1]: ST Group [15] - IPT 1 : Sizing flow / design point flow</t>
  </si>
  <si>
    <t>91|~16~1~2~~-11~</t>
  </si>
  <si>
    <t>ST Assembly [1]: ST Group [16] - IPT 2 : Design point Inlet pressure (upstream of any stop or control valves)</t>
  </si>
  <si>
    <t>91|~16~1~20~~-11~</t>
  </si>
  <si>
    <t>ST Assembly [1]: ST Group [16] - IPT 2 : Outlet specific enthalpy (before exhaust loss if any)</t>
  </si>
  <si>
    <t>91|~16~1~7~~-11~</t>
  </si>
  <si>
    <t>ST Assembly [1]: ST Group [16] - IPT 2 : Design point stop valve (and/or internal piping) pressure drop (% of inlet pressure)</t>
  </si>
  <si>
    <t>72|79|91|~16~5~15~~-11~</t>
  </si>
  <si>
    <t>ST Assembly [1]: ST Group [16] - IPT 2 : Design point dry exhaust loss</t>
  </si>
  <si>
    <t>91|~16~1~4~~-11~</t>
  </si>
  <si>
    <t>ST Assembly [1]: ST Group [16] - IPT 2 : Reference pressure ratio for steam turbine expansion step</t>
  </si>
  <si>
    <t>91|~16~1~5~~-11~</t>
  </si>
  <si>
    <t>ST Assembly [1]: ST Group [16] - IPT 2 : Condensation quality (Wilson line)</t>
  </si>
  <si>
    <t>91|~16~1~6~~-11~</t>
  </si>
  <si>
    <t>ST Assembly [1]: ST Group [16] - IPT 2 : Moisture efficiency penalty (Baumann coefficient)</t>
  </si>
  <si>
    <t>91|~16~1~11~~-11~</t>
  </si>
  <si>
    <t>ST Assembly [1]: ST Group [16] - IPT 2 : Mechanical efficiency</t>
  </si>
  <si>
    <t>91|~16~1~12~~-11~</t>
  </si>
  <si>
    <t>ST Assembly [1]: ST Group [16] - IPT 2 : Sizing flow / design point flow</t>
  </si>
  <si>
    <t>91|~20~1~2~~-11~</t>
  </si>
  <si>
    <t>ST Assembly [1]: ST Group [20] - LPT1 1 : Design point Inlet pressure (upstream of any stop or control valves)</t>
  </si>
  <si>
    <t>91|~20~1~3~~-11~</t>
  </si>
  <si>
    <t>ST Assembly [1]: ST Group [20] - LPT1 1 : Design point dry step efficiency</t>
  </si>
  <si>
    <t>91|~20~1~7~~-11~</t>
  </si>
  <si>
    <t>ST Assembly [1]: ST Group [20] - LPT1 1 : Design point stop valve (and/or internal piping) pressure drop (% of inlet pressure)</t>
  </si>
  <si>
    <t>72|79|91|~20~5~15~~-11~</t>
  </si>
  <si>
    <t>ST Assembly [1]: ST Group [20] - LPT1 1 : Design point dry exhaust loss</t>
  </si>
  <si>
    <t>91|~20~1~4~~-11~</t>
  </si>
  <si>
    <t>ST Assembly [1]: ST Group [20] - LPT1 1 : Reference pressure ratio for steam turbine expansion step</t>
  </si>
  <si>
    <t>91|~20~1~5~~-11~</t>
  </si>
  <si>
    <t>ST Assembly [1]: ST Group [20] - LPT1 1 : Condensation quality (Wilson line)</t>
  </si>
  <si>
    <t>91|~20~1~6~~-11~</t>
  </si>
  <si>
    <t>ST Assembly [1]: ST Group [20] - LPT1 1 : Moisture efficiency penalty (Baumann coefficient)</t>
  </si>
  <si>
    <t>91|~20~1~11~~-11~</t>
  </si>
  <si>
    <t>ST Assembly [1]: ST Group [20] - LPT1 1 : Mechanical efficiency</t>
  </si>
  <si>
    <t>91|~20~1~12~~-11~</t>
  </si>
  <si>
    <t>ST Assembly [1]: ST Group [20] - LPT1 1 : Sizing flow / design point flow</t>
  </si>
  <si>
    <t>91|~21~1~2~~-11~</t>
  </si>
  <si>
    <t>ST Assembly [1]: ST Group [21] - LPT1 2 : Design point Inlet pressure (upstream of any stop or control valves)</t>
  </si>
  <si>
    <t>91|~21~1~3~~-11~</t>
  </si>
  <si>
    <t>ST Assembly [1]: ST Group [21] - LPT1 2 : Design point dry step efficiency</t>
  </si>
  <si>
    <t>91|~21~1~7~~-11~</t>
  </si>
  <si>
    <t>ST Assembly [1]: ST Group [21] - LPT1 2 : Design point stop valve (and/or internal piping) pressure drop (% of inlet pressure)</t>
  </si>
  <si>
    <t>72|79|91|~21~5~15~~-11~</t>
  </si>
  <si>
    <t>ST Assembly [1]: ST Group [21] - LPT1 2 : Design point dry exhaust loss</t>
  </si>
  <si>
    <t>91|~21~1~4~~-11~</t>
  </si>
  <si>
    <t>ST Assembly [1]: ST Group [21] - LPT1 2 : Reference pressure ratio for steam turbine expansion step</t>
  </si>
  <si>
    <t>91|~21~1~5~~-11~</t>
  </si>
  <si>
    <t>ST Assembly [1]: ST Group [21] - LPT1 2 : Condensation quality (Wilson line)</t>
  </si>
  <si>
    <t>91|~21~1~6~~-11~</t>
  </si>
  <si>
    <t>ST Assembly [1]: ST Group [21] - LPT1 2 : Moisture efficiency penalty (Baumann coefficient)</t>
  </si>
  <si>
    <t>91|~21~1~11~~-11~</t>
  </si>
  <si>
    <t>ST Assembly [1]: ST Group [21] - LPT1 2 : Mechanical efficiency</t>
  </si>
  <si>
    <t>91|~21~1~12~~-11~</t>
  </si>
  <si>
    <t>ST Assembly [1]: ST Group [21] - LPT1 2 : Sizing flow / design point flow</t>
  </si>
  <si>
    <t>91|~22~1~2~~-11~</t>
  </si>
  <si>
    <t>ST Assembly [1]: ST Group [22] - LPT1 3 : Design point Inlet pressure (upstream of any stop or control valves)</t>
  </si>
  <si>
    <t>91|~22~1~3~~-11~</t>
  </si>
  <si>
    <t>ST Assembly [1]: ST Group [22] - LPT1 3 : Design point dry step efficiency</t>
  </si>
  <si>
    <t>91|~22~1~7~~-11~</t>
  </si>
  <si>
    <t>ST Assembly [1]: ST Group [22] - LPT1 3 : Design point stop valve (and/or internal piping) pressure drop (% of inlet pressure)</t>
  </si>
  <si>
    <t>72|79|91|~22~5~15~~-11~</t>
  </si>
  <si>
    <t>ST Assembly [1]: ST Group [22] - LPT1 3 : Design point dry exhaust loss</t>
  </si>
  <si>
    <t>91|~22~1~4~~-11~</t>
  </si>
  <si>
    <t>ST Assembly [1]: ST Group [22] - LPT1 3 : Reference pressure ratio for steam turbine expansion step</t>
  </si>
  <si>
    <t>91|~22~1~5~~-11~</t>
  </si>
  <si>
    <t>ST Assembly [1]: ST Group [22] - LPT1 3 : Condensation quality (Wilson line)</t>
  </si>
  <si>
    <t>91|~22~1~6~~-11~</t>
  </si>
  <si>
    <t>ST Assembly [1]: ST Group [22] - LPT1 3 : Moisture efficiency penalty (Baumann coefficient)</t>
  </si>
  <si>
    <t>91|~22~1~11~~-11~</t>
  </si>
  <si>
    <t>ST Assembly [1]: ST Group [22] - LPT1 3 : Mechanical efficiency</t>
  </si>
  <si>
    <t>91|~22~1~12~~-11~</t>
  </si>
  <si>
    <t>ST Assembly [1]: ST Group [22] - LPT1 3 : Sizing flow / design point flow</t>
  </si>
  <si>
    <t>91|~24~1~2~~-11~</t>
  </si>
  <si>
    <t>ST Assembly [1]: ST Group [24] - LPT1 4 : Design point Inlet pressure (upstream of any stop or control valves)</t>
  </si>
  <si>
    <t>91|~24~1~3~~-11~</t>
  </si>
  <si>
    <t>ST Assembly [1]: ST Group [24] - LPT1 4 : Design point dry step efficiency</t>
  </si>
  <si>
    <t>91|~24~1~7~~-11~</t>
  </si>
  <si>
    <t>ST Assembly [1]: ST Group [24] - LPT1 4 : Design point stop valve (and/or internal piping) pressure drop (% of inlet pressure)</t>
  </si>
  <si>
    <t>72|79|91|~24~5~15~~-11~</t>
  </si>
  <si>
    <t>ST Assembly [1]: ST Group [24] - LPT1 4 : Design point dry exhaust loss</t>
  </si>
  <si>
    <t>91|~24~1~4~~-11~</t>
  </si>
  <si>
    <t>ST Assembly [1]: ST Group [24] - LPT1 4 : Reference pressure ratio for steam turbine expansion step</t>
  </si>
  <si>
    <t>91|~24~1~5~~-11~</t>
  </si>
  <si>
    <t>ST Assembly [1]: ST Group [24] - LPT1 4 : Condensation quality (Wilson line)</t>
  </si>
  <si>
    <t>91|~24~1~6~~-11~</t>
  </si>
  <si>
    <t>ST Assembly [1]: ST Group [24] - LPT1 4 : Moisture efficiency penalty (Baumann coefficient)</t>
  </si>
  <si>
    <t>91|~24~1~11~~-11~</t>
  </si>
  <si>
    <t>ST Assembly [1]: ST Group [24] - LPT1 4 : Mechanical efficiency</t>
  </si>
  <si>
    <t>91|~24~1~12~~-11~</t>
  </si>
  <si>
    <t>ST Assembly [1]: ST Group [24] - LPT1 4 : Sizing flow / design point flow</t>
  </si>
  <si>
    <t>91|~25~1~2~~-11~</t>
  </si>
  <si>
    <t>ST Assembly [1]: ST Group [25] - LPT1 5 : Design point Inlet pressure (upstream of any stop or control valves)</t>
  </si>
  <si>
    <t>91|~25~1~3~~-11~</t>
  </si>
  <si>
    <t>ST Assembly [1]: ST Group [25] - LPT1 5 : Design point dry step efficiency</t>
  </si>
  <si>
    <t>91|~25~1~7~~-11~</t>
  </si>
  <si>
    <t>ST Assembly [1]: ST Group [25] - LPT1 5 : Design point stop valve (and/or internal piping) pressure drop (% of inlet pressure)</t>
  </si>
  <si>
    <t>72|79|91|~25~5~6~~-11~</t>
  </si>
  <si>
    <t>ST Assembly [1]: ST Group [25] - LPT1 5 : Correction factor to automatically computed design point dry exhaust loss</t>
  </si>
  <si>
    <t>91|~25~1~4~~-11~</t>
  </si>
  <si>
    <t>ST Assembly [1]: ST Group [25] - LPT1 5 : Reference pressure ratio for steam turbine expansion step</t>
  </si>
  <si>
    <t>91|~25~1~5~~-11~</t>
  </si>
  <si>
    <t>ST Assembly [1]: ST Group [25] - LPT1 5 : Condensation quality (Wilson line)</t>
  </si>
  <si>
    <t>91|~25~1~6~~-11~</t>
  </si>
  <si>
    <t>ST Assembly [1]: ST Group [25] - LPT1 5 : Moisture efficiency penalty (Baumann coefficient)</t>
  </si>
  <si>
    <t>91|~25~1~11~~-11~</t>
  </si>
  <si>
    <t>ST Assembly [1]: ST Group [25] - LPT1 5 : Mechanical efficiency</t>
  </si>
  <si>
    <t>91|~25~1~12~~-11~</t>
  </si>
  <si>
    <t>ST Assembly [1]: ST Group [25] - LPT1 5 : Sizing flow / design point flow</t>
  </si>
  <si>
    <t>~2~1~~~-5007~</t>
  </si>
  <si>
    <t>Steam turbine: Label 1</t>
  </si>
  <si>
    <t>Steam to MED</t>
  </si>
  <si>
    <t>~2~2~~~-5007~</t>
  </si>
  <si>
    <t>Steam turbine: Label 2</t>
  </si>
  <si>
    <t>~2~3~~~-5007~</t>
  </si>
  <si>
    <t>Steam turbine: Label 3</t>
  </si>
  <si>
    <t>DESALINATION SYSTEM</t>
  </si>
  <si>
    <t>~~~1~~-5000~</t>
  </si>
  <si>
    <t>Plant Summary: Ambient pressure</t>
  </si>
  <si>
    <t>~~~2~~-5000~</t>
  </si>
  <si>
    <t>Plant Summary: Ambient temperature</t>
  </si>
  <si>
    <t>~~~3~~-5000~</t>
  </si>
  <si>
    <t>Plant Summary: Ambient RH</t>
  </si>
  <si>
    <t>~~~20~~-5000~</t>
  </si>
  <si>
    <t>Plant Summary: Ambient wet bulb temperature</t>
  </si>
  <si>
    <t>~~~4~~-5000~</t>
  </si>
  <si>
    <t>Plant Summary: Gross power</t>
  </si>
  <si>
    <t>~~~7~~-5000~</t>
  </si>
  <si>
    <t>Plant Summary: Net power</t>
  </si>
  <si>
    <t>~~~29~~-5000~</t>
  </si>
  <si>
    <t>Plant Summary: Total auxiliaries and transformer losses</t>
  </si>
  <si>
    <t>~~~14~~-5000~</t>
  </si>
  <si>
    <t>Plant Summary: Plant auxiliary</t>
  </si>
  <si>
    <t>~~~27~~-5000~</t>
  </si>
  <si>
    <t>Plant Summary: Transformer losses</t>
  </si>
  <si>
    <t>~~~5~~-5000~</t>
  </si>
  <si>
    <t>Plant Summary: Gross electric efficiency(LHV)</t>
  </si>
  <si>
    <t>~~~6~~-5000~</t>
  </si>
  <si>
    <t>Plant Summary: Gross heat rate(LHV)</t>
  </si>
  <si>
    <t>kJ/kWh</t>
  </si>
  <si>
    <t>~~~8~~-5000~</t>
  </si>
  <si>
    <t>Plant Summary: Net electric efficiency(LHV)</t>
  </si>
  <si>
    <t>~~~9~~-5000~</t>
  </si>
  <si>
    <t>Plant Summary: Net heat rate(LHV)</t>
  </si>
  <si>
    <t>~~~10~~-5000~</t>
  </si>
  <si>
    <t>Plant Summary: Net fuel/energy input(LHV)</t>
  </si>
  <si>
    <t>~~~11~~-5000~</t>
  </si>
  <si>
    <t>Plant Summary: Net process heat output</t>
  </si>
  <si>
    <t>~~~12~~-5000~</t>
  </si>
  <si>
    <t>Plant Summary: CHP efficiency</t>
  </si>
  <si>
    <t>~~~13~~-5000~</t>
  </si>
  <si>
    <t>Plant Summary: PURPA efficiency</t>
  </si>
  <si>
    <t>~~~17~~-5000~</t>
  </si>
  <si>
    <t>Plant Summary: Net electric efficiency(HHV)</t>
  </si>
  <si>
    <t>~~~18~~-5000~</t>
  </si>
  <si>
    <t>Plant Summary: Net heat rate(HHV)</t>
  </si>
  <si>
    <t>~~~19~~-5000~</t>
  </si>
  <si>
    <t>Plant Summary: Net fuel/energy input(HHV)</t>
  </si>
  <si>
    <t>~~~21~~-5000~</t>
  </si>
  <si>
    <t>Plant Summary: Energy chargeable to power</t>
  </si>
  <si>
    <t>~~~22~~-5000~</t>
  </si>
  <si>
    <t>Plant Summary: Electric efficiency on chargeable energy</t>
  </si>
  <si>
    <t>~~~23~~-5000~</t>
  </si>
  <si>
    <t>Plant Summary: Water consumption</t>
  </si>
  <si>
    <t>~~~24~~-5000~</t>
  </si>
  <si>
    <t>Plant Summary: Water discharge</t>
  </si>
  <si>
    <t>~~~34~~-5000~</t>
  </si>
  <si>
    <t>Plant Summary: Net gaseous fuel input(LHV)</t>
  </si>
  <si>
    <t>~~~35~~-5000~</t>
  </si>
  <si>
    <t>Plant Summary: Net liquid fuel input(LHV)</t>
  </si>
  <si>
    <t>~~~36~~-5000~</t>
  </si>
  <si>
    <t>Plant Summary: Net solid fuel input(LHV)</t>
  </si>
  <si>
    <t>~~~37~~-5000~</t>
  </si>
  <si>
    <t>Plant Summary: Net gaseous fuel input(HHV)</t>
  </si>
  <si>
    <t>~~~38~~-5000~</t>
  </si>
  <si>
    <t>Plant Summary: Net liquid fuel input(HHV)</t>
  </si>
  <si>
    <t>~~~39~~-5000~</t>
  </si>
  <si>
    <t>Plant Summary: Net solid fuel input(HHV)</t>
  </si>
  <si>
    <t>~~~30~~-5000~</t>
  </si>
  <si>
    <t>Plant Summary: Fuel LHV price</t>
  </si>
  <si>
    <t>~~~31~~-5000~</t>
  </si>
  <si>
    <t>Plant Summary: Fuel/Heat expense</t>
  </si>
  <si>
    <t>USD/hr</t>
  </si>
  <si>
    <t>~~~32~~-5000~</t>
  </si>
  <si>
    <t>Plant Summary: Heat export price</t>
  </si>
  <si>
    <t>~~~33~~-5000~</t>
  </si>
  <si>
    <t>Plant Summary: Process revenue</t>
  </si>
  <si>
    <t>~~~26~~-5000~</t>
  </si>
  <si>
    <t>Plant Summary: Revision date</t>
  </si>
  <si>
    <t>~~~49~~-5000~</t>
  </si>
  <si>
    <t>Plant Summary: Total for costed components + linked files</t>
  </si>
  <si>
    <t>USD</t>
  </si>
  <si>
    <t>~~~50~~-5000~</t>
  </si>
  <si>
    <t>Plant Summary: Total incl. soft cost allowance</t>
  </si>
  <si>
    <t>~1~1~~~-5004~</t>
  </si>
  <si>
    <t>Plant Summary: Custom Turbine Heat Rate</t>
  </si>
  <si>
    <t>73|76|81|68|81|70|76|68|79|85|72|83|~2~22~~~-8000~</t>
  </si>
  <si>
    <t>FINANCIAL: Operating Hours per Year</t>
  </si>
  <si>
    <t>73|76|81|68|81|70|76|68|79|85|72|83|~3~1~~~-8000~</t>
  </si>
  <si>
    <t>FINANCIAL: Annual Electricity Export [E6 kWh]</t>
  </si>
  <si>
    <t>73|76|81|68|81|70|76|68|79|85|72|83|~3~2~~~-8000~</t>
  </si>
  <si>
    <t>FINANCIAL: Annual Heat Export</t>
  </si>
  <si>
    <t>TJ</t>
  </si>
  <si>
    <t>73|76|81|68|81|70|76|68|79|85|72|83|~3~3~~~-8000~</t>
  </si>
  <si>
    <t>FINANCIAL: Annual Fuel LHV Import</t>
  </si>
  <si>
    <t>73|76|81|68|81|70|76|68|79|85|72|83|~3~18~~~-8000~</t>
  </si>
  <si>
    <t>FINANCIAL: Annual Water Import</t>
  </si>
  <si>
    <t>10^6 l</t>
  </si>
  <si>
    <t>73|76|81|68|81|70|76|68|79|85|72|83|~3~19~~~-8000~</t>
  </si>
  <si>
    <t>FINANCIAL: Annual CO2 Emission</t>
  </si>
  <si>
    <t>ktonne</t>
  </si>
  <si>
    <t>73|76|81|68|81|70|76|68|79|85|72|83|~2~25~~~-8000~</t>
  </si>
  <si>
    <t>FINANCIAL: Total Investment</t>
  </si>
  <si>
    <t>kUSD</t>
  </si>
  <si>
    <t>73|76|81|68|81|70|76|68|79|85|72|83|~3~4~~~-8000~</t>
  </si>
  <si>
    <t>FINANCIAL: Specific Investment (Estimated plant specific cost)</t>
  </si>
  <si>
    <t>USD/kW</t>
  </si>
  <si>
    <t>73|76|81|68|81|70|76|68|79|85|72|83|~3~6~~~-8000~</t>
  </si>
  <si>
    <t>FINANCIAL: Cumulative Net Cash Flow</t>
  </si>
  <si>
    <t>73|76|81|68|81|70|76|68|79|85|72|83|~3~5~~~-8000~</t>
  </si>
  <si>
    <t>FINANCIAL: Initial Equity</t>
  </si>
  <si>
    <t>73|76|81|68|81|70|76|68|79|85|72|83|~3~10~~~-8000~</t>
  </si>
  <si>
    <t>FINANCIAL: Internal Rate of Return on Investment (ROI)</t>
  </si>
  <si>
    <t>73|76|81|68|81|70|76|68|79|85|72|83|~3~8~~~-8000~</t>
  </si>
  <si>
    <t>FINANCIAL: Internal Rate of Return on Equity (ROE)</t>
  </si>
  <si>
    <t>73|76|81|68|81|70|76|68|79|85|72|83|~3~7~~~-8000~</t>
  </si>
  <si>
    <t>FINANCIAL: Years for Equity Payback</t>
  </si>
  <si>
    <t>73|76|81|68|81|70|76|68|79|85|72|83|~3~9~~~-8000~</t>
  </si>
  <si>
    <t>FINANCIAL: Net Present Value</t>
  </si>
  <si>
    <t>73|76|81|68|81|70|76|68|79|85|72|83|~3~11~~~-8000~</t>
  </si>
  <si>
    <t>FINANCIAL: Break-even electricity price</t>
  </si>
  <si>
    <t>USD/kWh</t>
  </si>
  <si>
    <t>73|76|81|68|81|70|76|68|79|85|72|83|~3~12~~~-8000~</t>
  </si>
  <si>
    <t>FINANCIAL: Break-even fuel LHV price</t>
  </si>
  <si>
    <t>70|82|86|87|85|72|83|~4~101~~~-8000~</t>
  </si>
  <si>
    <t>PEACE Cost Report: Sum of Costs for Equipment and PEACE Components</t>
  </si>
  <si>
    <t>70|82|86|87|85|72|83|~4~102~~~-8000~</t>
  </si>
  <si>
    <t>PEACE Cost Report: Sum of User-defined Costs</t>
  </si>
  <si>
    <t>70|82|86|87|85|72|83|~4~103~~~-8000~</t>
  </si>
  <si>
    <t>PEACE Cost Report: Sum of PEACE Components, Linked Files, and User-defined Costs (Contractor's Internal Cost)</t>
  </si>
  <si>
    <t>70|82|86|87|85|72|83|~4~104~~~-8000~</t>
  </si>
  <si>
    <t>PEACE Cost Report: Contractor's Soft &amp; Miscellaneous Costs</t>
  </si>
  <si>
    <t>70|82|86|87|85|72|83|~4~105~~~-8000~</t>
  </si>
  <si>
    <t>PEACE Cost Report: Contractor's Price</t>
  </si>
  <si>
    <t>70|82|86|87|85|72|83|~4~106~~~-8000~</t>
  </si>
  <si>
    <t>PEACE Cost Report: Owner's Soft &amp; Miscellaneous Costs</t>
  </si>
  <si>
    <t>70|82|86|87|85|72|83|~4~107~~~-8000~</t>
  </si>
  <si>
    <t>PEACE Cost Report: Total - Owner's Cost*</t>
  </si>
  <si>
    <t>~1~4~~4100~-5003~</t>
  </si>
  <si>
    <t>Generator / Motor Power: ST Assembly [1] generator power</t>
  </si>
  <si>
    <t>~4~42~113~~-5003~</t>
  </si>
  <si>
    <t>Generator / Motor Power: Boiler Assembly [1]: Economiser (PCE) [42] - ECO : aux</t>
  </si>
  <si>
    <t>~4~12~139~~-5003~</t>
  </si>
  <si>
    <t>Generator / Motor Power: Boiler Assembly [1]: Electrostatic Precipitator [12] - ESP : aux</t>
  </si>
  <si>
    <t>~4~102~65~~-5003~</t>
  </si>
  <si>
    <t>Generator / Motor Power: Boiler Assembly [1]: Fan [102] - IDF B : aux</t>
  </si>
  <si>
    <t>~4~52~65~~-5003~</t>
  </si>
  <si>
    <t>Generator / Motor Power: Boiler Assembly [1]: Fan [52] - IDF A : aux</t>
  </si>
  <si>
    <t>~4~66~65~~-5003~</t>
  </si>
  <si>
    <t>Generator / Motor Power: Boiler Assembly [1]: Fan [66] - SA Fan A : aux</t>
  </si>
  <si>
    <t>~4~72~65~~-5003~</t>
  </si>
  <si>
    <t>Generator / Motor Power: Boiler Assembly [1]: Fan [72] - PA Fan A : aux</t>
  </si>
  <si>
    <t>~4~87~65~~-5003~</t>
  </si>
  <si>
    <t>Generator / Motor Power: Boiler Assembly [1]: Fan [87] - SA Fan B : aux</t>
  </si>
  <si>
    <t>~4~90~65~~-5003~</t>
  </si>
  <si>
    <t>Generator / Motor Power: Boiler Assembly [1]: Fan [90] - PA Fan B : aux</t>
  </si>
  <si>
    <t>~4~7~158~~-5003~</t>
  </si>
  <si>
    <t>Generator / Motor Power: Boiler Assembly [1]: Furnace w/ Pulverizer [7] : aux</t>
  </si>
  <si>
    <t>~4~111~100~~-5003~</t>
  </si>
  <si>
    <t xml:space="preserve">Generator / Motor Power: Pump (PCE) [111] </t>
  </si>
  <si>
    <t>~4~119~100~~-5003~</t>
  </si>
  <si>
    <t xml:space="preserve">Generator / Motor Power: Pump (PCE) [119] </t>
  </si>
  <si>
    <t>~4~68~100~~-5003~</t>
  </si>
  <si>
    <t xml:space="preserve">Generator / Motor Power: Pump (PCE) [68] </t>
  </si>
  <si>
    <t>~4~~~4101~-5003~</t>
  </si>
  <si>
    <t>Generator / Motor Power: ST Assembly [1] steam turbine auxiliary</t>
  </si>
  <si>
    <t>~4~~~2001~-5003~</t>
  </si>
  <si>
    <t>Generator / Motor Power: Transformer losses</t>
  </si>
  <si>
    <t>Generator / Motor Power: Plant auxiliary</t>
  </si>
  <si>
    <t>93|~10~3~1~1~-7000~</t>
  </si>
  <si>
    <t>Energy Inflow: Fuel Source [10] - Coal  heat transfer</t>
  </si>
  <si>
    <t>Energy Inflow: Fuel Source [10] - Coal  heat transfer multiplier</t>
  </si>
  <si>
    <t>82|71|~10~5~10~1~-7000~</t>
  </si>
  <si>
    <t>Energy Inflow: Fuel Source [10] - Coal  status</t>
  </si>
  <si>
    <t>Charged as Fuel(LHV)</t>
  </si>
  <si>
    <t>93|~3~3~1~1~-7000~</t>
  </si>
  <si>
    <t>Energy Inflow: Gas/Air Source [3] - Sec.Air  heat transfer</t>
  </si>
  <si>
    <t>91|~3~1~1~1~-7000~</t>
  </si>
  <si>
    <t>Energy Inflow: Gas/Air Source [3] - Sec.Air  heat transfer multiplier</t>
  </si>
  <si>
    <t>82|71|~3~5~10~1~-7000~</t>
  </si>
  <si>
    <t>Energy Inflow: Gas/Air Source [3] - Sec.Air  status</t>
  </si>
  <si>
    <t>Ignored</t>
  </si>
  <si>
    <t>93|~11~3~1~1~-7000~</t>
  </si>
  <si>
    <t>Energy Inflow: Gas/Air Source [11] - Prim.Air  heat transfer</t>
  </si>
  <si>
    <t>91|~11~1~1~1~-7000~</t>
  </si>
  <si>
    <t>Energy Inflow: Gas/Air Source [11] - Prim.Air  heat transfer multiplier</t>
  </si>
  <si>
    <t>82|71|~11~5~10~1~-7000~</t>
  </si>
  <si>
    <t>Energy Inflow: Gas/Air Source [11] - Prim.Air  status</t>
  </si>
  <si>
    <t>93|~118~3~1~1~-7000~</t>
  </si>
  <si>
    <t>Energy Inflow: Makeup / Blowdown [118]  heat transfer</t>
  </si>
  <si>
    <t>91|~118~1~1~1~-7000~</t>
  </si>
  <si>
    <t>Energy Inflow: Makeup / Blowdown [118]  heat transfer multiplier</t>
  </si>
  <si>
    <t>82|71|~118~5~10~1~-7000~</t>
  </si>
  <si>
    <t>Energy Inflow: Makeup / Blowdown [118]  status</t>
  </si>
  <si>
    <t>93|~58~3~1~1~-7000~</t>
  </si>
  <si>
    <t>Energy Inflow: ST Assembly [1]: Water Source [58]  heat transfer linked to ST Assembly [1]</t>
  </si>
  <si>
    <t>91|~58~1~1~1~-7000~</t>
  </si>
  <si>
    <t>Energy Inflow: ST Assembly [1]: Water Source [58]  heat transfer linked to ST Assembly [1] multiplier</t>
  </si>
  <si>
    <t>82|71|~58~5~10~1~-7000~</t>
  </si>
  <si>
    <t>Energy Inflow: ST Assembly [1]: Water Source [58]  status</t>
  </si>
  <si>
    <t>93|~59~3~1~1~-7000~</t>
  </si>
  <si>
    <t>Energy Inflow: ST Assembly [1]: Water Source [59]  heat transfer linked to ST Assembly [1]</t>
  </si>
  <si>
    <t>91|~59~1~1~1~-7000~</t>
  </si>
  <si>
    <t>Energy Inflow: ST Assembly [1]: Water Source [59]  heat transfer linked to ST Assembly [1] multiplier</t>
  </si>
  <si>
    <t>82|71|~59~5~10~1~-7000~</t>
  </si>
  <si>
    <t>Energy Inflow: ST Assembly [1]: Water Source [59]  status</t>
  </si>
  <si>
    <t>93|~60~3~1~1~-7000~</t>
  </si>
  <si>
    <t>Energy Inflow: ST Assembly [1]: Water Source [60]  heat transfer linked to ST Assembly [1]</t>
  </si>
  <si>
    <t>91|~60~1~1~1~-7000~</t>
  </si>
  <si>
    <t>Energy Inflow: ST Assembly [1]: Water Source [60]  heat transfer linked to ST Assembly [1] multiplier</t>
  </si>
  <si>
    <t>82|71|~60~5~10~1~-7000~</t>
  </si>
  <si>
    <t>Energy Inflow: ST Assembly [1]: Water Source [60]  status</t>
  </si>
  <si>
    <t>93|~62~3~1~1~-7000~</t>
  </si>
  <si>
    <t>Energy Inflow: ST Assembly [1]: Water Source [62]  heat transfer linked to ST Assembly [1]</t>
  </si>
  <si>
    <t>91|~62~1~1~1~-7000~</t>
  </si>
  <si>
    <t>Energy Inflow: ST Assembly [1]: Water Source [62]  heat transfer linked to ST Assembly [1] multiplier</t>
  </si>
  <si>
    <t>82|71|~62~5~10~1~-7000~</t>
  </si>
  <si>
    <t>Energy Inflow: ST Assembly [1]: Water Source [62]  status</t>
  </si>
  <si>
    <t>93|~107~3~1~1~-7000~</t>
  </si>
  <si>
    <t>Energy Inflow: Water Source [107]  heat transfer</t>
  </si>
  <si>
    <t>91|~107~1~1~1~-7000~</t>
  </si>
  <si>
    <t>Energy Inflow: Water Source [107]  heat transfer multiplier</t>
  </si>
  <si>
    <t>82|71|~107~5~10~1~-7000~</t>
  </si>
  <si>
    <t>Energy Inflow: Water Source [107]  status</t>
  </si>
  <si>
    <t>93|~110~3~1~1~-7000~</t>
  </si>
  <si>
    <t>Energy Inflow: Water Source [110]  heat transfer</t>
  </si>
  <si>
    <t>91|~110~1~1~1~-7000~</t>
  </si>
  <si>
    <t>Energy Inflow: Water Source [110]  heat transfer multiplier</t>
  </si>
  <si>
    <t>82|71|~110~5~10~1~-7000~</t>
  </si>
  <si>
    <t>Energy Inflow: Water Source [110]  status</t>
  </si>
  <si>
    <t>93|~118~3~1~2~-7000~</t>
  </si>
  <si>
    <t>Energy Outflow: Makeup / Blowdown [118]  heat transfer</t>
  </si>
  <si>
    <t>91|~118~1~1~2~-7000~</t>
  </si>
  <si>
    <t>Energy Outflow: Makeup / Blowdown [118]  heat transfer multiplier</t>
  </si>
  <si>
    <t>82|71|~118~5~10~2~-7000~</t>
  </si>
  <si>
    <t>Energy Outflow: Makeup / Blowdown [118]  status</t>
  </si>
  <si>
    <t>93|~30~3~1~2~-7000~</t>
  </si>
  <si>
    <t>Energy Outflow: Water Sink [30]  heat transfer</t>
  </si>
  <si>
    <t>91|~30~1~1~2~-7000~</t>
  </si>
  <si>
    <t>Energy Outflow: Water Sink [30]  heat transfer multiplier</t>
  </si>
  <si>
    <t>82|71|~30~5~10~2~-7000~</t>
  </si>
  <si>
    <t>Energy Outflow: Water Sink [30]  status</t>
  </si>
  <si>
    <t>93|~108~3~1~2~-7000~</t>
  </si>
  <si>
    <t>Energy Outflow: Water Sink [108]  heat transfer</t>
  </si>
  <si>
    <t>91|~108~1~1~2~-7000~</t>
  </si>
  <si>
    <t>Energy Outflow: Water Sink [108]  heat transfer multiplier</t>
  </si>
  <si>
    <t>82|71|~108~5~10~2~-7000~</t>
  </si>
  <si>
    <t>Energy Outflow: Water Sink [108]  status</t>
  </si>
  <si>
    <t>93|~109~3~1~2~-7000~</t>
  </si>
  <si>
    <t>Energy Outflow: Water Sink [109]  heat transfer</t>
  </si>
  <si>
    <t>91|~109~1~1~2~-7000~</t>
  </si>
  <si>
    <t>Energy Outflow: Water Sink [109]  heat transfer multiplier</t>
  </si>
  <si>
    <t>82|71|~109~5~10~2~-7000~</t>
  </si>
  <si>
    <t>Energy Outflow: Water Sink [109]  status</t>
  </si>
  <si>
    <t>93|~15~3~1~3~-7000~</t>
  </si>
  <si>
    <t>Power Device: ST Assembly [1]: ST Group [15] - IPT 1  shaft power</t>
  </si>
  <si>
    <t>93|~16~3~1~3~-7000~</t>
  </si>
  <si>
    <t>Power Device: ST Assembly [1]: ST Group [16] - IPT 2  shaft power</t>
  </si>
  <si>
    <t>93|~20~3~1~3~-7000~</t>
  </si>
  <si>
    <t>Power Device: ST Assembly [1]: ST Group [20] - LPT1 1  shaft power</t>
  </si>
  <si>
    <t>93|~21~3~1~3~-7000~</t>
  </si>
  <si>
    <t>Power Device: ST Assembly [1]: ST Group [21] - LPT1 2  shaft power</t>
  </si>
  <si>
    <t>93|~22~3~1~3~-7000~</t>
  </si>
  <si>
    <t>Power Device: ST Assembly [1]: ST Group [22] - LPT1 3  shaft power</t>
  </si>
  <si>
    <t>93|~24~3~1~3~-7000~</t>
  </si>
  <si>
    <t>Power Device: ST Assembly [1]: ST Group [24] - LPT1 4  shaft power</t>
  </si>
  <si>
    <t>93|~25~3~1~3~-7000~</t>
  </si>
  <si>
    <t>Power Device: ST Assembly [1]: ST Group [25] - LPT1 5  shaft power</t>
  </si>
  <si>
    <t>93|~4~3~1~3~-7000~</t>
  </si>
  <si>
    <t>Power Device: ST Assembly [1]: ST Group [4] - HPT 1  shaft power</t>
  </si>
  <si>
    <t>93|~5~3~1~3~-7000~</t>
  </si>
  <si>
    <t>Power Device: ST Assembly [1]: ST Group [5] - HPT 2  shaft power</t>
  </si>
  <si>
    <t>93|~42~3~2~4~-7000~</t>
  </si>
  <si>
    <t>Auxiliary Device: Boiler Assembly [1]: Economiser (PCE) [42] - ECO : aux power</t>
  </si>
  <si>
    <t>Auxiliary Device: Boiler Assembly [1]: Economiser (PCE) [42] - ECO : aux multiplier</t>
  </si>
  <si>
    <t>82|71|~42~5~10~4~-7000~</t>
  </si>
  <si>
    <t>Auxiliary Device: Boiler Assembly [1]: Economiser (PCE) [42] - ECO : aux status</t>
  </si>
  <si>
    <t>power consumer</t>
  </si>
  <si>
    <t>93|~12~3~2~4~-7000~</t>
  </si>
  <si>
    <t>Auxiliary Device: Boiler Assembly [1]: Electrostatic Precipitator [12] - ESP : aux power</t>
  </si>
  <si>
    <t>Auxiliary Device: Boiler Assembly [1]: Electrostatic Precipitator [12] - ESP : aux multiplier</t>
  </si>
  <si>
    <t>82|71|~12~5~10~4~-7000~</t>
  </si>
  <si>
    <t>Auxiliary Device: Boiler Assembly [1]: Electrostatic Precipitator [12] - ESP : aux status</t>
  </si>
  <si>
    <t>93|~102~3~2~4~-7000~</t>
  </si>
  <si>
    <t>Auxiliary Device: Boiler Assembly [1]: Fan [102] - IDF B : aux power</t>
  </si>
  <si>
    <t>Auxiliary Device: Boiler Assembly [1]: Fan [102] - IDF B : aux multiplier</t>
  </si>
  <si>
    <t>82|71|~102~5~10~4~-7000~</t>
  </si>
  <si>
    <t>Auxiliary Device: Boiler Assembly [1]: Fan [102] - IDF B : aux status</t>
  </si>
  <si>
    <t>93|~52~3~2~4~-7000~</t>
  </si>
  <si>
    <t>Auxiliary Device: Boiler Assembly [1]: Fan [52] - IDF A : aux power</t>
  </si>
  <si>
    <t>Auxiliary Device: Boiler Assembly [1]: Fan [52] - IDF A : aux multiplier</t>
  </si>
  <si>
    <t>82|71|~52~5~10~4~-7000~</t>
  </si>
  <si>
    <t>Auxiliary Device: Boiler Assembly [1]: Fan [52] - IDF A : aux status</t>
  </si>
  <si>
    <t>93|~66~3~2~4~-7000~</t>
  </si>
  <si>
    <t>Auxiliary Device: Boiler Assembly [1]: Fan [66] - SA Fan A : aux power</t>
  </si>
  <si>
    <t>Auxiliary Device: Boiler Assembly [1]: Fan [66] - SA Fan A : aux multiplier</t>
  </si>
  <si>
    <t>82|71|~66~5~10~4~-7000~</t>
  </si>
  <si>
    <t>Auxiliary Device: Boiler Assembly [1]: Fan [66] - SA Fan A : aux status</t>
  </si>
  <si>
    <t>93|~72~3~2~4~-7000~</t>
  </si>
  <si>
    <t>Auxiliary Device: Boiler Assembly [1]: Fan [72] - PA Fan A : aux power</t>
  </si>
  <si>
    <t>Auxiliary Device: Boiler Assembly [1]: Fan [72] - PA Fan A : aux multiplier</t>
  </si>
  <si>
    <t>82|71|~72~5~10~4~-7000~</t>
  </si>
  <si>
    <t>Auxiliary Device: Boiler Assembly [1]: Fan [72] - PA Fan A : aux status</t>
  </si>
  <si>
    <t>93|~87~3~2~4~-7000~</t>
  </si>
  <si>
    <t>Auxiliary Device: Boiler Assembly [1]: Fan [87] - SA Fan B : aux power</t>
  </si>
  <si>
    <t>Auxiliary Device: Boiler Assembly [1]: Fan [87] - SA Fan B : aux multiplier</t>
  </si>
  <si>
    <t>82|71|~87~5~10~4~-7000~</t>
  </si>
  <si>
    <t>Auxiliary Device: Boiler Assembly [1]: Fan [87] - SA Fan B : aux status</t>
  </si>
  <si>
    <t>93|~90~3~2~4~-7000~</t>
  </si>
  <si>
    <t>Auxiliary Device: Boiler Assembly [1]: Fan [90] - PA Fan B : aux power</t>
  </si>
  <si>
    <t>Auxiliary Device: Boiler Assembly [1]: Fan [90] - PA Fan B : aux multiplier</t>
  </si>
  <si>
    <t>82|71|~90~5~10~4~-7000~</t>
  </si>
  <si>
    <t>Auxiliary Device: Boiler Assembly [1]: Fan [90] - PA Fan B : aux status</t>
  </si>
  <si>
    <t>93|~7~3~2~4~-7000~</t>
  </si>
  <si>
    <t>Auxiliary Device: Boiler Assembly [1]: Furnace w/ Pulverizer [7] : aux power</t>
  </si>
  <si>
    <t>Auxiliary Device: Boiler Assembly [1]: Furnace w/ Pulverizer [7] : aux multiplier</t>
  </si>
  <si>
    <t>82|71|~7~5~10~4~-7000~</t>
  </si>
  <si>
    <t>Auxiliary Device: Boiler Assembly [1]: Furnace w/ Pulverizer [7] : aux status</t>
  </si>
  <si>
    <t>93|~111~3~2~4~-7000~</t>
  </si>
  <si>
    <t>Auxiliary Device: Pump (PCE) [111]  power</t>
  </si>
  <si>
    <t>Auxiliary Device: Pump (PCE) [111]  multiplier</t>
  </si>
  <si>
    <t>82|71|~111~5~10~4~-7000~</t>
  </si>
  <si>
    <t>Auxiliary Device: Pump (PCE) [111]  status</t>
  </si>
  <si>
    <t>93|~119~3~2~4~-7000~</t>
  </si>
  <si>
    <t>Auxiliary Device: Pump (PCE) [119]  power</t>
  </si>
  <si>
    <t>Auxiliary Device: Pump (PCE) [119]  multiplier</t>
  </si>
  <si>
    <t>82|71|~119~5~10~4~-7000~</t>
  </si>
  <si>
    <t>Auxiliary Device: Pump (PCE) [119]  status</t>
  </si>
  <si>
    <t>93|~68~3~2~4~-7000~</t>
  </si>
  <si>
    <t>Auxiliary Device: Pump (PCE) [68]  power</t>
  </si>
  <si>
    <t>Auxiliary Device: Pump (PCE) [68]  multiplier</t>
  </si>
  <si>
    <t>82|71|~68~5~10~4~-7000~</t>
  </si>
  <si>
    <t>Auxiliary Device: Pump (PCE) [68]  status</t>
  </si>
  <si>
    <t>~100~6~1~~-27~</t>
  </si>
  <si>
    <t>Deaerator [100] : Mode</t>
  </si>
  <si>
    <t>TD</t>
  </si>
  <si>
    <t>~100~6~3~~-27~</t>
  </si>
  <si>
    <t>Deaerator [100] : DA pressure specification</t>
  </si>
  <si>
    <t>Specified by user</t>
  </si>
  <si>
    <t>~100~4~4~~-27~</t>
  </si>
  <si>
    <t>Deaerator [100] : Operating pressure</t>
  </si>
  <si>
    <t>~100~4~5~~-27~</t>
  </si>
  <si>
    <t>Deaerator [100] : Temperature</t>
  </si>
  <si>
    <t>93|~100~4~7~~-27~</t>
  </si>
  <si>
    <t>Deaerator [100] : FW inlet pressure</t>
  </si>
  <si>
    <t>93|~100~4~8~~-27~</t>
  </si>
  <si>
    <t>Deaerator [100] : FW inlet temperature</t>
  </si>
  <si>
    <t>93|~100~4~28~~-27~</t>
  </si>
  <si>
    <t>Deaerator [100] : FW inlet enthalpy</t>
  </si>
  <si>
    <t>93|~100~4~9~~-27~</t>
  </si>
  <si>
    <t>Deaerator [100] : FW inlet mass flow</t>
  </si>
  <si>
    <t>93|~100~4~23~~-27~</t>
  </si>
  <si>
    <t>Deaerator [100] : Additional water head at inlet</t>
  </si>
  <si>
    <t>93|~100~4~10~~-27~</t>
  </si>
  <si>
    <t>Deaerator [100] : Heating stream pressure</t>
  </si>
  <si>
    <t>93|~100~4~12~~-27~</t>
  </si>
  <si>
    <t>Deaerator [100] : Heating stream temperature</t>
  </si>
  <si>
    <t>93|~100~4~11~~-27~</t>
  </si>
  <si>
    <t>Deaerator [100] : Heating stream enthalpy</t>
  </si>
  <si>
    <t>93|~100~4~13~~-27~</t>
  </si>
  <si>
    <t>Deaerator [100] : Heating stream mass flow</t>
  </si>
  <si>
    <t>93|~100~4~17~~-27~</t>
  </si>
  <si>
    <t>Deaerator [100] : Flash in pressure</t>
  </si>
  <si>
    <t>93|~100~4~18~~-27~</t>
  </si>
  <si>
    <t>Deaerator [100] : Flash in temperature</t>
  </si>
  <si>
    <t>93|~100~4~19~~-27~</t>
  </si>
  <si>
    <t>Deaerator [100] : Flash in enthalpy</t>
  </si>
  <si>
    <t>93|~100~4~20~~-27~</t>
  </si>
  <si>
    <t>Deaerator [100] : Flash in mass flow</t>
  </si>
  <si>
    <t>93|~100~4~14~~-27~</t>
  </si>
  <si>
    <t>Deaerator [100] : FW outlet pressure</t>
  </si>
  <si>
    <t>93|~100~4~15~~-27~</t>
  </si>
  <si>
    <t>Deaerator [100] : FW outlet temperature</t>
  </si>
  <si>
    <t>93|~100~4~29~~-27~</t>
  </si>
  <si>
    <t>Deaerator [100] : FW outlet enthalpy</t>
  </si>
  <si>
    <t>93|~100~4~16~~-27~</t>
  </si>
  <si>
    <t>Deaerator [100] : FW outlet mass flow</t>
  </si>
  <si>
    <t>93|~100~4~24~~-27~</t>
  </si>
  <si>
    <t>Deaerator [100] : Additional water head at outlet</t>
  </si>
  <si>
    <t>91|~113~1~13~~-141~</t>
  </si>
  <si>
    <t>District Heater [113] : Shell pressure</t>
  </si>
  <si>
    <t>91|~113~1~71~~-141~</t>
  </si>
  <si>
    <t>District Heater [113] : Saturation temperature</t>
  </si>
  <si>
    <t>89|~113~3~7~~-141~</t>
  </si>
  <si>
    <t>District Heater [113] : Total heat transfer</t>
  </si>
  <si>
    <t>82|71|~113~5~1~~-141~</t>
  </si>
  <si>
    <t>District Heater [113] : Heat transfer in condensing section</t>
  </si>
  <si>
    <t>89|~113~3~6~~-141~</t>
  </si>
  <si>
    <t>District Heater [113] : Heat transfer in drain cooler</t>
  </si>
  <si>
    <t>91|~113~1~101~~-141~</t>
  </si>
  <si>
    <t>District Heater [113] : Feedwater temperature rise (overall)</t>
  </si>
  <si>
    <t>82|71|~113~5~2~~-141~</t>
  </si>
  <si>
    <t>District Heater [113] : Terminal difference</t>
  </si>
  <si>
    <t>82|71|~113~5~3~~-141~</t>
  </si>
  <si>
    <t>District Heater [113] : Drain cooler approach</t>
  </si>
  <si>
    <t>91|~113~1~45~~-141~</t>
  </si>
  <si>
    <t>District Heater [113] : Total heat transfer area</t>
  </si>
  <si>
    <t>m^2</t>
  </si>
  <si>
    <t>91|~113~1~82~~-141~</t>
  </si>
  <si>
    <t>District Heater [113] : Nameplate steam pressure</t>
  </si>
  <si>
    <t>89|~113~3~52~~-141~</t>
  </si>
  <si>
    <t>District Heater [113] : Shell length</t>
  </si>
  <si>
    <t>89|~113~3~53~~-141~</t>
  </si>
  <si>
    <t>District Heater [113] : Shell inner diameter</t>
  </si>
  <si>
    <t>89|~113~3~56~~-141~</t>
  </si>
  <si>
    <t>District Heater [113] : Overall length</t>
  </si>
  <si>
    <t>89|~113~3~27~~-141~</t>
  </si>
  <si>
    <t>District Heater [113] : Overall outer diameter</t>
  </si>
  <si>
    <t>89|~113~3~45~~-141~</t>
  </si>
  <si>
    <t>District Heater [113] : Total dry weight</t>
  </si>
  <si>
    <t>kg</t>
  </si>
  <si>
    <t>89|~113~3~57~~-141~</t>
  </si>
  <si>
    <t>District Heater [113] : Total operating (wet) weight</t>
  </si>
  <si>
    <t>82|71|~113~5~5~~-141~</t>
  </si>
  <si>
    <t>District Heater [113] : Total estimated installed cost</t>
  </si>
  <si>
    <t>82|71|~2~8~2~~-122~</t>
  </si>
  <si>
    <t>Boiler Assembly [1]: Duct - Classic [2] - Inlet PA Duct : Mode</t>
  </si>
  <si>
    <t>ED</t>
  </si>
  <si>
    <t>73|74|93|~2~4~1~~-122~</t>
  </si>
  <si>
    <t>Boiler Assembly [1]: Duct - Classic [2] - Inlet PA Duct : Pressure drop</t>
  </si>
  <si>
    <t>82|71|~2~8~1~~-122~</t>
  </si>
  <si>
    <t>Boiler Assembly [1]: Duct - Classic [2] - Inlet PA Duct : Temperature drop</t>
  </si>
  <si>
    <t>73|74|93|~2~4~5~~-122~</t>
  </si>
  <si>
    <t>Boiler Assembly [1]: Duct - Classic [2] - Inlet PA Duct : Heat loss</t>
  </si>
  <si>
    <t>82|71|~48~8~2~~-122~</t>
  </si>
  <si>
    <t>Boiler Assembly [1]: Duct - Classic [48] - Outlet Flue Gas Duct : Mode</t>
  </si>
  <si>
    <t>73|74|93|~48~4~1~~-122~</t>
  </si>
  <si>
    <t>Boiler Assembly [1]: Duct - Classic [48] - Outlet Flue Gas Duct : Pressure drop</t>
  </si>
  <si>
    <t>82|71|~48~8~1~~-122~</t>
  </si>
  <si>
    <t>Boiler Assembly [1]: Duct - Classic [48] - Outlet Flue Gas Duct : Temperature drop</t>
  </si>
  <si>
    <t>73|74|93|~48~4~5~~-122~</t>
  </si>
  <si>
    <t>Boiler Assembly [1]: Duct - Classic [48] - Outlet Flue Gas Duct : Heat loss</t>
  </si>
  <si>
    <t>82|71|~65~8~2~~-122~</t>
  </si>
  <si>
    <t>Boiler Assembly [1]: Duct - Classic [65] - Inlet SA Duct : Mode</t>
  </si>
  <si>
    <t>73|74|93|~65~4~1~~-122~</t>
  </si>
  <si>
    <t>Boiler Assembly [1]: Duct - Classic [65] - Inlet SA Duct : Pressure drop</t>
  </si>
  <si>
    <t>82|71|~65~8~1~~-122~</t>
  </si>
  <si>
    <t>Boiler Assembly [1]: Duct - Classic [65] - Inlet SA Duct : Temperature drop</t>
  </si>
  <si>
    <t>73|74|93|~65~4~5~~-122~</t>
  </si>
  <si>
    <t>Boiler Assembly [1]: Duct - Classic [65] - Inlet SA Duct : Heat loss</t>
  </si>
  <si>
    <t>~42~10~1~~-113~</t>
  </si>
  <si>
    <t>Boiler Assembly [1]: Economiser (PCE) [42] - ECO : Mode</t>
  </si>
  <si>
    <t>~42~1~35~~-113~</t>
  </si>
  <si>
    <t>Boiler Assembly [1]: Economiser (PCE) [42] - ECO : Water inlet mass flow</t>
  </si>
  <si>
    <t>~42~1~36~~-113~</t>
  </si>
  <si>
    <t>Boiler Assembly [1]: Economiser (PCE) [42] - ECO : Water inlet pressure</t>
  </si>
  <si>
    <t>~42~1~38~~-113~</t>
  </si>
  <si>
    <t>Boiler Assembly [1]: Economiser (PCE) [42] - ECO : Water inlet enthalpy</t>
  </si>
  <si>
    <t>~42~1~37~~-113~</t>
  </si>
  <si>
    <t>Boiler Assembly [1]: Economiser (PCE) [42] - ECO : Water inlet temperature</t>
  </si>
  <si>
    <t>~42~3~12~~-113~</t>
  </si>
  <si>
    <t>Boiler Assembly [1]: Economiser (PCE) [42] - ECO : Water exit mass flow</t>
  </si>
  <si>
    <t>~42~3~13~~-113~</t>
  </si>
  <si>
    <t>Boiler Assembly [1]: Economiser (PCE) [42] - ECO : Water exit pressure</t>
  </si>
  <si>
    <t>~42~3~14~~-113~</t>
  </si>
  <si>
    <t>Boiler Assembly [1]: Economiser (PCE) [42] - ECO : Water exit temperature</t>
  </si>
  <si>
    <t>~42~3~15~~-113~</t>
  </si>
  <si>
    <t>Boiler Assembly [1]: Economiser (PCE) [42] - ECO : Water exit enthalpy</t>
  </si>
  <si>
    <t>~42~1~24~~-113~</t>
  </si>
  <si>
    <t>Boiler Assembly [1]: Economiser (PCE) [42] - ECO : Gas mass flow</t>
  </si>
  <si>
    <t>~42~1~105~~-113~</t>
  </si>
  <si>
    <t>Boiler Assembly [1]: Economiser (PCE) [42] - ECO : Flyash mass flow</t>
  </si>
  <si>
    <t>~42~1~26~~-113~</t>
  </si>
  <si>
    <t>Boiler Assembly [1]: Economiser (PCE) [42] - ECO : Gas inlet temperature</t>
  </si>
  <si>
    <t>~42~3~3~~-113~</t>
  </si>
  <si>
    <t>Boiler Assembly [1]: Economiser (PCE) [42] - ECO : Gas exit temperature</t>
  </si>
  <si>
    <t>~42~3~20~~-113~</t>
  </si>
  <si>
    <t>Boiler Assembly [1]: Economiser (PCE) [42] - ECO : Dew point temperature</t>
  </si>
  <si>
    <t>~42~3~10~~-113~</t>
  </si>
  <si>
    <t>Boiler Assembly [1]: Economiser (PCE) [42] - ECO : Condensed water flow from air</t>
  </si>
  <si>
    <t>~42~3~11~~-113~</t>
  </si>
  <si>
    <t>Boiler Assembly [1]: Economiser (PCE) [42] - ECO : Condensed water enthalpy from air</t>
  </si>
  <si>
    <t>~42~3~17~~-113~</t>
  </si>
  <si>
    <t>Boiler Assembly [1]: Economiser (PCE) [42] - ECO : Heat transfer in non-condensing section</t>
  </si>
  <si>
    <t>~42~3~18~~-113~</t>
  </si>
  <si>
    <t>Boiler Assembly [1]: Economiser (PCE) [42] - ECO : Heat transfer in condensing section</t>
  </si>
  <si>
    <t>~42~3~19~~-113~</t>
  </si>
  <si>
    <t>Boiler Assembly [1]: Economiser (PCE) [42] - ECO : Total heat transfer to liquid</t>
  </si>
  <si>
    <t>~42~3~26~~-113~</t>
  </si>
  <si>
    <t>Boiler Assembly [1]: Economiser (PCE) [42] - ECO : Heat loss</t>
  </si>
  <si>
    <t>~42~1~16~~-113~</t>
  </si>
  <si>
    <t>Boiler Assembly [1]: Economiser (PCE) [42] - ECO : Radiant heat influx</t>
  </si>
  <si>
    <t>~42~3~29~~-113~</t>
  </si>
  <si>
    <t>Boiler Assembly [1]: Economiser (PCE) [42] - ECO : Gas side pressure drop</t>
  </si>
  <si>
    <t>~42~3~28~~-113~</t>
  </si>
  <si>
    <t>Boiler Assembly [1]: Economiser (PCE) [42] - ECO : Water side pressure drop</t>
  </si>
  <si>
    <t>89|~12~3~6~~-139~</t>
  </si>
  <si>
    <t>Boiler Assembly [1]: Electrostatic Precipitator [12] - ESP : Particulate collection efficiency</t>
  </si>
  <si>
    <t>89|~12~3~5~~-139~</t>
  </si>
  <si>
    <t>Boiler Assembly [1]: Electrostatic Precipitator [12] - ESP : Electricity consumption</t>
  </si>
  <si>
    <t>91|~12~1~81~~-139~</t>
  </si>
  <si>
    <t>Boiler Assembly [1]: Electrostatic Precipitator [12] - ESP : Flue gas pressure</t>
  </si>
  <si>
    <t>91|~12~1~82~~-139~</t>
  </si>
  <si>
    <t>Boiler Assembly [1]: Electrostatic Precipitator [12] - ESP : Flue gas temperature</t>
  </si>
  <si>
    <t>91|~12~1~84~~-139~</t>
  </si>
  <si>
    <t>Boiler Assembly [1]: Electrostatic Precipitator [12] - ESP : Flue gas volume flow</t>
  </si>
  <si>
    <t>m^3/hr</t>
  </si>
  <si>
    <t>91|~12~1~83~~-139~</t>
  </si>
  <si>
    <t>Boiler Assembly [1]: Electrostatic Precipitator [12] - ESP : Flue gas mass flow</t>
  </si>
  <si>
    <t>91|~12~1~93~~-139~</t>
  </si>
  <si>
    <t>Boiler Assembly [1]: Electrostatic Precipitator [12] - ESP : Inlet particulate flow</t>
  </si>
  <si>
    <t>89|~12~3~3~~-139~</t>
  </si>
  <si>
    <t>Boiler Assembly [1]: Electrostatic Precipitator [12] - ESP : Particulate removal</t>
  </si>
  <si>
    <t>91|~12~1~95~~-139~</t>
  </si>
  <si>
    <t>Boiler Assembly [1]: Electrostatic Precipitator [12] - ESP : Outlet particulate flow</t>
  </si>
  <si>
    <t>89|~12~3~8~~-139~</t>
  </si>
  <si>
    <t>Boiler Assembly [1]: Electrostatic Precipitator [12] - ESP : Inlet particulate load per energy input</t>
  </si>
  <si>
    <t>89|~12~3~25~~-139~</t>
  </si>
  <si>
    <t>Boiler Assembly [1]: Electrostatic Precipitator [12] - ESP : Inlet particulate load per gas flow @ 6% O2, dry</t>
  </si>
  <si>
    <t>89|~12~3~7~~-139~</t>
  </si>
  <si>
    <t>Boiler Assembly [1]: Electrostatic Precipitator [12] - ESP : Outlet particulate load per energy input</t>
  </si>
  <si>
    <t>89|~12~3~24~~-139~</t>
  </si>
  <si>
    <t>Boiler Assembly [1]: Electrostatic Precipitator [12] - ESP : Outlet particulate load per gas flow @ 6% O2, dry</t>
  </si>
  <si>
    <t>89|~12~3~4~~-139~</t>
  </si>
  <si>
    <t>Boiler Assembly [1]: Electrostatic Precipitator [12] - ESP : Pressure drop</t>
  </si>
  <si>
    <t>89|~12~3~97~~-139~</t>
  </si>
  <si>
    <t>Boiler Assembly [1]: Electrostatic Precipitator [12] - ESP : Heat loss</t>
  </si>
  <si>
    <t>89|~12~3~2~~-139~</t>
  </si>
  <si>
    <t>Boiler Assembly [1]: Electrostatic Precipitator [12] - ESP : Flue gas velocity</t>
  </si>
  <si>
    <t>82|71|~52~5~10~~-65~</t>
  </si>
  <si>
    <t>Boiler Assembly [1]: Fan [52] - IDF A : Mode</t>
  </si>
  <si>
    <t>TD - Fixed RPM</t>
  </si>
  <si>
    <t>82|71|~52~5~20~~-65~</t>
  </si>
  <si>
    <t>Boiler Assembly [1]: Fan [52] - IDF A : Actual operating mode</t>
  </si>
  <si>
    <t>91|~52~1~19~~-65~</t>
  </si>
  <si>
    <t>Boiler Assembly [1]: Fan [52] - IDF A : Number of existing units</t>
  </si>
  <si>
    <t>93|~52~3~20~~-65~</t>
  </si>
  <si>
    <t>93|~52~3~19~~-65~</t>
  </si>
  <si>
    <t>Boiler Assembly [1]: Fan [52] - IDF A : Total shaft power</t>
  </si>
  <si>
    <t>93|~52~3~1~~-65~</t>
  </si>
  <si>
    <t>Boiler Assembly [1]: Fan [52] - IDF A : Shaft power per unit</t>
  </si>
  <si>
    <t>93|~52~3~2~~-65~</t>
  </si>
  <si>
    <t>Boiler Assembly [1]: Fan [52] - IDF A : Fan compression power per unit</t>
  </si>
  <si>
    <t>93|~52~3~3~~-65~</t>
  </si>
  <si>
    <t>Boiler Assembly [1]: Fan [52] - IDF A : Fan inlet volume flow per unit</t>
  </si>
  <si>
    <t>93|~52~3~4~~-65~</t>
  </si>
  <si>
    <t>Boiler Assembly [1]: Fan [52] - IDF A : Fan pressure rise (before control damper)</t>
  </si>
  <si>
    <t>93|~52~3~5~~-65~</t>
  </si>
  <si>
    <t>Boiler Assembly [1]: Fan [52] - IDF A : Fan overall pressure rise</t>
  </si>
  <si>
    <t>93|~52~3~6~~-65~</t>
  </si>
  <si>
    <t>Boiler Assembly [1]: Fan [52] - IDF A : Fan isentropic efficiency</t>
  </si>
  <si>
    <t>93|~52~3~11~~-65~</t>
  </si>
  <si>
    <t>Boiler Assembly [1]: Fan [52] - IDF A : Fan polytropic efficiency</t>
  </si>
  <si>
    <t>93|~52~3~7~~-65~</t>
  </si>
  <si>
    <t>Boiler Assembly [1]: Fan [52] - IDF A : Fan overall apparent isentropic efficiency</t>
  </si>
  <si>
    <t>93|~52~3~8~~-65~</t>
  </si>
  <si>
    <t>93|~52~3~9~~-65~</t>
  </si>
  <si>
    <t>Boiler Assembly [1]: Fan [52] - IDF A : Mechanical loss per unit</t>
  </si>
  <si>
    <t>93|~52~3~10~~-65~</t>
  </si>
  <si>
    <t>82|71|~52~6~1~2~-65~</t>
  </si>
  <si>
    <t>Boiler Assembly [1]: Fan [52] - IDF A : Motor: Mode</t>
  </si>
  <si>
    <t>Design</t>
  </si>
  <si>
    <t>91|~52~1~7~2~-65~</t>
  </si>
  <si>
    <t>Boiler Assembly [1]: Fan [52] - IDF A : Motor: Nameplate power</t>
  </si>
  <si>
    <t>91|~52~1~19~2~-65~</t>
  </si>
  <si>
    <t>Boiler Assembly [1]: Fan [52] - IDF A : Motor: Nameplate efficiency</t>
  </si>
  <si>
    <t>Boiler Assembly [1]: Fan [52] - IDF A : Motor: Nameplate / Design point load</t>
  </si>
  <si>
    <t>76|~52~2~8~2~-65~</t>
  </si>
  <si>
    <t>Boiler Assembly [1]: Fan [52] - IDF A : Motor: Number of operating units</t>
  </si>
  <si>
    <t>93|~52~7~2~2~-65~</t>
  </si>
  <si>
    <t>Boiler Assembly [1]: Fan [52] - IDF A : Motor: Electricity consumption</t>
  </si>
  <si>
    <t>93|~52~7~6~2~-65~</t>
  </si>
  <si>
    <t>Boiler Assembly [1]: Fan [52] - IDF A : Motor: Shaft power</t>
  </si>
  <si>
    <t>93|~52~7~4~2~-65~</t>
  </si>
  <si>
    <t>Boiler Assembly [1]: Fan [52] - IDF A : Motor: Efficiency</t>
  </si>
  <si>
    <t>93|~52~7~3~2~-65~</t>
  </si>
  <si>
    <t>Boiler Assembly [1]: Fan [52] - IDF A : Motor: Electrical loss</t>
  </si>
  <si>
    <t>89|~52~3~5~2~-65~</t>
  </si>
  <si>
    <t>Boiler Assembly [1]: Fan [52] - IDF A : Motor: Nameplate motor shaft power</t>
  </si>
  <si>
    <t>82|71|~66~5~10~~-65~</t>
  </si>
  <si>
    <t>Boiler Assembly [1]: Fan [66] - SA Fan A : Mode</t>
  </si>
  <si>
    <t>82|71|~66~5~20~~-65~</t>
  </si>
  <si>
    <t>Boiler Assembly [1]: Fan [66] - SA Fan A : Actual operating mode</t>
  </si>
  <si>
    <t>91|~66~1~19~~-65~</t>
  </si>
  <si>
    <t>Boiler Assembly [1]: Fan [66] - SA Fan A : Number of existing units</t>
  </si>
  <si>
    <t>93|~66~3~20~~-65~</t>
  </si>
  <si>
    <t>93|~66~3~19~~-65~</t>
  </si>
  <si>
    <t>Boiler Assembly [1]: Fan [66] - SA Fan A : Total shaft power</t>
  </si>
  <si>
    <t>93|~66~3~1~~-65~</t>
  </si>
  <si>
    <t>Boiler Assembly [1]: Fan [66] - SA Fan A : Shaft power per unit</t>
  </si>
  <si>
    <t>93|~66~3~2~~-65~</t>
  </si>
  <si>
    <t>Boiler Assembly [1]: Fan [66] - SA Fan A : Fan compression power per unit</t>
  </si>
  <si>
    <t>93|~66~3~3~~-65~</t>
  </si>
  <si>
    <t>Boiler Assembly [1]: Fan [66] - SA Fan A : Fan inlet volume flow per unit</t>
  </si>
  <si>
    <t>93|~66~3~4~~-65~</t>
  </si>
  <si>
    <t>Boiler Assembly [1]: Fan [66] - SA Fan A : Fan pressure rise (before control damper)</t>
  </si>
  <si>
    <t>93|~66~3~5~~-65~</t>
  </si>
  <si>
    <t>Boiler Assembly [1]: Fan [66] - SA Fan A : Fan overall pressure rise</t>
  </si>
  <si>
    <t>93|~66~3~6~~-65~</t>
  </si>
  <si>
    <t>Boiler Assembly [1]: Fan [66] - SA Fan A : Fan isentropic efficiency</t>
  </si>
  <si>
    <t>93|~66~3~11~~-65~</t>
  </si>
  <si>
    <t>Boiler Assembly [1]: Fan [66] - SA Fan A : Fan polytropic efficiency</t>
  </si>
  <si>
    <t>93|~66~3~7~~-65~</t>
  </si>
  <si>
    <t>Boiler Assembly [1]: Fan [66] - SA Fan A : Fan overall apparent isentropic efficiency</t>
  </si>
  <si>
    <t>93|~66~3~8~~-65~</t>
  </si>
  <si>
    <t>93|~66~3~9~~-65~</t>
  </si>
  <si>
    <t>Boiler Assembly [1]: Fan [66] - SA Fan A : Mechanical loss per unit</t>
  </si>
  <si>
    <t>93|~66~3~10~~-65~</t>
  </si>
  <si>
    <t>82|71|~66~6~1~2~-65~</t>
  </si>
  <si>
    <t>Boiler Assembly [1]: Fan [66] - SA Fan A : Motor: Mode</t>
  </si>
  <si>
    <t>91|~66~1~7~2~-65~</t>
  </si>
  <si>
    <t>Boiler Assembly [1]: Fan [66] - SA Fan A : Motor: Nameplate power</t>
  </si>
  <si>
    <t>91|~66~1~19~2~-65~</t>
  </si>
  <si>
    <t>Boiler Assembly [1]: Fan [66] - SA Fan A : Motor: Nameplate efficiency</t>
  </si>
  <si>
    <t>Boiler Assembly [1]: Fan [66] - SA Fan A : Motor: Nameplate / Design point load</t>
  </si>
  <si>
    <t>76|~66~2~8~2~-65~</t>
  </si>
  <si>
    <t>Boiler Assembly [1]: Fan [66] - SA Fan A : Motor: Number of operating units</t>
  </si>
  <si>
    <t>93|~66~7~2~2~-65~</t>
  </si>
  <si>
    <t>Boiler Assembly [1]: Fan [66] - SA Fan A : Motor: Electricity consumption</t>
  </si>
  <si>
    <t>93|~66~7~6~2~-65~</t>
  </si>
  <si>
    <t>Boiler Assembly [1]: Fan [66] - SA Fan A : Motor: Shaft power</t>
  </si>
  <si>
    <t>93|~66~7~4~2~-65~</t>
  </si>
  <si>
    <t>Boiler Assembly [1]: Fan [66] - SA Fan A : Motor: Efficiency</t>
  </si>
  <si>
    <t>93|~66~7~3~2~-65~</t>
  </si>
  <si>
    <t>Boiler Assembly [1]: Fan [66] - SA Fan A : Motor: Electrical loss</t>
  </si>
  <si>
    <t>89|~66~3~5~2~-65~</t>
  </si>
  <si>
    <t>Boiler Assembly [1]: Fan [66] - SA Fan A : Motor: Nameplate motor shaft power</t>
  </si>
  <si>
    <t>82|71|~72~5~10~~-65~</t>
  </si>
  <si>
    <t>Boiler Assembly [1]: Fan [72] - PA Fan A : Mode</t>
  </si>
  <si>
    <t>82|71|~72~5~20~~-65~</t>
  </si>
  <si>
    <t>Boiler Assembly [1]: Fan [72] - PA Fan A : Actual operating mode</t>
  </si>
  <si>
    <t>91|~72~1~19~~-65~</t>
  </si>
  <si>
    <t>Boiler Assembly [1]: Fan [72] - PA Fan A : Number of existing units</t>
  </si>
  <si>
    <t>93|~72~3~20~~-65~</t>
  </si>
  <si>
    <t>93|~72~3~19~~-65~</t>
  </si>
  <si>
    <t>Boiler Assembly [1]: Fan [72] - PA Fan A : Total shaft power</t>
  </si>
  <si>
    <t>93|~72~3~1~~-65~</t>
  </si>
  <si>
    <t>Boiler Assembly [1]: Fan [72] - PA Fan A : Shaft power per unit</t>
  </si>
  <si>
    <t>93|~72~3~2~~-65~</t>
  </si>
  <si>
    <t>Boiler Assembly [1]: Fan [72] - PA Fan A : Fan compression power per unit</t>
  </si>
  <si>
    <t>93|~72~3~3~~-65~</t>
  </si>
  <si>
    <t>Boiler Assembly [1]: Fan [72] - PA Fan A : Fan inlet volume flow per unit</t>
  </si>
  <si>
    <t>93|~72~3~4~~-65~</t>
  </si>
  <si>
    <t>Boiler Assembly [1]: Fan [72] - PA Fan A : Fan pressure rise (before control damper)</t>
  </si>
  <si>
    <t>93|~72~3~5~~-65~</t>
  </si>
  <si>
    <t>Boiler Assembly [1]: Fan [72] - PA Fan A : Fan overall pressure rise</t>
  </si>
  <si>
    <t>93|~72~3~6~~-65~</t>
  </si>
  <si>
    <t>Boiler Assembly [1]: Fan [72] - PA Fan A : Fan isentropic efficiency</t>
  </si>
  <si>
    <t>93|~72~3~11~~-65~</t>
  </si>
  <si>
    <t>Boiler Assembly [1]: Fan [72] - PA Fan A : Fan polytropic efficiency</t>
  </si>
  <si>
    <t>93|~72~3~7~~-65~</t>
  </si>
  <si>
    <t>Boiler Assembly [1]: Fan [72] - PA Fan A : Fan overall apparent isentropic efficiency</t>
  </si>
  <si>
    <t>93|~72~3~8~~-65~</t>
  </si>
  <si>
    <t>93|~72~3~9~~-65~</t>
  </si>
  <si>
    <t>Boiler Assembly [1]: Fan [72] - PA Fan A : Mechanical loss per unit</t>
  </si>
  <si>
    <t>93|~72~3~10~~-65~</t>
  </si>
  <si>
    <t>82|71|~72~6~1~2~-65~</t>
  </si>
  <si>
    <t>Boiler Assembly [1]: Fan [72] - PA Fan A : Motor: Mode</t>
  </si>
  <si>
    <t>91|~72~1~7~2~-65~</t>
  </si>
  <si>
    <t>Boiler Assembly [1]: Fan [72] - PA Fan A : Motor: Nameplate power</t>
  </si>
  <si>
    <t>91|~72~1~19~2~-65~</t>
  </si>
  <si>
    <t>Boiler Assembly [1]: Fan [72] - PA Fan A : Motor: Nameplate efficiency</t>
  </si>
  <si>
    <t>Boiler Assembly [1]: Fan [72] - PA Fan A : Motor: Nameplate / Design point load</t>
  </si>
  <si>
    <t>76|~72~2~8~2~-65~</t>
  </si>
  <si>
    <t>Boiler Assembly [1]: Fan [72] - PA Fan A : Motor: Number of operating units</t>
  </si>
  <si>
    <t>93|~72~7~2~2~-65~</t>
  </si>
  <si>
    <t>Boiler Assembly [1]: Fan [72] - PA Fan A : Motor: Electricity consumption</t>
  </si>
  <si>
    <t>93|~72~7~6~2~-65~</t>
  </si>
  <si>
    <t>Boiler Assembly [1]: Fan [72] - PA Fan A : Motor: Shaft power</t>
  </si>
  <si>
    <t>93|~72~7~4~2~-65~</t>
  </si>
  <si>
    <t>Boiler Assembly [1]: Fan [72] - PA Fan A : Motor: Efficiency</t>
  </si>
  <si>
    <t>93|~72~7~3~2~-65~</t>
  </si>
  <si>
    <t>Boiler Assembly [1]: Fan [72] - PA Fan A : Motor: Electrical loss</t>
  </si>
  <si>
    <t>89|~72~3~5~2~-65~</t>
  </si>
  <si>
    <t>Boiler Assembly [1]: Fan [72] - PA Fan A : Motor: Nameplate motor shaft power</t>
  </si>
  <si>
    <t>82|71|~87~5~10~~-65~</t>
  </si>
  <si>
    <t>Boiler Assembly [1]: Fan [87] - SA Fan B : Mode</t>
  </si>
  <si>
    <t>82|71|~87~5~20~~-65~</t>
  </si>
  <si>
    <t>Boiler Assembly [1]: Fan [87] - SA Fan B : Actual operating mode</t>
  </si>
  <si>
    <t>91|~87~1~19~~-65~</t>
  </si>
  <si>
    <t>Boiler Assembly [1]: Fan [87] - SA Fan B : Number of existing units</t>
  </si>
  <si>
    <t>93|~87~3~20~~-65~</t>
  </si>
  <si>
    <t>93|~87~3~19~~-65~</t>
  </si>
  <si>
    <t>Boiler Assembly [1]: Fan [87] - SA Fan B : Total shaft power</t>
  </si>
  <si>
    <t>93|~87~3~1~~-65~</t>
  </si>
  <si>
    <t>Boiler Assembly [1]: Fan [87] - SA Fan B : Shaft power per unit</t>
  </si>
  <si>
    <t>93|~87~3~2~~-65~</t>
  </si>
  <si>
    <t>Boiler Assembly [1]: Fan [87] - SA Fan B : Fan compression power per unit</t>
  </si>
  <si>
    <t>93|~87~3~3~~-65~</t>
  </si>
  <si>
    <t>Boiler Assembly [1]: Fan [87] - SA Fan B : Fan inlet volume flow per unit</t>
  </si>
  <si>
    <t>93|~87~3~4~~-65~</t>
  </si>
  <si>
    <t>Boiler Assembly [1]: Fan [87] - SA Fan B : Fan pressure rise (before control damper)</t>
  </si>
  <si>
    <t>93|~87~3~5~~-65~</t>
  </si>
  <si>
    <t>Boiler Assembly [1]: Fan [87] - SA Fan B : Fan overall pressure rise</t>
  </si>
  <si>
    <t>93|~87~3~6~~-65~</t>
  </si>
  <si>
    <t>Boiler Assembly [1]: Fan [87] - SA Fan B : Fan isentropic efficiency</t>
  </si>
  <si>
    <t>93|~87~3~11~~-65~</t>
  </si>
  <si>
    <t>Boiler Assembly [1]: Fan [87] - SA Fan B : Fan polytropic efficiency</t>
  </si>
  <si>
    <t>93|~87~3~7~~-65~</t>
  </si>
  <si>
    <t>Boiler Assembly [1]: Fan [87] - SA Fan B : Fan overall apparent isentropic efficiency</t>
  </si>
  <si>
    <t>93|~87~3~8~~-65~</t>
  </si>
  <si>
    <t>93|~87~3~9~~-65~</t>
  </si>
  <si>
    <t>Boiler Assembly [1]: Fan [87] - SA Fan B : Mechanical loss per unit</t>
  </si>
  <si>
    <t>93|~87~3~10~~-65~</t>
  </si>
  <si>
    <t>82|71|~87~6~1~2~-65~</t>
  </si>
  <si>
    <t>Boiler Assembly [1]: Fan [87] - SA Fan B : Motor: Mode</t>
  </si>
  <si>
    <t>91|~87~1~7~2~-65~</t>
  </si>
  <si>
    <t>Boiler Assembly [1]: Fan [87] - SA Fan B : Motor: Nameplate power</t>
  </si>
  <si>
    <t>91|~87~1~19~2~-65~</t>
  </si>
  <si>
    <t>Boiler Assembly [1]: Fan [87] - SA Fan B : Motor: Nameplate efficiency</t>
  </si>
  <si>
    <t>Boiler Assembly [1]: Fan [87] - SA Fan B : Motor: Nameplate / Design point load</t>
  </si>
  <si>
    <t>76|~87~2~8~2~-65~</t>
  </si>
  <si>
    <t>Boiler Assembly [1]: Fan [87] - SA Fan B : Motor: Number of operating units</t>
  </si>
  <si>
    <t>93|~87~7~2~2~-65~</t>
  </si>
  <si>
    <t>Boiler Assembly [1]: Fan [87] - SA Fan B : Motor: Electricity consumption</t>
  </si>
  <si>
    <t>93|~87~7~6~2~-65~</t>
  </si>
  <si>
    <t>Boiler Assembly [1]: Fan [87] - SA Fan B : Motor: Shaft power</t>
  </si>
  <si>
    <t>93|~87~7~4~2~-65~</t>
  </si>
  <si>
    <t>Boiler Assembly [1]: Fan [87] - SA Fan B : Motor: Efficiency</t>
  </si>
  <si>
    <t>93|~87~7~3~2~-65~</t>
  </si>
  <si>
    <t>Boiler Assembly [1]: Fan [87] - SA Fan B : Motor: Electrical loss</t>
  </si>
  <si>
    <t>89|~87~3~5~2~-65~</t>
  </si>
  <si>
    <t>Boiler Assembly [1]: Fan [87] - SA Fan B : Motor: Nameplate motor shaft power</t>
  </si>
  <si>
    <t>82|71|~90~5~10~~-65~</t>
  </si>
  <si>
    <t>Boiler Assembly [1]: Fan [90] - PA Fan B : Mode</t>
  </si>
  <si>
    <t>82|71|~90~5~20~~-65~</t>
  </si>
  <si>
    <t>Boiler Assembly [1]: Fan [90] - PA Fan B : Actual operating mode</t>
  </si>
  <si>
    <t>91|~90~1~19~~-65~</t>
  </si>
  <si>
    <t>Boiler Assembly [1]: Fan [90] - PA Fan B : Number of existing units</t>
  </si>
  <si>
    <t>93|~90~3~20~~-65~</t>
  </si>
  <si>
    <t>93|~90~3~19~~-65~</t>
  </si>
  <si>
    <t>Boiler Assembly [1]: Fan [90] - PA Fan B : Total shaft power</t>
  </si>
  <si>
    <t>93|~90~3~1~~-65~</t>
  </si>
  <si>
    <t>Boiler Assembly [1]: Fan [90] - PA Fan B : Shaft power per unit</t>
  </si>
  <si>
    <t>93|~90~3~2~~-65~</t>
  </si>
  <si>
    <t>Boiler Assembly [1]: Fan [90] - PA Fan B : Fan compression power per unit</t>
  </si>
  <si>
    <t>93|~90~3~3~~-65~</t>
  </si>
  <si>
    <t>Boiler Assembly [1]: Fan [90] - PA Fan B : Fan inlet volume flow per unit</t>
  </si>
  <si>
    <t>93|~90~3~4~~-65~</t>
  </si>
  <si>
    <t>Boiler Assembly [1]: Fan [90] - PA Fan B : Fan pressure rise (before control damper)</t>
  </si>
  <si>
    <t>93|~90~3~5~~-65~</t>
  </si>
  <si>
    <t>Boiler Assembly [1]: Fan [90] - PA Fan B : Fan overall pressure rise</t>
  </si>
  <si>
    <t>93|~90~3~6~~-65~</t>
  </si>
  <si>
    <t>Boiler Assembly [1]: Fan [90] - PA Fan B : Fan isentropic efficiency</t>
  </si>
  <si>
    <t>93|~90~3~11~~-65~</t>
  </si>
  <si>
    <t>Boiler Assembly [1]: Fan [90] - PA Fan B : Fan polytropic efficiency</t>
  </si>
  <si>
    <t>93|~90~3~7~~-65~</t>
  </si>
  <si>
    <t>Boiler Assembly [1]: Fan [90] - PA Fan B : Fan overall apparent isentropic efficiency</t>
  </si>
  <si>
    <t>93|~90~3~8~~-65~</t>
  </si>
  <si>
    <t>93|~90~3~9~~-65~</t>
  </si>
  <si>
    <t>Boiler Assembly [1]: Fan [90] - PA Fan B : Mechanical loss per unit</t>
  </si>
  <si>
    <t>93|~90~3~10~~-65~</t>
  </si>
  <si>
    <t>82|71|~90~6~1~2~-65~</t>
  </si>
  <si>
    <t>Boiler Assembly [1]: Fan [90] - PA Fan B : Motor: Mode</t>
  </si>
  <si>
    <t>91|~90~1~7~2~-65~</t>
  </si>
  <si>
    <t>Boiler Assembly [1]: Fan [90] - PA Fan B : Motor: Nameplate power</t>
  </si>
  <si>
    <t>91|~90~1~19~2~-65~</t>
  </si>
  <si>
    <t>Boiler Assembly [1]: Fan [90] - PA Fan B : Motor: Nameplate efficiency</t>
  </si>
  <si>
    <t>Boiler Assembly [1]: Fan [90] - PA Fan B : Motor: Nameplate / Design point load</t>
  </si>
  <si>
    <t>76|~90~2~8~2~-65~</t>
  </si>
  <si>
    <t>Boiler Assembly [1]: Fan [90] - PA Fan B : Motor: Number of operating units</t>
  </si>
  <si>
    <t>93|~90~7~2~2~-65~</t>
  </si>
  <si>
    <t>Boiler Assembly [1]: Fan [90] - PA Fan B : Motor: Electricity consumption</t>
  </si>
  <si>
    <t>93|~90~7~6~2~-65~</t>
  </si>
  <si>
    <t>Boiler Assembly [1]: Fan [90] - PA Fan B : Motor: Shaft power</t>
  </si>
  <si>
    <t>93|~90~7~4~2~-65~</t>
  </si>
  <si>
    <t>Boiler Assembly [1]: Fan [90] - PA Fan B : Motor: Efficiency</t>
  </si>
  <si>
    <t>93|~90~7~3~2~-65~</t>
  </si>
  <si>
    <t>Boiler Assembly [1]: Fan [90] - PA Fan B : Motor: Electrical loss</t>
  </si>
  <si>
    <t>89|~90~3~5~2~-65~</t>
  </si>
  <si>
    <t>Boiler Assembly [1]: Fan [90] - PA Fan B : Motor: Nameplate motor shaft power</t>
  </si>
  <si>
    <t>82|71|~102~5~10~~-65~</t>
  </si>
  <si>
    <t>Boiler Assembly [1]: Fan [102] - IDF B : Mode</t>
  </si>
  <si>
    <t>82|71|~102~5~20~~-65~</t>
  </si>
  <si>
    <t>Boiler Assembly [1]: Fan [102] - IDF B : Actual operating mode</t>
  </si>
  <si>
    <t>91|~102~1~19~~-65~</t>
  </si>
  <si>
    <t>Boiler Assembly [1]: Fan [102] - IDF B : Number of existing units</t>
  </si>
  <si>
    <t>93|~102~3~20~~-65~</t>
  </si>
  <si>
    <t>93|~102~3~19~~-65~</t>
  </si>
  <si>
    <t>Boiler Assembly [1]: Fan [102] - IDF B : Total shaft power</t>
  </si>
  <si>
    <t>93|~102~3~1~~-65~</t>
  </si>
  <si>
    <t>Boiler Assembly [1]: Fan [102] - IDF B : Shaft power per unit</t>
  </si>
  <si>
    <t>93|~102~3~2~~-65~</t>
  </si>
  <si>
    <t>Boiler Assembly [1]: Fan [102] - IDF B : Fan compression power per unit</t>
  </si>
  <si>
    <t>93|~102~3~3~~-65~</t>
  </si>
  <si>
    <t>Boiler Assembly [1]: Fan [102] - IDF B : Fan inlet volume flow per unit</t>
  </si>
  <si>
    <t>93|~102~3~4~~-65~</t>
  </si>
  <si>
    <t>Boiler Assembly [1]: Fan [102] - IDF B : Fan pressure rise (before control damper)</t>
  </si>
  <si>
    <t>93|~102~3~5~~-65~</t>
  </si>
  <si>
    <t>Boiler Assembly [1]: Fan [102] - IDF B : Fan overall pressure rise</t>
  </si>
  <si>
    <t>93|~102~3~6~~-65~</t>
  </si>
  <si>
    <t>Boiler Assembly [1]: Fan [102] - IDF B : Fan isentropic efficiency</t>
  </si>
  <si>
    <t>93|~102~3~11~~-65~</t>
  </si>
  <si>
    <t>Boiler Assembly [1]: Fan [102] - IDF B : Fan polytropic efficiency</t>
  </si>
  <si>
    <t>93|~102~3~7~~-65~</t>
  </si>
  <si>
    <t>Boiler Assembly [1]: Fan [102] - IDF B : Fan overall apparent isentropic efficiency</t>
  </si>
  <si>
    <t>93|~102~3~8~~-65~</t>
  </si>
  <si>
    <t>93|~102~3~9~~-65~</t>
  </si>
  <si>
    <t>Boiler Assembly [1]: Fan [102] - IDF B : Mechanical loss per unit</t>
  </si>
  <si>
    <t>93|~102~3~10~~-65~</t>
  </si>
  <si>
    <t>82|71|~102~6~1~2~-65~</t>
  </si>
  <si>
    <t>Boiler Assembly [1]: Fan [102] - IDF B : Motor: Mode</t>
  </si>
  <si>
    <t>91|~102~1~7~2~-65~</t>
  </si>
  <si>
    <t>Boiler Assembly [1]: Fan [102] - IDF B : Motor: Nameplate power</t>
  </si>
  <si>
    <t>91|~102~1~19~2~-65~</t>
  </si>
  <si>
    <t>Boiler Assembly [1]: Fan [102] - IDF B : Motor: Nameplate efficiency</t>
  </si>
  <si>
    <t>Boiler Assembly [1]: Fan [102] - IDF B : Motor: Nameplate / Design point load</t>
  </si>
  <si>
    <t>76|~102~2~8~2~-65~</t>
  </si>
  <si>
    <t>Boiler Assembly [1]: Fan [102] - IDF B : Motor: Number of operating units</t>
  </si>
  <si>
    <t>93|~102~7~2~2~-65~</t>
  </si>
  <si>
    <t>Boiler Assembly [1]: Fan [102] - IDF B : Motor: Electricity consumption</t>
  </si>
  <si>
    <t>93|~102~7~6~2~-65~</t>
  </si>
  <si>
    <t>Boiler Assembly [1]: Fan [102] - IDF B : Motor: Shaft power</t>
  </si>
  <si>
    <t>93|~102~7~4~2~-65~</t>
  </si>
  <si>
    <t>Boiler Assembly [1]: Fan [102] - IDF B : Motor: Efficiency</t>
  </si>
  <si>
    <t>93|~102~7~3~2~-65~</t>
  </si>
  <si>
    <t>Boiler Assembly [1]: Fan [102] - IDF B : Motor: Electrical loss</t>
  </si>
  <si>
    <t>89|~102~3~5~2~-65~</t>
  </si>
  <si>
    <t>Boiler Assembly [1]: Fan [102] - IDF B : Motor: Nameplate motor shaft power</t>
  </si>
  <si>
    <t>91|~93~1~13~~-102~</t>
  </si>
  <si>
    <t>Feedwater Heater (PCE) [93] : Shell pressure</t>
  </si>
  <si>
    <t>91|~93~1~71~~-102~</t>
  </si>
  <si>
    <t>Feedwater Heater (PCE) [93] : Saturation temperature</t>
  </si>
  <si>
    <t>89|~93~3~7~~-102~</t>
  </si>
  <si>
    <t>Feedwater Heater (PCE) [93] : Total heat transfer</t>
  </si>
  <si>
    <t>82|71|~93~5~1~~-102~</t>
  </si>
  <si>
    <t>Feedwater Heater (PCE) [93] : Heat transfer in condensing section</t>
  </si>
  <si>
    <t>89|~93~3~5~~-102~</t>
  </si>
  <si>
    <t>Feedwater Heater (PCE) [93] : Heat transfer in desuperheating section</t>
  </si>
  <si>
    <t>89|~93~3~6~~-102~</t>
  </si>
  <si>
    <t>Feedwater Heater (PCE) [93] : Heat transfer in drain cooler</t>
  </si>
  <si>
    <t>91|~93~1~101~~-102~</t>
  </si>
  <si>
    <t>Feedwater Heater (PCE) [93] : Feedwater temperature rise (overall)</t>
  </si>
  <si>
    <t>82|71|~93~5~2~~-102~</t>
  </si>
  <si>
    <t>Feedwater Heater (PCE) [93] : Terminal difference</t>
  </si>
  <si>
    <t>82|71|~93~5~3~~-102~</t>
  </si>
  <si>
    <t>Feedwater Heater (PCE) [93] : Drain cooler approach</t>
  </si>
  <si>
    <t>91|~93~1~45~~-102~</t>
  </si>
  <si>
    <t>Feedwater Heater (PCE) [93] : Total heat transfer area</t>
  </si>
  <si>
    <t>91|~93~1~82~~-102~</t>
  </si>
  <si>
    <t>Feedwater Heater (PCE) [93] : Nameplate steam pressure</t>
  </si>
  <si>
    <t>89|~93~3~52~~-102~</t>
  </si>
  <si>
    <t>Feedwater Heater (PCE) [93] : Shell length</t>
  </si>
  <si>
    <t>89|~93~3~53~~-102~</t>
  </si>
  <si>
    <t>Feedwater Heater (PCE) [93] : Shell inner diameter</t>
  </si>
  <si>
    <t>89|~93~3~56~~-102~</t>
  </si>
  <si>
    <t>Feedwater Heater (PCE) [93] : Overall length</t>
  </si>
  <si>
    <t>89|~93~3~27~~-102~</t>
  </si>
  <si>
    <t>Feedwater Heater (PCE) [93] : Overall outer diameter</t>
  </si>
  <si>
    <t>89|~93~3~45~~-102~</t>
  </si>
  <si>
    <t>Feedwater Heater (PCE) [93] : Total dry weight</t>
  </si>
  <si>
    <t>89|~93~3~57~~-102~</t>
  </si>
  <si>
    <t>Feedwater Heater (PCE) [93] : Total operating (wet) weight</t>
  </si>
  <si>
    <t>82|71|~93~5~5~~-102~</t>
  </si>
  <si>
    <t>Feedwater Heater (PCE) [93] : Total estimated installed cost</t>
  </si>
  <si>
    <t>91|~94~1~13~~-102~</t>
  </si>
  <si>
    <t>Feedwater Heater (PCE) [94] : Shell pressure</t>
  </si>
  <si>
    <t>91|~94~1~71~~-102~</t>
  </si>
  <si>
    <t>Feedwater Heater (PCE) [94] : Saturation temperature</t>
  </si>
  <si>
    <t>89|~94~3~7~~-102~</t>
  </si>
  <si>
    <t>Feedwater Heater (PCE) [94] : Total heat transfer</t>
  </si>
  <si>
    <t>82|71|~94~5~1~~-102~</t>
  </si>
  <si>
    <t>Feedwater Heater (PCE) [94] : Heat transfer in condensing section</t>
  </si>
  <si>
    <t>89|~94~3~5~~-102~</t>
  </si>
  <si>
    <t>Feedwater Heater (PCE) [94] : Heat transfer in desuperheating section</t>
  </si>
  <si>
    <t>89|~94~3~6~~-102~</t>
  </si>
  <si>
    <t>Feedwater Heater (PCE) [94] : Heat transfer in drain cooler</t>
  </si>
  <si>
    <t>91|~94~1~101~~-102~</t>
  </si>
  <si>
    <t>Feedwater Heater (PCE) [94] : Feedwater temperature rise (overall)</t>
  </si>
  <si>
    <t>82|71|~94~5~2~~-102~</t>
  </si>
  <si>
    <t>Feedwater Heater (PCE) [94] : Terminal difference</t>
  </si>
  <si>
    <t>82|71|~94~5~3~~-102~</t>
  </si>
  <si>
    <t>Feedwater Heater (PCE) [94] : Drain cooler approach</t>
  </si>
  <si>
    <t>91|~94~1~45~~-102~</t>
  </si>
  <si>
    <t>Feedwater Heater (PCE) [94] : Total heat transfer area</t>
  </si>
  <si>
    <t>91|~94~1~82~~-102~</t>
  </si>
  <si>
    <t>Feedwater Heater (PCE) [94] : Nameplate steam pressure</t>
  </si>
  <si>
    <t>89|~94~3~52~~-102~</t>
  </si>
  <si>
    <t>Feedwater Heater (PCE) [94] : Shell length</t>
  </si>
  <si>
    <t>89|~94~3~53~~-102~</t>
  </si>
  <si>
    <t>Feedwater Heater (PCE) [94] : Shell inner diameter</t>
  </si>
  <si>
    <t>89|~94~3~56~~-102~</t>
  </si>
  <si>
    <t>Feedwater Heater (PCE) [94] : Overall length</t>
  </si>
  <si>
    <t>89|~94~3~27~~-102~</t>
  </si>
  <si>
    <t>Feedwater Heater (PCE) [94] : Overall outer diameter</t>
  </si>
  <si>
    <t>89|~94~3~45~~-102~</t>
  </si>
  <si>
    <t>Feedwater Heater (PCE) [94] : Total dry weight</t>
  </si>
  <si>
    <t>89|~94~3~57~~-102~</t>
  </si>
  <si>
    <t>Feedwater Heater (PCE) [94] : Total operating (wet) weight</t>
  </si>
  <si>
    <t>82|71|~94~5~5~~-102~</t>
  </si>
  <si>
    <t>Feedwater Heater (PCE) [94] : Total estimated installed cost</t>
  </si>
  <si>
    <t>91|~95~1~13~~-102~</t>
  </si>
  <si>
    <t>Feedwater Heater (PCE) [95] : Shell pressure</t>
  </si>
  <si>
    <t>91|~95~1~71~~-102~</t>
  </si>
  <si>
    <t>Feedwater Heater (PCE) [95] : Saturation temperature</t>
  </si>
  <si>
    <t>89|~95~3~7~~-102~</t>
  </si>
  <si>
    <t>Feedwater Heater (PCE) [95] : Total heat transfer</t>
  </si>
  <si>
    <t>82|71|~95~5~1~~-102~</t>
  </si>
  <si>
    <t>Feedwater Heater (PCE) [95] : Heat transfer in condensing section</t>
  </si>
  <si>
    <t>89|~95~3~5~~-102~</t>
  </si>
  <si>
    <t>Feedwater Heater (PCE) [95] : Heat transfer in desuperheating section</t>
  </si>
  <si>
    <t>89|~95~3~6~~-102~</t>
  </si>
  <si>
    <t>Feedwater Heater (PCE) [95] : Heat transfer in drain cooler</t>
  </si>
  <si>
    <t>91|~95~1~101~~-102~</t>
  </si>
  <si>
    <t>Feedwater Heater (PCE) [95] : Feedwater temperature rise (overall)</t>
  </si>
  <si>
    <t>82|71|~95~5~2~~-102~</t>
  </si>
  <si>
    <t>Feedwater Heater (PCE) [95] : Terminal difference</t>
  </si>
  <si>
    <t>82|71|~95~5~3~~-102~</t>
  </si>
  <si>
    <t>Feedwater Heater (PCE) [95] : Drain cooler approach</t>
  </si>
  <si>
    <t>91|~95~1~45~~-102~</t>
  </si>
  <si>
    <t>Feedwater Heater (PCE) [95] : Total heat transfer area</t>
  </si>
  <si>
    <t>91|~95~1~82~~-102~</t>
  </si>
  <si>
    <t>Feedwater Heater (PCE) [95] : Nameplate steam pressure</t>
  </si>
  <si>
    <t>89|~95~3~52~~-102~</t>
  </si>
  <si>
    <t>Feedwater Heater (PCE) [95] : Shell length</t>
  </si>
  <si>
    <t>89|~95~3~53~~-102~</t>
  </si>
  <si>
    <t>Feedwater Heater (PCE) [95] : Shell inner diameter</t>
  </si>
  <si>
    <t>89|~95~3~56~~-102~</t>
  </si>
  <si>
    <t>Feedwater Heater (PCE) [95] : Overall length</t>
  </si>
  <si>
    <t>89|~95~3~27~~-102~</t>
  </si>
  <si>
    <t>Feedwater Heater (PCE) [95] : Overall outer diameter</t>
  </si>
  <si>
    <t>89|~95~3~45~~-102~</t>
  </si>
  <si>
    <t>Feedwater Heater (PCE) [95] : Total dry weight</t>
  </si>
  <si>
    <t>89|~95~3~57~~-102~</t>
  </si>
  <si>
    <t>Feedwater Heater (PCE) [95] : Total operating (wet) weight</t>
  </si>
  <si>
    <t>82|71|~95~5~5~~-102~</t>
  </si>
  <si>
    <t>Feedwater Heater (PCE) [95] : Total estimated installed cost</t>
  </si>
  <si>
    <t>91|~96~1~13~~-102~</t>
  </si>
  <si>
    <t>Feedwater Heater (PCE) [96] : Shell pressure</t>
  </si>
  <si>
    <t>91|~96~1~71~~-102~</t>
  </si>
  <si>
    <t>Feedwater Heater (PCE) [96] : Saturation temperature</t>
  </si>
  <si>
    <t>89|~96~3~7~~-102~</t>
  </si>
  <si>
    <t>Feedwater Heater (PCE) [96] : Total heat transfer</t>
  </si>
  <si>
    <t>82|71|~96~5~1~~-102~</t>
  </si>
  <si>
    <t>Feedwater Heater (PCE) [96] : Heat transfer in condensing section</t>
  </si>
  <si>
    <t>89|~96~3~6~~-102~</t>
  </si>
  <si>
    <t>Feedwater Heater (PCE) [96] : Heat transfer in drain cooler</t>
  </si>
  <si>
    <t>91|~96~1~101~~-102~</t>
  </si>
  <si>
    <t>Feedwater Heater (PCE) [96] : Feedwater temperature rise (overall)</t>
  </si>
  <si>
    <t>82|71|~96~5~2~~-102~</t>
  </si>
  <si>
    <t>Feedwater Heater (PCE) [96] : Terminal difference</t>
  </si>
  <si>
    <t>82|71|~96~5~3~~-102~</t>
  </si>
  <si>
    <t>Feedwater Heater (PCE) [96] : Drain cooler approach</t>
  </si>
  <si>
    <t>91|~96~1~45~~-102~</t>
  </si>
  <si>
    <t>Feedwater Heater (PCE) [96] : Total heat transfer area</t>
  </si>
  <si>
    <t>91|~96~1~82~~-102~</t>
  </si>
  <si>
    <t>Feedwater Heater (PCE) [96] : Nameplate steam pressure</t>
  </si>
  <si>
    <t>89|~96~3~52~~-102~</t>
  </si>
  <si>
    <t>Feedwater Heater (PCE) [96] : Shell length</t>
  </si>
  <si>
    <t>89|~96~3~53~~-102~</t>
  </si>
  <si>
    <t>Feedwater Heater (PCE) [96] : Shell inner diameter</t>
  </si>
  <si>
    <t>89|~96~3~56~~-102~</t>
  </si>
  <si>
    <t>Feedwater Heater (PCE) [96] : Overall length</t>
  </si>
  <si>
    <t>89|~96~3~27~~-102~</t>
  </si>
  <si>
    <t>Feedwater Heater (PCE) [96] : Overall outer diameter</t>
  </si>
  <si>
    <t>89|~96~3~45~~-102~</t>
  </si>
  <si>
    <t>Feedwater Heater (PCE) [96] : Total dry weight</t>
  </si>
  <si>
    <t>89|~96~3~57~~-102~</t>
  </si>
  <si>
    <t>Feedwater Heater (PCE) [96] : Total operating (wet) weight</t>
  </si>
  <si>
    <t>82|71|~96~5~5~~-102~</t>
  </si>
  <si>
    <t>Feedwater Heater (PCE) [96] : Total estimated installed cost</t>
  </si>
  <si>
    <t>91|~97~1~13~~-102~</t>
  </si>
  <si>
    <t>Feedwater Heater (PCE) [97] : Shell pressure</t>
  </si>
  <si>
    <t>91|~97~1~71~~-102~</t>
  </si>
  <si>
    <t>Feedwater Heater (PCE) [97] : Saturation temperature</t>
  </si>
  <si>
    <t>89|~97~3~7~~-102~</t>
  </si>
  <si>
    <t>Feedwater Heater (PCE) [97] : Total heat transfer</t>
  </si>
  <si>
    <t>82|71|~97~5~1~~-102~</t>
  </si>
  <si>
    <t>Feedwater Heater (PCE) [97] : Heat transfer in condensing section</t>
  </si>
  <si>
    <t>89|~97~3~6~~-102~</t>
  </si>
  <si>
    <t>Feedwater Heater (PCE) [97] : Heat transfer in drain cooler</t>
  </si>
  <si>
    <t>91|~97~1~101~~-102~</t>
  </si>
  <si>
    <t>Feedwater Heater (PCE) [97] : Feedwater temperature rise (overall)</t>
  </si>
  <si>
    <t>82|71|~97~5~2~~-102~</t>
  </si>
  <si>
    <t>Feedwater Heater (PCE) [97] : Terminal difference</t>
  </si>
  <si>
    <t>82|71|~97~5~3~~-102~</t>
  </si>
  <si>
    <t>Feedwater Heater (PCE) [97] : Drain cooler approach</t>
  </si>
  <si>
    <t>91|~97~1~45~~-102~</t>
  </si>
  <si>
    <t>Feedwater Heater (PCE) [97] : Total heat transfer area</t>
  </si>
  <si>
    <t>91|~97~1~82~~-102~</t>
  </si>
  <si>
    <t>Feedwater Heater (PCE) [97] : Nameplate steam pressure</t>
  </si>
  <si>
    <t>89|~97~3~52~~-102~</t>
  </si>
  <si>
    <t>Feedwater Heater (PCE) [97] : Shell length</t>
  </si>
  <si>
    <t>89|~97~3~53~~-102~</t>
  </si>
  <si>
    <t>Feedwater Heater (PCE) [97] : Shell inner diameter</t>
  </si>
  <si>
    <t>89|~97~3~56~~-102~</t>
  </si>
  <si>
    <t>Feedwater Heater (PCE) [97] : Overall length</t>
  </si>
  <si>
    <t>89|~97~3~27~~-102~</t>
  </si>
  <si>
    <t>Feedwater Heater (PCE) [97] : Overall outer diameter</t>
  </si>
  <si>
    <t>89|~97~3~45~~-102~</t>
  </si>
  <si>
    <t>Feedwater Heater (PCE) [97] : Total dry weight</t>
  </si>
  <si>
    <t>89|~97~3~57~~-102~</t>
  </si>
  <si>
    <t>Feedwater Heater (PCE) [97] : Total operating (wet) weight</t>
  </si>
  <si>
    <t>82|71|~97~5~5~~-102~</t>
  </si>
  <si>
    <t>Feedwater Heater (PCE) [97] : Total estimated installed cost</t>
  </si>
  <si>
    <t>91|~98~1~13~~-102~</t>
  </si>
  <si>
    <t>Feedwater Heater (PCE) [98] : Shell pressure</t>
  </si>
  <si>
    <t>91|~98~1~71~~-102~</t>
  </si>
  <si>
    <t>Feedwater Heater (PCE) [98] : Saturation temperature</t>
  </si>
  <si>
    <t>89|~98~3~7~~-102~</t>
  </si>
  <si>
    <t>Feedwater Heater (PCE) [98] : Total heat transfer</t>
  </si>
  <si>
    <t>82|71|~98~5~1~~-102~</t>
  </si>
  <si>
    <t>Feedwater Heater (PCE) [98] : Heat transfer in condensing section</t>
  </si>
  <si>
    <t>89|~98~3~6~~-102~</t>
  </si>
  <si>
    <t>Feedwater Heater (PCE) [98] : Heat transfer in drain cooler</t>
  </si>
  <si>
    <t>91|~98~1~101~~-102~</t>
  </si>
  <si>
    <t>Feedwater Heater (PCE) [98] : Feedwater temperature rise (overall)</t>
  </si>
  <si>
    <t>82|71|~98~5~2~~-102~</t>
  </si>
  <si>
    <t>Feedwater Heater (PCE) [98] : Terminal difference</t>
  </si>
  <si>
    <t>82|71|~98~5~3~~-102~</t>
  </si>
  <si>
    <t>Feedwater Heater (PCE) [98] : Drain cooler approach</t>
  </si>
  <si>
    <t>91|~98~1~45~~-102~</t>
  </si>
  <si>
    <t>Feedwater Heater (PCE) [98] : Total heat transfer area</t>
  </si>
  <si>
    <t>91|~98~1~82~~-102~</t>
  </si>
  <si>
    <t>Feedwater Heater (PCE) [98] : Nameplate steam pressure</t>
  </si>
  <si>
    <t>89|~98~3~52~~-102~</t>
  </si>
  <si>
    <t>Feedwater Heater (PCE) [98] : Shell length</t>
  </si>
  <si>
    <t>89|~98~3~53~~-102~</t>
  </si>
  <si>
    <t>Feedwater Heater (PCE) [98] : Shell inner diameter</t>
  </si>
  <si>
    <t>89|~98~3~56~~-102~</t>
  </si>
  <si>
    <t>Feedwater Heater (PCE) [98] : Overall length</t>
  </si>
  <si>
    <t>89|~98~3~27~~-102~</t>
  </si>
  <si>
    <t>Feedwater Heater (PCE) [98] : Overall outer diameter</t>
  </si>
  <si>
    <t>89|~98~3~45~~-102~</t>
  </si>
  <si>
    <t>Feedwater Heater (PCE) [98] : Total dry weight</t>
  </si>
  <si>
    <t>89|~98~3~57~~-102~</t>
  </si>
  <si>
    <t>Feedwater Heater (PCE) [98] : Total operating (wet) weight</t>
  </si>
  <si>
    <t>82|71|~98~5~5~~-102~</t>
  </si>
  <si>
    <t>Feedwater Heater (PCE) [98] : Total estimated installed cost</t>
  </si>
  <si>
    <t>91|~99~1~13~~-102~</t>
  </si>
  <si>
    <t>Feedwater Heater (PCE) [99] : Shell pressure</t>
  </si>
  <si>
    <t>91|~99~1~71~~-102~</t>
  </si>
  <si>
    <t>Feedwater Heater (PCE) [99] : Saturation temperature</t>
  </si>
  <si>
    <t>89|~99~3~7~~-102~</t>
  </si>
  <si>
    <t>Feedwater Heater (PCE) [99] : Total heat transfer</t>
  </si>
  <si>
    <t>82|71|~99~5~1~~-102~</t>
  </si>
  <si>
    <t>Feedwater Heater (PCE) [99] : Heat transfer in condensing section</t>
  </si>
  <si>
    <t>89|~99~3~6~~-102~</t>
  </si>
  <si>
    <t>Feedwater Heater (PCE) [99] : Heat transfer in drain cooler</t>
  </si>
  <si>
    <t>91|~99~1~101~~-102~</t>
  </si>
  <si>
    <t>Feedwater Heater (PCE) [99] : Feedwater temperature rise (overall)</t>
  </si>
  <si>
    <t>82|71|~99~5~2~~-102~</t>
  </si>
  <si>
    <t>Feedwater Heater (PCE) [99] : Terminal difference</t>
  </si>
  <si>
    <t>82|71|~99~5~3~~-102~</t>
  </si>
  <si>
    <t>Feedwater Heater (PCE) [99] : Drain cooler approach</t>
  </si>
  <si>
    <t>91|~99~1~45~~-102~</t>
  </si>
  <si>
    <t>Feedwater Heater (PCE) [99] : Total heat transfer area</t>
  </si>
  <si>
    <t>91|~99~1~82~~-102~</t>
  </si>
  <si>
    <t>Feedwater Heater (PCE) [99] : Nameplate steam pressure</t>
  </si>
  <si>
    <t>89|~99~3~52~~-102~</t>
  </si>
  <si>
    <t>Feedwater Heater (PCE) [99] : Shell length</t>
  </si>
  <si>
    <t>89|~99~3~53~~-102~</t>
  </si>
  <si>
    <t>Feedwater Heater (PCE) [99] : Shell inner diameter</t>
  </si>
  <si>
    <t>89|~99~3~56~~-102~</t>
  </si>
  <si>
    <t>Feedwater Heater (PCE) [99] : Overall length</t>
  </si>
  <si>
    <t>89|~99~3~27~~-102~</t>
  </si>
  <si>
    <t>Feedwater Heater (PCE) [99] : Overall outer diameter</t>
  </si>
  <si>
    <t>89|~99~3~45~~-102~</t>
  </si>
  <si>
    <t>Feedwater Heater (PCE) [99] : Total dry weight</t>
  </si>
  <si>
    <t>89|~99~3~57~~-102~</t>
  </si>
  <si>
    <t>Feedwater Heater (PCE) [99] : Total operating (wet) weight</t>
  </si>
  <si>
    <t>82|71|~99~5~5~~-102~</t>
  </si>
  <si>
    <t>Feedwater Heater (PCE) [99] : Total estimated installed cost</t>
  </si>
  <si>
    <t>93|~10~3~1~~-24~</t>
  </si>
  <si>
    <t>Fuel Source [10] - Coal : Pressure</t>
  </si>
  <si>
    <t>93|~10~3~2~~-24~</t>
  </si>
  <si>
    <t>Fuel Source [10] - Coal : Temperature</t>
  </si>
  <si>
    <t>93|~10~3~3~~-24~</t>
  </si>
  <si>
    <t>Fuel Source [10] - Coal : Enthalpy</t>
  </si>
  <si>
    <t>93|~10~3~4~~-24~</t>
  </si>
  <si>
    <t>93|~10~3~10~~-24~</t>
  </si>
  <si>
    <t>Fuel Source [10] - Coal : Energy flow (LHV)</t>
  </si>
  <si>
    <t>93|~10~3~11~~-24~</t>
  </si>
  <si>
    <t>Fuel Source [10] - Coal : Energy flow (HHV)</t>
  </si>
  <si>
    <t>93|~10~3~25~~-24~</t>
  </si>
  <si>
    <t>Fuel Source [10] - Coal : Fuel LHV price</t>
  </si>
  <si>
    <t>93|~10~3~26~~-24~</t>
  </si>
  <si>
    <t>Fuel Source [10] - Coal : Fuel expense</t>
  </si>
  <si>
    <t>~10~4~15~200~-24~</t>
  </si>
  <si>
    <t>~10~10~2~200~-24~</t>
  </si>
  <si>
    <t>Fuel Source [10] - Coal : Fuel type</t>
  </si>
  <si>
    <t>Solid</t>
  </si>
  <si>
    <t>~10~3~50~200~-24~</t>
  </si>
  <si>
    <t>Fuel Source [10] - Coal : LHV @ 25C</t>
  </si>
  <si>
    <t>~10~3~49~200~-24~</t>
  </si>
  <si>
    <t>~10~3~20~200~-24~</t>
  </si>
  <si>
    <t>~10~10~3~200~-24~</t>
  </si>
  <si>
    <t>Fuel Source [10] - Coal : Total LHV + Sensible heat referenced to 25C</t>
  </si>
  <si>
    <t>~10~10~4~200~-24~</t>
  </si>
  <si>
    <t>Fuel Source [10] - Coal : Total fuel enthalpy referenced to 0C</t>
  </si>
  <si>
    <t>~10~3~42~200~-24~</t>
  </si>
  <si>
    <t>Fuel Source [10] - Coal : Weight % of C</t>
  </si>
  <si>
    <t>~10~3~43~200~-24~</t>
  </si>
  <si>
    <t>Fuel Source [10] - Coal : Weight % of H</t>
  </si>
  <si>
    <t>~10~3~48~200~-24~</t>
  </si>
  <si>
    <t>Fuel Source [10] - Coal : Weight % of O</t>
  </si>
  <si>
    <t>~10~3~44~200~-24~</t>
  </si>
  <si>
    <t>Fuel Source [10] - Coal : Weight % of N</t>
  </si>
  <si>
    <t>~10~3~46~200~-24~</t>
  </si>
  <si>
    <t>Fuel Source [10] - Coal : Weight % of S</t>
  </si>
  <si>
    <t>~10~3~41~200~-24~</t>
  </si>
  <si>
    <t>Fuel Source [10] - Coal : Weight % of Ar</t>
  </si>
  <si>
    <t>~10~3~45~200~-24~</t>
  </si>
  <si>
    <t>Fuel Source [10] - Coal : Weight % of Chlorine</t>
  </si>
  <si>
    <t>~10~3~47~200~-24~</t>
  </si>
  <si>
    <t>Fuel Source [10] - Coal : Weight % of Ash</t>
  </si>
  <si>
    <t>~10~3~30~200~-24~</t>
  </si>
  <si>
    <t>Fuel Source [10] - Coal : Weight % of Moisture</t>
  </si>
  <si>
    <t>~10~3~23~200~-24~</t>
  </si>
  <si>
    <t>Fuel Source [10] - Coal : Equivalent molecular weight</t>
  </si>
  <si>
    <t>93|~7~4~57~~-158~</t>
  </si>
  <si>
    <t>Boiler Assembly [1]: Furnace w/ Pulverizer [7] : Total steam produced</t>
  </si>
  <si>
    <t>93|~7~4~54~~-158~</t>
  </si>
  <si>
    <t>Boiler Assembly [1]: Furnace w/ Pulverizer [7] : Steam pressure</t>
  </si>
  <si>
    <t>93|~7~4~55~~-158~</t>
  </si>
  <si>
    <t>Boiler Assembly [1]: Furnace w/ Pulverizer [7] : Steam temperature</t>
  </si>
  <si>
    <t>93|~7~4~56~~-158~</t>
  </si>
  <si>
    <t>Boiler Assembly [1]: Furnace w/ Pulverizer [7] : Steam enthalpy</t>
  </si>
  <si>
    <t>93|~7~4~14~~-158~</t>
  </si>
  <si>
    <t>Boiler Assembly [1]: Furnace w/ Pulverizer [7] : Blowdown mass flow</t>
  </si>
  <si>
    <t>93|~7~4~15~~-158~</t>
  </si>
  <si>
    <t>Boiler Assembly [1]: Furnace w/ Pulverizer [7] : Blowdown enthalpy</t>
  </si>
  <si>
    <t>93|~7~4~1~~-158~</t>
  </si>
  <si>
    <t>Boiler Assembly [1]: Furnace w/ Pulverizer [7] : Adiabatic temperature</t>
  </si>
  <si>
    <t>93|~7~4~3~~-158~</t>
  </si>
  <si>
    <t>Boiler Assembly [1]: Furnace w/ Pulverizer [7] : Effective radiating temperature</t>
  </si>
  <si>
    <t>93|~7~4~2~~-158~</t>
  </si>
  <si>
    <t>93|~7~4~4~~-158~</t>
  </si>
  <si>
    <t>Boiler Assembly [1]: Furnace w/ Pulverizer [7] : Waterwall surface temperature</t>
  </si>
  <si>
    <t>93|~7~4~19~~-158~</t>
  </si>
  <si>
    <t>82|71|~7~6~1~~-158~</t>
  </si>
  <si>
    <t>Boiler Assembly [1]: Furnace w/ Pulverizer [7] : Flue gas N2 mol%</t>
  </si>
  <si>
    <t>93|~7~4~103~~-158~</t>
  </si>
  <si>
    <t>Boiler Assembly [1]: Furnace w/ Pulverizer [7] : Flue gas O2 mol%</t>
  </si>
  <si>
    <t>93|~7~4~104~~-158~</t>
  </si>
  <si>
    <t>Boiler Assembly [1]: Furnace w/ Pulverizer [7] : Flue gas CO2 mol%</t>
  </si>
  <si>
    <t>93|~7~4~105~~-158~</t>
  </si>
  <si>
    <t>Boiler Assembly [1]: Furnace w/ Pulverizer [7] : Flue gas H2O mol%</t>
  </si>
  <si>
    <t>93|~7~4~191~~-158~</t>
  </si>
  <si>
    <t>Boiler Assembly [1]: Furnace w/ Pulverizer [7] : Flue gas SO2 mol%</t>
  </si>
  <si>
    <t>82|71|~7~6~2~~-158~</t>
  </si>
  <si>
    <t>Boiler Assembly [1]: Furnace w/ Pulverizer [7] : Flue gas Ar mol%</t>
  </si>
  <si>
    <t>93|~7~4~289~~-158~</t>
  </si>
  <si>
    <t>Boiler Assembly [1]: Furnace w/ Pulverizer [7] : Total heat transfer to water/steam side</t>
  </si>
  <si>
    <t>93|~7~4~5~~-158~</t>
  </si>
  <si>
    <t>Boiler Assembly [1]: Furnace w/ Pulverizer [7] : Heat transfer to waterwall</t>
  </si>
  <si>
    <t>93|~7~4~6~~-158~</t>
  </si>
  <si>
    <t>Boiler Assembly [1]: Furnace w/ Pulverizer [7] : Heat transfer to radiant superheater</t>
  </si>
  <si>
    <t>93|~7~4~7~~-158~</t>
  </si>
  <si>
    <t>Boiler Assembly [1]: Furnace w/ Pulverizer [7] : Heat transfer to radiant reheater</t>
  </si>
  <si>
    <t>82|71|~7~6~3~~-158~</t>
  </si>
  <si>
    <t>Boiler Assembly [1]: Furnace w/ Pulverizer [7] : Unburnt carbon in ash</t>
  </si>
  <si>
    <t>93|~7~4~13~~-158~</t>
  </si>
  <si>
    <t>Boiler Assembly [1]: Furnace w/ Pulverizer [7] : Heat losses</t>
  </si>
  <si>
    <t>93|~7~4~109~~-158~</t>
  </si>
  <si>
    <t>93|~7~4~321~~-158~</t>
  </si>
  <si>
    <t>Boiler Assembly [1]: Furnace w/ Pulverizer [7] : Bottom ash (bed drain) sensible heat</t>
  </si>
  <si>
    <t>93|~7~4~322~~-158~</t>
  </si>
  <si>
    <t>Boiler Assembly [1]: Furnace w/ Pulverizer [7] : Fly ash sensible heat</t>
  </si>
  <si>
    <t>93|~7~4~43~~-158~</t>
  </si>
  <si>
    <t>Boiler Assembly [1]: Furnace w/ Pulverizer [7] : Heat absorption rate</t>
  </si>
  <si>
    <t>kW/m^2</t>
  </si>
  <si>
    <t>93|~7~4~41~~-158~</t>
  </si>
  <si>
    <t>Boiler Assembly [1]: Furnace w/ Pulverizer [7] : Heat release rate</t>
  </si>
  <si>
    <t>93|~7~4~42~~-158~</t>
  </si>
  <si>
    <t>Boiler Assembly [1]: Furnace w/ Pulverizer [7] : Volumetric fuel release rate</t>
  </si>
  <si>
    <t>kW/m^3</t>
  </si>
  <si>
    <t>93|~7~4~305~~-158~</t>
  </si>
  <si>
    <t>Boiler Assembly [1]: Furnace w/ Pulverizer [7] : SO2 removal efficiency</t>
  </si>
  <si>
    <t>93|~7~4~302~~-158~</t>
  </si>
  <si>
    <t>Boiler Assembly [1]: Furnace w/ Pulverizer [7] : Sulfur removed</t>
  </si>
  <si>
    <t>93|~7~4~301~~-158~</t>
  </si>
  <si>
    <t>Boiler Assembly [1]: Furnace w/ Pulverizer [7] : Reagent consumption</t>
  </si>
  <si>
    <t>93|~7~4~32~~-158~</t>
  </si>
  <si>
    <t>Boiler Assembly [1]: Furnace w/ Pulverizer [7] : Gas mass flux @ aperture</t>
  </si>
  <si>
    <t>t/h-m^2</t>
  </si>
  <si>
    <t>93|~7~4~46~~-158~</t>
  </si>
  <si>
    <t>Boiler Assembly [1]: Furnace w/ Pulverizer [7] : Gas velocity leaving aperture @ exit temperature</t>
  </si>
  <si>
    <t>93|~7~4~247~~-158~</t>
  </si>
  <si>
    <t>Boiler Assembly [1]: Furnace w/ Pulverizer [7] : Furnace gas mass flux</t>
  </si>
  <si>
    <t>93|~7~4~33~~-158~</t>
  </si>
  <si>
    <t>Boiler Assembly [1]: Furnace w/ Pulverizer [7] : Furnace velocity @ effective radiating temperature</t>
  </si>
  <si>
    <t>93|~7~4~339~~-158~</t>
  </si>
  <si>
    <t>Boiler Assembly [1]: Furnace w/ Pulverizer [7] : Fuel mass flow</t>
  </si>
  <si>
    <t>82|71|~7~6~4~~-158~</t>
  </si>
  <si>
    <t>Boiler Assembly [1]: Furnace w/ Pulverizer [7] : Fuel consumption per day</t>
  </si>
  <si>
    <t>tonne/day</t>
  </si>
  <si>
    <t>93|~7~4~17~~-158~</t>
  </si>
  <si>
    <t>Boiler Assembly [1]: Furnace w/ Pulverizer [7] : Fuel input (LHV)</t>
  </si>
  <si>
    <t>93|~7~4~49~~-158~</t>
  </si>
  <si>
    <t>Boiler Assembly [1]: Furnace w/ Pulverizer [7] : Fuel input (HHV)</t>
  </si>
  <si>
    <t>93|~7~4~28~~-158~</t>
  </si>
  <si>
    <t>Boiler Assembly [1]: Furnace w/ Pulverizer [7] : Fuel delivery power</t>
  </si>
  <si>
    <t>93|~7~4~246~~-158~</t>
  </si>
  <si>
    <t>Boiler Assembly [1]: Furnace w/ Pulverizer [7] : Ash handling power</t>
  </si>
  <si>
    <t>93|~7~4~16~~-158~</t>
  </si>
  <si>
    <t>Boiler Assembly [1]: Furnace w/ Pulverizer [7] : Fuel ash flow</t>
  </si>
  <si>
    <t>93|~7~4~24~~-158~</t>
  </si>
  <si>
    <t>Boiler Assembly [1]: Furnace w/ Pulverizer [7] : Unburnt carbon flow</t>
  </si>
  <si>
    <t>93|~7~4~312~~-158~</t>
  </si>
  <si>
    <t>Boiler Assembly [1]: Furnace w/ Pulverizer [7] : Total solids added to ash due to reagent addition</t>
  </si>
  <si>
    <t>93|~7~4~326~~-158~</t>
  </si>
  <si>
    <t>Boiler Assembly [1]: Furnace w/ Pulverizer [7] : Inert bed material feed</t>
  </si>
  <si>
    <t>93|~7~4~327~~-158~</t>
  </si>
  <si>
    <t>Boiler Assembly [1]: Furnace w/ Pulverizer [7] : Total solid produced from combustion</t>
  </si>
  <si>
    <t>93|~7~4~314~~-158~</t>
  </si>
  <si>
    <t>Boiler Assembly [1]: Furnace w/ Pulverizer [7] : Bottom ash flow</t>
  </si>
  <si>
    <t>93|~7~4~317~~-158~</t>
  </si>
  <si>
    <t>Boiler Assembly [1]: Furnace w/ Pulverizer [7] : Fly ash flow</t>
  </si>
  <si>
    <t>Boiler Assembly [1]: Furnace w/ Pulverizer [7] : Reference O2 content</t>
  </si>
  <si>
    <t>93|~7~4~431~~-158~</t>
  </si>
  <si>
    <t>Boiler Assembly [1]: Furnace w/ Pulverizer [7] : Hg from combustion</t>
  </si>
  <si>
    <t>kg/hr</t>
  </si>
  <si>
    <t>93|~7~4~432~~-158~</t>
  </si>
  <si>
    <t>Boiler Assembly [1]: Furnace w/ Pulverizer [7] : Hg in exit gas</t>
  </si>
  <si>
    <t>93|~7~4~193~~-158~</t>
  </si>
  <si>
    <t>Boiler Assembly [1]: Furnace w/ Pulverizer [7] : HCl in exit gas</t>
  </si>
  <si>
    <t>93|~7~4~194~~-158~</t>
  </si>
  <si>
    <t>Boiler Assembly [1]: Furnace w/ Pulverizer [7] : NOx production</t>
  </si>
  <si>
    <t>93|~7~4~333~~-158~</t>
  </si>
  <si>
    <t>Boiler Assembly [1]: Furnace w/ Pulverizer [7] : NOx volume concentration in exit flue gas</t>
  </si>
  <si>
    <t>ppmv</t>
  </si>
  <si>
    <t>93|~7~4~336~~-158~</t>
  </si>
  <si>
    <t>Boiler Assembly [1]: Furnace w/ Pulverizer [7] : NOx mass concentration in exit flue gas</t>
  </si>
  <si>
    <t>ppm</t>
  </si>
  <si>
    <t>93|~7~4~334~~-158~</t>
  </si>
  <si>
    <t>Boiler Assembly [1]: Furnace w/ Pulverizer [7] : NOx volume concentration in exit flue gas (dry base, actual O2%)</t>
  </si>
  <si>
    <t>ppmvd</t>
  </si>
  <si>
    <t>93|~7~4~335~~-158~</t>
  </si>
  <si>
    <t>Boiler Assembly [1]: Furnace w/ Pulverizer [7] : NOx volume concentration in exit flue gas (dry base, reference O2%)</t>
  </si>
  <si>
    <t>76|~7~2~5~100~-158~</t>
  </si>
  <si>
    <t>Boiler Assembly [1]: Furnace w/ Pulverizer [7] : Number of existing pulverizers</t>
  </si>
  <si>
    <t>76|~7~2~11~100~-158~</t>
  </si>
  <si>
    <t>Boiler Assembly [1]: Furnace w/ Pulverizer [7] : Number of operating pulverizers</t>
  </si>
  <si>
    <t>91|~7~1~92~100~-158~</t>
  </si>
  <si>
    <t>Boiler Assembly [1]: Furnace w/ Pulverizer [7] : Pulverizer inlet fuel flow</t>
  </si>
  <si>
    <t>93|~7~3~2~100~-158~</t>
  </si>
  <si>
    <t>Boiler Assembly [1]: Furnace w/ Pulverizer [7] : Pulverizer inlet fuel flow (each)</t>
  </si>
  <si>
    <t>91|~7~1~80~100~-158~</t>
  </si>
  <si>
    <t>Boiler Assembly [1]: Furnace w/ Pulverizer [7] : Pulverizer inlet fuel temperature</t>
  </si>
  <si>
    <t>91|~7~1~89~100~-158~</t>
  </si>
  <si>
    <t>Boiler Assembly [1]: Furnace w/ Pulverizer [7] : Pulverizer inlet fuel moisture percent</t>
  </si>
  <si>
    <t>93|~7~3~20~100~-158~</t>
  </si>
  <si>
    <t>Boiler Assembly [1]: Furnace w/ Pulverizer [7] : Pulverizer outlet fuel flow (each)</t>
  </si>
  <si>
    <t>93|~7~3~19~100~-158~</t>
  </si>
  <si>
    <t>Boiler Assembly [1]: Furnace w/ Pulverizer [7] : Pulverizer outlet fuel moisture percent</t>
  </si>
  <si>
    <t>93|~7~3~6~100~-158~</t>
  </si>
  <si>
    <t>Boiler Assembly [1]: Furnace w/ Pulverizer [7] : Pulverizer outlet temperature</t>
  </si>
  <si>
    <t>93|~7~3~33~100~-158~</t>
  </si>
  <si>
    <t>Boiler Assembly [1]: Furnace w/ Pulverizer [7] : Pulverizer total moisture evaporated</t>
  </si>
  <si>
    <t>93|~7~3~34~100~-158~</t>
  </si>
  <si>
    <t>Boiler Assembly [1]: Furnace w/ Pulverizer [7] : Pulverizer percent of moisture evaporated</t>
  </si>
  <si>
    <t>82|71|~7~10~1~100~-158~</t>
  </si>
  <si>
    <t>Boiler Assembly [1]: Furnace w/ Pulverizer [7] : Pulverizer hot gas inlet mass flow</t>
  </si>
  <si>
    <t>82|71|~7~10~11~100~-158~</t>
  </si>
  <si>
    <t>Boiler Assembly [1]: Furnace w/ Pulverizer [7] : Pulverizer hot gas inlet mass flow (each)</t>
  </si>
  <si>
    <t>91|~7~1~41~100~-158~</t>
  </si>
  <si>
    <t>Boiler Assembly [1]: Furnace w/ Pulverizer [7] : Pulverizer hot gas inlet temperature</t>
  </si>
  <si>
    <t>82|71|~7~10~2~100~-158~</t>
  </si>
  <si>
    <t>Boiler Assembly [1]: Furnace w/ Pulverizer [7] : Pulverizer tempering air mass flow</t>
  </si>
  <si>
    <t>82|71|~7~10~12~100~-158~</t>
  </si>
  <si>
    <t>Boiler Assembly [1]: Furnace w/ Pulverizer [7] : Pulverizer tempering air mass flow (each)</t>
  </si>
  <si>
    <t>91|~7~1~51~100~-158~</t>
  </si>
  <si>
    <t>Boiler Assembly [1]: Furnace w/ Pulverizer [7] : Pulverizer tempering air temperature</t>
  </si>
  <si>
    <t>82|71|~7~10~3~100~-158~</t>
  </si>
  <si>
    <t>Boiler Assembly [1]: Furnace w/ Pulverizer [7] : Drying air mass flow</t>
  </si>
  <si>
    <t>82|71|~7~10~13~100~-158~</t>
  </si>
  <si>
    <t>Boiler Assembly [1]: Furnace w/ Pulverizer [7] : Drying air mass flow (each)</t>
  </si>
  <si>
    <t>91|~7~1~61~100~-158~</t>
  </si>
  <si>
    <t>Boiler Assembly [1]: Furnace w/ Pulverizer [7] : Drying air temperature</t>
  </si>
  <si>
    <t>91|~7~1~60~100~-158~</t>
  </si>
  <si>
    <t>Boiler Assembly [1]: Furnace w/ Pulverizer [7] : Drying air pressure</t>
  </si>
  <si>
    <t>93|~7~3~10~100~-158~</t>
  </si>
  <si>
    <t>Boiler Assembly [1]: Furnace w/ Pulverizer [7] : Pulverizer percentage of tempering air over total drying air</t>
  </si>
  <si>
    <t>93|~7~3~35~100~-158~</t>
  </si>
  <si>
    <t>Boiler Assembly [1]: Furnace w/ Pulverizer [7] : Pulverizer inlet air/fuel mass ratio</t>
  </si>
  <si>
    <t>82|71|~7~10~4~100~-158~</t>
  </si>
  <si>
    <t>Boiler Assembly [1]: Furnace w/ Pulverizer [7] : Pulverizer outlet gas mass flow</t>
  </si>
  <si>
    <t>82|71|~7~10~14~100~-158~</t>
  </si>
  <si>
    <t>Boiler Assembly [1]: Furnace w/ Pulverizer [7] : Pulverizer outlet gas mass flow (each)</t>
  </si>
  <si>
    <t>93|~7~3~37~100~-158~</t>
  </si>
  <si>
    <t>Boiler Assembly [1]: Furnace w/ Pulverizer [7] : Pulverizer outlet gas dew point</t>
  </si>
  <si>
    <t>93|~7~3~38~100~-158~</t>
  </si>
  <si>
    <t>Boiler Assembly [1]: Furnace w/ Pulverizer [7] : Pulverizer outlet gas relative humidity</t>
  </si>
  <si>
    <t>93|~7~3~5~100~-158~</t>
  </si>
  <si>
    <t>Boiler Assembly [1]: Furnace w/ Pulverizer [7] : Pulverizer power (each)</t>
  </si>
  <si>
    <t>82|71|~7~10~10~100~-158~</t>
  </si>
  <si>
    <t>Boiler Assembly [1]: Furnace w/ Pulverizer [7] : Pulverizer hot PA fan power (each)</t>
  </si>
  <si>
    <t>93|~7~3~30~100~-158~</t>
  </si>
  <si>
    <t>Boiler Assembly [1]: Furnace w/ Pulverizer [7] : Pulverizer total power consumption</t>
  </si>
  <si>
    <t>93|~3~3~1~~-1~</t>
  </si>
  <si>
    <t>Gas/Air Source [3] - Sec.Air : Pressure</t>
  </si>
  <si>
    <t>93|~3~3~2~~-1~</t>
  </si>
  <si>
    <t>Gas/Air Source [3] - Sec.Air : Temperature</t>
  </si>
  <si>
    <t>93|~3~3~3~~-1~</t>
  </si>
  <si>
    <t>Gas/Air Source [3] - Sec.Air : Enthalpy</t>
  </si>
  <si>
    <t>93|~3~3~4~~-1~</t>
  </si>
  <si>
    <t>93|~3~3~5~~-1~</t>
  </si>
  <si>
    <t>Gas/Air Source [3] - Sec.Air : Molecular weight</t>
  </si>
  <si>
    <t>93|~3~3~11~~-1~</t>
  </si>
  <si>
    <t>Gas/Air Source [3] - Sec.Air : N2 mole percent</t>
  </si>
  <si>
    <t>93|~3~3~12~~-1~</t>
  </si>
  <si>
    <t>Gas/Air Source [3] - Sec.Air : O2 mole percent</t>
  </si>
  <si>
    <t>93|~3~3~13~~-1~</t>
  </si>
  <si>
    <t>Gas/Air Source [3] - Sec.Air : CO2 mole percent</t>
  </si>
  <si>
    <t>93|~3~3~14~~-1~</t>
  </si>
  <si>
    <t>Gas/Air Source [3] - Sec.Air : H2O mole percent</t>
  </si>
  <si>
    <t>93|~3~3~15~~-1~</t>
  </si>
  <si>
    <t>Gas/Air Source [3] - Sec.Air : SO2 mole percent</t>
  </si>
  <si>
    <t>93|~3~3~16~~-1~</t>
  </si>
  <si>
    <t>Gas/Air Source [3] - Sec.Air : Ar mole percent</t>
  </si>
  <si>
    <t>93|~3~3~20~~-1~</t>
  </si>
  <si>
    <t>Gas/Air Source [3] - Sec.Air : Liquid H2O mole percent</t>
  </si>
  <si>
    <t>93|~3~3~21~~-1~</t>
  </si>
  <si>
    <t>Gas/Air Source [3] - Sec.Air : CO2 mass flow</t>
  </si>
  <si>
    <t>93|~11~3~1~~-1~</t>
  </si>
  <si>
    <t>Gas/Air Source [11] - Prim.Air : Pressure</t>
  </si>
  <si>
    <t>93|~11~3~2~~-1~</t>
  </si>
  <si>
    <t>Gas/Air Source [11] - Prim.Air : Temperature</t>
  </si>
  <si>
    <t>93|~11~3~3~~-1~</t>
  </si>
  <si>
    <t>Gas/Air Source [11] - Prim.Air : Enthalpy</t>
  </si>
  <si>
    <t>93|~11~3~4~~-1~</t>
  </si>
  <si>
    <t>93|~11~3~5~~-1~</t>
  </si>
  <si>
    <t>Gas/Air Source [11] - Prim.Air : Molecular weight</t>
  </si>
  <si>
    <t>93|~11~3~11~~-1~</t>
  </si>
  <si>
    <t>Gas/Air Source [11] - Prim.Air : N2 mole percent</t>
  </si>
  <si>
    <t>93|~11~3~12~~-1~</t>
  </si>
  <si>
    <t>Gas/Air Source [11] - Prim.Air : O2 mole percent</t>
  </si>
  <si>
    <t>93|~11~3~13~~-1~</t>
  </si>
  <si>
    <t>Gas/Air Source [11] - Prim.Air : CO2 mole percent</t>
  </si>
  <si>
    <t>93|~11~3~14~~-1~</t>
  </si>
  <si>
    <t>Gas/Air Source [11] - Prim.Air : H2O mole percent</t>
  </si>
  <si>
    <t>93|~11~3~15~~-1~</t>
  </si>
  <si>
    <t>Gas/Air Source [11] - Prim.Air : SO2 mole percent</t>
  </si>
  <si>
    <t>93|~11~3~16~~-1~</t>
  </si>
  <si>
    <t>Gas/Air Source [11] - Prim.Air : Ar mole percent</t>
  </si>
  <si>
    <t>93|~11~3~20~~-1~</t>
  </si>
  <si>
    <t>Gas/Air Source [11] - Prim.Air : Liquid H2O mole percent</t>
  </si>
  <si>
    <t>93|~11~3~21~~-1~</t>
  </si>
  <si>
    <t>Gas/Air Source [11] - Prim.Air : CO2 mass flow</t>
  </si>
  <si>
    <t>82|71|~105~10~1~~-87~</t>
  </si>
  <si>
    <t>Header - Logical, 3 [105] : Logical mode</t>
  </si>
  <si>
    <t>Pull header</t>
  </si>
  <si>
    <t>82|71|~105~10~2~~-87~</t>
  </si>
  <si>
    <t>Header - Logical, 3 [105] : Header pressure mode</t>
  </si>
  <si>
    <t>Controlled</t>
  </si>
  <si>
    <t>93|~105~3~1~~-87~</t>
  </si>
  <si>
    <t>93|~105~3~6~~-87~</t>
  </si>
  <si>
    <t>Header - Logical, 3 [105] : Header temperature</t>
  </si>
  <si>
    <t>93|~105~3~3~~-87~</t>
  </si>
  <si>
    <t>Header - Logical, 3 [105] : Header enthalpy</t>
  </si>
  <si>
    <t>93|~105~3~2~~-87~</t>
  </si>
  <si>
    <t>Header - Logical, 3 [105] : Header flow</t>
  </si>
  <si>
    <t>86|76|89|~105~12~1~1~-87~</t>
  </si>
  <si>
    <t>Header - Logical, 3 [105] : A inlet pressure</t>
  </si>
  <si>
    <t>86|76|89|~105~12~2~1~-87~</t>
  </si>
  <si>
    <t>Header - Logical, 3 [105] : A inlet temperature</t>
  </si>
  <si>
    <t>86|76|89|~105~12~3~1~-87~</t>
  </si>
  <si>
    <t>Header - Logical, 3 [105] : A inlet mass flow</t>
  </si>
  <si>
    <t>86|76|89|~105~12~4~1~-87~</t>
  </si>
  <si>
    <t>Header - Logical, 3 [105] : A inlet enthalpy</t>
  </si>
  <si>
    <t>86|76|89|~105~12~1~3~-87~</t>
  </si>
  <si>
    <t>Header - Logical, 3 [105] : C inlet pressure</t>
  </si>
  <si>
    <t>86|76|89|~105~12~2~3~-87~</t>
  </si>
  <si>
    <t>Header - Logical, 3 [105] : C inlet temperature</t>
  </si>
  <si>
    <t>86|76|89|~105~12~3~3~-87~</t>
  </si>
  <si>
    <t>Header - Logical, 3 [105] : C inlet mass flow</t>
  </si>
  <si>
    <t>86|76|89|~105~12~4~3~-87~</t>
  </si>
  <si>
    <t>Header - Logical, 3 [105] : C inlet enthalpy</t>
  </si>
  <si>
    <t>86|82|89|~105~22~1~2~-87~</t>
  </si>
  <si>
    <t>Header - Logical, 3 [105] : B outlet pressure</t>
  </si>
  <si>
    <t>86|82|89|~105~22~2~2~-87~</t>
  </si>
  <si>
    <t>Header - Logical, 3 [105] : B outlet temperature</t>
  </si>
  <si>
    <t>86|82|89|~105~22~3~2~-87~</t>
  </si>
  <si>
    <t>Header - Logical, 3 [105] : B outlet mass flow</t>
  </si>
  <si>
    <t>86|82|89|~105~22~4~2~-87~</t>
  </si>
  <si>
    <t>Header - Logical, 3 [105] : B outlet enthalpy</t>
  </si>
  <si>
    <t>93|~118~3~1~~-46~</t>
  </si>
  <si>
    <t>Makeup / Blowdown [118] : Makeup flow</t>
  </si>
  <si>
    <t>93|~118~3~3~~-46~</t>
  </si>
  <si>
    <t>93|~118~3~2~~-46~</t>
  </si>
  <si>
    <t>Makeup / Blowdown [118] : Makeup enthalpy</t>
  </si>
  <si>
    <t>93|~118~3~4~~-46~</t>
  </si>
  <si>
    <t>Makeup / Blowdown [118] : Blowdown flow</t>
  </si>
  <si>
    <t>93|~118~3~6~~-46~</t>
  </si>
  <si>
    <t>Makeup / Blowdown [118] : Blowdown temperature</t>
  </si>
  <si>
    <t>93|~118~3~5~~-46~</t>
  </si>
  <si>
    <t>Makeup / Blowdown [118] : Blowdown enthalpy</t>
  </si>
  <si>
    <t>93|~118~3~11~~-46~</t>
  </si>
  <si>
    <t>Makeup / Blowdown [118] : Inlet pressure</t>
  </si>
  <si>
    <t>93|~118~3~12~~-46~</t>
  </si>
  <si>
    <t>Makeup / Blowdown [118] : Inlet flow</t>
  </si>
  <si>
    <t>93|~118~3~14~~-46~</t>
  </si>
  <si>
    <t>Makeup / Blowdown [118] : Inlet temperature</t>
  </si>
  <si>
    <t>93|~118~3~13~~-46~</t>
  </si>
  <si>
    <t>Makeup / Blowdown [118] : Inlet enthalpy</t>
  </si>
  <si>
    <t>93|~118~3~22~~-46~</t>
  </si>
  <si>
    <t>Makeup / Blowdown [118] : Outlet flow</t>
  </si>
  <si>
    <t>93|~118~3~24~~-46~</t>
  </si>
  <si>
    <t>Makeup / Blowdown [118] : Outlet temperature</t>
  </si>
  <si>
    <t>93|~118~3~23~~-46~</t>
  </si>
  <si>
    <t>Makeup / Blowdown [118] : Outlet enthalpy</t>
  </si>
  <si>
    <t>93|~33~3~1~~-6~</t>
  </si>
  <si>
    <t>Mixer [33] : Actual mass flow fraction of 1st clockwise inlet</t>
  </si>
  <si>
    <t>93|~33~3~2~~-6~</t>
  </si>
  <si>
    <t>Mixer [33] : Actual mass flow fraction of 2nd clockwise inlet</t>
  </si>
  <si>
    <t>93|~33~3~3~~-6~</t>
  </si>
  <si>
    <t>Mixer [33] : Actual mass flow fraction of 3rd clockwise inlet</t>
  </si>
  <si>
    <t>93|~35~3~1~~-6~</t>
  </si>
  <si>
    <t>Mixer [35] : Actual mass flow fraction of 1st clockwise inlet</t>
  </si>
  <si>
    <t>93|~35~3~3~~-6~</t>
  </si>
  <si>
    <t>Mixer [35] : Actual mass flow fraction of 3rd clockwise inlet</t>
  </si>
  <si>
    <t>93|~39~3~1~~-6~</t>
  </si>
  <si>
    <t>Mixer [39] : Actual mass flow fraction of 1st clockwise inlet</t>
  </si>
  <si>
    <t>93|~39~3~3~~-6~</t>
  </si>
  <si>
    <t>Mixer [39] : Actual mass flow fraction of 3rd clockwise inlet</t>
  </si>
  <si>
    <t>93|~44~3~1~~-6~</t>
  </si>
  <si>
    <t>Mixer [44] : Actual mass flow fraction of 1st clockwise inlet</t>
  </si>
  <si>
    <t>93|~44~3~3~~-6~</t>
  </si>
  <si>
    <t>Mixer [44] : Actual mass flow fraction of 3rd clockwise inlet</t>
  </si>
  <si>
    <t>93|~57~3~1~~-6~</t>
  </si>
  <si>
    <t>Mixer [57] : Actual mass flow fraction of 1st clockwise inlet</t>
  </si>
  <si>
    <t>93|~57~3~3~~-6~</t>
  </si>
  <si>
    <t>Mixer [57] : Actual mass flow fraction of 3rd clockwise inlet</t>
  </si>
  <si>
    <t>93|~61~3~1~~-6~</t>
  </si>
  <si>
    <t>Mixer [61] : Actual mass flow fraction of 1st clockwise inlet</t>
  </si>
  <si>
    <t>93|~61~3~3~~-6~</t>
  </si>
  <si>
    <t>Mixer [61] : Actual mass flow fraction of 3rd clockwise inlet</t>
  </si>
  <si>
    <t>93|~63~3~1~~-6~</t>
  </si>
  <si>
    <t>Mixer [63] : Actual mass flow fraction of 1st clockwise inlet</t>
  </si>
  <si>
    <t>93|~63~3~3~~-6~</t>
  </si>
  <si>
    <t>Mixer [63] : Actual mass flow fraction of 3rd clockwise inlet</t>
  </si>
  <si>
    <t>93|~64~3~1~~-6~</t>
  </si>
  <si>
    <t>Mixer [64] : Actual mass flow fraction of 1st clockwise inlet</t>
  </si>
  <si>
    <t>93|~64~3~3~~-6~</t>
  </si>
  <si>
    <t>Mixer [64] : Actual mass flow fraction of 3rd clockwise inlet</t>
  </si>
  <si>
    <t>93|~88~3~1~~-6~</t>
  </si>
  <si>
    <t>Mixer [88] : Actual mass flow fraction of 1st clockwise inlet</t>
  </si>
  <si>
    <t>93|~88~3~3~~-6~</t>
  </si>
  <si>
    <t>Mixer [88] : Actual mass flow fraction of 3rd clockwise inlet</t>
  </si>
  <si>
    <t>93|~88~3~41~~-6~</t>
  </si>
  <si>
    <t>Mixer [88] : Actual mole flow fraction of 1st clockwise inlet</t>
  </si>
  <si>
    <t>93|~88~3~43~~-6~</t>
  </si>
  <si>
    <t>Mixer [88] : Actual mole flow fraction of 3rd clockwise inlet</t>
  </si>
  <si>
    <t>93|~88~3~31~~-6~</t>
  </si>
  <si>
    <t>Mixer [88] : Exit gas N2 mole percent</t>
  </si>
  <si>
    <t>93|~88~3~32~~-6~</t>
  </si>
  <si>
    <t>Mixer [88] : Exit gas O2 mole percent</t>
  </si>
  <si>
    <t>93|~88~3~33~~-6~</t>
  </si>
  <si>
    <t>Mixer [88] : Exit gas CO2 mole percent</t>
  </si>
  <si>
    <t>93|~88~3~34~~-6~</t>
  </si>
  <si>
    <t>Mixer [88] : Exit gas H2O mole percent</t>
  </si>
  <si>
    <t>93|~88~3~35~~-6~</t>
  </si>
  <si>
    <t>Mixer [88] : Exit gas SO2 mole percent</t>
  </si>
  <si>
    <t>93|~88~3~36~~-6~</t>
  </si>
  <si>
    <t>Mixer [88] : Exit gas Ar mole percent</t>
  </si>
  <si>
    <t>93|~92~3~1~~-6~</t>
  </si>
  <si>
    <t>Mixer [92] : Actual mass flow fraction of 1st clockwise inlet</t>
  </si>
  <si>
    <t>93|~92~3~3~~-6~</t>
  </si>
  <si>
    <t>Mixer [92] : Actual mass flow fraction of 3rd clockwise inlet</t>
  </si>
  <si>
    <t>93|~92~3~41~~-6~</t>
  </si>
  <si>
    <t>Mixer [92] : Actual mole flow fraction of 1st clockwise inlet</t>
  </si>
  <si>
    <t>93|~92~3~43~~-6~</t>
  </si>
  <si>
    <t>Mixer [92] : Actual mole flow fraction of 3rd clockwise inlet</t>
  </si>
  <si>
    <t>93|~92~3~31~~-6~</t>
  </si>
  <si>
    <t>Mixer [92] : Exit gas N2 mole percent</t>
  </si>
  <si>
    <t>93|~92~3~32~~-6~</t>
  </si>
  <si>
    <t>Mixer [92] : Exit gas O2 mole percent</t>
  </si>
  <si>
    <t>93|~92~3~33~~-6~</t>
  </si>
  <si>
    <t>Mixer [92] : Exit gas CO2 mole percent</t>
  </si>
  <si>
    <t>93|~92~3~34~~-6~</t>
  </si>
  <si>
    <t>Mixer [92] : Exit gas H2O mole percent</t>
  </si>
  <si>
    <t>93|~92~3~35~~-6~</t>
  </si>
  <si>
    <t>Mixer [92] : Exit gas SO2 mole percent</t>
  </si>
  <si>
    <t>93|~92~3~36~~-6~</t>
  </si>
  <si>
    <t>Mixer [92] : Exit gas Ar mole percent</t>
  </si>
  <si>
    <t>93|~103~3~1~~-6~</t>
  </si>
  <si>
    <t>Mixer [103] : Actual mass flow fraction of 1st clockwise inlet</t>
  </si>
  <si>
    <t>93|~103~3~3~~-6~</t>
  </si>
  <si>
    <t>Mixer [103] : Actual mass flow fraction of 3rd clockwise inlet</t>
  </si>
  <si>
    <t>93|~103~3~41~~-6~</t>
  </si>
  <si>
    <t>Mixer [103] : Actual mole flow fraction of 1st clockwise inlet</t>
  </si>
  <si>
    <t>93|~103~3~43~~-6~</t>
  </si>
  <si>
    <t>Mixer [103] : Actual mole flow fraction of 3rd clockwise inlet</t>
  </si>
  <si>
    <t>93|~103~3~31~~-6~</t>
  </si>
  <si>
    <t>Mixer [103] : Exit gas N2 mole percent</t>
  </si>
  <si>
    <t>93|~103~3~32~~-6~</t>
  </si>
  <si>
    <t>Mixer [103] : Exit gas O2 mole percent</t>
  </si>
  <si>
    <t>93|~103~3~33~~-6~</t>
  </si>
  <si>
    <t>Mixer [103] : Exit gas CO2 mole percent</t>
  </si>
  <si>
    <t>93|~103~3~34~~-6~</t>
  </si>
  <si>
    <t>Mixer [103] : Exit gas H2O mole percent</t>
  </si>
  <si>
    <t>93|~103~3~35~~-6~</t>
  </si>
  <si>
    <t>Mixer [103] : Exit gas SO2 mole percent</t>
  </si>
  <si>
    <t>93|~103~3~36~~-6~</t>
  </si>
  <si>
    <t>Mixer [103] : Exit gas Ar mole percent</t>
  </si>
  <si>
    <t>~47~6~5~~-107~</t>
  </si>
  <si>
    <t>Pipe (PCE) [47] : Mode</t>
  </si>
  <si>
    <t>~47~6~1~~-107~</t>
  </si>
  <si>
    <t>Pipe (PCE) [47] : Pressure drop from inlet to exit</t>
  </si>
  <si>
    <t>~47~6~2~~-107~</t>
  </si>
  <si>
    <t>Pipe (PCE) [47] : Pressure drop as percent of exit pressure</t>
  </si>
  <si>
    <t>~47~6~4~~-107~</t>
  </si>
  <si>
    <t>Pipe (PCE) [47] : Heat loss</t>
  </si>
  <si>
    <t>~49~6~5~~-107~</t>
  </si>
  <si>
    <t>Pipe (PCE) [49] : Mode</t>
  </si>
  <si>
    <t>~49~6~1~~-107~</t>
  </si>
  <si>
    <t>Pipe (PCE) [49] : Pressure drop from inlet to exit</t>
  </si>
  <si>
    <t>~49~6~2~~-107~</t>
  </si>
  <si>
    <t>Pipe (PCE) [49] : Pressure drop as percent of exit pressure</t>
  </si>
  <si>
    <t>~49~6~4~~-107~</t>
  </si>
  <si>
    <t>Pipe (PCE) [49] : Heat loss</t>
  </si>
  <si>
    <t>~50~6~5~~-107~</t>
  </si>
  <si>
    <t>Pipe (PCE) [50] : Mode</t>
  </si>
  <si>
    <t>~50~6~1~~-107~</t>
  </si>
  <si>
    <t>Pipe (PCE) [50] : Pressure drop from inlet to exit</t>
  </si>
  <si>
    <t>~50~6~2~~-107~</t>
  </si>
  <si>
    <t>Pipe (PCE) [50] : Pressure drop as percent of exit pressure</t>
  </si>
  <si>
    <t>~50~6~4~~-107~</t>
  </si>
  <si>
    <t>Pipe (PCE) [50] : Heat loss</t>
  </si>
  <si>
    <t>~51~6~5~~-107~</t>
  </si>
  <si>
    <t>Pipe (PCE) [51] : Mode</t>
  </si>
  <si>
    <t>~51~6~1~~-107~</t>
  </si>
  <si>
    <t>Pipe (PCE) [51] : Pressure drop from inlet to exit</t>
  </si>
  <si>
    <t>~51~6~2~~-107~</t>
  </si>
  <si>
    <t>Pipe (PCE) [51] : Pressure drop as percent of exit pressure</t>
  </si>
  <si>
    <t>~51~6~4~~-107~</t>
  </si>
  <si>
    <t>Pipe (PCE) [51] : Heat loss</t>
  </si>
  <si>
    <t>~53~6~5~~-107~</t>
  </si>
  <si>
    <t>Pipe (PCE) [53] : Mode</t>
  </si>
  <si>
    <t>~53~6~1~~-107~</t>
  </si>
  <si>
    <t>Pipe (PCE) [53] : Pressure drop from inlet to exit</t>
  </si>
  <si>
    <t>~53~6~2~~-107~</t>
  </si>
  <si>
    <t>Pipe (PCE) [53] : Pressure drop as percent of exit pressure</t>
  </si>
  <si>
    <t>~53~6~4~~-107~</t>
  </si>
  <si>
    <t>Pipe (PCE) [53] : Heat loss</t>
  </si>
  <si>
    <t>~54~6~5~~-107~</t>
  </si>
  <si>
    <t>Pipe (PCE) [54] : Mode</t>
  </si>
  <si>
    <t>~54~6~1~~-107~</t>
  </si>
  <si>
    <t>Pipe (PCE) [54] : Pressure drop from inlet to exit</t>
  </si>
  <si>
    <t>~54~6~2~~-107~</t>
  </si>
  <si>
    <t>Pipe (PCE) [54] : Pressure drop as percent of exit pressure</t>
  </si>
  <si>
    <t>~54~6~4~~-107~</t>
  </si>
  <si>
    <t>Pipe (PCE) [54] : Heat loss</t>
  </si>
  <si>
    <t>~55~6~5~~-107~</t>
  </si>
  <si>
    <t>Pipe (PCE) [55] : Mode</t>
  </si>
  <si>
    <t>~55~6~1~~-107~</t>
  </si>
  <si>
    <t>Pipe (PCE) [55] : Pressure drop from inlet to exit</t>
  </si>
  <si>
    <t>~55~6~2~~-107~</t>
  </si>
  <si>
    <t>Pipe (PCE) [55] : Pressure drop as percent of exit pressure</t>
  </si>
  <si>
    <t>~55~6~4~~-107~</t>
  </si>
  <si>
    <t>Pipe (PCE) [55] : Heat loss</t>
  </si>
  <si>
    <t>~56~6~5~~-107~</t>
  </si>
  <si>
    <t>Pipe (PCE) [56] : Mode</t>
  </si>
  <si>
    <t>~56~6~1~~-107~</t>
  </si>
  <si>
    <t>Pipe (PCE) [56] : Pressure drop from inlet to exit</t>
  </si>
  <si>
    <t>~56~6~2~~-107~</t>
  </si>
  <si>
    <t>Pipe (PCE) [56] : Pressure drop as percent of exit pressure</t>
  </si>
  <si>
    <t>~56~6~4~~-107~</t>
  </si>
  <si>
    <t>Pipe (PCE) [56] : Heat loss</t>
  </si>
  <si>
    <t>~76~6~5~~-107~</t>
  </si>
  <si>
    <t>Pipe (PCE) [76] : Mode</t>
  </si>
  <si>
    <t>~76~6~1~~-107~</t>
  </si>
  <si>
    <t>Pipe (PCE) [76] : Pressure drop from inlet to exit</t>
  </si>
  <si>
    <t>~76~6~2~~-107~</t>
  </si>
  <si>
    <t>Pipe (PCE) [76] : Pressure drop as percent of exit pressure</t>
  </si>
  <si>
    <t>~76~6~4~~-107~</t>
  </si>
  <si>
    <t>Pipe (PCE) [76] : Heat loss</t>
  </si>
  <si>
    <t>~81~6~5~~-107~</t>
  </si>
  <si>
    <t>Pipe (PCE) [81] : Mode</t>
  </si>
  <si>
    <t>~81~6~1~~-107~</t>
  </si>
  <si>
    <t>Pipe (PCE) [81] : Pressure drop from inlet to exit</t>
  </si>
  <si>
    <t>~81~6~2~~-107~</t>
  </si>
  <si>
    <t>Pipe (PCE) [81] : Pressure drop as percent of exit pressure</t>
  </si>
  <si>
    <t>~81~6~4~~-107~</t>
  </si>
  <si>
    <t>Pipe (PCE) [81] : Heat loss</t>
  </si>
  <si>
    <t>~83~6~5~~-107~</t>
  </si>
  <si>
    <t>Pipe (PCE) [83] : Mode</t>
  </si>
  <si>
    <t>~83~6~1~~-107~</t>
  </si>
  <si>
    <t>Pipe (PCE) [83] : Pressure drop from inlet to exit</t>
  </si>
  <si>
    <t>~83~6~2~~-107~</t>
  </si>
  <si>
    <t>Pipe (PCE) [83] : Pressure drop as percent of exit pressure</t>
  </si>
  <si>
    <t>~83~6~4~~-107~</t>
  </si>
  <si>
    <t>Pipe (PCE) [83] : Heat loss</t>
  </si>
  <si>
    <t>~84~6~5~~-107~</t>
  </si>
  <si>
    <t>Pipe (PCE) [84] : Mode</t>
  </si>
  <si>
    <t>~84~6~1~~-107~</t>
  </si>
  <si>
    <t>Pipe (PCE) [84] : Pressure drop from inlet to exit</t>
  </si>
  <si>
    <t>~84~6~2~~-107~</t>
  </si>
  <si>
    <t>Pipe (PCE) [84] : Pressure drop as percent of exit pressure</t>
  </si>
  <si>
    <t>~84~6~4~~-107~</t>
  </si>
  <si>
    <t>Pipe (PCE) [84] : Heat loss</t>
  </si>
  <si>
    <t>~85~6~5~~-107~</t>
  </si>
  <si>
    <t>Pipe (PCE) [85] : Mode</t>
  </si>
  <si>
    <t>~85~6~1~~-107~</t>
  </si>
  <si>
    <t>Pipe (PCE) [85] : Pressure drop from inlet to exit</t>
  </si>
  <si>
    <t>~85~6~2~~-107~</t>
  </si>
  <si>
    <t>Pipe (PCE) [85] : Pressure drop as percent of exit pressure</t>
  </si>
  <si>
    <t>~85~6~4~~-107~</t>
  </si>
  <si>
    <t>Pipe (PCE) [85] : Heat loss</t>
  </si>
  <si>
    <t>~86~6~5~~-107~</t>
  </si>
  <si>
    <t>Pipe (PCE) [86] : Mode</t>
  </si>
  <si>
    <t>~86~6~1~~-107~</t>
  </si>
  <si>
    <t>Pipe (PCE) [86] : Pressure drop from inlet to exit</t>
  </si>
  <si>
    <t>~86~6~2~~-107~</t>
  </si>
  <si>
    <t>Pipe (PCE) [86] : Pressure drop as percent of exit pressure</t>
  </si>
  <si>
    <t>~86~6~4~~-107~</t>
  </si>
  <si>
    <t>Pipe (PCE) [86] : Heat loss</t>
  </si>
  <si>
    <t>82|71|~68~10~3~~-100~</t>
  </si>
  <si>
    <t>Pump (PCE) [68] : Mode</t>
  </si>
  <si>
    <t>82|71|~68~10~7~~-100~</t>
  </si>
  <si>
    <t>Pump (PCE) [68] : Multi-pump utilization label</t>
  </si>
  <si>
    <t>1 installed / 1 running</t>
  </si>
  <si>
    <t>82|71|~68~10~6~~-100~</t>
  </si>
  <si>
    <t>Pump (PCE) [68] : Pump head</t>
  </si>
  <si>
    <t>83|93|~68~3~15~~-100~</t>
  </si>
  <si>
    <t>Pump (PCE) [68] : Pressure rise before control valve</t>
  </si>
  <si>
    <t>83|93|~68~3~18~~-100~</t>
  </si>
  <si>
    <t>Pump (PCE) [68] : Pressure rise after valve pressure drop</t>
  </si>
  <si>
    <t>83|93|~68~3~16~~-100~</t>
  </si>
  <si>
    <t>Pump (PCE) [68] : Pressure drop across valve</t>
  </si>
  <si>
    <t>83|93|~68~3~12~~-100~</t>
  </si>
  <si>
    <t>Pump (PCE) [68] : Apparent isentropic efficiency</t>
  </si>
  <si>
    <t>83|93|~68~3~13~~-100~</t>
  </si>
  <si>
    <t>Pump (PCE) [68] : Shaft work per station</t>
  </si>
  <si>
    <t>82|71|~68~10~1~~-100~</t>
  </si>
  <si>
    <t>Pump (PCE) [68] : Hydraulic work per station</t>
  </si>
  <si>
    <t>82|71|~68~10~2~~-100~</t>
  </si>
  <si>
    <t>Pump (PCE) [68] : Electricity consumption per station</t>
  </si>
  <si>
    <t>83|93|~68~3~5~~-100~</t>
  </si>
  <si>
    <t>Pump (PCE) [68] : Suction flow</t>
  </si>
  <si>
    <t>83|93|~68~3~27~~-100~</t>
  </si>
  <si>
    <t>Pump (PCE) [68] : Suction pressure</t>
  </si>
  <si>
    <t>83|93|~68~3~28~~-100~</t>
  </si>
  <si>
    <t>Pump (PCE) [68] : Suction temperature</t>
  </si>
  <si>
    <t>83|93|~68~3~4~~-100~</t>
  </si>
  <si>
    <t>Pump (PCE) [68] : Suction enthalpy</t>
  </si>
  <si>
    <t>83|93|~68~3~8~~-100~</t>
  </si>
  <si>
    <t>Pump (PCE) [68] : Discharge flow</t>
  </si>
  <si>
    <t>83|93|~68~3~29~~-100~</t>
  </si>
  <si>
    <t>Pump (PCE) [68] : Discharge pressure</t>
  </si>
  <si>
    <t>83|93|~68~3~6~~-100~</t>
  </si>
  <si>
    <t>Pump (PCE) [68] : Discharge temperature</t>
  </si>
  <si>
    <t>83|93|~68~3~7~~-100~</t>
  </si>
  <si>
    <t>Pump (PCE) [68] : Discharge enthalpy</t>
  </si>
  <si>
    <t>82|71|~68~6~1~1000~-100~</t>
  </si>
  <si>
    <t>Pump (PCE) [68] : Motor: Mode</t>
  </si>
  <si>
    <t>91|~68~1~7~1000~-100~</t>
  </si>
  <si>
    <t>Pump (PCE) [68] : Motor: Nameplate power</t>
  </si>
  <si>
    <t>91|~68~1~19~1000~-100~</t>
  </si>
  <si>
    <t>Pump (PCE) [68] : Motor: Nameplate efficiency</t>
  </si>
  <si>
    <t>Pump (PCE) [68] : Motor: Nameplate / Design point load</t>
  </si>
  <si>
    <t>76|~68~2~8~1000~-100~</t>
  </si>
  <si>
    <t>Pump (PCE) [68] : Motor: Number of operating units</t>
  </si>
  <si>
    <t>93|~68~7~2~1000~-100~</t>
  </si>
  <si>
    <t>Pump (PCE) [68] : Motor: Electricity consumption</t>
  </si>
  <si>
    <t>93|~68~7~6~1000~-100~</t>
  </si>
  <si>
    <t>Pump (PCE) [68] : Motor: Shaft power</t>
  </si>
  <si>
    <t>93|~68~7~4~1000~-100~</t>
  </si>
  <si>
    <t>Pump (PCE) [68] : Motor: Efficiency</t>
  </si>
  <si>
    <t>93|~68~7~3~1000~-100~</t>
  </si>
  <si>
    <t>Pump (PCE) [68] : Motor: Electrical loss</t>
  </si>
  <si>
    <t>89|~68~3~5~1000~-100~</t>
  </si>
  <si>
    <t>Pump (PCE) [68] : Motor: Nameplate motor shaft power</t>
  </si>
  <si>
    <t>82|71|~111~10~3~~-100~</t>
  </si>
  <si>
    <t>Pump (PCE) [111] : Mode</t>
  </si>
  <si>
    <t>82|71|~111~10~7~~-100~</t>
  </si>
  <si>
    <t>Pump (PCE) [111] : Multi-pump utilization label</t>
  </si>
  <si>
    <t>82|71|~111~10~6~~-100~</t>
  </si>
  <si>
    <t>Pump (PCE) [111] : Pump head</t>
  </si>
  <si>
    <t>83|93|~111~3~15~~-100~</t>
  </si>
  <si>
    <t>Pump (PCE) [111] : Pressure rise before control valve</t>
  </si>
  <si>
    <t>83|93|~111~3~18~~-100~</t>
  </si>
  <si>
    <t>Pump (PCE) [111] : Pressure rise after valve pressure drop</t>
  </si>
  <si>
    <t>83|93|~111~3~16~~-100~</t>
  </si>
  <si>
    <t>Pump (PCE) [111] : Pressure drop across valve</t>
  </si>
  <si>
    <t>83|93|~111~3~12~~-100~</t>
  </si>
  <si>
    <t>Pump (PCE) [111] : Apparent isentropic efficiency</t>
  </si>
  <si>
    <t>83|93|~111~3~13~~-100~</t>
  </si>
  <si>
    <t>Pump (PCE) [111] : Shaft work per station</t>
  </si>
  <si>
    <t>82|71|~111~10~1~~-100~</t>
  </si>
  <si>
    <t>Pump (PCE) [111] : Hydraulic work per station</t>
  </si>
  <si>
    <t>82|71|~111~10~2~~-100~</t>
  </si>
  <si>
    <t>Pump (PCE) [111] : Electricity consumption per station</t>
  </si>
  <si>
    <t>83|93|~111~3~5~~-100~</t>
  </si>
  <si>
    <t>Pump (PCE) [111] : Suction flow</t>
  </si>
  <si>
    <t>83|93|~111~3~27~~-100~</t>
  </si>
  <si>
    <t>Pump (PCE) [111] : Suction pressure</t>
  </si>
  <si>
    <t>83|93|~111~3~28~~-100~</t>
  </si>
  <si>
    <t>Pump (PCE) [111] : Suction temperature</t>
  </si>
  <si>
    <t>83|93|~111~3~4~~-100~</t>
  </si>
  <si>
    <t>Pump (PCE) [111] : Suction enthalpy</t>
  </si>
  <si>
    <t>83|93|~111~3~8~~-100~</t>
  </si>
  <si>
    <t>Pump (PCE) [111] : Discharge flow</t>
  </si>
  <si>
    <t>83|93|~111~3~29~~-100~</t>
  </si>
  <si>
    <t>Pump (PCE) [111] : Discharge pressure</t>
  </si>
  <si>
    <t>83|93|~111~3~6~~-100~</t>
  </si>
  <si>
    <t>Pump (PCE) [111] : Discharge temperature</t>
  </si>
  <si>
    <t>83|93|~111~3~7~~-100~</t>
  </si>
  <si>
    <t>Pump (PCE) [111] : Discharge enthalpy</t>
  </si>
  <si>
    <t>82|71|~111~6~1~1000~-100~</t>
  </si>
  <si>
    <t>Pump (PCE) [111] : Motor: Mode</t>
  </si>
  <si>
    <t>91|~111~1~7~1000~-100~</t>
  </si>
  <si>
    <t>Pump (PCE) [111] : Motor: Nameplate power</t>
  </si>
  <si>
    <t>91|~111~1~19~1000~-100~</t>
  </si>
  <si>
    <t>Pump (PCE) [111] : Motor: Nameplate efficiency</t>
  </si>
  <si>
    <t>Pump (PCE) [111] : Motor: Nameplate / Design point load</t>
  </si>
  <si>
    <t>76|~111~2~8~1000~-100~</t>
  </si>
  <si>
    <t>Pump (PCE) [111] : Motor: Number of operating units</t>
  </si>
  <si>
    <t>93|~111~7~2~1000~-100~</t>
  </si>
  <si>
    <t>Pump (PCE) [111] : Motor: Electricity consumption</t>
  </si>
  <si>
    <t>93|~111~7~6~1000~-100~</t>
  </si>
  <si>
    <t>Pump (PCE) [111] : Motor: Shaft power</t>
  </si>
  <si>
    <t>93|~111~7~4~1000~-100~</t>
  </si>
  <si>
    <t>Pump (PCE) [111] : Motor: Efficiency</t>
  </si>
  <si>
    <t>93|~111~7~3~1000~-100~</t>
  </si>
  <si>
    <t>Pump (PCE) [111] : Motor: Electrical loss</t>
  </si>
  <si>
    <t>89|~111~3~5~1000~-100~</t>
  </si>
  <si>
    <t>Pump (PCE) [111] : Motor: Nameplate motor shaft power</t>
  </si>
  <si>
    <t>82|71|~119~10~3~~-100~</t>
  </si>
  <si>
    <t>Pump (PCE) [119] : Mode</t>
  </si>
  <si>
    <t>82|71|~119~10~7~~-100~</t>
  </si>
  <si>
    <t>Pump (PCE) [119] : Multi-pump utilization label</t>
  </si>
  <si>
    <t>82|71|~119~10~6~~-100~</t>
  </si>
  <si>
    <t>Pump (PCE) [119] : Pump head</t>
  </si>
  <si>
    <t>83|93|~119~3~15~~-100~</t>
  </si>
  <si>
    <t>Pump (PCE) [119] : Pressure rise before control valve</t>
  </si>
  <si>
    <t>83|93|~119~3~18~~-100~</t>
  </si>
  <si>
    <t>Pump (PCE) [119] : Pressure rise after valve pressure drop</t>
  </si>
  <si>
    <t>83|93|~119~3~16~~-100~</t>
  </si>
  <si>
    <t>Pump (PCE) [119] : Pressure drop across valve</t>
  </si>
  <si>
    <t>83|93|~119~3~12~~-100~</t>
  </si>
  <si>
    <t>Pump (PCE) [119] : Apparent isentropic efficiency</t>
  </si>
  <si>
    <t>83|93|~119~3~13~~-100~</t>
  </si>
  <si>
    <t>Pump (PCE) [119] : Shaft work per station</t>
  </si>
  <si>
    <t>82|71|~119~10~1~~-100~</t>
  </si>
  <si>
    <t>Pump (PCE) [119] : Hydraulic work per station</t>
  </si>
  <si>
    <t>82|71|~119~10~2~~-100~</t>
  </si>
  <si>
    <t>Pump (PCE) [119] : Electricity consumption per station</t>
  </si>
  <si>
    <t>83|93|~119~3~5~~-100~</t>
  </si>
  <si>
    <t>Pump (PCE) [119] : Suction flow</t>
  </si>
  <si>
    <t>83|93|~119~3~27~~-100~</t>
  </si>
  <si>
    <t>Pump (PCE) [119] : Suction pressure</t>
  </si>
  <si>
    <t>83|93|~119~3~28~~-100~</t>
  </si>
  <si>
    <t>Pump (PCE) [119] : Suction temperature</t>
  </si>
  <si>
    <t>83|93|~119~3~4~~-100~</t>
  </si>
  <si>
    <t>Pump (PCE) [119] : Suction enthalpy</t>
  </si>
  <si>
    <t>83|93|~119~3~8~~-100~</t>
  </si>
  <si>
    <t>Pump (PCE) [119] : Discharge flow</t>
  </si>
  <si>
    <t>83|93|~119~3~29~~-100~</t>
  </si>
  <si>
    <t>Pump (PCE) [119] : Discharge pressure</t>
  </si>
  <si>
    <t>83|93|~119~3~6~~-100~</t>
  </si>
  <si>
    <t>Pump (PCE) [119] : Discharge temperature</t>
  </si>
  <si>
    <t>83|93|~119~3~7~~-100~</t>
  </si>
  <si>
    <t>Pump (PCE) [119] : Discharge enthalpy</t>
  </si>
  <si>
    <t>82|71|~119~6~1~1000~-100~</t>
  </si>
  <si>
    <t>Pump (PCE) [119] : Motor: Mode</t>
  </si>
  <si>
    <t>91|~119~1~7~1000~-100~</t>
  </si>
  <si>
    <t>Pump (PCE) [119] : Motor: Nameplate power</t>
  </si>
  <si>
    <t>91|~119~1~19~1000~-100~</t>
  </si>
  <si>
    <t>Pump (PCE) [119] : Motor: Nameplate efficiency</t>
  </si>
  <si>
    <t>Pump (PCE) [119] : Motor: Nameplate / Design point load</t>
  </si>
  <si>
    <t>76|~119~2~8~1000~-100~</t>
  </si>
  <si>
    <t>Pump (PCE) [119] : Motor: Number of operating units</t>
  </si>
  <si>
    <t>93|~119~7~2~1000~-100~</t>
  </si>
  <si>
    <t>Pump (PCE) [119] : Motor: Electricity consumption</t>
  </si>
  <si>
    <t>93|~119~7~6~1000~-100~</t>
  </si>
  <si>
    <t>Pump (PCE) [119] : Motor: Shaft power</t>
  </si>
  <si>
    <t>93|~119~7~4~1000~-100~</t>
  </si>
  <si>
    <t>Pump (PCE) [119] : Motor: Efficiency</t>
  </si>
  <si>
    <t>93|~119~7~3~1000~-100~</t>
  </si>
  <si>
    <t>Pump (PCE) [119] : Motor: Electrical loss</t>
  </si>
  <si>
    <t>89|~119~3~5~1000~-100~</t>
  </si>
  <si>
    <t>Pump (PCE) [119] : Motor: Nameplate motor shaft power</t>
  </si>
  <si>
    <t>~69~5~3~~-137~</t>
  </si>
  <si>
    <t>Reducing Station [69] - DSH SH 1 : Temperature control mode</t>
  </si>
  <si>
    <t>Spray flow</t>
  </si>
  <si>
    <t>~69~5~1~~-137~</t>
  </si>
  <si>
    <t>Reducing Station [69] - DSH SH 1 : Pressure control mode</t>
  </si>
  <si>
    <t xml:space="preserve">VWO </t>
  </si>
  <si>
    <t>~69~5~2~~-137~</t>
  </si>
  <si>
    <t>Reducing Station [69] - DSH SH 1 : Valve current status</t>
  </si>
  <si>
    <t>Wide open</t>
  </si>
  <si>
    <t>~69~3~1~~-137~</t>
  </si>
  <si>
    <t>Reducing Station [69] - DSH SH 1 : Pressure drop @ VWO</t>
  </si>
  <si>
    <t>~69~3~21~~-137~</t>
  </si>
  <si>
    <t>Reducing Station [69] - DSH SH 1 : Pressure drop</t>
  </si>
  <si>
    <t>~69~3~22~~-137~</t>
  </si>
  <si>
    <t>Reducing Station [69] - DSH SH 1 : Temperature drop</t>
  </si>
  <si>
    <t>~69~3~3~~-137~</t>
  </si>
  <si>
    <t>Reducing Station [69] - DSH SH 1 : Inlet pressure</t>
  </si>
  <si>
    <t>~69~3~4~~-137~</t>
  </si>
  <si>
    <t>Reducing Station [69] - DSH SH 1 : Inlet temperature</t>
  </si>
  <si>
    <t>~69~3~5~~-137~</t>
  </si>
  <si>
    <t>Reducing Station [69] - DSH SH 1 : Inlet mass flow</t>
  </si>
  <si>
    <t>~69~3~6~~-137~</t>
  </si>
  <si>
    <t>Reducing Station [69] - DSH SH 1 : Inlet enthalpy</t>
  </si>
  <si>
    <t>~69~3~11~~-137~</t>
  </si>
  <si>
    <t>Reducing Station [69] - DSH SH 1 : Outlet pressure</t>
  </si>
  <si>
    <t>~69~3~12~~-137~</t>
  </si>
  <si>
    <t>Reducing Station [69] - DSH SH 1 : Outlet temperature</t>
  </si>
  <si>
    <t>~69~3~13~~-137~</t>
  </si>
  <si>
    <t>Reducing Station [69] - DSH SH 1 : Outlet mass flow</t>
  </si>
  <si>
    <t>~69~3~14~~-137~</t>
  </si>
  <si>
    <t>Reducing Station [69] - DSH SH 1 : Outlet enthalpy</t>
  </si>
  <si>
    <t>~69~3~9~~-137~</t>
  </si>
  <si>
    <t>Reducing Station [69] - DSH SH 1 : Spray mass flow</t>
  </si>
  <si>
    <t>~69~3~10~~-137~</t>
  </si>
  <si>
    <t>Reducing Station [69] - DSH SH 1 : Spray water enthalpy</t>
  </si>
  <si>
    <t>~70~5~3~~-137~</t>
  </si>
  <si>
    <t>Reducing Station [70] - DSH RH 1 : Temperature control mode</t>
  </si>
  <si>
    <t>~70~5~1~~-137~</t>
  </si>
  <si>
    <t>Reducing Station [70] - DSH RH 1 : Pressure control mode</t>
  </si>
  <si>
    <t>~70~5~2~~-137~</t>
  </si>
  <si>
    <t>Reducing Station [70] - DSH RH 1 : Valve current status</t>
  </si>
  <si>
    <t>~70~3~1~~-137~</t>
  </si>
  <si>
    <t>Reducing Station [70] - DSH RH 1 : Pressure drop @ VWO</t>
  </si>
  <si>
    <t>~70~3~21~~-137~</t>
  </si>
  <si>
    <t>Reducing Station [70] - DSH RH 1 : Pressure drop</t>
  </si>
  <si>
    <t>~70~3~22~~-137~</t>
  </si>
  <si>
    <t>Reducing Station [70] - DSH RH 1 : Temperature drop</t>
  </si>
  <si>
    <t>~70~3~3~~-137~</t>
  </si>
  <si>
    <t>Reducing Station [70] - DSH RH 1 : Inlet pressure</t>
  </si>
  <si>
    <t>~70~3~4~~-137~</t>
  </si>
  <si>
    <t>Reducing Station [70] - DSH RH 1 : Inlet temperature</t>
  </si>
  <si>
    <t>~70~3~5~~-137~</t>
  </si>
  <si>
    <t>Reducing Station [70] - DSH RH 1 : Inlet mass flow</t>
  </si>
  <si>
    <t>~70~3~6~~-137~</t>
  </si>
  <si>
    <t>Reducing Station [70] - DSH RH 1 : Inlet enthalpy</t>
  </si>
  <si>
    <t>~70~3~11~~-137~</t>
  </si>
  <si>
    <t>Reducing Station [70] - DSH RH 1 : Outlet pressure</t>
  </si>
  <si>
    <t>~70~3~12~~-137~</t>
  </si>
  <si>
    <t>Reducing Station [70] - DSH RH 1 : Outlet temperature</t>
  </si>
  <si>
    <t>~70~3~13~~-137~</t>
  </si>
  <si>
    <t>Reducing Station [70] - DSH RH 1 : Outlet mass flow</t>
  </si>
  <si>
    <t>~70~3~14~~-137~</t>
  </si>
  <si>
    <t>Reducing Station [70] - DSH RH 1 : Outlet enthalpy</t>
  </si>
  <si>
    <t>~70~3~9~~-137~</t>
  </si>
  <si>
    <t>Reducing Station [70] - DSH RH 1 : Spray mass flow</t>
  </si>
  <si>
    <t>~70~3~10~~-137~</t>
  </si>
  <si>
    <t>Reducing Station [70] - DSH RH 1 : Spray water enthalpy</t>
  </si>
  <si>
    <t>~71~5~3~~-137~</t>
  </si>
  <si>
    <t>Reducing Station [71] - DSH SH 3 : Temperature control mode</t>
  </si>
  <si>
    <t>~71~5~1~~-137~</t>
  </si>
  <si>
    <t>Reducing Station [71] - DSH SH 3 : Pressure control mode</t>
  </si>
  <si>
    <t>~71~5~2~~-137~</t>
  </si>
  <si>
    <t>Reducing Station [71] - DSH SH 3 : Valve current status</t>
  </si>
  <si>
    <t>~71~3~1~~-137~</t>
  </si>
  <si>
    <t>Reducing Station [71] - DSH SH 3 : Pressure drop @ VWO</t>
  </si>
  <si>
    <t>~71~3~21~~-137~</t>
  </si>
  <si>
    <t>Reducing Station [71] - DSH SH 3 : Pressure drop</t>
  </si>
  <si>
    <t>~71~3~22~~-137~</t>
  </si>
  <si>
    <t>Reducing Station [71] - DSH SH 3 : Temperature drop</t>
  </si>
  <si>
    <t>~71~3~3~~-137~</t>
  </si>
  <si>
    <t>Reducing Station [71] - DSH SH 3 : Inlet pressure</t>
  </si>
  <si>
    <t>~71~3~4~~-137~</t>
  </si>
  <si>
    <t>Reducing Station [71] - DSH SH 3 : Inlet temperature</t>
  </si>
  <si>
    <t>~71~3~5~~-137~</t>
  </si>
  <si>
    <t>Reducing Station [71] - DSH SH 3 : Inlet mass flow</t>
  </si>
  <si>
    <t>~71~3~6~~-137~</t>
  </si>
  <si>
    <t>Reducing Station [71] - DSH SH 3 : Inlet enthalpy</t>
  </si>
  <si>
    <t>~71~3~11~~-137~</t>
  </si>
  <si>
    <t>Reducing Station [71] - DSH SH 3 : Outlet pressure</t>
  </si>
  <si>
    <t>~71~3~12~~-137~</t>
  </si>
  <si>
    <t>Reducing Station [71] - DSH SH 3 : Outlet temperature</t>
  </si>
  <si>
    <t>~71~3~13~~-137~</t>
  </si>
  <si>
    <t>Reducing Station [71] - DSH SH 3 : Outlet mass flow</t>
  </si>
  <si>
    <t>~71~3~14~~-137~</t>
  </si>
  <si>
    <t>Reducing Station [71] - DSH SH 3 : Outlet enthalpy</t>
  </si>
  <si>
    <t>~71~3~9~~-137~</t>
  </si>
  <si>
    <t>Reducing Station [71] - DSH SH 3 : Spray mass flow</t>
  </si>
  <si>
    <t>~71~3~10~~-137~</t>
  </si>
  <si>
    <t>Reducing Station [71] - DSH SH 3 : Spray water enthalpy</t>
  </si>
  <si>
    <t>~117~5~3~~-137~</t>
  </si>
  <si>
    <t>Reducing Station [117] - DSH SH 2 : Temperature control mode</t>
  </si>
  <si>
    <t>~117~5~1~~-137~</t>
  </si>
  <si>
    <t>Reducing Station [117] - DSH SH 2 : Pressure control mode</t>
  </si>
  <si>
    <t>~117~5~2~~-137~</t>
  </si>
  <si>
    <t>Reducing Station [117] - DSH SH 2 : Valve current status</t>
  </si>
  <si>
    <t>~117~3~1~~-137~</t>
  </si>
  <si>
    <t>Reducing Station [117] - DSH SH 2 : Pressure drop @ VWO</t>
  </si>
  <si>
    <t>~117~3~21~~-137~</t>
  </si>
  <si>
    <t>Reducing Station [117] - DSH SH 2 : Pressure drop</t>
  </si>
  <si>
    <t>~117~3~22~~-137~</t>
  </si>
  <si>
    <t>Reducing Station [117] - DSH SH 2 : Temperature drop</t>
  </si>
  <si>
    <t>~117~3~3~~-137~</t>
  </si>
  <si>
    <t>Reducing Station [117] - DSH SH 2 : Inlet pressure</t>
  </si>
  <si>
    <t>~117~3~4~~-137~</t>
  </si>
  <si>
    <t>Reducing Station [117] - DSH SH 2 : Inlet temperature</t>
  </si>
  <si>
    <t>~117~3~5~~-137~</t>
  </si>
  <si>
    <t>Reducing Station [117] - DSH SH 2 : Inlet mass flow</t>
  </si>
  <si>
    <t>~117~3~6~~-137~</t>
  </si>
  <si>
    <t>Reducing Station [117] - DSH SH 2 : Inlet enthalpy</t>
  </si>
  <si>
    <t>~117~3~11~~-137~</t>
  </si>
  <si>
    <t>Reducing Station [117] - DSH SH 2 : Outlet pressure</t>
  </si>
  <si>
    <t>~117~3~12~~-137~</t>
  </si>
  <si>
    <t>Reducing Station [117] - DSH SH 2 : Outlet temperature</t>
  </si>
  <si>
    <t>~117~3~13~~-137~</t>
  </si>
  <si>
    <t>Reducing Station [117] - DSH SH 2 : Outlet mass flow</t>
  </si>
  <si>
    <t>~117~3~14~~-137~</t>
  </si>
  <si>
    <t>Reducing Station [117] - DSH SH 2 : Outlet enthalpy</t>
  </si>
  <si>
    <t>~117~3~9~~-137~</t>
  </si>
  <si>
    <t>Reducing Station [117] - DSH SH 2 : Spray mass flow</t>
  </si>
  <si>
    <t>~117~3~10~~-137~</t>
  </si>
  <si>
    <t>Reducing Station [117] - DSH SH 2 : Spray water enthalpy</t>
  </si>
  <si>
    <t>~120~5~3~~-137~</t>
  </si>
  <si>
    <t>Reducing Station [120] - DSH RH 2 : Temperature control mode</t>
  </si>
  <si>
    <t>~120~5~1~~-137~</t>
  </si>
  <si>
    <t>Reducing Station [120] - DSH RH 2 : Pressure control mode</t>
  </si>
  <si>
    <t>~120~5~2~~-137~</t>
  </si>
  <si>
    <t>Reducing Station [120] - DSH RH 2 : Valve current status</t>
  </si>
  <si>
    <t>~120~3~1~~-137~</t>
  </si>
  <si>
    <t>Reducing Station [120] - DSH RH 2 : Pressure drop @ VWO</t>
  </si>
  <si>
    <t>~120~3~21~~-137~</t>
  </si>
  <si>
    <t>Reducing Station [120] - DSH RH 2 : Pressure drop</t>
  </si>
  <si>
    <t>~120~3~22~~-137~</t>
  </si>
  <si>
    <t>Reducing Station [120] - DSH RH 2 : Temperature drop</t>
  </si>
  <si>
    <t>~120~3~3~~-137~</t>
  </si>
  <si>
    <t>Reducing Station [120] - DSH RH 2 : Inlet pressure</t>
  </si>
  <si>
    <t>~120~3~4~~-137~</t>
  </si>
  <si>
    <t>Reducing Station [120] - DSH RH 2 : Inlet temperature</t>
  </si>
  <si>
    <t>~120~3~5~~-137~</t>
  </si>
  <si>
    <t>Reducing Station [120] - DSH RH 2 : Inlet mass flow</t>
  </si>
  <si>
    <t>~120~3~6~~-137~</t>
  </si>
  <si>
    <t>Reducing Station [120] - DSH RH 2 : Inlet enthalpy</t>
  </si>
  <si>
    <t>~120~3~11~~-137~</t>
  </si>
  <si>
    <t>Reducing Station [120] - DSH RH 2 : Outlet pressure</t>
  </si>
  <si>
    <t>~120~3~12~~-137~</t>
  </si>
  <si>
    <t>Reducing Station [120] - DSH RH 2 : Outlet temperature</t>
  </si>
  <si>
    <t>~120~3~13~~-137~</t>
  </si>
  <si>
    <t>Reducing Station [120] - DSH RH 2 : Outlet mass flow</t>
  </si>
  <si>
    <t>~120~3~14~~-137~</t>
  </si>
  <si>
    <t>Reducing Station [120] - DSH RH 2 : Outlet enthalpy</t>
  </si>
  <si>
    <t>~120~3~9~~-137~</t>
  </si>
  <si>
    <t>Reducing Station [120] - DSH RH 2 : Spray mass flow</t>
  </si>
  <si>
    <t>~120~3~10~~-137~</t>
  </si>
  <si>
    <t>Reducing Station [120] - DSH RH 2 : Spray water enthalpy</t>
  </si>
  <si>
    <t>93|~8~3~64~~-120~</t>
  </si>
  <si>
    <t>Boiler Assembly [1]: Rotary Air Heater [8] - Rotary Air Heater : Primary air path heat transfer</t>
  </si>
  <si>
    <t>93|~8~3~44~~-120~</t>
  </si>
  <si>
    <t>Boiler Assembly [1]: Rotary Air Heater [8] - Rotary Air Heater : Secondary air path heat transfer</t>
  </si>
  <si>
    <t>82|71|~8~5~1~~-120~</t>
  </si>
  <si>
    <t>Boiler Assembly [1]: Rotary Air Heater [8] - Rotary Air Heater : Total heat transfer</t>
  </si>
  <si>
    <t>93|~8~3~69~~-120~</t>
  </si>
  <si>
    <t>Boiler Assembly [1]: Rotary Air Heater [8] - Rotary Air Heater : Heat transfer duty ratio (Qpa / Qsa)</t>
  </si>
  <si>
    <t>93|~8~3~24~~-120~</t>
  </si>
  <si>
    <t>Boiler Assembly [1]: Rotary Air Heater [8] - Rotary Air Heater : Average cold end temperature (ACET)</t>
  </si>
  <si>
    <t>93|~8~3~191~~-120~</t>
  </si>
  <si>
    <t>Boiler Assembly [1]: Rotary Air Heater [8] - Rotary Air Heater : Flue gas exit H2O dew point temperature</t>
  </si>
  <si>
    <t>93|~8~3~138~~-120~</t>
  </si>
  <si>
    <t>Boiler Assembly [1]: Rotary Air Heater [8] - Rotary Air Heater : Flue gas exit sulfur dew point temperature</t>
  </si>
  <si>
    <t>93|~8~3~139~~-120~</t>
  </si>
  <si>
    <t>Boiler Assembly [1]: Rotary Air Heater [8] - Rotary Air Heater : Flue gas sulfur dew point temperature within air heater</t>
  </si>
  <si>
    <t>93|~8~3~11~~-120~</t>
  </si>
  <si>
    <t>Boiler Assembly [1]: Rotary Air Heater [8] - Rotary Air Heater : Flue gas exit O2 mol%</t>
  </si>
  <si>
    <t>93|~8~3~12~~-120~</t>
  </si>
  <si>
    <t>Boiler Assembly [1]: Rotary Air Heater [8] - Rotary Air Heater : Flue gas exit CO2 mol%</t>
  </si>
  <si>
    <t>93|~8~3~13~~-120~</t>
  </si>
  <si>
    <t>Boiler Assembly [1]: Rotary Air Heater [8] - Rotary Air Heater : Flue gas exit H2O mol%</t>
  </si>
  <si>
    <t>82|71|~8~5~2~~-120~</t>
  </si>
  <si>
    <t>Boiler Assembly [1]: Rotary Air Heater [8] - Rotary Air Heater : Flue gas exit N2 mol%</t>
  </si>
  <si>
    <t>93|~8~3~132~~-120~</t>
  </si>
  <si>
    <t>Boiler Assembly [1]: Rotary Air Heater [8] - Rotary Air Heater : Flue gas exit Ar mol%</t>
  </si>
  <si>
    <t>93|~8~3~131~~-120~</t>
  </si>
  <si>
    <t>Boiler Assembly [1]: Rotary Air Heater [8] - Rotary Air Heater : Flue gas exit SO2 mol%</t>
  </si>
  <si>
    <t>82|71|~31~5~10~~-85~</t>
  </si>
  <si>
    <t>ST-Driven Pump [31] : Mode</t>
  </si>
  <si>
    <t>TD - Variable RPM</t>
  </si>
  <si>
    <t>82|71|~31~5~20~~-85~</t>
  </si>
  <si>
    <t>ST-Driven Pump [31] : Actual operating mode</t>
  </si>
  <si>
    <t>91|~31~1~19~~-85~</t>
  </si>
  <si>
    <t>ST-Driven Pump [31] : Number of existing units</t>
  </si>
  <si>
    <t>93|~31~3~20~~-85~</t>
  </si>
  <si>
    <t>93|~31~3~19~~-85~</t>
  </si>
  <si>
    <t>ST-Driven Pump [31] : Total shaft power</t>
  </si>
  <si>
    <t>93|~31~3~1~~-85~</t>
  </si>
  <si>
    <t>ST-Driven Pump [31] : Shaft power per unit</t>
  </si>
  <si>
    <t>93|~31~3~2~~-85~</t>
  </si>
  <si>
    <t>ST-Driven Pump [31] : Pumping power per unit</t>
  </si>
  <si>
    <t>93|~31~3~3~~-85~</t>
  </si>
  <si>
    <t>ST-Driven Pump [31] : Pumping flow per unit</t>
  </si>
  <si>
    <t>93|~31~3~4~~-85~</t>
  </si>
  <si>
    <t>ST-Driven Pump [31] : Pump pressure rise (before control valve)</t>
  </si>
  <si>
    <t>93|~31~3~5~~-85~</t>
  </si>
  <si>
    <t>ST-Driven Pump [31] : Pump overall pressure rise</t>
  </si>
  <si>
    <t>93|~31~3~6~~-85~</t>
  </si>
  <si>
    <t>ST-Driven Pump [31] : Pump isentropic efficiency</t>
  </si>
  <si>
    <t>93|~31~3~7~~-85~</t>
  </si>
  <si>
    <t>ST-Driven Pump [31] : Pump overall apparent isentropic efficiency</t>
  </si>
  <si>
    <t>93|~31~3~8~~-85~</t>
  </si>
  <si>
    <t>93|~31~3~9~~-85~</t>
  </si>
  <si>
    <t>ST-Driven Pump [31] : Mechanical loss per unit</t>
  </si>
  <si>
    <t>93|~31~3~10~~-85~</t>
  </si>
  <si>
    <t>93|~31~3~61~~-85~</t>
  </si>
  <si>
    <t>ST-Driven Pump [31] : Turbine power per unit</t>
  </si>
  <si>
    <t>93|~31~3~62~~-85~</t>
  </si>
  <si>
    <t>ST-Driven Pump [31] : Turbine overall apparent isentropic efficiency</t>
  </si>
  <si>
    <t>82|71|~37~5~10~~-85~</t>
  </si>
  <si>
    <t>ST-Driven Pump [37] : Mode</t>
  </si>
  <si>
    <t>82|71|~37~5~20~~-85~</t>
  </si>
  <si>
    <t>ST-Driven Pump [37] : Actual operating mode</t>
  </si>
  <si>
    <t>91|~37~1~19~~-85~</t>
  </si>
  <si>
    <t>ST-Driven Pump [37] : Number of existing units</t>
  </si>
  <si>
    <t>93|~37~3~20~~-85~</t>
  </si>
  <si>
    <t>93|~37~3~19~~-85~</t>
  </si>
  <si>
    <t>ST-Driven Pump [37] : Total shaft power</t>
  </si>
  <si>
    <t>93|~37~3~1~~-85~</t>
  </si>
  <si>
    <t>ST-Driven Pump [37] : Shaft power per unit</t>
  </si>
  <si>
    <t>93|~37~3~2~~-85~</t>
  </si>
  <si>
    <t>ST-Driven Pump [37] : Pumping power per unit</t>
  </si>
  <si>
    <t>93|~37~3~3~~-85~</t>
  </si>
  <si>
    <t>ST-Driven Pump [37] : Pumping flow per unit</t>
  </si>
  <si>
    <t>93|~37~3~4~~-85~</t>
  </si>
  <si>
    <t>ST-Driven Pump [37] : Pump pressure rise (before control valve)</t>
  </si>
  <si>
    <t>93|~37~3~5~~-85~</t>
  </si>
  <si>
    <t>ST-Driven Pump [37] : Pump overall pressure rise</t>
  </si>
  <si>
    <t>93|~37~3~6~~-85~</t>
  </si>
  <si>
    <t>ST-Driven Pump [37] : Pump isentropic efficiency</t>
  </si>
  <si>
    <t>93|~37~3~7~~-85~</t>
  </si>
  <si>
    <t>ST-Driven Pump [37] : Pump overall apparent isentropic efficiency</t>
  </si>
  <si>
    <t>93|~37~3~8~~-85~</t>
  </si>
  <si>
    <t>93|~37~3~9~~-85~</t>
  </si>
  <si>
    <t>ST-Driven Pump [37] : Mechanical loss per unit</t>
  </si>
  <si>
    <t>93|~37~3~10~~-85~</t>
  </si>
  <si>
    <t>93|~37~3~61~~-85~</t>
  </si>
  <si>
    <t>ST-Driven Pump [37] : Turbine power per unit</t>
  </si>
  <si>
    <t>93|~37~3~62~~-85~</t>
  </si>
  <si>
    <t>ST-Driven Pump [37] : Turbine overall apparent isentropic efficiency</t>
  </si>
  <si>
    <t>91|~34~1~13~~-127~</t>
  </si>
  <si>
    <t>Shell-Tube Water Heater (PCE) [34] - GSC : Shell pressure</t>
  </si>
  <si>
    <t>91|~34~1~71~~-127~</t>
  </si>
  <si>
    <t>Shell-Tube Water Heater (PCE) [34] - GSC : Saturation temperature</t>
  </si>
  <si>
    <t>89|~34~3~7~~-127~</t>
  </si>
  <si>
    <t>Shell-Tube Water Heater (PCE) [34] - GSC : Total heat transfer</t>
  </si>
  <si>
    <t>91|~34~1~101~~-127~</t>
  </si>
  <si>
    <t>Shell-Tube Water Heater (PCE) [34] - GSC : Feedwater temperature rise (overall)</t>
  </si>
  <si>
    <t>82|71|~34~5~2~~-127~</t>
  </si>
  <si>
    <t>Shell-Tube Water Heater (PCE) [34] - GSC : Terminal difference</t>
  </si>
  <si>
    <t>91|~34~1~45~~-127~</t>
  </si>
  <si>
    <t>Shell-Tube Water Heater (PCE) [34] - GSC : Total heat transfer area</t>
  </si>
  <si>
    <t>91|~34~1~82~~-127~</t>
  </si>
  <si>
    <t>Shell-Tube Water Heater (PCE) [34] - GSC : Nameplate steam pressure</t>
  </si>
  <si>
    <t>89|~34~3~52~~-127~</t>
  </si>
  <si>
    <t>Shell-Tube Water Heater (PCE) [34] - GSC : Shell length</t>
  </si>
  <si>
    <t>89|~34~3~53~~-127~</t>
  </si>
  <si>
    <t>Shell-Tube Water Heater (PCE) [34] - GSC : Shell inner diameter</t>
  </si>
  <si>
    <t>89|~34~3~56~~-127~</t>
  </si>
  <si>
    <t>Shell-Tube Water Heater (PCE) [34] - GSC : Overall length</t>
  </si>
  <si>
    <t>89|~34~3~27~~-127~</t>
  </si>
  <si>
    <t>Shell-Tube Water Heater (PCE) [34] - GSC : Overall outer diameter</t>
  </si>
  <si>
    <t>89|~34~3~45~~-127~</t>
  </si>
  <si>
    <t>Shell-Tube Water Heater (PCE) [34] - GSC : Total dry weight</t>
  </si>
  <si>
    <t>89|~34~3~57~~-127~</t>
  </si>
  <si>
    <t>Shell-Tube Water Heater (PCE) [34] - GSC : Total operating (wet) weight</t>
  </si>
  <si>
    <t>82|71|~34~5~5~~-127~</t>
  </si>
  <si>
    <t>Shell-Tube Water Heater (PCE) [34] - GSC : Total estimated installed cost</t>
  </si>
  <si>
    <t>93|~9~3~1~~-7~</t>
  </si>
  <si>
    <t>Splitter [9] : Actual flow fraction of 1st clockwise outlet</t>
  </si>
  <si>
    <t>93|~9~3~3~~-7~</t>
  </si>
  <si>
    <t>Splitter [9] : Actual flow fraction of 3rd clockwise outlet</t>
  </si>
  <si>
    <t>93|~13~3~1~~-7~</t>
  </si>
  <si>
    <t>Splitter [13] : Actual flow fraction of 1st clockwise outlet</t>
  </si>
  <si>
    <t>93|~13~3~2~~-7~</t>
  </si>
  <si>
    <t>Splitter [13] : Actual flow fraction of 2nd clockwise outlet</t>
  </si>
  <si>
    <t>93|~14~3~1~~-7~</t>
  </si>
  <si>
    <t>Splitter [14] : Actual flow fraction of 1st clockwise outlet</t>
  </si>
  <si>
    <t>93|~14~3~3~~-7~</t>
  </si>
  <si>
    <t>Splitter [14] : Actual flow fraction of 3rd clockwise outlet</t>
  </si>
  <si>
    <t>93|~18~3~2~~-7~</t>
  </si>
  <si>
    <t>Splitter [18] : Actual flow fraction of 2nd clockwise outlet</t>
  </si>
  <si>
    <t>93|~18~3~3~~-7~</t>
  </si>
  <si>
    <t>Splitter [18] : Actual flow fraction of 3rd clockwise outlet</t>
  </si>
  <si>
    <t>93|~19~3~1~~-7~</t>
  </si>
  <si>
    <t>Splitter [19] : Actual flow fraction of 1st clockwise outlet</t>
  </si>
  <si>
    <t>93|~19~3~2~~-7~</t>
  </si>
  <si>
    <t>Splitter [19] : Actual flow fraction of 2nd clockwise outlet</t>
  </si>
  <si>
    <t>93|~19~3~3~~-7~</t>
  </si>
  <si>
    <t>Splitter [19] : Actual flow fraction of 3rd clockwise outlet</t>
  </si>
  <si>
    <t>93|~26~3~2~~-7~</t>
  </si>
  <si>
    <t>Splitter [26] : Actual flow fraction of 2nd clockwise outlet</t>
  </si>
  <si>
    <t>93|~26~3~3~~-7~</t>
  </si>
  <si>
    <t>Splitter [26] : Actual flow fraction of 3rd clockwise outlet</t>
  </si>
  <si>
    <t>93|~27~3~2~~-7~</t>
  </si>
  <si>
    <t>Splitter [27] : Actual flow fraction of 2nd clockwise outlet</t>
  </si>
  <si>
    <t>93|~27~3~3~~-7~</t>
  </si>
  <si>
    <t>Splitter [27] : Actual flow fraction of 3rd clockwise outlet</t>
  </si>
  <si>
    <t>93|~28~3~2~~-7~</t>
  </si>
  <si>
    <t>Splitter [28] : Actual flow fraction of 2nd clockwise outlet</t>
  </si>
  <si>
    <t>93|~28~3~3~~-7~</t>
  </si>
  <si>
    <t>Splitter [28] : Actual flow fraction of 3rd clockwise outlet</t>
  </si>
  <si>
    <t>93|~29~3~2~~-7~</t>
  </si>
  <si>
    <t>Splitter [29] : Actual flow fraction of 2nd clockwise outlet</t>
  </si>
  <si>
    <t>93|~29~3~3~~-7~</t>
  </si>
  <si>
    <t>Splitter [29] : Actual flow fraction of 3rd clockwise outlet</t>
  </si>
  <si>
    <t>93|~32~3~1~~-7~</t>
  </si>
  <si>
    <t>Splitter [32] : Actual flow fraction of 1st clockwise outlet</t>
  </si>
  <si>
    <t>93|~32~3~3~~-7~</t>
  </si>
  <si>
    <t>Splitter [32] : Actual flow fraction of 3rd clockwise outlet</t>
  </si>
  <si>
    <t>93|~36~3~1~~-7~</t>
  </si>
  <si>
    <t>Splitter [36] : Actual flow fraction of 1st clockwise outlet</t>
  </si>
  <si>
    <t>93|~36~3~3~~-7~</t>
  </si>
  <si>
    <t>Splitter [36] : Actual flow fraction of 3rd clockwise outlet</t>
  </si>
  <si>
    <t>93|~40~3~1~~-7~</t>
  </si>
  <si>
    <t>Splitter [40] : Actual flow fraction of 1st clockwise outlet</t>
  </si>
  <si>
    <t>93|~40~3~3~~-7~</t>
  </si>
  <si>
    <t>Splitter [40] : Actual flow fraction of 3rd clockwise outlet</t>
  </si>
  <si>
    <t>93|~67~3~1~~-7~</t>
  </si>
  <si>
    <t>Splitter [67] : Actual flow fraction of 1st clockwise outlet</t>
  </si>
  <si>
    <t>93|~67~3~3~~-7~</t>
  </si>
  <si>
    <t>Splitter [67] : Actual flow fraction of 3rd clockwise outlet</t>
  </si>
  <si>
    <t>93|~73~3~1~~-7~</t>
  </si>
  <si>
    <t>Splitter [73] : Actual flow fraction of 1st clockwise outlet</t>
  </si>
  <si>
    <t>93|~73~3~3~~-7~</t>
  </si>
  <si>
    <t>Splitter [73] : Actual flow fraction of 3rd clockwise outlet</t>
  </si>
  <si>
    <t>93|~74~3~1~~-7~</t>
  </si>
  <si>
    <t>Splitter [74] : Actual flow fraction of 1st clockwise outlet</t>
  </si>
  <si>
    <t>93|~74~3~3~~-7~</t>
  </si>
  <si>
    <t>Splitter [74] : Actual flow fraction of 3rd clockwise outlet</t>
  </si>
  <si>
    <t>93|~75~3~1~~-7~</t>
  </si>
  <si>
    <t>Splitter [75] : Actual flow fraction of 1st clockwise outlet</t>
  </si>
  <si>
    <t>93|~75~3~3~~-7~</t>
  </si>
  <si>
    <t>Splitter [75] : Actual flow fraction of 3rd clockwise outlet</t>
  </si>
  <si>
    <t>93|~89~3~1~~-7~</t>
  </si>
  <si>
    <t>Splitter [89] : Actual flow fraction of 1st clockwise outlet</t>
  </si>
  <si>
    <t>93|~89~3~3~~-7~</t>
  </si>
  <si>
    <t>Splitter [89] : Actual flow fraction of 3rd clockwise outlet</t>
  </si>
  <si>
    <t>93|~91~3~1~~-7~</t>
  </si>
  <si>
    <t>Splitter [91] : Actual flow fraction of 1st clockwise outlet</t>
  </si>
  <si>
    <t>93|~91~3~3~~-7~</t>
  </si>
  <si>
    <t>Splitter [91] : Actual flow fraction of 3rd clockwise outlet</t>
  </si>
  <si>
    <t>93|~104~3~1~~-7~</t>
  </si>
  <si>
    <t>Splitter [104] : Actual flow fraction of 1st clockwise outlet</t>
  </si>
  <si>
    <t>93|~104~3~3~~-7~</t>
  </si>
  <si>
    <t>Splitter [104] : Actual flow fraction of 3rd clockwise outlet</t>
  </si>
  <si>
    <t>93|~106~3~1~~-7~</t>
  </si>
  <si>
    <t>Splitter [106] : Actual flow fraction of 1st clockwise outlet</t>
  </si>
  <si>
    <t>93|~106~3~3~~-7~</t>
  </si>
  <si>
    <t>Splitter [106] : Actual flow fraction of 3rd clockwise outlet</t>
  </si>
  <si>
    <t>93|~116~3~1~~-7~</t>
  </si>
  <si>
    <t>Splitter [116] : Actual flow fraction of 1st clockwise outlet</t>
  </si>
  <si>
    <t>93|~116~3~2~~-7~</t>
  </si>
  <si>
    <t>Splitter [116] : Actual flow fraction of 2nd clockwise outlet</t>
  </si>
  <si>
    <t>93|~116~3~3~~-7~</t>
  </si>
  <si>
    <t>Splitter [116] : Actual flow fraction of 3rd clockwise outlet</t>
  </si>
  <si>
    <t>82|71|~43~6~2~~-121~</t>
  </si>
  <si>
    <t>Boiler Assembly [1]: Concrete Stack [43] - Concrete Stack : Mode</t>
  </si>
  <si>
    <t>93|~43~4~11~~-121~</t>
  </si>
  <si>
    <t>Boiler Assembly [1]: Concrete Stack [43] - Concrete Stack : Exit temperature</t>
  </si>
  <si>
    <t>93|~43~4~48~~-121~</t>
  </si>
  <si>
    <t>Boiler Assembly [1]: Concrete Stack [43] - Concrete Stack : Water dew point temperature</t>
  </si>
  <si>
    <t>93|~43~4~47~~-121~</t>
  </si>
  <si>
    <t>Boiler Assembly [1]: Concrete Stack [43] - Concrete Stack : Sulfur dew point temperature</t>
  </si>
  <si>
    <t>93|~43~4~65~~-121~</t>
  </si>
  <si>
    <t>Boiler Assembly [1]: Concrete Stack [43] - Concrete Stack : CO2 emission</t>
  </si>
  <si>
    <t>93|~43~4~16~~-121~</t>
  </si>
  <si>
    <t>Boiler Assembly [1]: Concrete Stack [43] - Concrete Stack : Exhaust gas O2 mol%</t>
  </si>
  <si>
    <t>93|~43~4~17~~-121~</t>
  </si>
  <si>
    <t>Boiler Assembly [1]: Concrete Stack [43] - Concrete Stack : Exhaust gas CO2 mol%</t>
  </si>
  <si>
    <t>93|~43~4~18~~-121~</t>
  </si>
  <si>
    <t>Boiler Assembly [1]: Concrete Stack [43] - Concrete Stack : Exhaust gas H2O mol%</t>
  </si>
  <si>
    <t>82|71|~43~6~3~~-121~</t>
  </si>
  <si>
    <t>Boiler Assembly [1]: Concrete Stack [43] - Concrete Stack : Exhaust gas N2 mol%</t>
  </si>
  <si>
    <t>82|71|~43~6~5~~-121~</t>
  </si>
  <si>
    <t>Boiler Assembly [1]: Concrete Stack [43] - Concrete Stack : Exhaust gas Ar mol%</t>
  </si>
  <si>
    <t>93|~43~4~36~~-121~</t>
  </si>
  <si>
    <t>Boiler Assembly [1]: Concrete Stack [43] - Concrete Stack : Exhaust gas SO2 mol%</t>
  </si>
  <si>
    <t>93|~43~4~43~~-121~</t>
  </si>
  <si>
    <t>Boiler Assembly [1]: Concrete Stack [43] - Concrete Stack : Exhaust gas SO2 content (energy basis)</t>
  </si>
  <si>
    <t>93|~43~4~44~~-121~</t>
  </si>
  <si>
    <t>Boiler Assembly [1]: Concrete Stack [43] - Concrete Stack : Exhaust gas SO2 content (volume basis, @ 6% O2, dry)</t>
  </si>
  <si>
    <t>93|~43~4~45~~-121~</t>
  </si>
  <si>
    <t>Boiler Assembly [1]: Concrete Stack [43] - Concrete Stack : Exhaust gas SO2 content (ppmv, @ 6% O2, dry)</t>
  </si>
  <si>
    <t>93|~43~4~40~~-121~</t>
  </si>
  <si>
    <t>Boiler Assembly [1]: Concrete Stack [43] - Concrete Stack : Exhaust gas dust flow</t>
  </si>
  <si>
    <t>93|~43~4~41~~-121~</t>
  </si>
  <si>
    <t>Boiler Assembly [1]: Concrete Stack [43] - Concrete Stack : Exhaust gas dust load (energy basis)</t>
  </si>
  <si>
    <t>93|~43~4~42~~-121~</t>
  </si>
  <si>
    <t>Boiler Assembly [1]: Concrete Stack [43] - Concrete Stack : Exhaust gas dust load (volume basis)</t>
  </si>
  <si>
    <t>93|~43~4~46~~-121~</t>
  </si>
  <si>
    <t>Boiler Assembly [1]: Concrete Stack [43] - Concrete Stack : Plume visibility index</t>
  </si>
  <si>
    <t>93|~43~4~64~~-121~</t>
  </si>
  <si>
    <t>Boiler Assembly [1]: Concrete Stack [43] - Concrete Stack : HCL mass flow in exit gas</t>
  </si>
  <si>
    <t>93|~43~4~60~~-121~</t>
  </si>
  <si>
    <t>Boiler Assembly [1]: Concrete Stack [43] - Concrete Stack : Hg mass flow in exit gas</t>
  </si>
  <si>
    <t>91|~43~1~11~100~-121~</t>
  </si>
  <si>
    <t>Boiler Assembly [1]: Concrete Stack [43] - Concrete Stack : Reference O2 content</t>
  </si>
  <si>
    <t>90|~43~4~2~100~-121~</t>
  </si>
  <si>
    <t>Boiler Assembly [1]: Concrete Stack [43] - Concrete Stack : Actual O2 content in exit gas</t>
  </si>
  <si>
    <t>90|~43~4~4~100~-121~</t>
  </si>
  <si>
    <t>Boiler Assembly [1]: Concrete Stack [43] - Concrete Stack : H2O content in exit gas</t>
  </si>
  <si>
    <t>93|~43~2~6~100~-121~</t>
  </si>
  <si>
    <t>Boiler Assembly [1]: Concrete Stack [43] - Concrete Stack : NOx mass flow in exit gas</t>
  </si>
  <si>
    <t>93|~43~2~10~100~-121~</t>
  </si>
  <si>
    <t>Boiler Assembly [1]: Concrete Stack [43] - Concrete Stack : NOx volume concentration in exit gas, wet basis, actual O2% (ppmv)</t>
  </si>
  <si>
    <t>93|~43~2~13~100~-121~</t>
  </si>
  <si>
    <t>Boiler Assembly [1]: Concrete Stack [43] - Concrete Stack : NOx volume concentration in exit gas, dry basis, actual O2% (ppmv)</t>
  </si>
  <si>
    <t>93|~43~2~16~100~-121~</t>
  </si>
  <si>
    <t>Boiler Assembly [1]: Concrete Stack [43] - Concrete Stack : NOx volume concentration in exit gas, dry basis, ref. O2% (ppmv)</t>
  </si>
  <si>
    <t>93|~43~2~20~100~-121~</t>
  </si>
  <si>
    <t>Boiler Assembly [1]: Concrete Stack [43] - Concrete Stack : NOx mass concentration in exit gas, wet basis, actual O2% (ppm)</t>
  </si>
  <si>
    <t>93|~43~2~7~100~-121~</t>
  </si>
  <si>
    <t>Boiler Assembly [1]: Concrete Stack [43] - Concrete Stack : CO mass flow in exit gas</t>
  </si>
  <si>
    <t>93|~43~2~11~100~-121~</t>
  </si>
  <si>
    <t>Boiler Assembly [1]: Concrete Stack [43] - Concrete Stack : CO volume concentration in exit gas, wet basis, actual O2% (ppmv)</t>
  </si>
  <si>
    <t>93|~43~2~14~100~-121~</t>
  </si>
  <si>
    <t>Boiler Assembly [1]: Concrete Stack [43] - Concrete Stack : CO volume concentration in exit gas, dry basis, actual O2% (ppmv)</t>
  </si>
  <si>
    <t>93|~43~2~17~100~-121~</t>
  </si>
  <si>
    <t>Boiler Assembly [1]: Concrete Stack [43] - Concrete Stack : CO volume concentration in exit gas, dry basis, ref. O2% (ppmv)</t>
  </si>
  <si>
    <t>93|~43~2~21~100~-121~</t>
  </si>
  <si>
    <t>Boiler Assembly [1]: Concrete Stack [43] - Concrete Stack : CO mass concentration in exit gas, wet basis, actual O2% (ppm)</t>
  </si>
  <si>
    <t>93|~43~2~8~100~-121~</t>
  </si>
  <si>
    <t>Boiler Assembly [1]: Concrete Stack [43] - Concrete Stack : UHC mass flow in exit gas</t>
  </si>
  <si>
    <t>93|~43~2~12~100~-121~</t>
  </si>
  <si>
    <t>Boiler Assembly [1]: Concrete Stack [43] - Concrete Stack : UHC volume concentration in exit gas, wet basis, actual O2% (ppmv)</t>
  </si>
  <si>
    <t>93|~43~2~15~100~-121~</t>
  </si>
  <si>
    <t>Boiler Assembly [1]: Concrete Stack [43] - Concrete Stack : UHC volume concentration in exit gas, dry basis, actual O2% (ppmv)</t>
  </si>
  <si>
    <t>93|~43~2~18~100~-121~</t>
  </si>
  <si>
    <t>Boiler Assembly [1]: Concrete Stack [43] - Concrete Stack : UHC volume concentration in exit gas, dry basis, ref. O2% (ppmv)</t>
  </si>
  <si>
    <t>93|~43~2~22~100~-121~</t>
  </si>
  <si>
    <t>Boiler Assembly [1]: Concrete Stack [43] - Concrete Stack : UHC mass concentration in exit gas, wet basis, actual O2% (ppm)</t>
  </si>
  <si>
    <t>~23~10~1~~-115~</t>
  </si>
  <si>
    <t>Boiler Assembly [1]: Superheater (PCE) - Parallel Flow [23] - PLATEN SH : Mode</t>
  </si>
  <si>
    <t>~23~1~35~~-115~</t>
  </si>
  <si>
    <t>Boiler Assembly [1]: Superheater (PCE) - Parallel Flow [23] - PLATEN SH : Steam inlet mass flow</t>
  </si>
  <si>
    <t>~23~1~36~~-115~</t>
  </si>
  <si>
    <t>Boiler Assembly [1]: Superheater (PCE) - Parallel Flow [23] - PLATEN SH : Steam inlet pressure</t>
  </si>
  <si>
    <t>~23~1~38~~-115~</t>
  </si>
  <si>
    <t>Boiler Assembly [1]: Superheater (PCE) - Parallel Flow [23] - PLATEN SH : Steam inlet enthalpy</t>
  </si>
  <si>
    <t>~23~1~37~~-115~</t>
  </si>
  <si>
    <t>Boiler Assembly [1]: Superheater (PCE) - Parallel Flow [23] - PLATEN SH : Steam inlet temperature</t>
  </si>
  <si>
    <t>~23~3~12~~-115~</t>
  </si>
  <si>
    <t>Boiler Assembly [1]: Superheater (PCE) - Parallel Flow [23] - PLATEN SH : Steam exit mass flow</t>
  </si>
  <si>
    <t>~23~3~13~~-115~</t>
  </si>
  <si>
    <t>Boiler Assembly [1]: Superheater (PCE) - Parallel Flow [23] - PLATEN SH : Steam exit pressure</t>
  </si>
  <si>
    <t>~23~3~14~~-115~</t>
  </si>
  <si>
    <t>Boiler Assembly [1]: Superheater (PCE) - Parallel Flow [23] - PLATEN SH : Steam exit temperature</t>
  </si>
  <si>
    <t>~23~3~15~~-115~</t>
  </si>
  <si>
    <t>Boiler Assembly [1]: Superheater (PCE) - Parallel Flow [23] - PLATEN SH : Steam exit enthalpy</t>
  </si>
  <si>
    <t>~23~1~24~~-115~</t>
  </si>
  <si>
    <t>Boiler Assembly [1]: Superheater (PCE) - Parallel Flow [23] - PLATEN SH : Gas mass flow</t>
  </si>
  <si>
    <t>~23~1~105~~-115~</t>
  </si>
  <si>
    <t>Boiler Assembly [1]: Superheater (PCE) - Parallel Flow [23] - PLATEN SH : Flyash mass flow</t>
  </si>
  <si>
    <t>~23~1~26~~-115~</t>
  </si>
  <si>
    <t>Boiler Assembly [1]: Superheater (PCE) - Parallel Flow [23] - PLATEN SH : Gas inlet temperature</t>
  </si>
  <si>
    <t>~23~3~3~~-115~</t>
  </si>
  <si>
    <t>Boiler Assembly [1]: Superheater (PCE) - Parallel Flow [23] - PLATEN SH : Gas exit temperature</t>
  </si>
  <si>
    <t>~23~3~19~~-115~</t>
  </si>
  <si>
    <t>Boiler Assembly [1]: Superheater (PCE) - Parallel Flow [23] - PLATEN SH : Heat transfer to steam</t>
  </si>
  <si>
    <t>~23~3~26~~-115~</t>
  </si>
  <si>
    <t>Boiler Assembly [1]: Superheater (PCE) - Parallel Flow [23] - PLATEN SH : Heat loss</t>
  </si>
  <si>
    <t>~23~1~16~~-115~</t>
  </si>
  <si>
    <t>Boiler Assembly [1]: Superheater (PCE) - Parallel Flow [23] - PLATEN SH : Radiant heat influx</t>
  </si>
  <si>
    <t>~23~3~29~~-115~</t>
  </si>
  <si>
    <t>Boiler Assembly [1]: Superheater (PCE) - Parallel Flow [23] - PLATEN SH : Gas side pressure drop</t>
  </si>
  <si>
    <t>~23~3~28~~-115~</t>
  </si>
  <si>
    <t>Boiler Assembly [1]: Superheater (PCE) - Parallel Flow [23] - PLATEN SH : Steam side pressure drop</t>
  </si>
  <si>
    <t>~38~10~1~~-115~</t>
  </si>
  <si>
    <t>Boiler Assembly [1]: Superheater (PCE) [38] - COLD SH : Mode</t>
  </si>
  <si>
    <t>~38~1~35~~-115~</t>
  </si>
  <si>
    <t>Boiler Assembly [1]: Superheater (PCE) [38] - COLD SH : Steam inlet mass flow</t>
  </si>
  <si>
    <t>~38~1~36~~-115~</t>
  </si>
  <si>
    <t>Boiler Assembly [1]: Superheater (PCE) [38] - COLD SH : Steam inlet pressure</t>
  </si>
  <si>
    <t>~38~1~38~~-115~</t>
  </si>
  <si>
    <t>Boiler Assembly [1]: Superheater (PCE) [38] - COLD SH : Steam inlet enthalpy</t>
  </si>
  <si>
    <t>~38~1~37~~-115~</t>
  </si>
  <si>
    <t>Boiler Assembly [1]: Superheater (PCE) [38] - COLD SH : Steam inlet temperature</t>
  </si>
  <si>
    <t>~38~3~12~~-115~</t>
  </si>
  <si>
    <t>Boiler Assembly [1]: Superheater (PCE) [38] - COLD SH : Steam exit mass flow</t>
  </si>
  <si>
    <t>~38~3~13~~-115~</t>
  </si>
  <si>
    <t>Boiler Assembly [1]: Superheater (PCE) [38] - COLD SH : Steam exit pressure</t>
  </si>
  <si>
    <t>~38~3~14~~-115~</t>
  </si>
  <si>
    <t>Boiler Assembly [1]: Superheater (PCE) [38] - COLD SH : Steam exit temperature</t>
  </si>
  <si>
    <t>~38~3~15~~-115~</t>
  </si>
  <si>
    <t>Boiler Assembly [1]: Superheater (PCE) [38] - COLD SH : Steam exit enthalpy</t>
  </si>
  <si>
    <t>~38~1~24~~-115~</t>
  </si>
  <si>
    <t>Boiler Assembly [1]: Superheater (PCE) [38] - COLD SH : Gas mass flow</t>
  </si>
  <si>
    <t>~38~1~105~~-115~</t>
  </si>
  <si>
    <t>Boiler Assembly [1]: Superheater (PCE) [38] - COLD SH : Flyash mass flow</t>
  </si>
  <si>
    <t>~38~1~26~~-115~</t>
  </si>
  <si>
    <t>Boiler Assembly [1]: Superheater (PCE) [38] - COLD SH : Gas inlet temperature</t>
  </si>
  <si>
    <t>~38~3~3~~-115~</t>
  </si>
  <si>
    <t>Boiler Assembly [1]: Superheater (PCE) [38] - COLD SH : Gas exit temperature</t>
  </si>
  <si>
    <t>~38~3~19~~-115~</t>
  </si>
  <si>
    <t>Boiler Assembly [1]: Superheater (PCE) [38] - COLD SH : Heat transfer to steam</t>
  </si>
  <si>
    <t>~38~3~26~~-115~</t>
  </si>
  <si>
    <t>Boiler Assembly [1]: Superheater (PCE) [38] - COLD SH : Heat loss</t>
  </si>
  <si>
    <t>~38~1~16~~-115~</t>
  </si>
  <si>
    <t>Boiler Assembly [1]: Superheater (PCE) [38] - COLD SH : Radiant heat influx</t>
  </si>
  <si>
    <t>~38~3~29~~-115~</t>
  </si>
  <si>
    <t>Boiler Assembly [1]: Superheater (PCE) [38] - COLD SH : Gas side pressure drop</t>
  </si>
  <si>
    <t>~38~3~28~~-115~</t>
  </si>
  <si>
    <t>Boiler Assembly [1]: Superheater (PCE) [38] - COLD SH : Steam side pressure drop</t>
  </si>
  <si>
    <t>~41~10~1~~-115~</t>
  </si>
  <si>
    <t>Boiler Assembly [1]: Superheater (PCE) [41] - COLD SH 2 : Mode</t>
  </si>
  <si>
    <t>~41~1~35~~-115~</t>
  </si>
  <si>
    <t>Boiler Assembly [1]: Superheater (PCE) [41] - COLD SH 2 : Steam inlet mass flow</t>
  </si>
  <si>
    <t>~41~1~36~~-115~</t>
  </si>
  <si>
    <t>Boiler Assembly [1]: Superheater (PCE) [41] - COLD SH 2 : Steam inlet pressure</t>
  </si>
  <si>
    <t>~41~1~38~~-115~</t>
  </si>
  <si>
    <t>Boiler Assembly [1]: Superheater (PCE) [41] - COLD SH 2 : Steam inlet enthalpy</t>
  </si>
  <si>
    <t>~41~1~37~~-115~</t>
  </si>
  <si>
    <t>Boiler Assembly [1]: Superheater (PCE) [41] - COLD SH 2 : Steam inlet temperature</t>
  </si>
  <si>
    <t>~41~3~12~~-115~</t>
  </si>
  <si>
    <t>Boiler Assembly [1]: Superheater (PCE) [41] - COLD SH 2 : Steam exit mass flow</t>
  </si>
  <si>
    <t>~41~3~13~~-115~</t>
  </si>
  <si>
    <t>Boiler Assembly [1]: Superheater (PCE) [41] - COLD SH 2 : Steam exit pressure</t>
  </si>
  <si>
    <t>~41~3~14~~-115~</t>
  </si>
  <si>
    <t>Boiler Assembly [1]: Superheater (PCE) [41] - COLD SH 2 : Steam exit temperature</t>
  </si>
  <si>
    <t>~41~3~15~~-115~</t>
  </si>
  <si>
    <t>Boiler Assembly [1]: Superheater (PCE) [41] - COLD SH 2 : Steam exit enthalpy</t>
  </si>
  <si>
    <t>~41~1~24~~-115~</t>
  </si>
  <si>
    <t>Boiler Assembly [1]: Superheater (PCE) [41] - COLD SH 2 : Gas mass flow</t>
  </si>
  <si>
    <t>~41~1~105~~-115~</t>
  </si>
  <si>
    <t>Boiler Assembly [1]: Superheater (PCE) [41] - COLD SH 2 : Flyash mass flow</t>
  </si>
  <si>
    <t>~41~1~26~~-115~</t>
  </si>
  <si>
    <t>Boiler Assembly [1]: Superheater (PCE) [41] - COLD SH 2 : Gas inlet temperature</t>
  </si>
  <si>
    <t>~41~3~3~~-115~</t>
  </si>
  <si>
    <t>Boiler Assembly [1]: Superheater (PCE) [41] - COLD SH 2 : Gas exit temperature</t>
  </si>
  <si>
    <t>~41~3~19~~-115~</t>
  </si>
  <si>
    <t>Boiler Assembly [1]: Superheater (PCE) [41] - COLD SH 2 : Heat transfer to steam</t>
  </si>
  <si>
    <t>~41~3~26~~-115~</t>
  </si>
  <si>
    <t>Boiler Assembly [1]: Superheater (PCE) [41] - COLD SH 2 : Heat loss</t>
  </si>
  <si>
    <t>~41~1~16~~-115~</t>
  </si>
  <si>
    <t>Boiler Assembly [1]: Superheater (PCE) [41] - COLD SH 2 : Radiant heat influx</t>
  </si>
  <si>
    <t>~41~3~29~~-115~</t>
  </si>
  <si>
    <t>Boiler Assembly [1]: Superheater (PCE) [41] - COLD SH 2 : Gas side pressure drop</t>
  </si>
  <si>
    <t>~41~3~28~~-115~</t>
  </si>
  <si>
    <t>Boiler Assembly [1]: Superheater (PCE) [41] - COLD SH 2 : Steam side pressure drop</t>
  </si>
  <si>
    <t>~77~10~1~~-115~</t>
  </si>
  <si>
    <t>Boiler Assembly [1]: Superheater (PCE) - Parallel Flow [77] - FINAL RH : Mode</t>
  </si>
  <si>
    <t>~77~1~35~~-115~</t>
  </si>
  <si>
    <t>Boiler Assembly [1]: Superheater (PCE) - Parallel Flow [77] - FINAL RH : Steam inlet mass flow</t>
  </si>
  <si>
    <t>~77~1~36~~-115~</t>
  </si>
  <si>
    <t>Boiler Assembly [1]: Superheater (PCE) - Parallel Flow [77] - FINAL RH : Steam inlet pressure</t>
  </si>
  <si>
    <t>~77~1~38~~-115~</t>
  </si>
  <si>
    <t>Boiler Assembly [1]: Superheater (PCE) - Parallel Flow [77] - FINAL RH : Steam inlet enthalpy</t>
  </si>
  <si>
    <t>~77~1~37~~-115~</t>
  </si>
  <si>
    <t>Boiler Assembly [1]: Superheater (PCE) - Parallel Flow [77] - FINAL RH : Steam inlet temperature</t>
  </si>
  <si>
    <t>~77~3~12~~-115~</t>
  </si>
  <si>
    <t>Boiler Assembly [1]: Superheater (PCE) - Parallel Flow [77] - FINAL RH : Steam exit mass flow</t>
  </si>
  <si>
    <t>~77~3~13~~-115~</t>
  </si>
  <si>
    <t>Boiler Assembly [1]: Superheater (PCE) - Parallel Flow [77] - FINAL RH : Steam exit pressure</t>
  </si>
  <si>
    <t>~77~3~14~~-115~</t>
  </si>
  <si>
    <t>Boiler Assembly [1]: Superheater (PCE) - Parallel Flow [77] - FINAL RH : Steam exit temperature</t>
  </si>
  <si>
    <t>~77~3~15~~-115~</t>
  </si>
  <si>
    <t>Boiler Assembly [1]: Superheater (PCE) - Parallel Flow [77] - FINAL RH : Steam exit enthalpy</t>
  </si>
  <si>
    <t>~77~1~24~~-115~</t>
  </si>
  <si>
    <t>Boiler Assembly [1]: Superheater (PCE) - Parallel Flow [77] - FINAL RH : Gas mass flow</t>
  </si>
  <si>
    <t>~77~1~105~~-115~</t>
  </si>
  <si>
    <t>Boiler Assembly [1]: Superheater (PCE) - Parallel Flow [77] - FINAL RH : Flyash mass flow</t>
  </si>
  <si>
    <t>~77~1~26~~-115~</t>
  </si>
  <si>
    <t>Boiler Assembly [1]: Superheater (PCE) - Parallel Flow [77] - FINAL RH : Gas inlet temperature</t>
  </si>
  <si>
    <t>~77~3~3~~-115~</t>
  </si>
  <si>
    <t>Boiler Assembly [1]: Superheater (PCE) - Parallel Flow [77] - FINAL RH : Gas exit temperature</t>
  </si>
  <si>
    <t>~77~3~19~~-115~</t>
  </si>
  <si>
    <t>Boiler Assembly [1]: Superheater (PCE) - Parallel Flow [77] - FINAL RH : Heat transfer to steam</t>
  </si>
  <si>
    <t>~77~3~26~~-115~</t>
  </si>
  <si>
    <t>Boiler Assembly [1]: Superheater (PCE) - Parallel Flow [77] - FINAL RH : Heat loss</t>
  </si>
  <si>
    <t>~77~1~16~~-115~</t>
  </si>
  <si>
    <t>Boiler Assembly [1]: Superheater (PCE) - Parallel Flow [77] - FINAL RH : Radiant heat influx</t>
  </si>
  <si>
    <t>~77~3~29~~-115~</t>
  </si>
  <si>
    <t>Boiler Assembly [1]: Superheater (PCE) - Parallel Flow [77] - FINAL RH : Gas side pressure drop</t>
  </si>
  <si>
    <t>~77~3~28~~-115~</t>
  </si>
  <si>
    <t>Boiler Assembly [1]: Superheater (PCE) - Parallel Flow [77] - FINAL RH : Steam side pressure drop</t>
  </si>
  <si>
    <t>~78~10~1~~-115~</t>
  </si>
  <si>
    <t>Boiler Assembly [1]: Superheater (PCE) - Parallel Flow [78] - FINAL SH : Mode</t>
  </si>
  <si>
    <t>~78~1~35~~-115~</t>
  </si>
  <si>
    <t>Boiler Assembly [1]: Superheater (PCE) - Parallel Flow [78] - FINAL SH : Steam inlet mass flow</t>
  </si>
  <si>
    <t>~78~1~36~~-115~</t>
  </si>
  <si>
    <t>Boiler Assembly [1]: Superheater (PCE) - Parallel Flow [78] - FINAL SH : Steam inlet pressure</t>
  </si>
  <si>
    <t>~78~1~38~~-115~</t>
  </si>
  <si>
    <t>Boiler Assembly [1]: Superheater (PCE) - Parallel Flow [78] - FINAL SH : Steam inlet enthalpy</t>
  </si>
  <si>
    <t>~78~1~37~~-115~</t>
  </si>
  <si>
    <t>Boiler Assembly [1]: Superheater (PCE) - Parallel Flow [78] - FINAL SH : Steam inlet temperature</t>
  </si>
  <si>
    <t>~78~3~12~~-115~</t>
  </si>
  <si>
    <t>Boiler Assembly [1]: Superheater (PCE) - Parallel Flow [78] - FINAL SH : Steam exit mass flow</t>
  </si>
  <si>
    <t>~78~3~13~~-115~</t>
  </si>
  <si>
    <t>Boiler Assembly [1]: Superheater (PCE) - Parallel Flow [78] - FINAL SH : Steam exit pressure</t>
  </si>
  <si>
    <t>~78~3~14~~-115~</t>
  </si>
  <si>
    <t>Boiler Assembly [1]: Superheater (PCE) - Parallel Flow [78] - FINAL SH : Steam exit temperature</t>
  </si>
  <si>
    <t>~78~3~15~~-115~</t>
  </si>
  <si>
    <t>Boiler Assembly [1]: Superheater (PCE) - Parallel Flow [78] - FINAL SH : Steam exit enthalpy</t>
  </si>
  <si>
    <t>~78~1~24~~-115~</t>
  </si>
  <si>
    <t>Boiler Assembly [1]: Superheater (PCE) - Parallel Flow [78] - FINAL SH : Gas mass flow</t>
  </si>
  <si>
    <t>~78~1~105~~-115~</t>
  </si>
  <si>
    <t>Boiler Assembly [1]: Superheater (PCE) - Parallel Flow [78] - FINAL SH : Flyash mass flow</t>
  </si>
  <si>
    <t>~78~1~26~~-115~</t>
  </si>
  <si>
    <t>Boiler Assembly [1]: Superheater (PCE) - Parallel Flow [78] - FINAL SH : Gas inlet temperature</t>
  </si>
  <si>
    <t>~78~3~3~~-115~</t>
  </si>
  <si>
    <t>Boiler Assembly [1]: Superheater (PCE) - Parallel Flow [78] - FINAL SH : Gas exit temperature</t>
  </si>
  <si>
    <t>~78~3~19~~-115~</t>
  </si>
  <si>
    <t>Boiler Assembly [1]: Superheater (PCE) - Parallel Flow [78] - FINAL SH : Heat transfer to steam</t>
  </si>
  <si>
    <t>~78~3~26~~-115~</t>
  </si>
  <si>
    <t>Boiler Assembly [1]: Superheater (PCE) - Parallel Flow [78] - FINAL SH : Heat loss</t>
  </si>
  <si>
    <t>~78~1~16~~-115~</t>
  </si>
  <si>
    <t>Boiler Assembly [1]: Superheater (PCE) - Parallel Flow [78] - FINAL SH : Radiant heat influx</t>
  </si>
  <si>
    <t>~78~3~29~~-115~</t>
  </si>
  <si>
    <t>Boiler Assembly [1]: Superheater (PCE) - Parallel Flow [78] - FINAL SH : Gas side pressure drop</t>
  </si>
  <si>
    <t>~78~3~28~~-115~</t>
  </si>
  <si>
    <t>Boiler Assembly [1]: Superheater (PCE) - Parallel Flow [78] - FINAL SH : Steam side pressure drop</t>
  </si>
  <si>
    <t>~79~10~1~~-115~</t>
  </si>
  <si>
    <t>Boiler Assembly [1]: Superheater (PCE) - Parallel Flow [79] - MEDIUM RH : Mode</t>
  </si>
  <si>
    <t>~79~1~35~~-115~</t>
  </si>
  <si>
    <t>Boiler Assembly [1]: Superheater (PCE) - Parallel Flow [79] - MEDIUM RH : Steam inlet mass flow</t>
  </si>
  <si>
    <t>~79~1~36~~-115~</t>
  </si>
  <si>
    <t>Boiler Assembly [1]: Superheater (PCE) - Parallel Flow [79] - MEDIUM RH : Steam inlet pressure</t>
  </si>
  <si>
    <t>~79~1~38~~-115~</t>
  </si>
  <si>
    <t>Boiler Assembly [1]: Superheater (PCE) - Parallel Flow [79] - MEDIUM RH : Steam inlet enthalpy</t>
  </si>
  <si>
    <t>~79~1~37~~-115~</t>
  </si>
  <si>
    <t>Boiler Assembly [1]: Superheater (PCE) - Parallel Flow [79] - MEDIUM RH : Steam inlet temperature</t>
  </si>
  <si>
    <t>~79~3~12~~-115~</t>
  </si>
  <si>
    <t>Boiler Assembly [1]: Superheater (PCE) - Parallel Flow [79] - MEDIUM RH : Steam exit mass flow</t>
  </si>
  <si>
    <t>~79~3~13~~-115~</t>
  </si>
  <si>
    <t>Boiler Assembly [1]: Superheater (PCE) - Parallel Flow [79] - MEDIUM RH : Steam exit pressure</t>
  </si>
  <si>
    <t>~79~3~14~~-115~</t>
  </si>
  <si>
    <t>Boiler Assembly [1]: Superheater (PCE) - Parallel Flow [79] - MEDIUM RH : Steam exit temperature</t>
  </si>
  <si>
    <t>~79~3~15~~-115~</t>
  </si>
  <si>
    <t>Boiler Assembly [1]: Superheater (PCE) - Parallel Flow [79] - MEDIUM RH : Steam exit enthalpy</t>
  </si>
  <si>
    <t>~79~1~24~~-115~</t>
  </si>
  <si>
    <t>Boiler Assembly [1]: Superheater (PCE) - Parallel Flow [79] - MEDIUM RH : Gas mass flow</t>
  </si>
  <si>
    <t>~79~1~105~~-115~</t>
  </si>
  <si>
    <t>Boiler Assembly [1]: Superheater (PCE) - Parallel Flow [79] - MEDIUM RH : Flyash mass flow</t>
  </si>
  <si>
    <t>~79~1~26~~-115~</t>
  </si>
  <si>
    <t>Boiler Assembly [1]: Superheater (PCE) - Parallel Flow [79] - MEDIUM RH : Gas inlet temperature</t>
  </si>
  <si>
    <t>~79~3~3~~-115~</t>
  </si>
  <si>
    <t>Boiler Assembly [1]: Superheater (PCE) - Parallel Flow [79] - MEDIUM RH : Gas exit temperature</t>
  </si>
  <si>
    <t>~79~3~19~~-115~</t>
  </si>
  <si>
    <t>Boiler Assembly [1]: Superheater (PCE) - Parallel Flow [79] - MEDIUM RH : Heat transfer to steam</t>
  </si>
  <si>
    <t>~79~3~26~~-115~</t>
  </si>
  <si>
    <t>Boiler Assembly [1]: Superheater (PCE) - Parallel Flow [79] - MEDIUM RH : Heat loss</t>
  </si>
  <si>
    <t>~79~1~16~~-115~</t>
  </si>
  <si>
    <t>Boiler Assembly [1]: Superheater (PCE) - Parallel Flow [79] - MEDIUM RH : Radiant heat influx</t>
  </si>
  <si>
    <t>~79~3~29~~-115~</t>
  </si>
  <si>
    <t>Boiler Assembly [1]: Superheater (PCE) - Parallel Flow [79] - MEDIUM RH : Gas side pressure drop</t>
  </si>
  <si>
    <t>~79~3~28~~-115~</t>
  </si>
  <si>
    <t>Boiler Assembly [1]: Superheater (PCE) - Parallel Flow [79] - MEDIUM RH : Steam side pressure drop</t>
  </si>
  <si>
    <t>~1~5~1~~-32~</t>
  </si>
  <si>
    <t>Valve [1] : Pressure control mode</t>
  </si>
  <si>
    <t>~1~5~2~~-32~</t>
  </si>
  <si>
    <t>Valve [1] : Valve current status</t>
  </si>
  <si>
    <t>~1~3~1~~-32~</t>
  </si>
  <si>
    <t>Valve [1] : Pressure drop @ VWO</t>
  </si>
  <si>
    <t>~1~3~10~~-32~</t>
  </si>
  <si>
    <t>Valve [1] : Pressure drop</t>
  </si>
  <si>
    <t>~1~3~3~~-32~</t>
  </si>
  <si>
    <t>Valve [1] : Inlet pressure</t>
  </si>
  <si>
    <t>~1~3~4~~-32~</t>
  </si>
  <si>
    <t>Valve [1] : Inlet temperature</t>
  </si>
  <si>
    <t>~1~3~5~~-32~</t>
  </si>
  <si>
    <t>Valve [1] : Inlet enthalpy</t>
  </si>
  <si>
    <t>~1~3~6~~-32~</t>
  </si>
  <si>
    <t>Valve [1] : Inlet mass flow</t>
  </si>
  <si>
    <t>~1~3~7~~-32~</t>
  </si>
  <si>
    <t>Valve [1] : Outlet pressure</t>
  </si>
  <si>
    <t>~1~3~8~~-32~</t>
  </si>
  <si>
    <t>Valve [1] : Outlet temperature</t>
  </si>
  <si>
    <t>~1~3~9~~-32~</t>
  </si>
  <si>
    <t>Valve [1] : Outlet enthalpy</t>
  </si>
  <si>
    <t>~6~5~1~~-32~</t>
  </si>
  <si>
    <t>Valve [6] : Pressure control mode</t>
  </si>
  <si>
    <t>Up set point</t>
  </si>
  <si>
    <t>~6~5~2~~-32~</t>
  </si>
  <si>
    <t>Valve [6] : Valve current status</t>
  </si>
  <si>
    <t>Partially open</t>
  </si>
  <si>
    <t>~6~3~1~~-32~</t>
  </si>
  <si>
    <t>Valve [6] : Pressure drop @ VWO</t>
  </si>
  <si>
    <t>~6~3~10~~-32~</t>
  </si>
  <si>
    <t>Valve [6] : Pressure drop</t>
  </si>
  <si>
    <t>~6~3~3~~-32~</t>
  </si>
  <si>
    <t>Valve [6] : Inlet pressure</t>
  </si>
  <si>
    <t>~6~3~4~~-32~</t>
  </si>
  <si>
    <t>Valve [6] : Inlet temperature</t>
  </si>
  <si>
    <t>~6~3~5~~-32~</t>
  </si>
  <si>
    <t>Valve [6] : Inlet enthalpy</t>
  </si>
  <si>
    <t>~6~3~6~~-32~</t>
  </si>
  <si>
    <t>Valve [6] : Inlet mass flow</t>
  </si>
  <si>
    <t>~6~3~7~~-32~</t>
  </si>
  <si>
    <t>Valve [6] : Outlet pressure</t>
  </si>
  <si>
    <t>~6~3~8~~-32~</t>
  </si>
  <si>
    <t>Valve [6] : Outlet temperature</t>
  </si>
  <si>
    <t>~6~3~9~~-32~</t>
  </si>
  <si>
    <t>Valve [6] : Outlet enthalpy</t>
  </si>
  <si>
    <t>~17~5~1~~-32~</t>
  </si>
  <si>
    <t>Valve [17] : Pressure control mode</t>
  </si>
  <si>
    <t>~17~5~2~~-32~</t>
  </si>
  <si>
    <t>Valve [17] : Valve current status</t>
  </si>
  <si>
    <t>~17~3~1~~-32~</t>
  </si>
  <si>
    <t>Valve [17] : Pressure drop @ VWO</t>
  </si>
  <si>
    <t>~17~3~10~~-32~</t>
  </si>
  <si>
    <t>Valve [17] : Pressure drop</t>
  </si>
  <si>
    <t>~17~3~3~~-32~</t>
  </si>
  <si>
    <t>Valve [17] : Inlet pressure</t>
  </si>
  <si>
    <t>~17~3~4~~-32~</t>
  </si>
  <si>
    <t>Valve [17] : Inlet temperature</t>
  </si>
  <si>
    <t>~17~3~5~~-32~</t>
  </si>
  <si>
    <t>Valve [17] : Inlet enthalpy</t>
  </si>
  <si>
    <t>~17~3~6~~-32~</t>
  </si>
  <si>
    <t>Valve [17] : Inlet mass flow</t>
  </si>
  <si>
    <t>~17~3~7~~-32~</t>
  </si>
  <si>
    <t>Valve [17] : Outlet pressure</t>
  </si>
  <si>
    <t>~17~3~8~~-32~</t>
  </si>
  <si>
    <t>Valve [17] : Outlet temperature</t>
  </si>
  <si>
    <t>~17~3~9~~-32~</t>
  </si>
  <si>
    <t>Valve [17] : Outlet enthalpy</t>
  </si>
  <si>
    <t>~45~5~1~~-32~</t>
  </si>
  <si>
    <t>Valve [45] : Pressure control mode</t>
  </si>
  <si>
    <t>~45~5~2~~-32~</t>
  </si>
  <si>
    <t>Valve [45] : Valve current status</t>
  </si>
  <si>
    <t>~45~3~1~~-32~</t>
  </si>
  <si>
    <t>Valve [45] : Pressure drop @ VWO</t>
  </si>
  <si>
    <t>~45~3~10~~-32~</t>
  </si>
  <si>
    <t>Valve [45] : Pressure drop</t>
  </si>
  <si>
    <t>~45~3~3~~-32~</t>
  </si>
  <si>
    <t>Valve [45] : Inlet pressure</t>
  </si>
  <si>
    <t>~45~3~4~~-32~</t>
  </si>
  <si>
    <t>Valve [45] : Inlet temperature</t>
  </si>
  <si>
    <t>~45~3~5~~-32~</t>
  </si>
  <si>
    <t>Valve [45] : Inlet enthalpy</t>
  </si>
  <si>
    <t>~45~3~6~~-32~</t>
  </si>
  <si>
    <t>Valve [45] : Inlet mass flow</t>
  </si>
  <si>
    <t>~45~3~7~~-32~</t>
  </si>
  <si>
    <t>Valve [45] : Outlet pressure</t>
  </si>
  <si>
    <t>~45~3~8~~-32~</t>
  </si>
  <si>
    <t>Valve [45] : Outlet temperature</t>
  </si>
  <si>
    <t>~45~3~9~~-32~</t>
  </si>
  <si>
    <t>Valve [45] : Outlet enthalpy</t>
  </si>
  <si>
    <t>~46~5~1~~-32~</t>
  </si>
  <si>
    <t>Valve [46] : Pressure control mode</t>
  </si>
  <si>
    <t>~46~5~2~~-32~</t>
  </si>
  <si>
    <t>Valve [46] : Valve current status</t>
  </si>
  <si>
    <t>~46~3~1~~-32~</t>
  </si>
  <si>
    <t>Valve [46] : Pressure drop @ VWO</t>
  </si>
  <si>
    <t>~46~3~10~~-32~</t>
  </si>
  <si>
    <t>Valve [46] : Pressure drop</t>
  </si>
  <si>
    <t>~46~3~3~~-32~</t>
  </si>
  <si>
    <t>Valve [46] : Inlet pressure</t>
  </si>
  <si>
    <t>~46~3~4~~-32~</t>
  </si>
  <si>
    <t>Valve [46] : Inlet temperature</t>
  </si>
  <si>
    <t>~46~3~5~~-32~</t>
  </si>
  <si>
    <t>Valve [46] : Inlet enthalpy</t>
  </si>
  <si>
    <t>~46~3~6~~-32~</t>
  </si>
  <si>
    <t>Valve [46] : Inlet mass flow</t>
  </si>
  <si>
    <t>~46~3~7~~-32~</t>
  </si>
  <si>
    <t>Valve [46] : Outlet pressure</t>
  </si>
  <si>
    <t>~46~3~8~~-32~</t>
  </si>
  <si>
    <t>Valve [46] : Outlet temperature</t>
  </si>
  <si>
    <t>~46~3~9~~-32~</t>
  </si>
  <si>
    <t>Valve [46] : Outlet enthalpy</t>
  </si>
  <si>
    <t>~80~5~1~~-32~</t>
  </si>
  <si>
    <t>Valve [80] : Pressure control mode</t>
  </si>
  <si>
    <t>~80~5~2~~-32~</t>
  </si>
  <si>
    <t>Valve [80] : Valve current status</t>
  </si>
  <si>
    <t>~80~3~1~~-32~</t>
  </si>
  <si>
    <t>Valve [80] : Pressure drop @ VWO</t>
  </si>
  <si>
    <t>~80~3~10~~-32~</t>
  </si>
  <si>
    <t>Valve [80] : Pressure drop</t>
  </si>
  <si>
    <t>~80~3~3~~-32~</t>
  </si>
  <si>
    <t>Valve [80] : Inlet pressure</t>
  </si>
  <si>
    <t>~80~3~4~~-32~</t>
  </si>
  <si>
    <t>Valve [80] : Inlet temperature</t>
  </si>
  <si>
    <t>~80~3~5~~-32~</t>
  </si>
  <si>
    <t>Valve [80] : Inlet enthalpy</t>
  </si>
  <si>
    <t>~80~3~6~~-32~</t>
  </si>
  <si>
    <t>Valve [80] : Inlet mass flow</t>
  </si>
  <si>
    <t>~80~3~7~~-32~</t>
  </si>
  <si>
    <t>Valve [80] : Outlet pressure</t>
  </si>
  <si>
    <t>~80~3~8~~-32~</t>
  </si>
  <si>
    <t>Valve [80] : Outlet temperature</t>
  </si>
  <si>
    <t>~80~3~9~~-32~</t>
  </si>
  <si>
    <t>Valve [80] : Outlet enthalpy</t>
  </si>
  <si>
    <t>~82~5~1~~-32~</t>
  </si>
  <si>
    <t>Valve [82] : Pressure control mode</t>
  </si>
  <si>
    <t>~82~5~2~~-32~</t>
  </si>
  <si>
    <t>Valve [82] : Valve current status</t>
  </si>
  <si>
    <t>~82~3~1~~-32~</t>
  </si>
  <si>
    <t>Valve [82] : Pressure drop @ VWO</t>
  </si>
  <si>
    <t>~82~3~10~~-32~</t>
  </si>
  <si>
    <t>Valve [82] : Pressure drop</t>
  </si>
  <si>
    <t>~82~3~3~~-32~</t>
  </si>
  <si>
    <t>Valve [82] : Inlet pressure</t>
  </si>
  <si>
    <t>~82~3~4~~-32~</t>
  </si>
  <si>
    <t>Valve [82] : Inlet temperature</t>
  </si>
  <si>
    <t>~82~3~5~~-32~</t>
  </si>
  <si>
    <t>Valve [82] : Inlet enthalpy</t>
  </si>
  <si>
    <t>~82~3~6~~-32~</t>
  </si>
  <si>
    <t>Valve [82] : Inlet mass flow</t>
  </si>
  <si>
    <t>~82~3~7~~-32~</t>
  </si>
  <si>
    <t>Valve [82] : Outlet pressure</t>
  </si>
  <si>
    <t>~82~3~8~~-32~</t>
  </si>
  <si>
    <t>Valve [82] : Outlet temperature</t>
  </si>
  <si>
    <t>~82~3~9~~-32~</t>
  </si>
  <si>
    <t>Valve [82] : Outlet enthalpy</t>
  </si>
  <si>
    <t>~112~5~1~~-32~</t>
  </si>
  <si>
    <t>Valve [112] : Pressure control mode</t>
  </si>
  <si>
    <t>Closed</t>
  </si>
  <si>
    <t>~112~5~2~~-32~</t>
  </si>
  <si>
    <t>Valve [112] : Valve current status</t>
  </si>
  <si>
    <t>~112~3~1~~-32~</t>
  </si>
  <si>
    <t>Valve [112] : Pressure drop @ VWO</t>
  </si>
  <si>
    <t>~112~3~10~~-32~</t>
  </si>
  <si>
    <t>Valve [112] : Pressure drop</t>
  </si>
  <si>
    <t>~112~3~3~~-32~</t>
  </si>
  <si>
    <t>Valve [112] : Inlet pressure</t>
  </si>
  <si>
    <t>~112~3~4~~-32~</t>
  </si>
  <si>
    <t>Valve [112] : Inlet temperature</t>
  </si>
  <si>
    <t>~112~3~5~~-32~</t>
  </si>
  <si>
    <t>Valve [112] : Inlet enthalpy</t>
  </si>
  <si>
    <t>~112~3~6~~-32~</t>
  </si>
  <si>
    <t>Valve [112] : Inlet mass flow</t>
  </si>
  <si>
    <t>~112~3~7~~-32~</t>
  </si>
  <si>
    <t>Valve [112] : Outlet pressure</t>
  </si>
  <si>
    <t>~112~3~8~~-32~</t>
  </si>
  <si>
    <t>Valve [112] : Outlet temperature</t>
  </si>
  <si>
    <t>~112~3~9~~-32~</t>
  </si>
  <si>
    <t>Valve [112] : Outlet enthalpy</t>
  </si>
  <si>
    <t>93|~30~3~1~~-14~</t>
  </si>
  <si>
    <t>93|~30~3~2~~-14~</t>
  </si>
  <si>
    <t>Water Sink [30] : Temperature</t>
  </si>
  <si>
    <t>93|~30~3~3~~-14~</t>
  </si>
  <si>
    <t>Water Sink [30] : Enthalpy</t>
  </si>
  <si>
    <t>93|~30~3~4~~-14~</t>
  </si>
  <si>
    <t>Water Sink [30] : Mass flow</t>
  </si>
  <si>
    <t>93|~108~3~1~~-14~</t>
  </si>
  <si>
    <t>93|~108~3~2~~-14~</t>
  </si>
  <si>
    <t>Water Sink [108] : Temperature</t>
  </si>
  <si>
    <t>93|~108~3~3~~-14~</t>
  </si>
  <si>
    <t>Water Sink [108] : Enthalpy</t>
  </si>
  <si>
    <t>93|~108~3~4~~-14~</t>
  </si>
  <si>
    <t>Water Sink [108] : Mass flow</t>
  </si>
  <si>
    <t>93|~109~3~1~~-14~</t>
  </si>
  <si>
    <t>93|~109~3~2~~-14~</t>
  </si>
  <si>
    <t>Water Sink [109] : Temperature</t>
  </si>
  <si>
    <t>93|~109~3~3~~-14~</t>
  </si>
  <si>
    <t>Water Sink [109] : Enthalpy</t>
  </si>
  <si>
    <t>93|~109~3~4~~-14~</t>
  </si>
  <si>
    <t>Water Sink [109] : Mass flow</t>
  </si>
  <si>
    <t>93|~58~3~1~~-9~</t>
  </si>
  <si>
    <t>ST Assembly [1]: Water Source [58] : Pressure</t>
  </si>
  <si>
    <t>93|~58~3~2~~-9~</t>
  </si>
  <si>
    <t>ST Assembly [1]: Water Source [58] : Temperature</t>
  </si>
  <si>
    <t>93|~58~3~3~~-9~</t>
  </si>
  <si>
    <t>ST Assembly [1]: Water Source [58] : Enthalpy</t>
  </si>
  <si>
    <t>93|~58~3~4~~-9~</t>
  </si>
  <si>
    <t>ST Assembly [1]: Water Source [58] : Mass flow</t>
  </si>
  <si>
    <t>93|~59~3~1~~-9~</t>
  </si>
  <si>
    <t>ST Assembly [1]: Water Source [59] : Pressure</t>
  </si>
  <si>
    <t>93|~59~3~2~~-9~</t>
  </si>
  <si>
    <t>ST Assembly [1]: Water Source [59] : Temperature</t>
  </si>
  <si>
    <t>93|~59~3~3~~-9~</t>
  </si>
  <si>
    <t>ST Assembly [1]: Water Source [59] : Enthalpy</t>
  </si>
  <si>
    <t>93|~59~3~4~~-9~</t>
  </si>
  <si>
    <t>ST Assembly [1]: Water Source [59] : Mass flow</t>
  </si>
  <si>
    <t>93|~60~3~1~~-9~</t>
  </si>
  <si>
    <t>ST Assembly [1]: Water Source [60] : Pressure</t>
  </si>
  <si>
    <t>93|~60~3~2~~-9~</t>
  </si>
  <si>
    <t>ST Assembly [1]: Water Source [60] : Temperature</t>
  </si>
  <si>
    <t>93|~60~3~3~~-9~</t>
  </si>
  <si>
    <t>ST Assembly [1]: Water Source [60] : Enthalpy</t>
  </si>
  <si>
    <t>93|~60~3~4~~-9~</t>
  </si>
  <si>
    <t>ST Assembly [1]: Water Source [60] : Mass flow</t>
  </si>
  <si>
    <t>93|~62~3~1~~-9~</t>
  </si>
  <si>
    <t>ST Assembly [1]: Water Source [62] : Pressure</t>
  </si>
  <si>
    <t>93|~62~3~2~~-9~</t>
  </si>
  <si>
    <t>ST Assembly [1]: Water Source [62] : Temperature</t>
  </si>
  <si>
    <t>93|~62~3~3~~-9~</t>
  </si>
  <si>
    <t>ST Assembly [1]: Water Source [62] : Enthalpy</t>
  </si>
  <si>
    <t>93|~62~3~4~~-9~</t>
  </si>
  <si>
    <t>ST Assembly [1]: Water Source [62] : Mass flow</t>
  </si>
  <si>
    <t>93|~107~3~1~~-9~</t>
  </si>
  <si>
    <t>93|~107~3~2~~-9~</t>
  </si>
  <si>
    <t>93|~107~3~3~~-9~</t>
  </si>
  <si>
    <t>Water Source [107] : Enthalpy</t>
  </si>
  <si>
    <t>93|~107~3~4~~-9~</t>
  </si>
  <si>
    <t>93|~110~3~1~~-9~</t>
  </si>
  <si>
    <t>93|~110~3~2~~-9~</t>
  </si>
  <si>
    <t>93|~110~3~3~~-9~</t>
  </si>
  <si>
    <t>Water Source [110] : Enthalpy</t>
  </si>
  <si>
    <t>93|~110~3~4~~-9~</t>
  </si>
  <si>
    <t>~101~10~1~~-104~</t>
  </si>
  <si>
    <t>Water-cooled Condenser (PCE) [101] : Mode</t>
  </si>
  <si>
    <t>~101~3~27~~-104~</t>
  </si>
  <si>
    <t>~101~3~26~~-104~</t>
  </si>
  <si>
    <t>Water-cooled Condenser (PCE) [101] : Saturation temperature</t>
  </si>
  <si>
    <t>~101~3~21~~-104~</t>
  </si>
  <si>
    <t>Water-cooled Condenser (PCE) [101] : Condenser heat rejection (per unit)</t>
  </si>
  <si>
    <t>~101~3~23~~-104~</t>
  </si>
  <si>
    <t>Water-cooled Condenser (PCE) [101] : Cooling water-side pressure drop</t>
  </si>
  <si>
    <t>86|87|68|86|86|~4~4~31~~-4100~</t>
  </si>
  <si>
    <t>ST Assembly [1]: Current generator power</t>
  </si>
  <si>
    <t>86|87|68|86|86|~4~4~4~~-4100~</t>
  </si>
  <si>
    <t>ST Assembly [1]: Current generator efficiency</t>
  </si>
  <si>
    <t>86|87|68|86|86|~4~4~6~~-4100~</t>
  </si>
  <si>
    <t>ST Assembly [1]: Current ST lube oil pump auxiliary</t>
  </si>
  <si>
    <t>86|87|68|86|86|~4~4~7~~-4100~</t>
  </si>
  <si>
    <t>ST Assembly [1]: Current ST misc auxiliary</t>
  </si>
  <si>
    <t>86|87|68|86|86|~4~3~24~~-4100~</t>
  </si>
  <si>
    <t>ST Assembly [1]: Nameplate capacity</t>
  </si>
  <si>
    <t>MVA</t>
  </si>
  <si>
    <t>86|87|68|86|86|~4~1~19~~-4100~</t>
  </si>
  <si>
    <t>ST Assembly [1]: Design point generator power factor</t>
  </si>
  <si>
    <t>86|87|68|86|86|~4~1~21~~-4100~</t>
  </si>
  <si>
    <t>ST Assembly [1]: Design point generator efficiency</t>
  </si>
  <si>
    <t>86|87|68|86|86|~4~3~25~~-4100~</t>
  </si>
  <si>
    <t>ST Assembly [1]: Nameplate throttle pressure</t>
  </si>
  <si>
    <t>86|87|68|86|86|~4~3~26~~-4100~</t>
  </si>
  <si>
    <t>ST Assembly [1]: Nameplate throttle temperature</t>
  </si>
  <si>
    <t>86|87|68|86|86|~4~3~27~~-4100~</t>
  </si>
  <si>
    <t>ST Assembly [1]: Nameplate throttle mass flow</t>
  </si>
  <si>
    <t>86|87|68|86|86|~4~2~22~~-4100~</t>
  </si>
  <si>
    <t>ST Assembly [1]: Number of LPT exhaust annuli</t>
  </si>
  <si>
    <t>86|87|68|86|86|~4~3~28~~-4100~</t>
  </si>
  <si>
    <t>ST Assembly [1]: Number of extraction/admission ports</t>
  </si>
  <si>
    <t>86|87|68|86|86|~4~3~29~~-4100~</t>
  </si>
  <si>
    <t>ST Assembly [1]: Number of auto extraction/admission ports</t>
  </si>
  <si>
    <t>82|71|~4~6~1~2000~-4100~</t>
  </si>
  <si>
    <t>ST Assembly [1]: Generator mode</t>
  </si>
  <si>
    <t>91|~4~1~7~2000~-4100~</t>
  </si>
  <si>
    <t>ST Assembly [1]: Generator nameplate power</t>
  </si>
  <si>
    <t>91|~4~1~19~2000~-4100~</t>
  </si>
  <si>
    <t>ST Assembly [1]: Generator nameplate efficiency</t>
  </si>
  <si>
    <t>ST Assembly [1]: Generator nameplate / design point load</t>
  </si>
  <si>
    <t>76|~4~2~8~2000~-4100~</t>
  </si>
  <si>
    <t>ST Assembly [1]: Generator number of operating units</t>
  </si>
  <si>
    <t>93|~4~7~2~2000~-4100~</t>
  </si>
  <si>
    <t>ST Assembly [1]: Generator power output</t>
  </si>
  <si>
    <t>93|~4~7~6~2000~-4100~</t>
  </si>
  <si>
    <t>ST Assembly [1]: Generator shaft power</t>
  </si>
  <si>
    <t>93|~4~7~4~2000~-4100~</t>
  </si>
  <si>
    <t>ST Assembly [1]: Generator generator efficiency</t>
  </si>
  <si>
    <t>93|~4~7~3~2000~-4100~</t>
  </si>
  <si>
    <t>ST Assembly [1]: Generator total loss</t>
  </si>
  <si>
    <t>93|~4~7~28~2000~-4100~</t>
  </si>
  <si>
    <t>ST Assembly [1]: Generator electrical &amp; windage loss</t>
  </si>
  <si>
    <t>93|~4~7~29~2000~-4100~</t>
  </si>
  <si>
    <t>ST Assembly [1]: Generator mechanical loss</t>
  </si>
  <si>
    <t>86|87|68|86|86|~4~3~30~~-4100~</t>
  </si>
  <si>
    <t>ST Assembly [1]: Steam turbine length</t>
  </si>
  <si>
    <t>86|87|68|86|86|~4~3~31~~-4100~</t>
  </si>
  <si>
    <t>ST Assembly [1]: Steam turbine width</t>
  </si>
  <si>
    <t>86|87|68|86|86|~4~3~32~~-4100~</t>
  </si>
  <si>
    <t>ST Assembly [1]: Steam turbine weight</t>
  </si>
  <si>
    <t>86|87|68|86|86|~4~3~34~~-4100~</t>
  </si>
  <si>
    <t>ST Assembly [1]: Generator length</t>
  </si>
  <si>
    <t>86|87|68|86|86|~4~3~35~~-4100~</t>
  </si>
  <si>
    <t>ST Assembly [1]: Generator width</t>
  </si>
  <si>
    <t>86|87|68|86|86|~4~3~36~~-4100~</t>
  </si>
  <si>
    <t>ST Assembly [1]: Generator weight</t>
  </si>
  <si>
    <t>86|87|68|86|86|~4~3~37~~-4100~</t>
  </si>
  <si>
    <t>ST Assembly [1]: Overall steam turbine and generator length</t>
  </si>
  <si>
    <t>86|87|68|86|86|~4~3~38~~-4100~</t>
  </si>
  <si>
    <t>ST Assembly [1]: Overall steam turbine and generator width</t>
  </si>
  <si>
    <t>86|87|68|86|86|~4~3~39~~-4100~</t>
  </si>
  <si>
    <t>ST Assembly [1]: Overall steam turbine and generator weight</t>
  </si>
  <si>
    <t>86|87|68|86|86|~4~3~40~~-4100~</t>
  </si>
  <si>
    <t>ST Assembly [1]: Foundation length</t>
  </si>
  <si>
    <t>86|87|68|86|86|~4~3~41~~-4100~</t>
  </si>
  <si>
    <t>ST Assembly [1]: Foundation width</t>
  </si>
  <si>
    <t>86|87|68|86|86|~4~3~6~~-4100~</t>
  </si>
  <si>
    <t>ST Assembly [1]: Steam turbine package reference cost</t>
  </si>
  <si>
    <t>86|87|68|86|86|~4~10~1~~-4100~</t>
  </si>
  <si>
    <t>ST Assembly [1]: Total estimated installed cost</t>
  </si>
  <si>
    <t>82|71|~4~10~3~~-11~</t>
  </si>
  <si>
    <t>ST Assembly [1]: ST Group [4] - HPT 1 : Mode</t>
  </si>
  <si>
    <t>82|71|~4~10~4~~-11~</t>
  </si>
  <si>
    <t>ST Assembly [1]: ST Group [4] - HPT 1 : Type of inlet control</t>
  </si>
  <si>
    <t>Sliding</t>
  </si>
  <si>
    <t>93|~4~3~29~~-11~</t>
  </si>
  <si>
    <t>ST Assembly [1]: ST Group [4] - HPT 1 : Steam supply pressure</t>
  </si>
  <si>
    <t>93|~4~3~11~~-11~</t>
  </si>
  <si>
    <t>ST Assembly [1]: ST Group [4] - HPT 1 : Inlet pressure</t>
  </si>
  <si>
    <t>93|~4~3~12~~-11~</t>
  </si>
  <si>
    <t>ST Assembly [1]: ST Group [4] - HPT 1 : Inlet temperature</t>
  </si>
  <si>
    <t>93|~4~3~14~~-11~</t>
  </si>
  <si>
    <t>ST Assembly [1]: ST Group [4] - HPT 1 : Inlet flow</t>
  </si>
  <si>
    <t>93|~4~3~13~~-11~</t>
  </si>
  <si>
    <t>ST Assembly [1]: ST Group [4] - HPT 1 : Inlet enthalpy</t>
  </si>
  <si>
    <t>93|~4~3~4~~-11~</t>
  </si>
  <si>
    <t>ST Assembly [1]: ST Group [4] - HPT 1 : Expansion initial pressure</t>
  </si>
  <si>
    <t>93|~4~3~16~~-11~</t>
  </si>
  <si>
    <t>ST Assembly [1]: ST Group [4] - HPT 1 : Expansion massflow</t>
  </si>
  <si>
    <t>93|~4~3~15~~-11~</t>
  </si>
  <si>
    <t>ST Assembly [1]: ST Group [4] - HPT 1 : Expansion initial enthalpy</t>
  </si>
  <si>
    <t>93|~4~3~6~~-11~</t>
  </si>
  <si>
    <t>ST Assembly [1]: ST Group [4] - HPT 1 : Expansion end pressure (before Exhaust Loss)</t>
  </si>
  <si>
    <t>93|~4~3~25~~-11~</t>
  </si>
  <si>
    <t>ST Assembly [1]: ST Group [4] - HPT 1 : Expansion end enthalpy (before Exhaust Loss)</t>
  </si>
  <si>
    <t>93|~4~3~21~~-11~</t>
  </si>
  <si>
    <t>ST Assembly [1]: ST Group [4] - HPT 1 : Outlet pressure</t>
  </si>
  <si>
    <t>93|~4~3~22~~-11~</t>
  </si>
  <si>
    <t>ST Assembly [1]: ST Group [4] - HPT 1 : Outlet temperature</t>
  </si>
  <si>
    <t>93|~4~3~24~~-11~</t>
  </si>
  <si>
    <t>ST Assembly [1]: ST Group [4] - HPT 1 : Outlet flow</t>
  </si>
  <si>
    <t>93|~4~3~23~~-11~</t>
  </si>
  <si>
    <t>ST Assembly [1]: ST Group [4] - HPT 1 : Outlet enthalpy</t>
  </si>
  <si>
    <t>72|79|93|~4~7~15~~-11~</t>
  </si>
  <si>
    <t>ST Assembly [1]: ST Group [4] - HPT 1 : Exhaust volume flow</t>
  </si>
  <si>
    <t>72|79|93|~4~7~18~~-11~</t>
  </si>
  <si>
    <t>ST Assembly [1]: ST Group [4] - HPT 1 : Exhaust loss</t>
  </si>
  <si>
    <t>72|79|93|~4~7~17~~-11~</t>
  </si>
  <si>
    <t>ST Assembly [1]: ST Group [4] - HPT 1 : Dry exhaust loss</t>
  </si>
  <si>
    <t>93|~4~3~7~~-11~</t>
  </si>
  <si>
    <t>ST Assembly [1]: ST Group [4] - HPT 1 : Actual flow function</t>
  </si>
  <si>
    <t>93|~4~3~10~~-11~</t>
  </si>
  <si>
    <t>ST Assembly [1]: ST Group [4] - HPT 1 : Actual pressure ratio (blading)</t>
  </si>
  <si>
    <t>93|~4~3~3~~-11~</t>
  </si>
  <si>
    <t>ST Assembly [1]: ST Group [4] - HPT 1 : Dry step efficiency</t>
  </si>
  <si>
    <t>93|~4~3~1~~-11~</t>
  </si>
  <si>
    <t>ST Assembly [1]: ST Group [4] - HPT 1 : Group overall efficiency</t>
  </si>
  <si>
    <t>93|~4~3~30~~-11~</t>
  </si>
  <si>
    <t>ST Assembly [1]: ST Group [4] - HPT 1 : Group blading efficiency</t>
  </si>
  <si>
    <t>93|~4~3~50~~-11~</t>
  </si>
  <si>
    <t>ST Assembly [1]: ST Group [4] - HPT 1 : Expansion power</t>
  </si>
  <si>
    <t>93|~4~3~8~~-11~</t>
  </si>
  <si>
    <t>ST Assembly [1]: ST Group [4] - HPT 1 : Shaft power</t>
  </si>
  <si>
    <t>93|~4~3~9~~-11~</t>
  </si>
  <si>
    <t>ST Assembly [1]: ST Group [4] - HPT 1 : Mechanical loss</t>
  </si>
  <si>
    <t>82|71|~5~10~3~~-11~</t>
  </si>
  <si>
    <t>ST Assembly [1]: ST Group [5] - HPT 2 : Mode</t>
  </si>
  <si>
    <t>82|71|~5~10~4~~-11~</t>
  </si>
  <si>
    <t>ST Assembly [1]: ST Group [5] - HPT 2 : Type of inlet control</t>
  </si>
  <si>
    <t>93|~5~3~29~~-11~</t>
  </si>
  <si>
    <t>ST Assembly [1]: ST Group [5] - HPT 2 : Steam supply pressure</t>
  </si>
  <si>
    <t>93|~5~3~11~~-11~</t>
  </si>
  <si>
    <t>ST Assembly [1]: ST Group [5] - HPT 2 : Inlet pressure</t>
  </si>
  <si>
    <t>93|~5~3~12~~-11~</t>
  </si>
  <si>
    <t>ST Assembly [1]: ST Group [5] - HPT 2 : Inlet temperature</t>
  </si>
  <si>
    <t>93|~5~3~14~~-11~</t>
  </si>
  <si>
    <t>ST Assembly [1]: ST Group [5] - HPT 2 : Inlet flow</t>
  </si>
  <si>
    <t>93|~5~3~13~~-11~</t>
  </si>
  <si>
    <t>ST Assembly [1]: ST Group [5] - HPT 2 : Inlet enthalpy</t>
  </si>
  <si>
    <t>93|~5~3~4~~-11~</t>
  </si>
  <si>
    <t>ST Assembly [1]: ST Group [5] - HPT 2 : Expansion initial pressure</t>
  </si>
  <si>
    <t>93|~5~3~16~~-11~</t>
  </si>
  <si>
    <t>ST Assembly [1]: ST Group [5] - HPT 2 : Expansion massflow</t>
  </si>
  <si>
    <t>93|~5~3~15~~-11~</t>
  </si>
  <si>
    <t>ST Assembly [1]: ST Group [5] - HPT 2 : Expansion initial enthalpy</t>
  </si>
  <si>
    <t>93|~5~3~6~~-11~</t>
  </si>
  <si>
    <t>ST Assembly [1]: ST Group [5] - HPT 2 : Expansion end pressure (before Exhaust Loss)</t>
  </si>
  <si>
    <t>93|~5~3~25~~-11~</t>
  </si>
  <si>
    <t>ST Assembly [1]: ST Group [5] - HPT 2 : Expansion end enthalpy (before Exhaust Loss)</t>
  </si>
  <si>
    <t>93|~5~3~21~~-11~</t>
  </si>
  <si>
    <t>ST Assembly [1]: ST Group [5] - HPT 2 : Outlet pressure</t>
  </si>
  <si>
    <t>93|~5~3~22~~-11~</t>
  </si>
  <si>
    <t>ST Assembly [1]: ST Group [5] - HPT 2 : Outlet temperature</t>
  </si>
  <si>
    <t>93|~5~3~24~~-11~</t>
  </si>
  <si>
    <t>ST Assembly [1]: ST Group [5] - HPT 2 : Outlet flow</t>
  </si>
  <si>
    <t>93|~5~3~23~~-11~</t>
  </si>
  <si>
    <t>ST Assembly [1]: ST Group [5] - HPT 2 : Outlet enthalpy</t>
  </si>
  <si>
    <t>72|79|93|~5~7~15~~-11~</t>
  </si>
  <si>
    <t>ST Assembly [1]: ST Group [5] - HPT 2 : Exhaust volume flow</t>
  </si>
  <si>
    <t>72|79|93|~5~7~18~~-11~</t>
  </si>
  <si>
    <t>ST Assembly [1]: ST Group [5] - HPT 2 : Exhaust loss</t>
  </si>
  <si>
    <t>72|79|93|~5~7~17~~-11~</t>
  </si>
  <si>
    <t>ST Assembly [1]: ST Group [5] - HPT 2 : Dry exhaust loss</t>
  </si>
  <si>
    <t>93|~5~3~7~~-11~</t>
  </si>
  <si>
    <t>ST Assembly [1]: ST Group [5] - HPT 2 : Actual flow function</t>
  </si>
  <si>
    <t>93|~5~3~10~~-11~</t>
  </si>
  <si>
    <t>ST Assembly [1]: ST Group [5] - HPT 2 : Actual pressure ratio (blading)</t>
  </si>
  <si>
    <t>93|~5~3~3~~-11~</t>
  </si>
  <si>
    <t>ST Assembly [1]: ST Group [5] - HPT 2 : Dry step efficiency</t>
  </si>
  <si>
    <t>93|~5~3~1~~-11~</t>
  </si>
  <si>
    <t>ST Assembly [1]: ST Group [5] - HPT 2 : Group overall efficiency</t>
  </si>
  <si>
    <t>93|~5~3~30~~-11~</t>
  </si>
  <si>
    <t>ST Assembly [1]: ST Group [5] - HPT 2 : Group blading efficiency</t>
  </si>
  <si>
    <t>93|~5~3~50~~-11~</t>
  </si>
  <si>
    <t>ST Assembly [1]: ST Group [5] - HPT 2 : Expansion power</t>
  </si>
  <si>
    <t>93|~5~3~8~~-11~</t>
  </si>
  <si>
    <t>ST Assembly [1]: ST Group [5] - HPT 2 : Shaft power</t>
  </si>
  <si>
    <t>93|~5~3~9~~-11~</t>
  </si>
  <si>
    <t>ST Assembly [1]: ST Group [5] - HPT 2 : Mechanical loss</t>
  </si>
  <si>
    <t>82|71|~15~10~3~~-11~</t>
  </si>
  <si>
    <t>ST Assembly [1]: ST Group [15] - IPT 1 : Mode</t>
  </si>
  <si>
    <t>82|71|~15~10~4~~-11~</t>
  </si>
  <si>
    <t>ST Assembly [1]: ST Group [15] - IPT 1 : Type of inlet control</t>
  </si>
  <si>
    <t>93|~15~3~29~~-11~</t>
  </si>
  <si>
    <t>ST Assembly [1]: ST Group [15] - IPT 1 : Steam supply pressure</t>
  </si>
  <si>
    <t>93|~15~3~11~~-11~</t>
  </si>
  <si>
    <t>ST Assembly [1]: ST Group [15] - IPT 1 : Inlet pressure</t>
  </si>
  <si>
    <t>93|~15~3~12~~-11~</t>
  </si>
  <si>
    <t>ST Assembly [1]: ST Group [15] - IPT 1 : Inlet temperature</t>
  </si>
  <si>
    <t>93|~15~3~14~~-11~</t>
  </si>
  <si>
    <t>ST Assembly [1]: ST Group [15] - IPT 1 : Inlet flow</t>
  </si>
  <si>
    <t>93|~15~3~13~~-11~</t>
  </si>
  <si>
    <t>ST Assembly [1]: ST Group [15] - IPT 1 : Inlet enthalpy</t>
  </si>
  <si>
    <t>93|~15~3~4~~-11~</t>
  </si>
  <si>
    <t>ST Assembly [1]: ST Group [15] - IPT 1 : Expansion initial pressure</t>
  </si>
  <si>
    <t>93|~15~3~16~~-11~</t>
  </si>
  <si>
    <t>ST Assembly [1]: ST Group [15] - IPT 1 : Expansion massflow</t>
  </si>
  <si>
    <t>93|~15~3~15~~-11~</t>
  </si>
  <si>
    <t>ST Assembly [1]: ST Group [15] - IPT 1 : Expansion initial enthalpy</t>
  </si>
  <si>
    <t>93|~15~3~6~~-11~</t>
  </si>
  <si>
    <t>ST Assembly [1]: ST Group [15] - IPT 1 : Expansion end pressure (before Exhaust Loss)</t>
  </si>
  <si>
    <t>93|~15~3~25~~-11~</t>
  </si>
  <si>
    <t>ST Assembly [1]: ST Group [15] - IPT 1 : Expansion end enthalpy (before Exhaust Loss)</t>
  </si>
  <si>
    <t>93|~15~3~21~~-11~</t>
  </si>
  <si>
    <t>ST Assembly [1]: ST Group [15] - IPT 1 : Outlet pressure</t>
  </si>
  <si>
    <t>93|~15~3~22~~-11~</t>
  </si>
  <si>
    <t>ST Assembly [1]: ST Group [15] - IPT 1 : Outlet temperature</t>
  </si>
  <si>
    <t>93|~15~3~24~~-11~</t>
  </si>
  <si>
    <t>ST Assembly [1]: ST Group [15] - IPT 1 : Outlet flow</t>
  </si>
  <si>
    <t>93|~15~3~23~~-11~</t>
  </si>
  <si>
    <t>ST Assembly [1]: ST Group [15] - IPT 1 : Outlet enthalpy</t>
  </si>
  <si>
    <t>72|79|93|~15~7~15~~-11~</t>
  </si>
  <si>
    <t>ST Assembly [1]: ST Group [15] - IPT 1 : Exhaust volume flow</t>
  </si>
  <si>
    <t>72|79|93|~15~7~18~~-11~</t>
  </si>
  <si>
    <t>ST Assembly [1]: ST Group [15] - IPT 1 : Exhaust loss</t>
  </si>
  <si>
    <t>72|79|93|~15~7~17~~-11~</t>
  </si>
  <si>
    <t>ST Assembly [1]: ST Group [15] - IPT 1 : Dry exhaust loss</t>
  </si>
  <si>
    <t>93|~15~3~7~~-11~</t>
  </si>
  <si>
    <t>ST Assembly [1]: ST Group [15] - IPT 1 : Actual flow function</t>
  </si>
  <si>
    <t>93|~15~3~10~~-11~</t>
  </si>
  <si>
    <t>ST Assembly [1]: ST Group [15] - IPT 1 : Actual pressure ratio (blading)</t>
  </si>
  <si>
    <t>93|~15~3~3~~-11~</t>
  </si>
  <si>
    <t>ST Assembly [1]: ST Group [15] - IPT 1 : Dry step efficiency</t>
  </si>
  <si>
    <t>93|~15~3~1~~-11~</t>
  </si>
  <si>
    <t>ST Assembly [1]: ST Group [15] - IPT 1 : Group overall efficiency</t>
  </si>
  <si>
    <t>93|~15~3~30~~-11~</t>
  </si>
  <si>
    <t>ST Assembly [1]: ST Group [15] - IPT 1 : Group blading efficiency</t>
  </si>
  <si>
    <t>93|~15~3~50~~-11~</t>
  </si>
  <si>
    <t>ST Assembly [1]: ST Group [15] - IPT 1 : Expansion power</t>
  </si>
  <si>
    <t>93|~15~3~8~~-11~</t>
  </si>
  <si>
    <t>ST Assembly [1]: ST Group [15] - IPT 1 : Shaft power</t>
  </si>
  <si>
    <t>93|~15~3~9~~-11~</t>
  </si>
  <si>
    <t>ST Assembly [1]: ST Group [15] - IPT 1 : Mechanical loss</t>
  </si>
  <si>
    <t>82|71|~16~10~3~~-11~</t>
  </si>
  <si>
    <t>ST Assembly [1]: ST Group [16] - IPT 2 : Mode</t>
  </si>
  <si>
    <t>82|71|~16~10~4~~-11~</t>
  </si>
  <si>
    <t>ST Assembly [1]: ST Group [16] - IPT 2 : Type of inlet control</t>
  </si>
  <si>
    <t>93|~16~3~29~~-11~</t>
  </si>
  <si>
    <t>ST Assembly [1]: ST Group [16] - IPT 2 : Steam supply pressure</t>
  </si>
  <si>
    <t>93|~16~3~11~~-11~</t>
  </si>
  <si>
    <t>ST Assembly [1]: ST Group [16] - IPT 2 : Inlet pressure</t>
  </si>
  <si>
    <t>93|~16~3~12~~-11~</t>
  </si>
  <si>
    <t>ST Assembly [1]: ST Group [16] - IPT 2 : Inlet temperature</t>
  </si>
  <si>
    <t>93|~16~3~14~~-11~</t>
  </si>
  <si>
    <t>ST Assembly [1]: ST Group [16] - IPT 2 : Inlet flow</t>
  </si>
  <si>
    <t>93|~16~3~13~~-11~</t>
  </si>
  <si>
    <t>ST Assembly [1]: ST Group [16] - IPT 2 : Inlet enthalpy</t>
  </si>
  <si>
    <t>93|~16~3~4~~-11~</t>
  </si>
  <si>
    <t>ST Assembly [1]: ST Group [16] - IPT 2 : Expansion initial pressure</t>
  </si>
  <si>
    <t>93|~16~3~16~~-11~</t>
  </si>
  <si>
    <t>ST Assembly [1]: ST Group [16] - IPT 2 : Expansion massflow</t>
  </si>
  <si>
    <t>93|~16~3~15~~-11~</t>
  </si>
  <si>
    <t>ST Assembly [1]: ST Group [16] - IPT 2 : Expansion initial enthalpy</t>
  </si>
  <si>
    <t>93|~16~3~6~~-11~</t>
  </si>
  <si>
    <t>ST Assembly [1]: ST Group [16] - IPT 2 : Expansion end pressure (before Exhaust Loss)</t>
  </si>
  <si>
    <t>93|~16~3~25~~-11~</t>
  </si>
  <si>
    <t>ST Assembly [1]: ST Group [16] - IPT 2 : Expansion end enthalpy (before Exhaust Loss)</t>
  </si>
  <si>
    <t>93|~16~3~21~~-11~</t>
  </si>
  <si>
    <t>ST Assembly [1]: ST Group [16] - IPT 2 : Outlet pressure</t>
  </si>
  <si>
    <t>93|~16~3~22~~-11~</t>
  </si>
  <si>
    <t>ST Assembly [1]: ST Group [16] - IPT 2 : Outlet temperature</t>
  </si>
  <si>
    <t>93|~16~3~24~~-11~</t>
  </si>
  <si>
    <t>ST Assembly [1]: ST Group [16] - IPT 2 : Outlet flow</t>
  </si>
  <si>
    <t>93|~16~3~23~~-11~</t>
  </si>
  <si>
    <t>ST Assembly [1]: ST Group [16] - IPT 2 : Outlet enthalpy</t>
  </si>
  <si>
    <t>72|79|93|~16~7~15~~-11~</t>
  </si>
  <si>
    <t>ST Assembly [1]: ST Group [16] - IPT 2 : Exhaust volume flow</t>
  </si>
  <si>
    <t>72|79|93|~16~7~18~~-11~</t>
  </si>
  <si>
    <t>ST Assembly [1]: ST Group [16] - IPT 2 : Exhaust loss</t>
  </si>
  <si>
    <t>72|79|93|~16~7~17~~-11~</t>
  </si>
  <si>
    <t>ST Assembly [1]: ST Group [16] - IPT 2 : Dry exhaust loss</t>
  </si>
  <si>
    <t>93|~16~3~7~~-11~</t>
  </si>
  <si>
    <t>ST Assembly [1]: ST Group [16] - IPT 2 : Actual flow function</t>
  </si>
  <si>
    <t>93|~16~3~10~~-11~</t>
  </si>
  <si>
    <t>ST Assembly [1]: ST Group [16] - IPT 2 : Actual pressure ratio (blading)</t>
  </si>
  <si>
    <t>93|~16~3~3~~-11~</t>
  </si>
  <si>
    <t>ST Assembly [1]: ST Group [16] - IPT 2 : Dry step efficiency</t>
  </si>
  <si>
    <t>93|~16~3~1~~-11~</t>
  </si>
  <si>
    <t>ST Assembly [1]: ST Group [16] - IPT 2 : Group overall efficiency</t>
  </si>
  <si>
    <t>93|~16~3~30~~-11~</t>
  </si>
  <si>
    <t>ST Assembly [1]: ST Group [16] - IPT 2 : Group blading efficiency</t>
  </si>
  <si>
    <t>93|~16~3~50~~-11~</t>
  </si>
  <si>
    <t>ST Assembly [1]: ST Group [16] - IPT 2 : Expansion power</t>
  </si>
  <si>
    <t>93|~16~3~8~~-11~</t>
  </si>
  <si>
    <t>ST Assembly [1]: ST Group [16] - IPT 2 : Shaft power</t>
  </si>
  <si>
    <t>93|~16~3~9~~-11~</t>
  </si>
  <si>
    <t>ST Assembly [1]: ST Group [16] - IPT 2 : Mechanical loss</t>
  </si>
  <si>
    <t>82|71|~20~10~3~~-11~</t>
  </si>
  <si>
    <t>ST Assembly [1]: ST Group [20] - LPT1 1 : Mode</t>
  </si>
  <si>
    <t>82|71|~20~10~4~~-11~</t>
  </si>
  <si>
    <t>ST Assembly [1]: ST Group [20] - LPT1 1 : Type of inlet control</t>
  </si>
  <si>
    <t>93|~20~3~29~~-11~</t>
  </si>
  <si>
    <t>ST Assembly [1]: ST Group [20] - LPT1 1 : Steam supply pressure</t>
  </si>
  <si>
    <t>93|~20~3~11~~-11~</t>
  </si>
  <si>
    <t>ST Assembly [1]: ST Group [20] - LPT1 1 : Inlet pressure</t>
  </si>
  <si>
    <t>93|~20~3~12~~-11~</t>
  </si>
  <si>
    <t>ST Assembly [1]: ST Group [20] - LPT1 1 : Inlet temperature</t>
  </si>
  <si>
    <t>93|~20~3~14~~-11~</t>
  </si>
  <si>
    <t>ST Assembly [1]: ST Group [20] - LPT1 1 : Inlet flow</t>
  </si>
  <si>
    <t>93|~20~3~13~~-11~</t>
  </si>
  <si>
    <t>ST Assembly [1]: ST Group [20] - LPT1 1 : Inlet enthalpy</t>
  </si>
  <si>
    <t>93|~20~3~4~~-11~</t>
  </si>
  <si>
    <t>ST Assembly [1]: ST Group [20] - LPT1 1 : Expansion initial pressure</t>
  </si>
  <si>
    <t>93|~20~3~16~~-11~</t>
  </si>
  <si>
    <t>ST Assembly [1]: ST Group [20] - LPT1 1 : Expansion massflow</t>
  </si>
  <si>
    <t>93|~20~3~15~~-11~</t>
  </si>
  <si>
    <t>ST Assembly [1]: ST Group [20] - LPT1 1 : Expansion initial enthalpy</t>
  </si>
  <si>
    <t>93|~20~3~6~~-11~</t>
  </si>
  <si>
    <t>ST Assembly [1]: ST Group [20] - LPT1 1 : Expansion end pressure (before Exhaust Loss)</t>
  </si>
  <si>
    <t>93|~20~3~25~~-11~</t>
  </si>
  <si>
    <t>ST Assembly [1]: ST Group [20] - LPT1 1 : Expansion end enthalpy (before Exhaust Loss)</t>
  </si>
  <si>
    <t>93|~20~3~21~~-11~</t>
  </si>
  <si>
    <t>ST Assembly [1]: ST Group [20] - LPT1 1 : Outlet pressure</t>
  </si>
  <si>
    <t>93|~20~3~22~~-11~</t>
  </si>
  <si>
    <t>ST Assembly [1]: ST Group [20] - LPT1 1 : Outlet temperature</t>
  </si>
  <si>
    <t>93|~20~3~24~~-11~</t>
  </si>
  <si>
    <t>ST Assembly [1]: ST Group [20] - LPT1 1 : Outlet flow</t>
  </si>
  <si>
    <t>93|~20~3~23~~-11~</t>
  </si>
  <si>
    <t>ST Assembly [1]: ST Group [20] - LPT1 1 : Outlet enthalpy</t>
  </si>
  <si>
    <t>72|79|93|~20~7~15~~-11~</t>
  </si>
  <si>
    <t>ST Assembly [1]: ST Group [20] - LPT1 1 : Exhaust volume flow</t>
  </si>
  <si>
    <t>72|79|93|~20~7~18~~-11~</t>
  </si>
  <si>
    <t>ST Assembly [1]: ST Group [20] - LPT1 1 : Exhaust loss</t>
  </si>
  <si>
    <t>72|79|93|~20~7~17~~-11~</t>
  </si>
  <si>
    <t>ST Assembly [1]: ST Group [20] - LPT1 1 : Dry exhaust loss</t>
  </si>
  <si>
    <t>93|~20~3~7~~-11~</t>
  </si>
  <si>
    <t>ST Assembly [1]: ST Group [20] - LPT1 1 : Actual flow function</t>
  </si>
  <si>
    <t>93|~20~3~10~~-11~</t>
  </si>
  <si>
    <t>ST Assembly [1]: ST Group [20] - LPT1 1 : Actual pressure ratio (blading)</t>
  </si>
  <si>
    <t>93|~20~3~3~~-11~</t>
  </si>
  <si>
    <t>ST Assembly [1]: ST Group [20] - LPT1 1 : Dry step efficiency</t>
  </si>
  <si>
    <t>93|~20~3~1~~-11~</t>
  </si>
  <si>
    <t>ST Assembly [1]: ST Group [20] - LPT1 1 : Group overall efficiency</t>
  </si>
  <si>
    <t>93|~20~3~30~~-11~</t>
  </si>
  <si>
    <t>ST Assembly [1]: ST Group [20] - LPT1 1 : Group blading efficiency</t>
  </si>
  <si>
    <t>93|~20~3~50~~-11~</t>
  </si>
  <si>
    <t>ST Assembly [1]: ST Group [20] - LPT1 1 : Expansion power</t>
  </si>
  <si>
    <t>93|~20~3~8~~-11~</t>
  </si>
  <si>
    <t>ST Assembly [1]: ST Group [20] - LPT1 1 : Shaft power</t>
  </si>
  <si>
    <t>93|~20~3~9~~-11~</t>
  </si>
  <si>
    <t>ST Assembly [1]: ST Group [20] - LPT1 1 : Mechanical loss</t>
  </si>
  <si>
    <t>82|71|~21~10~3~~-11~</t>
  </si>
  <si>
    <t>ST Assembly [1]: ST Group [21] - LPT1 2 : Mode</t>
  </si>
  <si>
    <t>82|71|~21~10~4~~-11~</t>
  </si>
  <si>
    <t>ST Assembly [1]: ST Group [21] - LPT1 2 : Type of inlet control</t>
  </si>
  <si>
    <t>93|~21~3~29~~-11~</t>
  </si>
  <si>
    <t>ST Assembly [1]: ST Group [21] - LPT1 2 : Steam supply pressure</t>
  </si>
  <si>
    <t>93|~21~3~11~~-11~</t>
  </si>
  <si>
    <t>ST Assembly [1]: ST Group [21] - LPT1 2 : Inlet pressure</t>
  </si>
  <si>
    <t>93|~21~3~12~~-11~</t>
  </si>
  <si>
    <t>ST Assembly [1]: ST Group [21] - LPT1 2 : Inlet temperature</t>
  </si>
  <si>
    <t>93|~21~3~14~~-11~</t>
  </si>
  <si>
    <t>ST Assembly [1]: ST Group [21] - LPT1 2 : Inlet flow</t>
  </si>
  <si>
    <t>93|~21~3~13~~-11~</t>
  </si>
  <si>
    <t>ST Assembly [1]: ST Group [21] - LPT1 2 : Inlet enthalpy</t>
  </si>
  <si>
    <t>93|~21~3~4~~-11~</t>
  </si>
  <si>
    <t>ST Assembly [1]: ST Group [21] - LPT1 2 : Expansion initial pressure</t>
  </si>
  <si>
    <t>93|~21~3~16~~-11~</t>
  </si>
  <si>
    <t>ST Assembly [1]: ST Group [21] - LPT1 2 : Expansion massflow</t>
  </si>
  <si>
    <t>93|~21~3~15~~-11~</t>
  </si>
  <si>
    <t>ST Assembly [1]: ST Group [21] - LPT1 2 : Expansion initial enthalpy</t>
  </si>
  <si>
    <t>93|~21~3~6~~-11~</t>
  </si>
  <si>
    <t>ST Assembly [1]: ST Group [21] - LPT1 2 : Expansion end pressure (before Exhaust Loss)</t>
  </si>
  <si>
    <t>93|~21~3~25~~-11~</t>
  </si>
  <si>
    <t>ST Assembly [1]: ST Group [21] - LPT1 2 : Expansion end enthalpy (before Exhaust Loss)</t>
  </si>
  <si>
    <t>93|~21~3~21~~-11~</t>
  </si>
  <si>
    <t>ST Assembly [1]: ST Group [21] - LPT1 2 : Outlet pressure</t>
  </si>
  <si>
    <t>93|~21~3~22~~-11~</t>
  </si>
  <si>
    <t>ST Assembly [1]: ST Group [21] - LPT1 2 : Outlet temperature</t>
  </si>
  <si>
    <t>93|~21~3~24~~-11~</t>
  </si>
  <si>
    <t>ST Assembly [1]: ST Group [21] - LPT1 2 : Outlet flow</t>
  </si>
  <si>
    <t>93|~21~3~23~~-11~</t>
  </si>
  <si>
    <t>ST Assembly [1]: ST Group [21] - LPT1 2 : Outlet enthalpy</t>
  </si>
  <si>
    <t>72|79|93|~21~7~15~~-11~</t>
  </si>
  <si>
    <t>ST Assembly [1]: ST Group [21] - LPT1 2 : Exhaust volume flow</t>
  </si>
  <si>
    <t>72|79|93|~21~7~18~~-11~</t>
  </si>
  <si>
    <t>ST Assembly [1]: ST Group [21] - LPT1 2 : Exhaust loss</t>
  </si>
  <si>
    <t>72|79|93|~21~7~17~~-11~</t>
  </si>
  <si>
    <t>ST Assembly [1]: ST Group [21] - LPT1 2 : Dry exhaust loss</t>
  </si>
  <si>
    <t>93|~21~3~7~~-11~</t>
  </si>
  <si>
    <t>ST Assembly [1]: ST Group [21] - LPT1 2 : Actual flow function</t>
  </si>
  <si>
    <t>93|~21~3~10~~-11~</t>
  </si>
  <si>
    <t>ST Assembly [1]: ST Group [21] - LPT1 2 : Actual pressure ratio (blading)</t>
  </si>
  <si>
    <t>93|~21~3~3~~-11~</t>
  </si>
  <si>
    <t>ST Assembly [1]: ST Group [21] - LPT1 2 : Dry step efficiency</t>
  </si>
  <si>
    <t>93|~21~3~1~~-11~</t>
  </si>
  <si>
    <t>ST Assembly [1]: ST Group [21] - LPT1 2 : Group overall efficiency</t>
  </si>
  <si>
    <t>93|~21~3~30~~-11~</t>
  </si>
  <si>
    <t>ST Assembly [1]: ST Group [21] - LPT1 2 : Group blading efficiency</t>
  </si>
  <si>
    <t>93|~21~3~50~~-11~</t>
  </si>
  <si>
    <t>ST Assembly [1]: ST Group [21] - LPT1 2 : Expansion power</t>
  </si>
  <si>
    <t>93|~21~3~8~~-11~</t>
  </si>
  <si>
    <t>ST Assembly [1]: ST Group [21] - LPT1 2 : Shaft power</t>
  </si>
  <si>
    <t>93|~21~3~9~~-11~</t>
  </si>
  <si>
    <t>ST Assembly [1]: ST Group [21] - LPT1 2 : Mechanical loss</t>
  </si>
  <si>
    <t>82|71|~22~10~3~~-11~</t>
  </si>
  <si>
    <t>ST Assembly [1]: ST Group [22] - LPT1 3 : Mode</t>
  </si>
  <si>
    <t>82|71|~22~10~4~~-11~</t>
  </si>
  <si>
    <t>ST Assembly [1]: ST Group [22] - LPT1 3 : Type of inlet control</t>
  </si>
  <si>
    <t>93|~22~3~29~~-11~</t>
  </si>
  <si>
    <t>ST Assembly [1]: ST Group [22] - LPT1 3 : Steam supply pressure</t>
  </si>
  <si>
    <t>93|~22~3~11~~-11~</t>
  </si>
  <si>
    <t>ST Assembly [1]: ST Group [22] - LPT1 3 : Inlet pressure</t>
  </si>
  <si>
    <t>93|~22~3~12~~-11~</t>
  </si>
  <si>
    <t>ST Assembly [1]: ST Group [22] - LPT1 3 : Inlet temperature</t>
  </si>
  <si>
    <t>93|~22~3~14~~-11~</t>
  </si>
  <si>
    <t>ST Assembly [1]: ST Group [22] - LPT1 3 : Inlet flow</t>
  </si>
  <si>
    <t>93|~22~3~13~~-11~</t>
  </si>
  <si>
    <t>ST Assembly [1]: ST Group [22] - LPT1 3 : Inlet enthalpy</t>
  </si>
  <si>
    <t>93|~22~3~4~~-11~</t>
  </si>
  <si>
    <t>ST Assembly [1]: ST Group [22] - LPT1 3 : Expansion initial pressure</t>
  </si>
  <si>
    <t>93|~22~3~16~~-11~</t>
  </si>
  <si>
    <t>ST Assembly [1]: ST Group [22] - LPT1 3 : Expansion massflow</t>
  </si>
  <si>
    <t>93|~22~3~15~~-11~</t>
  </si>
  <si>
    <t>ST Assembly [1]: ST Group [22] - LPT1 3 : Expansion initial enthalpy</t>
  </si>
  <si>
    <t>93|~22~3~6~~-11~</t>
  </si>
  <si>
    <t>ST Assembly [1]: ST Group [22] - LPT1 3 : Expansion end pressure (before Exhaust Loss)</t>
  </si>
  <si>
    <t>93|~22~3~25~~-11~</t>
  </si>
  <si>
    <t>ST Assembly [1]: ST Group [22] - LPT1 3 : Expansion end enthalpy (before Exhaust Loss)</t>
  </si>
  <si>
    <t>93|~22~3~21~~-11~</t>
  </si>
  <si>
    <t>ST Assembly [1]: ST Group [22] - LPT1 3 : Outlet pressure</t>
  </si>
  <si>
    <t>93|~22~3~22~~-11~</t>
  </si>
  <si>
    <t>ST Assembly [1]: ST Group [22] - LPT1 3 : Outlet temperature</t>
  </si>
  <si>
    <t>93|~22~3~24~~-11~</t>
  </si>
  <si>
    <t>ST Assembly [1]: ST Group [22] - LPT1 3 : Outlet flow</t>
  </si>
  <si>
    <t>93|~22~3~23~~-11~</t>
  </si>
  <si>
    <t>ST Assembly [1]: ST Group [22] - LPT1 3 : Outlet enthalpy</t>
  </si>
  <si>
    <t>72|79|93|~22~7~15~~-11~</t>
  </si>
  <si>
    <t>ST Assembly [1]: ST Group [22] - LPT1 3 : Exhaust volume flow</t>
  </si>
  <si>
    <t>72|79|93|~22~7~18~~-11~</t>
  </si>
  <si>
    <t>ST Assembly [1]: ST Group [22] - LPT1 3 : Exhaust loss</t>
  </si>
  <si>
    <t>72|79|93|~22~7~17~~-11~</t>
  </si>
  <si>
    <t>ST Assembly [1]: ST Group [22] - LPT1 3 : Dry exhaust loss</t>
  </si>
  <si>
    <t>93|~22~3~7~~-11~</t>
  </si>
  <si>
    <t>ST Assembly [1]: ST Group [22] - LPT1 3 : Actual flow function</t>
  </si>
  <si>
    <t>93|~22~3~10~~-11~</t>
  </si>
  <si>
    <t>ST Assembly [1]: ST Group [22] - LPT1 3 : Actual pressure ratio (blading)</t>
  </si>
  <si>
    <t>93|~22~3~3~~-11~</t>
  </si>
  <si>
    <t>ST Assembly [1]: ST Group [22] - LPT1 3 : Dry step efficiency</t>
  </si>
  <si>
    <t>93|~22~3~1~~-11~</t>
  </si>
  <si>
    <t>ST Assembly [1]: ST Group [22] - LPT1 3 : Group overall efficiency</t>
  </si>
  <si>
    <t>93|~22~3~30~~-11~</t>
  </si>
  <si>
    <t>ST Assembly [1]: ST Group [22] - LPT1 3 : Group blading efficiency</t>
  </si>
  <si>
    <t>93|~22~3~50~~-11~</t>
  </si>
  <si>
    <t>ST Assembly [1]: ST Group [22] - LPT1 3 : Expansion power</t>
  </si>
  <si>
    <t>93|~22~3~8~~-11~</t>
  </si>
  <si>
    <t>ST Assembly [1]: ST Group [22] - LPT1 3 : Shaft power</t>
  </si>
  <si>
    <t>93|~22~3~9~~-11~</t>
  </si>
  <si>
    <t>ST Assembly [1]: ST Group [22] - LPT1 3 : Mechanical loss</t>
  </si>
  <si>
    <t>82|71|~24~10~3~~-11~</t>
  </si>
  <si>
    <t>ST Assembly [1]: ST Group [24] - LPT1 4 : Mode</t>
  </si>
  <si>
    <t>82|71|~24~10~4~~-11~</t>
  </si>
  <si>
    <t>ST Assembly [1]: ST Group [24] - LPT1 4 : Type of inlet control</t>
  </si>
  <si>
    <t>93|~24~3~29~~-11~</t>
  </si>
  <si>
    <t>ST Assembly [1]: ST Group [24] - LPT1 4 : Steam supply pressure</t>
  </si>
  <si>
    <t>93|~24~3~11~~-11~</t>
  </si>
  <si>
    <t>ST Assembly [1]: ST Group [24] - LPT1 4 : Inlet pressure</t>
  </si>
  <si>
    <t>93|~24~3~12~~-11~</t>
  </si>
  <si>
    <t>ST Assembly [1]: ST Group [24] - LPT1 4 : Inlet temperature</t>
  </si>
  <si>
    <t>93|~24~3~14~~-11~</t>
  </si>
  <si>
    <t>ST Assembly [1]: ST Group [24] - LPT1 4 : Inlet flow</t>
  </si>
  <si>
    <t>93|~24~3~13~~-11~</t>
  </si>
  <si>
    <t>ST Assembly [1]: ST Group [24] - LPT1 4 : Inlet enthalpy</t>
  </si>
  <si>
    <t>93|~24~3~4~~-11~</t>
  </si>
  <si>
    <t>ST Assembly [1]: ST Group [24] - LPT1 4 : Expansion initial pressure</t>
  </si>
  <si>
    <t>93|~24~3~16~~-11~</t>
  </si>
  <si>
    <t>ST Assembly [1]: ST Group [24] - LPT1 4 : Expansion massflow</t>
  </si>
  <si>
    <t>93|~24~3~15~~-11~</t>
  </si>
  <si>
    <t>ST Assembly [1]: ST Group [24] - LPT1 4 : Expansion initial enthalpy</t>
  </si>
  <si>
    <t>93|~24~3~6~~-11~</t>
  </si>
  <si>
    <t>ST Assembly [1]: ST Group [24] - LPT1 4 : Expansion end pressure (before Exhaust Loss)</t>
  </si>
  <si>
    <t>93|~24~3~25~~-11~</t>
  </si>
  <si>
    <t>ST Assembly [1]: ST Group [24] - LPT1 4 : Expansion end enthalpy (before Exhaust Loss)</t>
  </si>
  <si>
    <t>93|~24~3~21~~-11~</t>
  </si>
  <si>
    <t>ST Assembly [1]: ST Group [24] - LPT1 4 : Outlet pressure</t>
  </si>
  <si>
    <t>93|~24~3~22~~-11~</t>
  </si>
  <si>
    <t>ST Assembly [1]: ST Group [24] - LPT1 4 : Outlet temperature</t>
  </si>
  <si>
    <t>93|~24~3~24~~-11~</t>
  </si>
  <si>
    <t>ST Assembly [1]: ST Group [24] - LPT1 4 : Outlet flow</t>
  </si>
  <si>
    <t>93|~24~3~23~~-11~</t>
  </si>
  <si>
    <t>ST Assembly [1]: ST Group [24] - LPT1 4 : Outlet enthalpy</t>
  </si>
  <si>
    <t>72|79|93|~24~7~15~~-11~</t>
  </si>
  <si>
    <t>ST Assembly [1]: ST Group [24] - LPT1 4 : Exhaust volume flow</t>
  </si>
  <si>
    <t>72|79|93|~24~7~18~~-11~</t>
  </si>
  <si>
    <t>ST Assembly [1]: ST Group [24] - LPT1 4 : Exhaust loss</t>
  </si>
  <si>
    <t>72|79|93|~24~7~17~~-11~</t>
  </si>
  <si>
    <t>ST Assembly [1]: ST Group [24] - LPT1 4 : Dry exhaust loss</t>
  </si>
  <si>
    <t>93|~24~3~7~~-11~</t>
  </si>
  <si>
    <t>ST Assembly [1]: ST Group [24] - LPT1 4 : Actual flow function</t>
  </si>
  <si>
    <t>93|~24~3~10~~-11~</t>
  </si>
  <si>
    <t>ST Assembly [1]: ST Group [24] - LPT1 4 : Actual pressure ratio (blading)</t>
  </si>
  <si>
    <t>93|~24~3~3~~-11~</t>
  </si>
  <si>
    <t>ST Assembly [1]: ST Group [24] - LPT1 4 : Dry step efficiency</t>
  </si>
  <si>
    <t>93|~24~3~1~~-11~</t>
  </si>
  <si>
    <t>ST Assembly [1]: ST Group [24] - LPT1 4 : Group overall efficiency</t>
  </si>
  <si>
    <t>93|~24~3~30~~-11~</t>
  </si>
  <si>
    <t>ST Assembly [1]: ST Group [24] - LPT1 4 : Group blading efficiency</t>
  </si>
  <si>
    <t>93|~24~3~50~~-11~</t>
  </si>
  <si>
    <t>ST Assembly [1]: ST Group [24] - LPT1 4 : Expansion power</t>
  </si>
  <si>
    <t>93|~24~3~8~~-11~</t>
  </si>
  <si>
    <t>ST Assembly [1]: ST Group [24] - LPT1 4 : Shaft power</t>
  </si>
  <si>
    <t>93|~24~3~9~~-11~</t>
  </si>
  <si>
    <t>ST Assembly [1]: ST Group [24] - LPT1 4 : Mechanical loss</t>
  </si>
  <si>
    <t>82|71|~25~10~3~~-11~</t>
  </si>
  <si>
    <t>ST Assembly [1]: ST Group [25] - LPT1 5 : Mode</t>
  </si>
  <si>
    <t>82|71|~25~10~4~~-11~</t>
  </si>
  <si>
    <t>ST Assembly [1]: ST Group [25] - LPT1 5 : Type of inlet control</t>
  </si>
  <si>
    <t>93|~25~3~29~~-11~</t>
  </si>
  <si>
    <t>ST Assembly [1]: ST Group [25] - LPT1 5 : Steam supply pressure</t>
  </si>
  <si>
    <t>93|~25~3~11~~-11~</t>
  </si>
  <si>
    <t>ST Assembly [1]: ST Group [25] - LPT1 5 : Inlet pressure</t>
  </si>
  <si>
    <t>93|~25~3~12~~-11~</t>
  </si>
  <si>
    <t>ST Assembly [1]: ST Group [25] - LPT1 5 : Inlet temperature</t>
  </si>
  <si>
    <t>93|~25~3~14~~-11~</t>
  </si>
  <si>
    <t>ST Assembly [1]: ST Group [25] - LPT1 5 : Inlet flow</t>
  </si>
  <si>
    <t>93|~25~3~13~~-11~</t>
  </si>
  <si>
    <t>ST Assembly [1]: ST Group [25] - LPT1 5 : Inlet enthalpy</t>
  </si>
  <si>
    <t>93|~25~3~4~~-11~</t>
  </si>
  <si>
    <t>ST Assembly [1]: ST Group [25] - LPT1 5 : Expansion initial pressure</t>
  </si>
  <si>
    <t>93|~25~3~16~~-11~</t>
  </si>
  <si>
    <t>ST Assembly [1]: ST Group [25] - LPT1 5 : Expansion massflow</t>
  </si>
  <si>
    <t>93|~25~3~15~~-11~</t>
  </si>
  <si>
    <t>ST Assembly [1]: ST Group [25] - LPT1 5 : Expansion initial enthalpy</t>
  </si>
  <si>
    <t>93|~25~3~6~~-11~</t>
  </si>
  <si>
    <t>ST Assembly [1]: ST Group [25] - LPT1 5 : Expansion end pressure (before Exhaust Loss)</t>
  </si>
  <si>
    <t>93|~25~3~25~~-11~</t>
  </si>
  <si>
    <t>ST Assembly [1]: ST Group [25] - LPT1 5 : Expansion end enthalpy (before Exhaust Loss)</t>
  </si>
  <si>
    <t>93|~25~3~21~~-11~</t>
  </si>
  <si>
    <t>ST Assembly [1]: ST Group [25] - LPT1 5 : Outlet pressure</t>
  </si>
  <si>
    <t>93|~25~3~22~~-11~</t>
  </si>
  <si>
    <t>ST Assembly [1]: ST Group [25] - LPT1 5 : Outlet temperature</t>
  </si>
  <si>
    <t>93|~25~3~24~~-11~</t>
  </si>
  <si>
    <t>ST Assembly [1]: ST Group [25] - LPT1 5 : Outlet flow</t>
  </si>
  <si>
    <t>93|~25~3~23~~-11~</t>
  </si>
  <si>
    <t>ST Assembly [1]: ST Group [25] - LPT1 5 : Outlet enthalpy</t>
  </si>
  <si>
    <t>72|79|76|~25~6~2~~-11~</t>
  </si>
  <si>
    <t>ST Assembly [1]: ST Group [25] - LPT1 5 : Number of exhaust ends</t>
  </si>
  <si>
    <t>72|79|93|~25~7~15~~-11~</t>
  </si>
  <si>
    <t>ST Assembly [1]: ST Group [25] - LPT1 5 : Exhaust volume flow per end</t>
  </si>
  <si>
    <t>72|79|91|~25~5~3~~-11~</t>
  </si>
  <si>
    <t>ST Assembly [1]: ST Group [25] - LPT1 5 : Exhaust annulus area</t>
  </si>
  <si>
    <t>72|79|93|~25~7~16~~-11~</t>
  </si>
  <si>
    <t>ST Assembly [1]: ST Group [25] - LPT1 5 : Exhaust annulus velocity</t>
  </si>
  <si>
    <t>72|79|91|~25~5~1~~-11~</t>
  </si>
  <si>
    <t>ST Assembly [1]: ST Group [25] - LPT1 5 : Last stage pitch diameter</t>
  </si>
  <si>
    <t>mm</t>
  </si>
  <si>
    <t>72|79|91|~25~5~2~~-11~</t>
  </si>
  <si>
    <t>ST Assembly [1]: ST Group [25] - LPT1 5 : Last stage blade length</t>
  </si>
  <si>
    <t>72|79|93|~25~7~18~~-11~</t>
  </si>
  <si>
    <t>ST Assembly [1]: ST Group [25] - LPT1 5 : Exhaust loss</t>
  </si>
  <si>
    <t>72|79|93|~25~7~17~~-11~</t>
  </si>
  <si>
    <t>ST Assembly [1]: ST Group [25] - LPT1 5 : Dry exhaust loss</t>
  </si>
  <si>
    <t>93|~25~3~7~~-11~</t>
  </si>
  <si>
    <t>ST Assembly [1]: ST Group [25] - LPT1 5 : Actual flow function</t>
  </si>
  <si>
    <t>93|~25~3~10~~-11~</t>
  </si>
  <si>
    <t>ST Assembly [1]: ST Group [25] - LPT1 5 : Actual pressure ratio (blading)</t>
  </si>
  <si>
    <t>93|~25~3~3~~-11~</t>
  </si>
  <si>
    <t>ST Assembly [1]: ST Group [25] - LPT1 5 : Dry step efficiency</t>
  </si>
  <si>
    <t>93|~25~3~1~~-11~</t>
  </si>
  <si>
    <t>ST Assembly [1]: ST Group [25] - LPT1 5 : Group overall efficiency</t>
  </si>
  <si>
    <t>93|~25~3~30~~-11~</t>
  </si>
  <si>
    <t>ST Assembly [1]: ST Group [25] - LPT1 5 : Group blading efficiency</t>
  </si>
  <si>
    <t>93|~25~3~50~~-11~</t>
  </si>
  <si>
    <t>ST Assembly [1]: ST Group [25] - LPT1 5 : Expansion power</t>
  </si>
  <si>
    <t>93|~25~3~8~~-11~</t>
  </si>
  <si>
    <t>ST Assembly [1]: ST Group [25] - LPT1 5 : Shaft power</t>
  </si>
  <si>
    <t>93|~25~3~9~~-11~</t>
  </si>
  <si>
    <t>ST Assembly [1]: ST Group [25] - LPT1 5 : Mechanical loss</t>
  </si>
  <si>
    <t>86|87|68|86|86|98|86|79|78|~4~1~1~3~-4100~</t>
  </si>
  <si>
    <t>ST Assembly [1]: Valve Stem leak 1 to TFX source: Leakage flow C-factor</t>
  </si>
  <si>
    <t>86|87|68|86|86|98|86|79|78|~4~3~1~1~-4100~</t>
  </si>
  <si>
    <t>ST Assembly [1]: Valve Stem leak 1 to TFX source: Mass flow</t>
  </si>
  <si>
    <t>86|87|68|86|86|98|86|79|78|~4~3~1~3~-4100~</t>
  </si>
  <si>
    <t>ST Assembly [1]: Valve Stem leak 1 to TFX source: Pressure (source)</t>
  </si>
  <si>
    <t>86|87|68|86|86|98|86|79|78|~4~3~1~5~-4100~</t>
  </si>
  <si>
    <t>ST Assembly [1]: Valve Stem leak 1 to TFX source: Pressure (sink)</t>
  </si>
  <si>
    <t>86|87|68|86|86|98|86|79|78|~4~10~1~1~-4100~</t>
  </si>
  <si>
    <t>ST Assembly [1]: Valve Stem leak 1 to TFX source: Temperature (source)</t>
  </si>
  <si>
    <t>86|87|68|86|86|98|86|79|78|~4~10~2~1~-4100~</t>
  </si>
  <si>
    <t>ST Assembly [1]: Valve Stem leak 1 to TFX source: Temperature (sink)</t>
  </si>
  <si>
    <t>86|87|68|86|86|98|86|79|78|~4~3~1~2~-4100~</t>
  </si>
  <si>
    <t>ST Assembly [1]: Valve Stem leak 1 to TFX source: Enthalpy</t>
  </si>
  <si>
    <t>86|87|68|86|86|98|86|79|78|~4~1~4~3~-4100~</t>
  </si>
  <si>
    <t>ST Assembly [1]: HPT HP leak 1 to TFX source: Leakage flow C-factor</t>
  </si>
  <si>
    <t>86|87|68|86|86|98|86|79|78|~4~3~4~1~-4100~</t>
  </si>
  <si>
    <t>ST Assembly [1]: HPT HP leak 1 to TFX source: Mass flow</t>
  </si>
  <si>
    <t>86|87|68|86|86|98|86|79|78|~4~3~4~3~-4100~</t>
  </si>
  <si>
    <t>ST Assembly [1]: HPT HP leak 1 to TFX source: Pressure (source)</t>
  </si>
  <si>
    <t>86|87|68|86|86|98|86|79|78|~4~3~4~5~-4100~</t>
  </si>
  <si>
    <t>ST Assembly [1]: HPT HP leak 1 to TFX source: Pressure (sink)</t>
  </si>
  <si>
    <t>86|87|68|86|86|98|86|79|78|~4~10~1~4~-4100~</t>
  </si>
  <si>
    <t>ST Assembly [1]: HPT HP leak 1 to TFX source: Temperature (source)</t>
  </si>
  <si>
    <t>86|87|68|86|86|98|86|79|78|~4~10~2~4~-4100~</t>
  </si>
  <si>
    <t>ST Assembly [1]: HPT HP leak 1 to TFX source: Temperature (sink)</t>
  </si>
  <si>
    <t>86|87|68|86|86|98|86|79|78|~4~3~4~2~-4100~</t>
  </si>
  <si>
    <t>ST Assembly [1]: HPT HP leak 1 to TFX source: Enthalpy</t>
  </si>
  <si>
    <t>86|87|68|86|86|98|86|79|78|~4~1~5~3~-4100~</t>
  </si>
  <si>
    <t>ST Assembly [1]: HPT HP leak 2 to SSR: Leakage flow C-factor</t>
  </si>
  <si>
    <t>86|87|68|86|86|98|86|79|78|~4~3~5~1~-4100~</t>
  </si>
  <si>
    <t>ST Assembly [1]: HPT HP leak 2 to SSR: Mass flow</t>
  </si>
  <si>
    <t>86|87|68|86|86|98|86|79|78|~4~3~5~3~-4100~</t>
  </si>
  <si>
    <t>ST Assembly [1]: HPT HP leak 2 to SSR: Pressure (source)</t>
  </si>
  <si>
    <t>86|87|68|86|86|98|86|79|78|~4~3~5~5~-4100~</t>
  </si>
  <si>
    <t>ST Assembly [1]: HPT HP leak 2 to SSR: Pressure (sink)</t>
  </si>
  <si>
    <t>86|87|68|86|86|98|86|79|78|~4~10~1~5~-4100~</t>
  </si>
  <si>
    <t>ST Assembly [1]: HPT HP leak 2 to SSR: Temperature (source)</t>
  </si>
  <si>
    <t>86|87|68|86|86|98|86|79|78|~4~10~2~5~-4100~</t>
  </si>
  <si>
    <t>ST Assembly [1]: HPT HP leak 2 to SSR: Temperature (sink)</t>
  </si>
  <si>
    <t>86|87|68|86|86|98|86|79|78|~4~3~5~2~-4100~</t>
  </si>
  <si>
    <t>ST Assembly [1]: HPT HP leak 2 to SSR: Enthalpy</t>
  </si>
  <si>
    <t>86|87|68|86|86|98|86|79|78|~4~1~7~3~-4100~</t>
  </si>
  <si>
    <t>ST Assembly [1]: HPT LP leak 1 to TFX source: Leakage flow C-factor</t>
  </si>
  <si>
    <t>86|87|68|86|86|98|86|79|78|~4~3~7~1~-4100~</t>
  </si>
  <si>
    <t>ST Assembly [1]: HPT LP leak 1 to TFX source: Mass flow</t>
  </si>
  <si>
    <t>86|87|68|86|86|98|86|79|78|~4~3~7~3~-4100~</t>
  </si>
  <si>
    <t>ST Assembly [1]: HPT LP leak 1 to TFX source: Pressure (source)</t>
  </si>
  <si>
    <t>86|87|68|86|86|98|86|79|78|~4~3~7~5~-4100~</t>
  </si>
  <si>
    <t>ST Assembly [1]: HPT LP leak 1 to TFX source: Pressure (sink)</t>
  </si>
  <si>
    <t>86|87|68|86|86|98|86|79|78|~4~10~1~7~-4100~</t>
  </si>
  <si>
    <t>ST Assembly [1]: HPT LP leak 1 to TFX source: Temperature (source)</t>
  </si>
  <si>
    <t>86|87|68|86|86|98|86|79|78|~4~10~2~7~-4100~</t>
  </si>
  <si>
    <t>ST Assembly [1]: HPT LP leak 1 to TFX source: Temperature (sink)</t>
  </si>
  <si>
    <t>86|87|68|86|86|98|86|79|78|~4~3~7~2~-4100~</t>
  </si>
  <si>
    <t>ST Assembly [1]: HPT LP leak 1 to TFX source: Enthalpy</t>
  </si>
  <si>
    <t>86|87|68|86|86|98|86|79|78|~4~1~8~3~-4100~</t>
  </si>
  <si>
    <t>ST Assembly [1]: HPT LP leak 2 to SSR: Leakage flow C-factor</t>
  </si>
  <si>
    <t>86|87|68|86|86|98|86|79|78|~4~3~8~1~-4100~</t>
  </si>
  <si>
    <t>ST Assembly [1]: HPT LP leak 2 to SSR: Mass flow</t>
  </si>
  <si>
    <t>86|87|68|86|86|98|86|79|78|~4~3~8~3~-4100~</t>
  </si>
  <si>
    <t>ST Assembly [1]: HPT LP leak 2 to SSR: Pressure (source)</t>
  </si>
  <si>
    <t>86|87|68|86|86|98|86|79|78|~4~3~8~5~-4100~</t>
  </si>
  <si>
    <t>ST Assembly [1]: HPT LP leak 2 to SSR: Pressure (sink)</t>
  </si>
  <si>
    <t>86|87|68|86|86|98|86|79|78|~4~10~1~8~-4100~</t>
  </si>
  <si>
    <t>ST Assembly [1]: HPT LP leak 2 to SSR: Temperature (source)</t>
  </si>
  <si>
    <t>86|87|68|86|86|98|86|79|78|~4~10~2~8~-4100~</t>
  </si>
  <si>
    <t>ST Assembly [1]: HPT LP leak 2 to SSR: Temperature (sink)</t>
  </si>
  <si>
    <t>86|87|68|86|86|98|86|79|78|~4~3~8~2~-4100~</t>
  </si>
  <si>
    <t>ST Assembly [1]: HPT LP leak 2 to SSR: Enthalpy</t>
  </si>
  <si>
    <t>86|87|68|86|86|98|86|79|78|~4~1~9~3~-4100~</t>
  </si>
  <si>
    <t>ST Assembly [1]: HPT LP leak 3 to SSR: Leakage flow C-factor</t>
  </si>
  <si>
    <t>86|87|68|86|86|98|86|79|78|~4~3~9~1~-4100~</t>
  </si>
  <si>
    <t>ST Assembly [1]: HPT LP leak 3 to SSR: Mass flow</t>
  </si>
  <si>
    <t>86|87|68|86|86|98|86|79|78|~4~3~9~3~-4100~</t>
  </si>
  <si>
    <t>ST Assembly [1]: HPT LP leak 3 to SSR: Pressure (source)</t>
  </si>
  <si>
    <t>86|87|68|86|86|98|86|79|78|~4~3~9~5~-4100~</t>
  </si>
  <si>
    <t>ST Assembly [1]: HPT LP leak 3 to SSR: Pressure (sink)</t>
  </si>
  <si>
    <t>86|87|68|86|86|98|86|79|78|~4~10~1~9~-4100~</t>
  </si>
  <si>
    <t>ST Assembly [1]: HPT LP leak 3 to SSR: Temperature (source)</t>
  </si>
  <si>
    <t>86|87|68|86|86|98|86|79|78|~4~10~2~9~-4100~</t>
  </si>
  <si>
    <t>ST Assembly [1]: HPT LP leak 3 to SSR: Temperature (sink)</t>
  </si>
  <si>
    <t>86|87|68|86|86|98|86|79|78|~4~3~9~2~-4100~</t>
  </si>
  <si>
    <t>ST Assembly [1]: HPT LP leak 3 to SSR: Enthalpy</t>
  </si>
  <si>
    <t>86|87|68|86|86|98|86|79|78|~4~1~16~3~-4100~</t>
  </si>
  <si>
    <t>ST Assembly [1]: IPT LP leak to SSR: Leakage flow C-factor</t>
  </si>
  <si>
    <t>86|87|68|86|86|98|86|79|78|~4~3~16~1~-4100~</t>
  </si>
  <si>
    <t>ST Assembly [1]: IPT LP leak to SSR: Mass flow</t>
  </si>
  <si>
    <t>86|87|68|86|86|98|86|79|78|~4~3~16~3~-4100~</t>
  </si>
  <si>
    <t>ST Assembly [1]: IPT LP leak to SSR: Pressure (source)</t>
  </si>
  <si>
    <t>86|87|68|86|86|98|86|79|78|~4~3~16~5~-4100~</t>
  </si>
  <si>
    <t>ST Assembly [1]: IPT LP leak to SSR: Pressure (sink)</t>
  </si>
  <si>
    <t>86|87|68|86|86|98|86|79|78|~4~10~1~16~-4100~</t>
  </si>
  <si>
    <t>ST Assembly [1]: IPT LP leak to SSR: Temperature (source)</t>
  </si>
  <si>
    <t>86|87|68|86|86|98|86|79|78|~4~10~2~16~-4100~</t>
  </si>
  <si>
    <t>ST Assembly [1]: IPT LP leak to SSR: Temperature (sink)</t>
  </si>
  <si>
    <t>86|87|68|86|86|98|86|79|78|~4~3~16~2~-4100~</t>
  </si>
  <si>
    <t>ST Assembly [1]: IPT LP leak to SSR: Enthalpy</t>
  </si>
  <si>
    <t>86|87|68|86|86|~4~4~8~~-4100~</t>
  </si>
  <si>
    <t>ST Assembly [1]: SSR pressure</t>
  </si>
  <si>
    <t>86|87|68|86|86|~4~4~9~~-4100~</t>
  </si>
  <si>
    <t>ST Assembly [1]: SSR temperature</t>
  </si>
  <si>
    <t>ST Assembly [1]: SSR leakage in (HPT HP leak 2): Mass flow</t>
  </si>
  <si>
    <t>ST Assembly [1]: SSR leakage in (HPT HP leak 2): Enthalpy</t>
  </si>
  <si>
    <t>ST Assembly [1]: SSR leakage in (HPT LP leak 2): Mass flow</t>
  </si>
  <si>
    <t>ST Assembly [1]: SSR leakage in (HPT LP leak 2): Enthalpy</t>
  </si>
  <si>
    <t>ST Assembly [1]: SSR leakage in (HPT LP leak 3): Mass flow</t>
  </si>
  <si>
    <t>ST Assembly [1]: SSR leakage in (HPT LP leak 3): Enthalpy</t>
  </si>
  <si>
    <t>ST Assembly [1]: SSR leakage in (IPT LP leak): Mass flow</t>
  </si>
  <si>
    <t>ST Assembly [1]: SSR leakage in (IPT LP leak): Enthalpy</t>
  </si>
  <si>
    <t>86|87|68|86|86|~4~4~17~~-4100~</t>
  </si>
  <si>
    <t>ST Assembly [1]: SSR make-up steam mass flow</t>
  </si>
  <si>
    <t>86|87|68|86|86|~4~4~15~~-4100~</t>
  </si>
  <si>
    <t>ST Assembly [1]: SSR desuperheating water mass flow</t>
  </si>
  <si>
    <t>86|87|68|86|86|~4~4~16~~-4100~</t>
  </si>
  <si>
    <t>ST Assembly [1]: SSR desuperheating water enthalpy</t>
  </si>
  <si>
    <t>86|87|68|86|86|~4~10~2~~-4100~</t>
  </si>
  <si>
    <t>ST Assembly [1]: Sealing steam to LPT exhaust: Mass flow</t>
  </si>
  <si>
    <t>86|87|68|86|86|~4~10~3~~-4100~</t>
  </si>
  <si>
    <t>ST Assembly [1]: Sealing steam packing exhaust (destination Discharged): Mass flow</t>
  </si>
  <si>
    <t>86|87|68|86|86|~4~4~14~~-4100~</t>
  </si>
  <si>
    <t>ST Assembly [1]: SSR excess sealing steam (destination TFX source): Mass flow</t>
  </si>
  <si>
    <t>93|~7~3~112~~-4200~</t>
  </si>
  <si>
    <t>Boiler Assembly [1]: Boiler fuel efficiency (LHV)</t>
  </si>
  <si>
    <t>93|~7~3~111~~-4200~</t>
  </si>
  <si>
    <t>Boiler Assembly [1]: Boiler fuel efficiency (HHV)</t>
  </si>
  <si>
    <t>93|~7~3~102~~-4200~</t>
  </si>
  <si>
    <t>Boiler Assembly [1]: Fuel input (LHV)</t>
  </si>
  <si>
    <t>MW</t>
  </si>
  <si>
    <t>93|~7~3~103~~-4200~</t>
  </si>
  <si>
    <t>Boiler Assembly [1]: Fuel input (HHV)</t>
  </si>
  <si>
    <t>93|~7~3~105~~-4200~</t>
  </si>
  <si>
    <t>Boiler Assembly [1]: Fuel massflow</t>
  </si>
  <si>
    <t>93|~7~3~101~~-4200~</t>
  </si>
  <si>
    <t>Boiler Assembly [1]: Total heat transfer to water and steam</t>
  </si>
  <si>
    <t>93|~7~3~155~~-4200~</t>
  </si>
  <si>
    <t>Boiler Assembly [1]: HP steam pressure</t>
  </si>
  <si>
    <t>93|~7~3~156~~-4200~</t>
  </si>
  <si>
    <t>Boiler Assembly [1]: HP steam temperature</t>
  </si>
  <si>
    <t>93|~7~3~157~~-4200~</t>
  </si>
  <si>
    <t>Boiler Assembly [1]: HP steam massflow</t>
  </si>
  <si>
    <t>93|~7~3~158~~-4200~</t>
  </si>
  <si>
    <t>Boiler Assembly [1]: HP steam enthalpy</t>
  </si>
  <si>
    <t>93|~7~3~151~~-4200~</t>
  </si>
  <si>
    <t>Boiler Assembly [1]: Water pressure</t>
  </si>
  <si>
    <t>93|~7~3~152~~-4200~</t>
  </si>
  <si>
    <t>Boiler Assembly [1]: Water temperature</t>
  </si>
  <si>
    <t>93|~7~3~153~~-4200~</t>
  </si>
  <si>
    <t>Boiler Assembly [1]: Water massflow</t>
  </si>
  <si>
    <t>93|~7~3~154~~-4200~</t>
  </si>
  <si>
    <t>Boiler Assembly [1]: Water enthalpy</t>
  </si>
  <si>
    <t>93|~7~3~165~~-4200~</t>
  </si>
  <si>
    <t>Boiler Assembly [1]: Hot reheat pressure</t>
  </si>
  <si>
    <t>93|~7~3~166~~-4200~</t>
  </si>
  <si>
    <t>Boiler Assembly [1]: Hot reheat temperature</t>
  </si>
  <si>
    <t>93|~7~3~167~~-4200~</t>
  </si>
  <si>
    <t>Boiler Assembly [1]: Hot reheat massflow</t>
  </si>
  <si>
    <t>93|~7~3~168~~-4200~</t>
  </si>
  <si>
    <t>Boiler Assembly [1]: Hot reheat enthalpy</t>
  </si>
  <si>
    <t>93|~7~3~161~~-4200~</t>
  </si>
  <si>
    <t>Boiler Assembly [1]: Cold reheat pressure</t>
  </si>
  <si>
    <t>93|~7~3~162~~-4200~</t>
  </si>
  <si>
    <t>Boiler Assembly [1]: Cold reheat temperature</t>
  </si>
  <si>
    <t>93|~7~3~163~~-4200~</t>
  </si>
  <si>
    <t>Boiler Assembly [1]: Cold reheat massflow</t>
  </si>
  <si>
    <t>93|~7~3~164~~-4200~</t>
  </si>
  <si>
    <t>Boiler Assembly [1]: Cold reheat enthalpy</t>
  </si>
  <si>
    <t>~1~1~0~~-5001~</t>
  </si>
  <si>
    <t>1 - Outlet 3 of Splitter [89] -&gt; Inlet of Boiler Assembly [1]: Fan [87] - SA Fan B: Pressure</t>
  </si>
  <si>
    <t>~1~1~1~~-5001~</t>
  </si>
  <si>
    <t>1 - Outlet 3 of Splitter [89] -&gt; Inlet of Boiler Assembly [1]: Fan [87] - SA Fan B: Temperature</t>
  </si>
  <si>
    <t>~1~1~2~~-5001~</t>
  </si>
  <si>
    <t>1 - Outlet 3 of Splitter [89] -&gt; Inlet of Boiler Assembly [1]: Fan [87] - SA Fan B: Mass flow</t>
  </si>
  <si>
    <t>~1~1~22~~-5001~</t>
  </si>
  <si>
    <t>1 - Outlet 3 of Splitter [89] -&gt; Inlet of Boiler Assembly [1]: Fan [87] - SA Fan B: Fly ash flow</t>
  </si>
  <si>
    <t>~1~1~16~~-5001~</t>
  </si>
  <si>
    <t>1 - Outlet 3 of Splitter [89] -&gt; Inlet of Boiler Assembly [1]: Fan [87] - SA Fan B: Fly ash enthalpy</t>
  </si>
  <si>
    <t>~1~1~18~~-5001~</t>
  </si>
  <si>
    <t>1 - Outlet 3 of Splitter [89] -&gt; Inlet of Boiler Assembly [1]: Fan [87] - SA Fan B: Relative humidity</t>
  </si>
  <si>
    <t>~1~1~20~~-5001~</t>
  </si>
  <si>
    <t>1 - Outlet 3 of Splitter [89] -&gt; Inlet of Boiler Assembly [1]: Fan [87] - SA Fan B: Entropy</t>
  </si>
  <si>
    <t>~1~1~3~~-5001~</t>
  </si>
  <si>
    <t>1 - Outlet 3 of Splitter [89] -&gt; Inlet of Boiler Assembly [1]: Fan [87] - SA Fan B: Enthalpy</t>
  </si>
  <si>
    <t>~1~1~19~~-5001~</t>
  </si>
  <si>
    <t>1 - Outlet 3 of Splitter [89] -&gt; Inlet of Boiler Assembly [1]: Fan [87] - SA Fan B: Molecular weight</t>
  </si>
  <si>
    <t>M.W.</t>
  </si>
  <si>
    <t>~1~1~4~~-5001~</t>
  </si>
  <si>
    <t>1 - Outlet 3 of Splitter [89] -&gt; Inlet of Boiler Assembly [1]: Fan [87] - SA Fan B: CO2 mass flow</t>
  </si>
  <si>
    <t>~1~1~5~~-5001~</t>
  </si>
  <si>
    <t>1 - Outlet 3 of Splitter [89] -&gt; Inlet of Boiler Assembly [1]: Fan [87] - SA Fan B: Volume flow</t>
  </si>
  <si>
    <t>~1~1~101~~-5001~</t>
  </si>
  <si>
    <t>1 - Outlet 3 of Splitter [89] -&gt; Inlet of Boiler Assembly [1]: Fan [87] - SA Fan B: Density</t>
  </si>
  <si>
    <t>kg/m^3</t>
  </si>
  <si>
    <t>~1~1~6~~-5001~</t>
  </si>
  <si>
    <t>1 - Outlet 3 of Splitter [89] -&gt; Inlet of Boiler Assembly [1]: Fan [87] - SA Fan B: Mole percent of N2</t>
  </si>
  <si>
    <t>~1~1~7~~-5001~</t>
  </si>
  <si>
    <t>1 - Outlet 3 of Splitter [89] -&gt; Inlet of Boiler Assembly [1]: Fan [87] - SA Fan B: Mole percent of O2</t>
  </si>
  <si>
    <t>~1~1~8~~-5001~</t>
  </si>
  <si>
    <t>1 - Outlet 3 of Splitter [89] -&gt; Inlet of Boiler Assembly [1]: Fan [87] - SA Fan B: Mole percent of CO2</t>
  </si>
  <si>
    <t>~1~1~9~~-5001~</t>
  </si>
  <si>
    <t>1 - Outlet 3 of Splitter [89] -&gt; Inlet of Boiler Assembly [1]: Fan [87] - SA Fan B: Mole percent of H2O</t>
  </si>
  <si>
    <t>~1~1~10~~-5001~</t>
  </si>
  <si>
    <t>1 - Outlet 3 of Splitter [89] -&gt; Inlet of Boiler Assembly [1]: Fan [87] - SA Fan B: Mole percent of H2O liquid</t>
  </si>
  <si>
    <t>~1~1~11~~-5001~</t>
  </si>
  <si>
    <t>1 - Outlet 3 of Splitter [89] -&gt; Inlet of Boiler Assembly [1]: Fan [87] - SA Fan B: Mole percent of Ar</t>
  </si>
  <si>
    <t>~1~1~12~~-5001~</t>
  </si>
  <si>
    <t>1 - Outlet 3 of Splitter [89] -&gt; Inlet of Boiler Assembly [1]: Fan [87] - SA Fan B: Mole percent of SO2</t>
  </si>
  <si>
    <t>~1~1~14~~-5001~</t>
  </si>
  <si>
    <t>1 - Outlet 3 of Splitter [89] -&gt; Inlet of Boiler Assembly [1]: Fan [87] - SA Fan B: Sulfur trioxide SO3</t>
  </si>
  <si>
    <t>~1~1~23~~-5001~</t>
  </si>
  <si>
    <t>1 - Outlet 3 of Splitter [89] -&gt; Inlet of Boiler Assembly [1]: Fan [87] - SA Fan B: HCl mass flow</t>
  </si>
  <si>
    <t>~1~1~24~~-5001~</t>
  </si>
  <si>
    <t>1 - Outlet 3 of Splitter [89] -&gt; Inlet of Boiler Assembly [1]: Fan [87] - SA Fan B: NOx mass flow</t>
  </si>
  <si>
    <t>~1~1~25~~-5001~</t>
  </si>
  <si>
    <t>1 - Outlet 3 of Splitter [89] -&gt; Inlet of Boiler Assembly [1]: Fan [87] - SA Fan B: CO mass flow</t>
  </si>
  <si>
    <t>~1~1~26~~-5001~</t>
  </si>
  <si>
    <t>1 - Outlet 3 of Splitter [89] -&gt; Inlet of Boiler Assembly [1]: Fan [87] - SA Fan B: UHC mass flow</t>
  </si>
  <si>
    <t>~1~1~29~~-5001~</t>
  </si>
  <si>
    <t>1 - Outlet 3 of Splitter [89] -&gt; Inlet of Boiler Assembly [1]: Fan [87] - SA Fan B: Hg mass flow</t>
  </si>
  <si>
    <t>~1~1~32~~-5001~</t>
  </si>
  <si>
    <t>1 - Outlet 3 of Splitter [89] -&gt; Inlet of Boiler Assembly [1]: Fan [87] - SA Fan B: Dry Oxygen</t>
  </si>
  <si>
    <t>~1~1~31~~-5001~</t>
  </si>
  <si>
    <t>1 - Outlet 3 of Splitter [89] -&gt; Inlet of Boiler Assembly [1]: Fan [87] - SA Fan B: Normal volume flow</t>
  </si>
  <si>
    <t>Nm^3/hr</t>
  </si>
  <si>
    <t>~1~2~0~~-5001~</t>
  </si>
  <si>
    <t>2 - Primary air outlet of Boiler Assembly [1]: Rotary Air Heater [8] - Rotary Air Heater -&gt; Primary air inlet of Boiler Assembly [1]: Furnace w/ Pulverizer [7]: Pressure</t>
  </si>
  <si>
    <t>~1~2~1~~-5001~</t>
  </si>
  <si>
    <t>2 - Primary air outlet of Boiler Assembly [1]: Rotary Air Heater [8] - Rotary Air Heater -&gt; Primary air inlet of Boiler Assembly [1]: Furnace w/ Pulverizer [7]: Temperature</t>
  </si>
  <si>
    <t>~1~2~2~~-5001~</t>
  </si>
  <si>
    <t>2 - Primary air outlet of Boiler Assembly [1]: Rotary Air Heater [8] - Rotary Air Heater -&gt; Primary air inlet of Boiler Assembly [1]: Furnace w/ Pulverizer [7]: Mass flow</t>
  </si>
  <si>
    <t>~1~2~22~~-5001~</t>
  </si>
  <si>
    <t>2 - Primary air outlet of Boiler Assembly [1]: Rotary Air Heater [8] - Rotary Air Heater -&gt; Primary air inlet of Boiler Assembly [1]: Furnace w/ Pulverizer [7]: Fly ash flow</t>
  </si>
  <si>
    <t>~1~2~16~~-5001~</t>
  </si>
  <si>
    <t>2 - Primary air outlet of Boiler Assembly [1]: Rotary Air Heater [8] - Rotary Air Heater -&gt; Primary air inlet of Boiler Assembly [1]: Furnace w/ Pulverizer [7]: Fly ash enthalpy</t>
  </si>
  <si>
    <t>~1~2~18~~-5001~</t>
  </si>
  <si>
    <t>2 - Primary air outlet of Boiler Assembly [1]: Rotary Air Heater [8] - Rotary Air Heater -&gt; Primary air inlet of Boiler Assembly [1]: Furnace w/ Pulverizer [7]: Relative humidity</t>
  </si>
  <si>
    <t>~1~2~20~~-5001~</t>
  </si>
  <si>
    <t>2 - Primary air outlet of Boiler Assembly [1]: Rotary Air Heater [8] - Rotary Air Heater -&gt; Primary air inlet of Boiler Assembly [1]: Furnace w/ Pulverizer [7]: Entropy</t>
  </si>
  <si>
    <t>~1~2~3~~-5001~</t>
  </si>
  <si>
    <t>2 - Primary air outlet of Boiler Assembly [1]: Rotary Air Heater [8] - Rotary Air Heater -&gt; Primary air inlet of Boiler Assembly [1]: Furnace w/ Pulverizer [7]: Enthalpy</t>
  </si>
  <si>
    <t>~1~2~19~~-5001~</t>
  </si>
  <si>
    <t>2 - Primary air outlet of Boiler Assembly [1]: Rotary Air Heater [8] - Rotary Air Heater -&gt; Primary air inlet of Boiler Assembly [1]: Furnace w/ Pulverizer [7]: Molecular weight</t>
  </si>
  <si>
    <t>~1~2~4~~-5001~</t>
  </si>
  <si>
    <t>2 - Primary air outlet of Boiler Assembly [1]: Rotary Air Heater [8] - Rotary Air Heater -&gt; Primary air inlet of Boiler Assembly [1]: Furnace w/ Pulverizer [7]: CO2 mass flow</t>
  </si>
  <si>
    <t>~1~2~5~~-5001~</t>
  </si>
  <si>
    <t>2 - Primary air outlet of Boiler Assembly [1]: Rotary Air Heater [8] - Rotary Air Heater -&gt; Primary air inlet of Boiler Assembly [1]: Furnace w/ Pulverizer [7]: Volume flow</t>
  </si>
  <si>
    <t>~1~2~101~~-5001~</t>
  </si>
  <si>
    <t>2 - Primary air outlet of Boiler Assembly [1]: Rotary Air Heater [8] - Rotary Air Heater -&gt; Primary air inlet of Boiler Assembly [1]: Furnace w/ Pulverizer [7]: Density</t>
  </si>
  <si>
    <t>~1~2~6~~-5001~</t>
  </si>
  <si>
    <t>2 - Primary air outlet of Boiler Assembly [1]: Rotary Air Heater [8] - Rotary Air Heater -&gt; Primary air inlet of Boiler Assembly [1]: Furnace w/ Pulverizer [7]: Mole percent of N2</t>
  </si>
  <si>
    <t>~1~2~7~~-5001~</t>
  </si>
  <si>
    <t>2 - Primary air outlet of Boiler Assembly [1]: Rotary Air Heater [8] - Rotary Air Heater -&gt; Primary air inlet of Boiler Assembly [1]: Furnace w/ Pulverizer [7]: Mole percent of O2</t>
  </si>
  <si>
    <t>~1~2~8~~-5001~</t>
  </si>
  <si>
    <t>2 - Primary air outlet of Boiler Assembly [1]: Rotary Air Heater [8] - Rotary Air Heater -&gt; Primary air inlet of Boiler Assembly [1]: Furnace w/ Pulverizer [7]: Mole percent of CO2</t>
  </si>
  <si>
    <t>~1~2~9~~-5001~</t>
  </si>
  <si>
    <t>2 - Primary air outlet of Boiler Assembly [1]: Rotary Air Heater [8] - Rotary Air Heater -&gt; Primary air inlet of Boiler Assembly [1]: Furnace w/ Pulverizer [7]: Mole percent of H2O</t>
  </si>
  <si>
    <t>~1~2~10~~-5001~</t>
  </si>
  <si>
    <t>2 - Primary air outlet of Boiler Assembly [1]: Rotary Air Heater [8] - Rotary Air Heater -&gt; Primary air inlet of Boiler Assembly [1]: Furnace w/ Pulverizer [7]: Mole percent of H2O liquid</t>
  </si>
  <si>
    <t>~1~2~11~~-5001~</t>
  </si>
  <si>
    <t>2 - Primary air outlet of Boiler Assembly [1]: Rotary Air Heater [8] - Rotary Air Heater -&gt; Primary air inlet of Boiler Assembly [1]: Furnace w/ Pulverizer [7]: Mole percent of Ar</t>
  </si>
  <si>
    <t>~1~2~12~~-5001~</t>
  </si>
  <si>
    <t>2 - Primary air outlet of Boiler Assembly [1]: Rotary Air Heater [8] - Rotary Air Heater -&gt; Primary air inlet of Boiler Assembly [1]: Furnace w/ Pulverizer [7]: Mole percent of SO2</t>
  </si>
  <si>
    <t>~1~2~14~~-5001~</t>
  </si>
  <si>
    <t>2 - Primary air outlet of Boiler Assembly [1]: Rotary Air Heater [8] - Rotary Air Heater -&gt; Primary air inlet of Boiler Assembly [1]: Furnace w/ Pulverizer [7]: Sulfur trioxide SO3</t>
  </si>
  <si>
    <t>~1~2~23~~-5001~</t>
  </si>
  <si>
    <t>2 - Primary air outlet of Boiler Assembly [1]: Rotary Air Heater [8] - Rotary Air Heater -&gt; Primary air inlet of Boiler Assembly [1]: Furnace w/ Pulverizer [7]: HCl mass flow</t>
  </si>
  <si>
    <t>~1~2~24~~-5001~</t>
  </si>
  <si>
    <t>2 - Primary air outlet of Boiler Assembly [1]: Rotary Air Heater [8] - Rotary Air Heater -&gt; Primary air inlet of Boiler Assembly [1]: Furnace w/ Pulverizer [7]: NOx mass flow</t>
  </si>
  <si>
    <t>~1~2~25~~-5001~</t>
  </si>
  <si>
    <t>2 - Primary air outlet of Boiler Assembly [1]: Rotary Air Heater [8] - Rotary Air Heater -&gt; Primary air inlet of Boiler Assembly [1]: Furnace w/ Pulverizer [7]: CO mass flow</t>
  </si>
  <si>
    <t>~1~2~26~~-5001~</t>
  </si>
  <si>
    <t>2 - Primary air outlet of Boiler Assembly [1]: Rotary Air Heater [8] - Rotary Air Heater -&gt; Primary air inlet of Boiler Assembly [1]: Furnace w/ Pulverizer [7]: UHC mass flow</t>
  </si>
  <si>
    <t>~1~2~29~~-5001~</t>
  </si>
  <si>
    <t>2 - Primary air outlet of Boiler Assembly [1]: Rotary Air Heater [8] - Rotary Air Heater -&gt; Primary air inlet of Boiler Assembly [1]: Furnace w/ Pulverizer [7]: Hg mass flow</t>
  </si>
  <si>
    <t>~1~2~32~~-5001~</t>
  </si>
  <si>
    <t>2 - Primary air outlet of Boiler Assembly [1]: Rotary Air Heater [8] - Rotary Air Heater -&gt; Primary air inlet of Boiler Assembly [1]: Furnace w/ Pulverizer [7]: Dry Oxygen</t>
  </si>
  <si>
    <t>~1~2~31~~-5001~</t>
  </si>
  <si>
    <t>2 - Primary air outlet of Boiler Assembly [1]: Rotary Air Heater [8] - Rotary Air Heater -&gt; Primary air inlet of Boiler Assembly [1]: Furnace w/ Pulverizer [7]: Normal volume flow</t>
  </si>
  <si>
    <t>~1~8~0~~-5001~</t>
  </si>
  <si>
    <t>8 - Outlet of Gas/Air Source [11] - Prim.Air -&gt; Inlet of Splitter [91]: Pressure</t>
  </si>
  <si>
    <t>~1~8~1~~-5001~</t>
  </si>
  <si>
    <t>8 - Outlet of Gas/Air Source [11] - Prim.Air -&gt; Inlet of Splitter [91]: Temperature</t>
  </si>
  <si>
    <t>~1~8~2~~-5001~</t>
  </si>
  <si>
    <t>8 - Outlet of Gas/Air Source [11] - Prim.Air -&gt; Inlet of Splitter [91]: Mass flow</t>
  </si>
  <si>
    <t>~1~8~22~~-5001~</t>
  </si>
  <si>
    <t>8 - Outlet of Gas/Air Source [11] - Prim.Air -&gt; Inlet of Splitter [91]: Fly ash flow</t>
  </si>
  <si>
    <t>~1~8~16~~-5001~</t>
  </si>
  <si>
    <t>8 - Outlet of Gas/Air Source [11] - Prim.Air -&gt; Inlet of Splitter [91]: Fly ash enthalpy</t>
  </si>
  <si>
    <t>~1~8~18~~-5001~</t>
  </si>
  <si>
    <t>8 - Outlet of Gas/Air Source [11] - Prim.Air -&gt; Inlet of Splitter [91]: Relative humidity</t>
  </si>
  <si>
    <t>~1~8~20~~-5001~</t>
  </si>
  <si>
    <t>8 - Outlet of Gas/Air Source [11] - Prim.Air -&gt; Inlet of Splitter [91]: Entropy</t>
  </si>
  <si>
    <t>~1~8~3~~-5001~</t>
  </si>
  <si>
    <t>8 - Outlet of Gas/Air Source [11] - Prim.Air -&gt; Inlet of Splitter [91]: Enthalpy</t>
  </si>
  <si>
    <t>~1~8~19~~-5001~</t>
  </si>
  <si>
    <t>8 - Outlet of Gas/Air Source [11] - Prim.Air -&gt; Inlet of Splitter [91]: Molecular weight</t>
  </si>
  <si>
    <t>~1~8~4~~-5001~</t>
  </si>
  <si>
    <t>8 - Outlet of Gas/Air Source [11] - Prim.Air -&gt; Inlet of Splitter [91]: CO2 mass flow</t>
  </si>
  <si>
    <t>~1~8~5~~-5001~</t>
  </si>
  <si>
    <t>8 - Outlet of Gas/Air Source [11] - Prim.Air -&gt; Inlet of Splitter [91]: Volume flow</t>
  </si>
  <si>
    <t>~1~8~101~~-5001~</t>
  </si>
  <si>
    <t>8 - Outlet of Gas/Air Source [11] - Prim.Air -&gt; Inlet of Splitter [91]: Density</t>
  </si>
  <si>
    <t>~1~8~6~~-5001~</t>
  </si>
  <si>
    <t>8 - Outlet of Gas/Air Source [11] - Prim.Air -&gt; Inlet of Splitter [91]: Mole percent of N2</t>
  </si>
  <si>
    <t>~1~8~7~~-5001~</t>
  </si>
  <si>
    <t>8 - Outlet of Gas/Air Source [11] - Prim.Air -&gt; Inlet of Splitter [91]: Mole percent of O2</t>
  </si>
  <si>
    <t>~1~8~8~~-5001~</t>
  </si>
  <si>
    <t>8 - Outlet of Gas/Air Source [11] - Prim.Air -&gt; Inlet of Splitter [91]: Mole percent of CO2</t>
  </si>
  <si>
    <t>~1~8~9~~-5001~</t>
  </si>
  <si>
    <t>8 - Outlet of Gas/Air Source [11] - Prim.Air -&gt; Inlet of Splitter [91]: Mole percent of H2O</t>
  </si>
  <si>
    <t>~1~8~10~~-5001~</t>
  </si>
  <si>
    <t>8 - Outlet of Gas/Air Source [11] - Prim.Air -&gt; Inlet of Splitter [91]: Mole percent of H2O liquid</t>
  </si>
  <si>
    <t>~1~8~11~~-5001~</t>
  </si>
  <si>
    <t>8 - Outlet of Gas/Air Source [11] - Prim.Air -&gt; Inlet of Splitter [91]: Mole percent of Ar</t>
  </si>
  <si>
    <t>~1~8~12~~-5001~</t>
  </si>
  <si>
    <t>8 - Outlet of Gas/Air Source [11] - Prim.Air -&gt; Inlet of Splitter [91]: Mole percent of SO2</t>
  </si>
  <si>
    <t>~1~8~14~~-5001~</t>
  </si>
  <si>
    <t>8 - Outlet of Gas/Air Source [11] - Prim.Air -&gt; Inlet of Splitter [91]: Sulfur trioxide SO3</t>
  </si>
  <si>
    <t>~1~8~23~~-5001~</t>
  </si>
  <si>
    <t>8 - Outlet of Gas/Air Source [11] - Prim.Air -&gt; Inlet of Splitter [91]: HCl mass flow</t>
  </si>
  <si>
    <t>~1~8~24~~-5001~</t>
  </si>
  <si>
    <t>8 - Outlet of Gas/Air Source [11] - Prim.Air -&gt; Inlet of Splitter [91]: NOx mass flow</t>
  </si>
  <si>
    <t>~1~8~25~~-5001~</t>
  </si>
  <si>
    <t>8 - Outlet of Gas/Air Source [11] - Prim.Air -&gt; Inlet of Splitter [91]: CO mass flow</t>
  </si>
  <si>
    <t>~1~8~26~~-5001~</t>
  </si>
  <si>
    <t>8 - Outlet of Gas/Air Source [11] - Prim.Air -&gt; Inlet of Splitter [91]: UHC mass flow</t>
  </si>
  <si>
    <t>~1~8~29~~-5001~</t>
  </si>
  <si>
    <t>8 - Outlet of Gas/Air Source [11] - Prim.Air -&gt; Inlet of Splitter [91]: Hg mass flow</t>
  </si>
  <si>
    <t>~1~8~32~~-5001~</t>
  </si>
  <si>
    <t>8 - Outlet of Gas/Air Source [11] - Prim.Air -&gt; Inlet of Splitter [91]: Dry Oxygen</t>
  </si>
  <si>
    <t>~1~8~31~~-5001~</t>
  </si>
  <si>
    <t>8 - Outlet of Gas/Air Source [11] - Prim.Air -&gt; Inlet of Splitter [91]: Normal volume flow</t>
  </si>
  <si>
    <t>~1~13~0~~-5001~</t>
  </si>
  <si>
    <t>13 - Flue gas outlet of Boiler Assembly [1]: Furnace w/ Pulverizer [7] -&gt; Gas inlet of Boiler Assembly [1]: Superheater (PCE) - Parallel Flow [23] - PLATEN SH: Pressure</t>
  </si>
  <si>
    <t>~1~13~1~~-5001~</t>
  </si>
  <si>
    <t>13 - Flue gas outlet of Boiler Assembly [1]: Furnace w/ Pulverizer [7] -&gt; Gas inlet of Boiler Assembly [1]: Superheater (PCE) - Parallel Flow [23] - PLATEN SH: Temperature</t>
  </si>
  <si>
    <t>~1~13~2~~-5001~</t>
  </si>
  <si>
    <t>13 - Flue gas outlet of Boiler Assembly [1]: Furnace w/ Pulverizer [7] -&gt; Gas inlet of Boiler Assembly [1]: Superheater (PCE) - Parallel Flow [23] - PLATEN SH: Mass flow</t>
  </si>
  <si>
    <t>~1~13~22~~-5001~</t>
  </si>
  <si>
    <t>13 - Flue gas outlet of Boiler Assembly [1]: Furnace w/ Pulverizer [7] -&gt; Gas inlet of Boiler Assembly [1]: Superheater (PCE) - Parallel Flow [23] - PLATEN SH: Fly ash flow</t>
  </si>
  <si>
    <t>~1~13~16~~-5001~</t>
  </si>
  <si>
    <t>13 - Flue gas outlet of Boiler Assembly [1]: Furnace w/ Pulverizer [7] -&gt; Gas inlet of Boiler Assembly [1]: Superheater (PCE) - Parallel Flow [23] - PLATEN SH: Fly ash enthalpy</t>
  </si>
  <si>
    <t>~1~13~18~~-5001~</t>
  </si>
  <si>
    <t>13 - Flue gas outlet of Boiler Assembly [1]: Furnace w/ Pulverizer [7] -&gt; Gas inlet of Boiler Assembly [1]: Superheater (PCE) - Parallel Flow [23] - PLATEN SH: Relative humidity</t>
  </si>
  <si>
    <t>~1~13~20~~-5001~</t>
  </si>
  <si>
    <t>13 - Flue gas outlet of Boiler Assembly [1]: Furnace w/ Pulverizer [7] -&gt; Gas inlet of Boiler Assembly [1]: Superheater (PCE) - Parallel Flow [23] - PLATEN SH: Entropy</t>
  </si>
  <si>
    <t>~1~13~3~~-5001~</t>
  </si>
  <si>
    <t>13 - Flue gas outlet of Boiler Assembly [1]: Furnace w/ Pulverizer [7] -&gt; Gas inlet of Boiler Assembly [1]: Superheater (PCE) - Parallel Flow [23] - PLATEN SH: Enthalpy</t>
  </si>
  <si>
    <t>~1~13~19~~-5001~</t>
  </si>
  <si>
    <t>13 - Flue gas outlet of Boiler Assembly [1]: Furnace w/ Pulverizer [7] -&gt; Gas inlet of Boiler Assembly [1]: Superheater (PCE) - Parallel Flow [23] - PLATEN SH: Molecular weight</t>
  </si>
  <si>
    <t>~1~13~4~~-5001~</t>
  </si>
  <si>
    <t>13 - Flue gas outlet of Boiler Assembly [1]: Furnace w/ Pulverizer [7] -&gt; Gas inlet of Boiler Assembly [1]: Superheater (PCE) - Parallel Flow [23] - PLATEN SH: CO2 mass flow</t>
  </si>
  <si>
    <t>~1~13~5~~-5001~</t>
  </si>
  <si>
    <t>13 - Flue gas outlet of Boiler Assembly [1]: Furnace w/ Pulverizer [7] -&gt; Gas inlet of Boiler Assembly [1]: Superheater (PCE) - Parallel Flow [23] - PLATEN SH: Volume flow</t>
  </si>
  <si>
    <t>~1~13~101~~-5001~</t>
  </si>
  <si>
    <t>13 - Flue gas outlet of Boiler Assembly [1]: Furnace w/ Pulverizer [7] -&gt; Gas inlet of Boiler Assembly [1]: Superheater (PCE) - Parallel Flow [23] - PLATEN SH: Density</t>
  </si>
  <si>
    <t>~1~13~6~~-5001~</t>
  </si>
  <si>
    <t>13 - Flue gas outlet of Boiler Assembly [1]: Furnace w/ Pulverizer [7] -&gt; Gas inlet of Boiler Assembly [1]: Superheater (PCE) - Parallel Flow [23] - PLATEN SH: Mole percent of N2</t>
  </si>
  <si>
    <t>~1~13~7~~-5001~</t>
  </si>
  <si>
    <t>13 - Flue gas outlet of Boiler Assembly [1]: Furnace w/ Pulverizer [7] -&gt; Gas inlet of Boiler Assembly [1]: Superheater (PCE) - Parallel Flow [23] - PLATEN SH: Mole percent of O2</t>
  </si>
  <si>
    <t>~1~13~8~~-5001~</t>
  </si>
  <si>
    <t>13 - Flue gas outlet of Boiler Assembly [1]: Furnace w/ Pulverizer [7] -&gt; Gas inlet of Boiler Assembly [1]: Superheater (PCE) - Parallel Flow [23] - PLATEN SH: Mole percent of CO2</t>
  </si>
  <si>
    <t>~1~13~9~~-5001~</t>
  </si>
  <si>
    <t>13 - Flue gas outlet of Boiler Assembly [1]: Furnace w/ Pulverizer [7] -&gt; Gas inlet of Boiler Assembly [1]: Superheater (PCE) - Parallel Flow [23] - PLATEN SH: Mole percent of H2O</t>
  </si>
  <si>
    <t>~1~13~10~~-5001~</t>
  </si>
  <si>
    <t>13 - Flue gas outlet of Boiler Assembly [1]: Furnace w/ Pulverizer [7] -&gt; Gas inlet of Boiler Assembly [1]: Superheater (PCE) - Parallel Flow [23] - PLATEN SH: Mole percent of H2O liquid</t>
  </si>
  <si>
    <t>~1~13~11~~-5001~</t>
  </si>
  <si>
    <t>13 - Flue gas outlet of Boiler Assembly [1]: Furnace w/ Pulverizer [7] -&gt; Gas inlet of Boiler Assembly [1]: Superheater (PCE) - Parallel Flow [23] - PLATEN SH: Mole percent of Ar</t>
  </si>
  <si>
    <t>~1~13~12~~-5001~</t>
  </si>
  <si>
    <t>13 - Flue gas outlet of Boiler Assembly [1]: Furnace w/ Pulverizer [7] -&gt; Gas inlet of Boiler Assembly [1]: Superheater (PCE) - Parallel Flow [23] - PLATEN SH: Mole percent of SO2</t>
  </si>
  <si>
    <t>~1~13~14~~-5001~</t>
  </si>
  <si>
    <t>13 - Flue gas outlet of Boiler Assembly [1]: Furnace w/ Pulverizer [7] -&gt; Gas inlet of Boiler Assembly [1]: Superheater (PCE) - Parallel Flow [23] - PLATEN SH: Sulfur trioxide SO3</t>
  </si>
  <si>
    <t>~1~13~23~~-5001~</t>
  </si>
  <si>
    <t>13 - Flue gas outlet of Boiler Assembly [1]: Furnace w/ Pulverizer [7] -&gt; Gas inlet of Boiler Assembly [1]: Superheater (PCE) - Parallel Flow [23] - PLATEN SH: HCl mass flow</t>
  </si>
  <si>
    <t>~1~13~24~~-5001~</t>
  </si>
  <si>
    <t>13 - Flue gas outlet of Boiler Assembly [1]: Furnace w/ Pulverizer [7] -&gt; Gas inlet of Boiler Assembly [1]: Superheater (PCE) - Parallel Flow [23] - PLATEN SH: NOx mass flow</t>
  </si>
  <si>
    <t>~1~13~25~~-5001~</t>
  </si>
  <si>
    <t>13 - Flue gas outlet of Boiler Assembly [1]: Furnace w/ Pulverizer [7] -&gt; Gas inlet of Boiler Assembly [1]: Superheater (PCE) - Parallel Flow [23] - PLATEN SH: CO mass flow</t>
  </si>
  <si>
    <t>~1~13~26~~-5001~</t>
  </si>
  <si>
    <t>13 - Flue gas outlet of Boiler Assembly [1]: Furnace w/ Pulverizer [7] -&gt; Gas inlet of Boiler Assembly [1]: Superheater (PCE) - Parallel Flow [23] - PLATEN SH: UHC mass flow</t>
  </si>
  <si>
    <t>~1~13~29~~-5001~</t>
  </si>
  <si>
    <t>13 - Flue gas outlet of Boiler Assembly [1]: Furnace w/ Pulverizer [7] -&gt; Gas inlet of Boiler Assembly [1]: Superheater (PCE) - Parallel Flow [23] - PLATEN SH: Hg mass flow</t>
  </si>
  <si>
    <t>~1~13~32~~-5001~</t>
  </si>
  <si>
    <t>13 - Flue gas outlet of Boiler Assembly [1]: Furnace w/ Pulverizer [7] -&gt; Gas inlet of Boiler Assembly [1]: Superheater (PCE) - Parallel Flow [23] - PLATEN SH: Dry Oxygen</t>
  </si>
  <si>
    <t>~1~13~31~~-5001~</t>
  </si>
  <si>
    <t>13 - Flue gas outlet of Boiler Assembly [1]: Furnace w/ Pulverizer [7] -&gt; Gas inlet of Boiler Assembly [1]: Superheater (PCE) - Parallel Flow [23] - PLATEN SH: Normal volume flow</t>
  </si>
  <si>
    <t>~1~14~0~~-5001~</t>
  </si>
  <si>
    <t>14 - Gas outlet of Boiler Assembly [1]: Superheater (PCE) [38] - COLD SH -&gt; Gas inlet of Boiler Assembly [1]: Superheater (PCE) [41] - COLD SH 2: Pressure</t>
  </si>
  <si>
    <t>~1~14~1~~-5001~</t>
  </si>
  <si>
    <t>14 - Gas outlet of Boiler Assembly [1]: Superheater (PCE) [38] - COLD SH -&gt; Gas inlet of Boiler Assembly [1]: Superheater (PCE) [41] - COLD SH 2: Temperature</t>
  </si>
  <si>
    <t>~1~14~2~~-5001~</t>
  </si>
  <si>
    <t>14 - Gas outlet of Boiler Assembly [1]: Superheater (PCE) [38] - COLD SH -&gt; Gas inlet of Boiler Assembly [1]: Superheater (PCE) [41] - COLD SH 2: Mass flow</t>
  </si>
  <si>
    <t>~1~14~22~~-5001~</t>
  </si>
  <si>
    <t>14 - Gas outlet of Boiler Assembly [1]: Superheater (PCE) [38] - COLD SH -&gt; Gas inlet of Boiler Assembly [1]: Superheater (PCE) [41] - COLD SH 2: Fly ash flow</t>
  </si>
  <si>
    <t>~1~14~16~~-5001~</t>
  </si>
  <si>
    <t>14 - Gas outlet of Boiler Assembly [1]: Superheater (PCE) [38] - COLD SH -&gt; Gas inlet of Boiler Assembly [1]: Superheater (PCE) [41] - COLD SH 2: Fly ash enthalpy</t>
  </si>
  <si>
    <t>~1~14~18~~-5001~</t>
  </si>
  <si>
    <t>14 - Gas outlet of Boiler Assembly [1]: Superheater (PCE) [38] - COLD SH -&gt; Gas inlet of Boiler Assembly [1]: Superheater (PCE) [41] - COLD SH 2: Relative humidity</t>
  </si>
  <si>
    <t>~1~14~20~~-5001~</t>
  </si>
  <si>
    <t>14 - Gas outlet of Boiler Assembly [1]: Superheater (PCE) [38] - COLD SH -&gt; Gas inlet of Boiler Assembly [1]: Superheater (PCE) [41] - COLD SH 2: Entropy</t>
  </si>
  <si>
    <t>~1~14~3~~-5001~</t>
  </si>
  <si>
    <t>14 - Gas outlet of Boiler Assembly [1]: Superheater (PCE) [38] - COLD SH -&gt; Gas inlet of Boiler Assembly [1]: Superheater (PCE) [41] - COLD SH 2: Enthalpy</t>
  </si>
  <si>
    <t>~1~14~19~~-5001~</t>
  </si>
  <si>
    <t>14 - Gas outlet of Boiler Assembly [1]: Superheater (PCE) [38] - COLD SH -&gt; Gas inlet of Boiler Assembly [1]: Superheater (PCE) [41] - COLD SH 2: Molecular weight</t>
  </si>
  <si>
    <t>~1~14~4~~-5001~</t>
  </si>
  <si>
    <t>14 - Gas outlet of Boiler Assembly [1]: Superheater (PCE) [38] - COLD SH -&gt; Gas inlet of Boiler Assembly [1]: Superheater (PCE) [41] - COLD SH 2: CO2 mass flow</t>
  </si>
  <si>
    <t>~1~14~5~~-5001~</t>
  </si>
  <si>
    <t>14 - Gas outlet of Boiler Assembly [1]: Superheater (PCE) [38] - COLD SH -&gt; Gas inlet of Boiler Assembly [1]: Superheater (PCE) [41] - COLD SH 2: Volume flow</t>
  </si>
  <si>
    <t>~1~14~101~~-5001~</t>
  </si>
  <si>
    <t>14 - Gas outlet of Boiler Assembly [1]: Superheater (PCE) [38] - COLD SH -&gt; Gas inlet of Boiler Assembly [1]: Superheater (PCE) [41] - COLD SH 2: Density</t>
  </si>
  <si>
    <t>~1~14~6~~-5001~</t>
  </si>
  <si>
    <t>14 - Gas outlet of Boiler Assembly [1]: Superheater (PCE) [38] - COLD SH -&gt; Gas inlet of Boiler Assembly [1]: Superheater (PCE) [41] - COLD SH 2: Mole percent of N2</t>
  </si>
  <si>
    <t>~1~14~7~~-5001~</t>
  </si>
  <si>
    <t>14 - Gas outlet of Boiler Assembly [1]: Superheater (PCE) [38] - COLD SH -&gt; Gas inlet of Boiler Assembly [1]: Superheater (PCE) [41] - COLD SH 2: Mole percent of O2</t>
  </si>
  <si>
    <t>~1~14~8~~-5001~</t>
  </si>
  <si>
    <t>14 - Gas outlet of Boiler Assembly [1]: Superheater (PCE) [38] - COLD SH -&gt; Gas inlet of Boiler Assembly [1]: Superheater (PCE) [41] - COLD SH 2: Mole percent of CO2</t>
  </si>
  <si>
    <t>~1~14~9~~-5001~</t>
  </si>
  <si>
    <t>14 - Gas outlet of Boiler Assembly [1]: Superheater (PCE) [38] - COLD SH -&gt; Gas inlet of Boiler Assembly [1]: Superheater (PCE) [41] - COLD SH 2: Mole percent of H2O</t>
  </si>
  <si>
    <t>~1~14~10~~-5001~</t>
  </si>
  <si>
    <t>14 - Gas outlet of Boiler Assembly [1]: Superheater (PCE) [38] - COLD SH -&gt; Gas inlet of Boiler Assembly [1]: Superheater (PCE) [41] - COLD SH 2: Mole percent of H2O liquid</t>
  </si>
  <si>
    <t>~1~14~11~~-5001~</t>
  </si>
  <si>
    <t>14 - Gas outlet of Boiler Assembly [1]: Superheater (PCE) [38] - COLD SH -&gt; Gas inlet of Boiler Assembly [1]: Superheater (PCE) [41] - COLD SH 2: Mole percent of Ar</t>
  </si>
  <si>
    <t>~1~14~12~~-5001~</t>
  </si>
  <si>
    <t>14 - Gas outlet of Boiler Assembly [1]: Superheater (PCE) [38] - COLD SH -&gt; Gas inlet of Boiler Assembly [1]: Superheater (PCE) [41] - COLD SH 2: Mole percent of SO2</t>
  </si>
  <si>
    <t>~1~14~14~~-5001~</t>
  </si>
  <si>
    <t>14 - Gas outlet of Boiler Assembly [1]: Superheater (PCE) [38] - COLD SH -&gt; Gas inlet of Boiler Assembly [1]: Superheater (PCE) [41] - COLD SH 2: Sulfur trioxide SO3</t>
  </si>
  <si>
    <t>~1~14~23~~-5001~</t>
  </si>
  <si>
    <t>14 - Gas outlet of Boiler Assembly [1]: Superheater (PCE) [38] - COLD SH -&gt; Gas inlet of Boiler Assembly [1]: Superheater (PCE) [41] - COLD SH 2: HCl mass flow</t>
  </si>
  <si>
    <t>~1~14~24~~-5001~</t>
  </si>
  <si>
    <t>14 - Gas outlet of Boiler Assembly [1]: Superheater (PCE) [38] - COLD SH -&gt; Gas inlet of Boiler Assembly [1]: Superheater (PCE) [41] - COLD SH 2: NOx mass flow</t>
  </si>
  <si>
    <t>~1~14~25~~-5001~</t>
  </si>
  <si>
    <t>14 - Gas outlet of Boiler Assembly [1]: Superheater (PCE) [38] - COLD SH -&gt; Gas inlet of Boiler Assembly [1]: Superheater (PCE) [41] - COLD SH 2: CO mass flow</t>
  </si>
  <si>
    <t>~1~14~26~~-5001~</t>
  </si>
  <si>
    <t>14 - Gas outlet of Boiler Assembly [1]: Superheater (PCE) [38] - COLD SH -&gt; Gas inlet of Boiler Assembly [1]: Superheater (PCE) [41] - COLD SH 2: UHC mass flow</t>
  </si>
  <si>
    <t>~1~14~29~~-5001~</t>
  </si>
  <si>
    <t>14 - Gas outlet of Boiler Assembly [1]: Superheater (PCE) [38] - COLD SH -&gt; Gas inlet of Boiler Assembly [1]: Superheater (PCE) [41] - COLD SH 2: Hg mass flow</t>
  </si>
  <si>
    <t>~1~14~32~~-5001~</t>
  </si>
  <si>
    <t>14 - Gas outlet of Boiler Assembly [1]: Superheater (PCE) [38] - COLD SH -&gt; Gas inlet of Boiler Assembly [1]: Superheater (PCE) [41] - COLD SH 2: Dry Oxygen</t>
  </si>
  <si>
    <t>~1~14~31~~-5001~</t>
  </si>
  <si>
    <t>14 - Gas outlet of Boiler Assembly [1]: Superheater (PCE) [38] - COLD SH -&gt; Gas inlet of Boiler Assembly [1]: Superheater (PCE) [41] - COLD SH 2: Normal volume flow</t>
  </si>
  <si>
    <t>~1~15~0~~-5001~</t>
  </si>
  <si>
    <t>15 - Gas outlet of Boiler Assembly [1]: Superheater (PCE) [41] - COLD SH 2 -&gt; Gas inlet of Boiler Assembly [1]: Economiser (PCE) [42] - ECO: Pressure</t>
  </si>
  <si>
    <t>~1~15~1~~-5001~</t>
  </si>
  <si>
    <t>15 - Gas outlet of Boiler Assembly [1]: Superheater (PCE) [41] - COLD SH 2 -&gt; Gas inlet of Boiler Assembly [1]: Economiser (PCE) [42] - ECO: Temperature</t>
  </si>
  <si>
    <t>~1~15~2~~-5001~</t>
  </si>
  <si>
    <t>15 - Gas outlet of Boiler Assembly [1]: Superheater (PCE) [41] - COLD SH 2 -&gt; Gas inlet of Boiler Assembly [1]: Economiser (PCE) [42] - ECO: Mass flow</t>
  </si>
  <si>
    <t>~1~15~22~~-5001~</t>
  </si>
  <si>
    <t>15 - Gas outlet of Boiler Assembly [1]: Superheater (PCE) [41] - COLD SH 2 -&gt; Gas inlet of Boiler Assembly [1]: Economiser (PCE) [42] - ECO: Fly ash flow</t>
  </si>
  <si>
    <t>~1~15~16~~-5001~</t>
  </si>
  <si>
    <t>15 - Gas outlet of Boiler Assembly [1]: Superheater (PCE) [41] - COLD SH 2 -&gt; Gas inlet of Boiler Assembly [1]: Economiser (PCE) [42] - ECO: Fly ash enthalpy</t>
  </si>
  <si>
    <t>~1~15~18~~-5001~</t>
  </si>
  <si>
    <t>15 - Gas outlet of Boiler Assembly [1]: Superheater (PCE) [41] - COLD SH 2 -&gt; Gas inlet of Boiler Assembly [1]: Economiser (PCE) [42] - ECO: Relative humidity</t>
  </si>
  <si>
    <t>~1~15~20~~-5001~</t>
  </si>
  <si>
    <t>15 - Gas outlet of Boiler Assembly [1]: Superheater (PCE) [41] - COLD SH 2 -&gt; Gas inlet of Boiler Assembly [1]: Economiser (PCE) [42] - ECO: Entropy</t>
  </si>
  <si>
    <t>~1~15~3~~-5001~</t>
  </si>
  <si>
    <t>15 - Gas outlet of Boiler Assembly [1]: Superheater (PCE) [41] - COLD SH 2 -&gt; Gas inlet of Boiler Assembly [1]: Economiser (PCE) [42] - ECO: Enthalpy</t>
  </si>
  <si>
    <t>~1~15~19~~-5001~</t>
  </si>
  <si>
    <t>15 - Gas outlet of Boiler Assembly [1]: Superheater (PCE) [41] - COLD SH 2 -&gt; Gas inlet of Boiler Assembly [1]: Economiser (PCE) [42] - ECO: Molecular weight</t>
  </si>
  <si>
    <t>~1~15~4~~-5001~</t>
  </si>
  <si>
    <t>15 - Gas outlet of Boiler Assembly [1]: Superheater (PCE) [41] - COLD SH 2 -&gt; Gas inlet of Boiler Assembly [1]: Economiser (PCE) [42] - ECO: CO2 mass flow</t>
  </si>
  <si>
    <t>~1~15~5~~-5001~</t>
  </si>
  <si>
    <t>15 - Gas outlet of Boiler Assembly [1]: Superheater (PCE) [41] - COLD SH 2 -&gt; Gas inlet of Boiler Assembly [1]: Economiser (PCE) [42] - ECO: Volume flow</t>
  </si>
  <si>
    <t>~1~15~101~~-5001~</t>
  </si>
  <si>
    <t>15 - Gas outlet of Boiler Assembly [1]: Superheater (PCE) [41] - COLD SH 2 -&gt; Gas inlet of Boiler Assembly [1]: Economiser (PCE) [42] - ECO: Density</t>
  </si>
  <si>
    <t>~1~15~6~~-5001~</t>
  </si>
  <si>
    <t>15 - Gas outlet of Boiler Assembly [1]: Superheater (PCE) [41] - COLD SH 2 -&gt; Gas inlet of Boiler Assembly [1]: Economiser (PCE) [42] - ECO: Mole percent of N2</t>
  </si>
  <si>
    <t>~1~15~7~~-5001~</t>
  </si>
  <si>
    <t>15 - Gas outlet of Boiler Assembly [1]: Superheater (PCE) [41] - COLD SH 2 -&gt; Gas inlet of Boiler Assembly [1]: Economiser (PCE) [42] - ECO: Mole percent of O2</t>
  </si>
  <si>
    <t>~1~15~8~~-5001~</t>
  </si>
  <si>
    <t>15 - Gas outlet of Boiler Assembly [1]: Superheater (PCE) [41] - COLD SH 2 -&gt; Gas inlet of Boiler Assembly [1]: Economiser (PCE) [42] - ECO: Mole percent of CO2</t>
  </si>
  <si>
    <t>~1~15~9~~-5001~</t>
  </si>
  <si>
    <t>15 - Gas outlet of Boiler Assembly [1]: Superheater (PCE) [41] - COLD SH 2 -&gt; Gas inlet of Boiler Assembly [1]: Economiser (PCE) [42] - ECO: Mole percent of H2O</t>
  </si>
  <si>
    <t>~1~15~10~~-5001~</t>
  </si>
  <si>
    <t>15 - Gas outlet of Boiler Assembly [1]: Superheater (PCE) [41] - COLD SH 2 -&gt; Gas inlet of Boiler Assembly [1]: Economiser (PCE) [42] - ECO: Mole percent of H2O liquid</t>
  </si>
  <si>
    <t>~1~15~11~~-5001~</t>
  </si>
  <si>
    <t>15 - Gas outlet of Boiler Assembly [1]: Superheater (PCE) [41] - COLD SH 2 -&gt; Gas inlet of Boiler Assembly [1]: Economiser (PCE) [42] - ECO: Mole percent of Ar</t>
  </si>
  <si>
    <t>~1~15~12~~-5001~</t>
  </si>
  <si>
    <t>15 - Gas outlet of Boiler Assembly [1]: Superheater (PCE) [41] - COLD SH 2 -&gt; Gas inlet of Boiler Assembly [1]: Economiser (PCE) [42] - ECO: Mole percent of SO2</t>
  </si>
  <si>
    <t>~1~15~14~~-5001~</t>
  </si>
  <si>
    <t>15 - Gas outlet of Boiler Assembly [1]: Superheater (PCE) [41] - COLD SH 2 -&gt; Gas inlet of Boiler Assembly [1]: Economiser (PCE) [42] - ECO: Sulfur trioxide SO3</t>
  </si>
  <si>
    <t>~1~15~23~~-5001~</t>
  </si>
  <si>
    <t>15 - Gas outlet of Boiler Assembly [1]: Superheater (PCE) [41] - COLD SH 2 -&gt; Gas inlet of Boiler Assembly [1]: Economiser (PCE) [42] - ECO: HCl mass flow</t>
  </si>
  <si>
    <t>~1~15~24~~-5001~</t>
  </si>
  <si>
    <t>15 - Gas outlet of Boiler Assembly [1]: Superheater (PCE) [41] - COLD SH 2 -&gt; Gas inlet of Boiler Assembly [1]: Economiser (PCE) [42] - ECO: NOx mass flow</t>
  </si>
  <si>
    <t>~1~15~25~~-5001~</t>
  </si>
  <si>
    <t>15 - Gas outlet of Boiler Assembly [1]: Superheater (PCE) [41] - COLD SH 2 -&gt; Gas inlet of Boiler Assembly [1]: Economiser (PCE) [42] - ECO: CO mass flow</t>
  </si>
  <si>
    <t>~1~15~26~~-5001~</t>
  </si>
  <si>
    <t>15 - Gas outlet of Boiler Assembly [1]: Superheater (PCE) [41] - COLD SH 2 -&gt; Gas inlet of Boiler Assembly [1]: Economiser (PCE) [42] - ECO: UHC mass flow</t>
  </si>
  <si>
    <t>~1~15~29~~-5001~</t>
  </si>
  <si>
    <t>15 - Gas outlet of Boiler Assembly [1]: Superheater (PCE) [41] - COLD SH 2 -&gt; Gas inlet of Boiler Assembly [1]: Economiser (PCE) [42] - ECO: Hg mass flow</t>
  </si>
  <si>
    <t>~1~15~32~~-5001~</t>
  </si>
  <si>
    <t>15 - Gas outlet of Boiler Assembly [1]: Superheater (PCE) [41] - COLD SH 2 -&gt; Gas inlet of Boiler Assembly [1]: Economiser (PCE) [42] - ECO: Dry Oxygen</t>
  </si>
  <si>
    <t>~1~15~31~~-5001~</t>
  </si>
  <si>
    <t>15 - Gas outlet of Boiler Assembly [1]: Superheater (PCE) [41] - COLD SH 2 -&gt; Gas inlet of Boiler Assembly [1]: Economiser (PCE) [42] - ECO: Normal volume flow</t>
  </si>
  <si>
    <t>~1~16~0~~-5001~</t>
  </si>
  <si>
    <t>16 - Gas outlet of Boiler Assembly [1]: Economiser (PCE) [42] - ECO -&gt; Flue gas inlet of Boiler Assembly [1]: Rotary Air Heater [8] - Rotary Air Heater: Pressure</t>
  </si>
  <si>
    <t>~1~16~1~~-5001~</t>
  </si>
  <si>
    <t>16 - Gas outlet of Boiler Assembly [1]: Economiser (PCE) [42] - ECO -&gt; Flue gas inlet of Boiler Assembly [1]: Rotary Air Heater [8] - Rotary Air Heater: Temperature</t>
  </si>
  <si>
    <t>~1~16~2~~-5001~</t>
  </si>
  <si>
    <t>16 - Gas outlet of Boiler Assembly [1]: Economiser (PCE) [42] - ECO -&gt; Flue gas inlet of Boiler Assembly [1]: Rotary Air Heater [8] - Rotary Air Heater: Mass flow</t>
  </si>
  <si>
    <t>~1~16~22~~-5001~</t>
  </si>
  <si>
    <t>16 - Gas outlet of Boiler Assembly [1]: Economiser (PCE) [42] - ECO -&gt; Flue gas inlet of Boiler Assembly [1]: Rotary Air Heater [8] - Rotary Air Heater: Fly ash flow</t>
  </si>
  <si>
    <t>~1~16~16~~-5001~</t>
  </si>
  <si>
    <t>16 - Gas outlet of Boiler Assembly [1]: Economiser (PCE) [42] - ECO -&gt; Flue gas inlet of Boiler Assembly [1]: Rotary Air Heater [8] - Rotary Air Heater: Fly ash enthalpy</t>
  </si>
  <si>
    <t>~1~16~18~~-5001~</t>
  </si>
  <si>
    <t>16 - Gas outlet of Boiler Assembly [1]: Economiser (PCE) [42] - ECO -&gt; Flue gas inlet of Boiler Assembly [1]: Rotary Air Heater [8] - Rotary Air Heater: Relative humidity</t>
  </si>
  <si>
    <t>~1~16~20~~-5001~</t>
  </si>
  <si>
    <t>16 - Gas outlet of Boiler Assembly [1]: Economiser (PCE) [42] - ECO -&gt; Flue gas inlet of Boiler Assembly [1]: Rotary Air Heater [8] - Rotary Air Heater: Entropy</t>
  </si>
  <si>
    <t>~1~16~3~~-5001~</t>
  </si>
  <si>
    <t>16 - Gas outlet of Boiler Assembly [1]: Economiser (PCE) [42] - ECO -&gt; Flue gas inlet of Boiler Assembly [1]: Rotary Air Heater [8] - Rotary Air Heater: Enthalpy</t>
  </si>
  <si>
    <t>~1~16~19~~-5001~</t>
  </si>
  <si>
    <t>16 - Gas outlet of Boiler Assembly [1]: Economiser (PCE) [42] - ECO -&gt; Flue gas inlet of Boiler Assembly [1]: Rotary Air Heater [8] - Rotary Air Heater: Molecular weight</t>
  </si>
  <si>
    <t>~1~16~4~~-5001~</t>
  </si>
  <si>
    <t>16 - Gas outlet of Boiler Assembly [1]: Economiser (PCE) [42] - ECO -&gt; Flue gas inlet of Boiler Assembly [1]: Rotary Air Heater [8] - Rotary Air Heater: CO2 mass flow</t>
  </si>
  <si>
    <t>~1~16~5~~-5001~</t>
  </si>
  <si>
    <t>16 - Gas outlet of Boiler Assembly [1]: Economiser (PCE) [42] - ECO -&gt; Flue gas inlet of Boiler Assembly [1]: Rotary Air Heater [8] - Rotary Air Heater: Volume flow</t>
  </si>
  <si>
    <t>~1~16~101~~-5001~</t>
  </si>
  <si>
    <t>16 - Gas outlet of Boiler Assembly [1]: Economiser (PCE) [42] - ECO -&gt; Flue gas inlet of Boiler Assembly [1]: Rotary Air Heater [8] - Rotary Air Heater: Density</t>
  </si>
  <si>
    <t>~1~16~6~~-5001~</t>
  </si>
  <si>
    <t>16 - Gas outlet of Boiler Assembly [1]: Economiser (PCE) [42] - ECO -&gt; Flue gas inlet of Boiler Assembly [1]: Rotary Air Heater [8] - Rotary Air Heater: Mole percent of N2</t>
  </si>
  <si>
    <t>~1~16~7~~-5001~</t>
  </si>
  <si>
    <t>16 - Gas outlet of Boiler Assembly [1]: Economiser (PCE) [42] - ECO -&gt; Flue gas inlet of Boiler Assembly [1]: Rotary Air Heater [8] - Rotary Air Heater: Mole percent of O2</t>
  </si>
  <si>
    <t>~1~16~8~~-5001~</t>
  </si>
  <si>
    <t>16 - Gas outlet of Boiler Assembly [1]: Economiser (PCE) [42] - ECO -&gt; Flue gas inlet of Boiler Assembly [1]: Rotary Air Heater [8] - Rotary Air Heater: Mole percent of CO2</t>
  </si>
  <si>
    <t>~1~16~9~~-5001~</t>
  </si>
  <si>
    <t>16 - Gas outlet of Boiler Assembly [1]: Economiser (PCE) [42] - ECO -&gt; Flue gas inlet of Boiler Assembly [1]: Rotary Air Heater [8] - Rotary Air Heater: Mole percent of H2O</t>
  </si>
  <si>
    <t>~1~16~10~~-5001~</t>
  </si>
  <si>
    <t>16 - Gas outlet of Boiler Assembly [1]: Economiser (PCE) [42] - ECO -&gt; Flue gas inlet of Boiler Assembly [1]: Rotary Air Heater [8] - Rotary Air Heater: Mole percent of H2O liquid</t>
  </si>
  <si>
    <t>~1~16~11~~-5001~</t>
  </si>
  <si>
    <t>16 - Gas outlet of Boiler Assembly [1]: Economiser (PCE) [42] - ECO -&gt; Flue gas inlet of Boiler Assembly [1]: Rotary Air Heater [8] - Rotary Air Heater: Mole percent of Ar</t>
  </si>
  <si>
    <t>~1~16~12~~-5001~</t>
  </si>
  <si>
    <t>16 - Gas outlet of Boiler Assembly [1]: Economiser (PCE) [42] - ECO -&gt; Flue gas inlet of Boiler Assembly [1]: Rotary Air Heater [8] - Rotary Air Heater: Mole percent of SO2</t>
  </si>
  <si>
    <t>~1~16~14~~-5001~</t>
  </si>
  <si>
    <t>16 - Gas outlet of Boiler Assembly [1]: Economiser (PCE) [42] - ECO -&gt; Flue gas inlet of Boiler Assembly [1]: Rotary Air Heater [8] - Rotary Air Heater: Sulfur trioxide SO3</t>
  </si>
  <si>
    <t>~1~16~23~~-5001~</t>
  </si>
  <si>
    <t>16 - Gas outlet of Boiler Assembly [1]: Economiser (PCE) [42] - ECO -&gt; Flue gas inlet of Boiler Assembly [1]: Rotary Air Heater [8] - Rotary Air Heater: HCl mass flow</t>
  </si>
  <si>
    <t>~1~16~24~~-5001~</t>
  </si>
  <si>
    <t>16 - Gas outlet of Boiler Assembly [1]: Economiser (PCE) [42] - ECO -&gt; Flue gas inlet of Boiler Assembly [1]: Rotary Air Heater [8] - Rotary Air Heater: NOx mass flow</t>
  </si>
  <si>
    <t>~1~16~25~~-5001~</t>
  </si>
  <si>
    <t>16 - Gas outlet of Boiler Assembly [1]: Economiser (PCE) [42] - ECO -&gt; Flue gas inlet of Boiler Assembly [1]: Rotary Air Heater [8] - Rotary Air Heater: CO mass flow</t>
  </si>
  <si>
    <t>~1~16~26~~-5001~</t>
  </si>
  <si>
    <t>16 - Gas outlet of Boiler Assembly [1]: Economiser (PCE) [42] - ECO -&gt; Flue gas inlet of Boiler Assembly [1]: Rotary Air Heater [8] - Rotary Air Heater: UHC mass flow</t>
  </si>
  <si>
    <t>~1~16~29~~-5001~</t>
  </si>
  <si>
    <t>16 - Gas outlet of Boiler Assembly [1]: Economiser (PCE) [42] - ECO -&gt; Flue gas inlet of Boiler Assembly [1]: Rotary Air Heater [8] - Rotary Air Heater: Hg mass flow</t>
  </si>
  <si>
    <t>~1~16~32~~-5001~</t>
  </si>
  <si>
    <t>16 - Gas outlet of Boiler Assembly [1]: Economiser (PCE) [42] - ECO -&gt; Flue gas inlet of Boiler Assembly [1]: Rotary Air Heater [8] - Rotary Air Heater: Dry Oxygen</t>
  </si>
  <si>
    <t>~1~16~31~~-5001~</t>
  </si>
  <si>
    <t>16 - Gas outlet of Boiler Assembly [1]: Economiser (PCE) [42] - ECO -&gt; Flue gas inlet of Boiler Assembly [1]: Rotary Air Heater [8] - Rotary Air Heater: Normal volume flow</t>
  </si>
  <si>
    <t>~1~83~0~~-5001~</t>
  </si>
  <si>
    <t>83 - Gas outlet of Boiler Assembly [1]: Superheater (PCE) - Parallel Flow [23] - PLATEN SH -&gt; Gas inlet of Boiler Assembly [1]: Superheater (PCE) - Parallel Flow [79] - MEDIUM RH: Pressure</t>
  </si>
  <si>
    <t>~1~83~1~~-5001~</t>
  </si>
  <si>
    <t>83 - Gas outlet of Boiler Assembly [1]: Superheater (PCE) - Parallel Flow [23] - PLATEN SH -&gt; Gas inlet of Boiler Assembly [1]: Superheater (PCE) - Parallel Flow [79] - MEDIUM RH: Temperature</t>
  </si>
  <si>
    <t>~1~83~2~~-5001~</t>
  </si>
  <si>
    <t>83 - Gas outlet of Boiler Assembly [1]: Superheater (PCE) - Parallel Flow [23] - PLATEN SH -&gt; Gas inlet of Boiler Assembly [1]: Superheater (PCE) - Parallel Flow [79] - MEDIUM RH: Mass flow</t>
  </si>
  <si>
    <t>~1~83~22~~-5001~</t>
  </si>
  <si>
    <t>83 - Gas outlet of Boiler Assembly [1]: Superheater (PCE) - Parallel Flow [23] - PLATEN SH -&gt; Gas inlet of Boiler Assembly [1]: Superheater (PCE) - Parallel Flow [79] - MEDIUM RH: Fly ash flow</t>
  </si>
  <si>
    <t>~1~83~16~~-5001~</t>
  </si>
  <si>
    <t>83 - Gas outlet of Boiler Assembly [1]: Superheater (PCE) - Parallel Flow [23] - PLATEN SH -&gt; Gas inlet of Boiler Assembly [1]: Superheater (PCE) - Parallel Flow [79] - MEDIUM RH: Fly ash enthalpy</t>
  </si>
  <si>
    <t>~1~83~18~~-5001~</t>
  </si>
  <si>
    <t>83 - Gas outlet of Boiler Assembly [1]: Superheater (PCE) - Parallel Flow [23] - PLATEN SH -&gt; Gas inlet of Boiler Assembly [1]: Superheater (PCE) - Parallel Flow [79] - MEDIUM RH: Relative humidity</t>
  </si>
  <si>
    <t>~1~83~20~~-5001~</t>
  </si>
  <si>
    <t>83 - Gas outlet of Boiler Assembly [1]: Superheater (PCE) - Parallel Flow [23] - PLATEN SH -&gt; Gas inlet of Boiler Assembly [1]: Superheater (PCE) - Parallel Flow [79] - MEDIUM RH: Entropy</t>
  </si>
  <si>
    <t>~1~83~3~~-5001~</t>
  </si>
  <si>
    <t>83 - Gas outlet of Boiler Assembly [1]: Superheater (PCE) - Parallel Flow [23] - PLATEN SH -&gt; Gas inlet of Boiler Assembly [1]: Superheater (PCE) - Parallel Flow [79] - MEDIUM RH: Enthalpy</t>
  </si>
  <si>
    <t>~1~83~19~~-5001~</t>
  </si>
  <si>
    <t>83 - Gas outlet of Boiler Assembly [1]: Superheater (PCE) - Parallel Flow [23] - PLATEN SH -&gt; Gas inlet of Boiler Assembly [1]: Superheater (PCE) - Parallel Flow [79] - MEDIUM RH: Molecular weight</t>
  </si>
  <si>
    <t>~1~83~4~~-5001~</t>
  </si>
  <si>
    <t>83 - Gas outlet of Boiler Assembly [1]: Superheater (PCE) - Parallel Flow [23] - PLATEN SH -&gt; Gas inlet of Boiler Assembly [1]: Superheater (PCE) - Parallel Flow [79] - MEDIUM RH: CO2 mass flow</t>
  </si>
  <si>
    <t>~1~83~5~~-5001~</t>
  </si>
  <si>
    <t>83 - Gas outlet of Boiler Assembly [1]: Superheater (PCE) - Parallel Flow [23] - PLATEN SH -&gt; Gas inlet of Boiler Assembly [1]: Superheater (PCE) - Parallel Flow [79] - MEDIUM RH: Volume flow</t>
  </si>
  <si>
    <t>~1~83~101~~-5001~</t>
  </si>
  <si>
    <t>83 - Gas outlet of Boiler Assembly [1]: Superheater (PCE) - Parallel Flow [23] - PLATEN SH -&gt; Gas inlet of Boiler Assembly [1]: Superheater (PCE) - Parallel Flow [79] - MEDIUM RH: Density</t>
  </si>
  <si>
    <t>~1~83~6~~-5001~</t>
  </si>
  <si>
    <t>83 - Gas outlet of Boiler Assembly [1]: Superheater (PCE) - Parallel Flow [23] - PLATEN SH -&gt; Gas inlet of Boiler Assembly [1]: Superheater (PCE) - Parallel Flow [79] - MEDIUM RH: Mole percent of N2</t>
  </si>
  <si>
    <t>~1~83~7~~-5001~</t>
  </si>
  <si>
    <t>83 - Gas outlet of Boiler Assembly [1]: Superheater (PCE) - Parallel Flow [23] - PLATEN SH -&gt; Gas inlet of Boiler Assembly [1]: Superheater (PCE) - Parallel Flow [79] - MEDIUM RH: Mole percent of O2</t>
  </si>
  <si>
    <t>~1~83~8~~-5001~</t>
  </si>
  <si>
    <t>83 - Gas outlet of Boiler Assembly [1]: Superheater (PCE) - Parallel Flow [23] - PLATEN SH -&gt; Gas inlet of Boiler Assembly [1]: Superheater (PCE) - Parallel Flow [79] - MEDIUM RH: Mole percent of CO2</t>
  </si>
  <si>
    <t>~1~83~9~~-5001~</t>
  </si>
  <si>
    <t>83 - Gas outlet of Boiler Assembly [1]: Superheater (PCE) - Parallel Flow [23] - PLATEN SH -&gt; Gas inlet of Boiler Assembly [1]: Superheater (PCE) - Parallel Flow [79] - MEDIUM RH: Mole percent of H2O</t>
  </si>
  <si>
    <t>~1~83~10~~-5001~</t>
  </si>
  <si>
    <t>83 - Gas outlet of Boiler Assembly [1]: Superheater (PCE) - Parallel Flow [23] - PLATEN SH -&gt; Gas inlet of Boiler Assembly [1]: Superheater (PCE) - Parallel Flow [79] - MEDIUM RH: Mole percent of H2O liquid</t>
  </si>
  <si>
    <t>~1~83~11~~-5001~</t>
  </si>
  <si>
    <t>83 - Gas outlet of Boiler Assembly [1]: Superheater (PCE) - Parallel Flow [23] - PLATEN SH -&gt; Gas inlet of Boiler Assembly [1]: Superheater (PCE) - Parallel Flow [79] - MEDIUM RH: Mole percent of Ar</t>
  </si>
  <si>
    <t>~1~83~12~~-5001~</t>
  </si>
  <si>
    <t>83 - Gas outlet of Boiler Assembly [1]: Superheater (PCE) - Parallel Flow [23] - PLATEN SH -&gt; Gas inlet of Boiler Assembly [1]: Superheater (PCE) - Parallel Flow [79] - MEDIUM RH: Mole percent of SO2</t>
  </si>
  <si>
    <t>~1~83~14~~-5001~</t>
  </si>
  <si>
    <t>83 - Gas outlet of Boiler Assembly [1]: Superheater (PCE) - Parallel Flow [23] - PLATEN SH -&gt; Gas inlet of Boiler Assembly [1]: Superheater (PCE) - Parallel Flow [79] - MEDIUM RH: Sulfur trioxide SO3</t>
  </si>
  <si>
    <t>~1~83~23~~-5001~</t>
  </si>
  <si>
    <t>83 - Gas outlet of Boiler Assembly [1]: Superheater (PCE) - Parallel Flow [23] - PLATEN SH -&gt; Gas inlet of Boiler Assembly [1]: Superheater (PCE) - Parallel Flow [79] - MEDIUM RH: HCl mass flow</t>
  </si>
  <si>
    <t>~1~83~24~~-5001~</t>
  </si>
  <si>
    <t>83 - Gas outlet of Boiler Assembly [1]: Superheater (PCE) - Parallel Flow [23] - PLATEN SH -&gt; Gas inlet of Boiler Assembly [1]: Superheater (PCE) - Parallel Flow [79] - MEDIUM RH: NOx mass flow</t>
  </si>
  <si>
    <t>~1~83~25~~-5001~</t>
  </si>
  <si>
    <t>83 - Gas outlet of Boiler Assembly [1]: Superheater (PCE) - Parallel Flow [23] - PLATEN SH -&gt; Gas inlet of Boiler Assembly [1]: Superheater (PCE) - Parallel Flow [79] - MEDIUM RH: CO mass flow</t>
  </si>
  <si>
    <t>~1~83~26~~-5001~</t>
  </si>
  <si>
    <t>83 - Gas outlet of Boiler Assembly [1]: Superheater (PCE) - Parallel Flow [23] - PLATEN SH -&gt; Gas inlet of Boiler Assembly [1]: Superheater (PCE) - Parallel Flow [79] - MEDIUM RH: UHC mass flow</t>
  </si>
  <si>
    <t>~1~83~29~~-5001~</t>
  </si>
  <si>
    <t>83 - Gas outlet of Boiler Assembly [1]: Superheater (PCE) - Parallel Flow [23] - PLATEN SH -&gt; Gas inlet of Boiler Assembly [1]: Superheater (PCE) - Parallel Flow [79] - MEDIUM RH: Hg mass flow</t>
  </si>
  <si>
    <t>~1~83~32~~-5001~</t>
  </si>
  <si>
    <t>83 - Gas outlet of Boiler Assembly [1]: Superheater (PCE) - Parallel Flow [23] - PLATEN SH -&gt; Gas inlet of Boiler Assembly [1]: Superheater (PCE) - Parallel Flow [79] - MEDIUM RH: Dry Oxygen</t>
  </si>
  <si>
    <t>~1~83~31~~-5001~</t>
  </si>
  <si>
    <t>83 - Gas outlet of Boiler Assembly [1]: Superheater (PCE) - Parallel Flow [23] - PLATEN SH -&gt; Gas inlet of Boiler Assembly [1]: Superheater (PCE) - Parallel Flow [79] - MEDIUM RH: Normal volume flow</t>
  </si>
  <si>
    <t>~1~89~0~~-5001~</t>
  </si>
  <si>
    <t>89 - Outlet 3 of Splitter [9] -&gt; Tempering air inlet of Boiler Assembly [1]: Furnace w/ Pulverizer [7]: Pressure</t>
  </si>
  <si>
    <t>~1~89~1~~-5001~</t>
  </si>
  <si>
    <t>89 - Outlet 3 of Splitter [9] -&gt; Tempering air inlet of Boiler Assembly [1]: Furnace w/ Pulverizer [7]: Temperature</t>
  </si>
  <si>
    <t>~1~89~2~~-5001~</t>
  </si>
  <si>
    <t>89 - Outlet 3 of Splitter [9] -&gt; Tempering air inlet of Boiler Assembly [1]: Furnace w/ Pulverizer [7]: Mass flow</t>
  </si>
  <si>
    <t>~1~89~22~~-5001~</t>
  </si>
  <si>
    <t>89 - Outlet 3 of Splitter [9] -&gt; Tempering air inlet of Boiler Assembly [1]: Furnace w/ Pulverizer [7]: Fly ash flow</t>
  </si>
  <si>
    <t>~1~89~16~~-5001~</t>
  </si>
  <si>
    <t>89 - Outlet 3 of Splitter [9] -&gt; Tempering air inlet of Boiler Assembly [1]: Furnace w/ Pulverizer [7]: Fly ash enthalpy</t>
  </si>
  <si>
    <t>~1~89~18~~-5001~</t>
  </si>
  <si>
    <t>89 - Outlet 3 of Splitter [9] -&gt; Tempering air inlet of Boiler Assembly [1]: Furnace w/ Pulverizer [7]: Relative humidity</t>
  </si>
  <si>
    <t>~1~89~20~~-5001~</t>
  </si>
  <si>
    <t>89 - Outlet 3 of Splitter [9] -&gt; Tempering air inlet of Boiler Assembly [1]: Furnace w/ Pulverizer [7]: Entropy</t>
  </si>
  <si>
    <t>~1~89~3~~-5001~</t>
  </si>
  <si>
    <t>89 - Outlet 3 of Splitter [9] -&gt; Tempering air inlet of Boiler Assembly [1]: Furnace w/ Pulverizer [7]: Enthalpy</t>
  </si>
  <si>
    <t>~1~89~19~~-5001~</t>
  </si>
  <si>
    <t>89 - Outlet 3 of Splitter [9] -&gt; Tempering air inlet of Boiler Assembly [1]: Furnace w/ Pulverizer [7]: Molecular weight</t>
  </si>
  <si>
    <t>~1~89~4~~-5001~</t>
  </si>
  <si>
    <t>89 - Outlet 3 of Splitter [9] -&gt; Tempering air inlet of Boiler Assembly [1]: Furnace w/ Pulverizer [7]: CO2 mass flow</t>
  </si>
  <si>
    <t>~1~89~5~~-5001~</t>
  </si>
  <si>
    <t>89 - Outlet 3 of Splitter [9] -&gt; Tempering air inlet of Boiler Assembly [1]: Furnace w/ Pulverizer [7]: Volume flow</t>
  </si>
  <si>
    <t>~1~89~101~~-5001~</t>
  </si>
  <si>
    <t>89 - Outlet 3 of Splitter [9] -&gt; Tempering air inlet of Boiler Assembly [1]: Furnace w/ Pulverizer [7]: Density</t>
  </si>
  <si>
    <t>~1~89~6~~-5001~</t>
  </si>
  <si>
    <t>89 - Outlet 3 of Splitter [9] -&gt; Tempering air inlet of Boiler Assembly [1]: Furnace w/ Pulverizer [7]: Mole percent of N2</t>
  </si>
  <si>
    <t>~1~89~7~~-5001~</t>
  </si>
  <si>
    <t>89 - Outlet 3 of Splitter [9] -&gt; Tempering air inlet of Boiler Assembly [1]: Furnace w/ Pulverizer [7]: Mole percent of O2</t>
  </si>
  <si>
    <t>~1~89~8~~-5001~</t>
  </si>
  <si>
    <t>89 - Outlet 3 of Splitter [9] -&gt; Tempering air inlet of Boiler Assembly [1]: Furnace w/ Pulverizer [7]: Mole percent of CO2</t>
  </si>
  <si>
    <t>~1~89~9~~-5001~</t>
  </si>
  <si>
    <t>89 - Outlet 3 of Splitter [9] -&gt; Tempering air inlet of Boiler Assembly [1]: Furnace w/ Pulverizer [7]: Mole percent of H2O</t>
  </si>
  <si>
    <t>~1~89~10~~-5001~</t>
  </si>
  <si>
    <t>89 - Outlet 3 of Splitter [9] -&gt; Tempering air inlet of Boiler Assembly [1]: Furnace w/ Pulverizer [7]: Mole percent of H2O liquid</t>
  </si>
  <si>
    <t>~1~89~11~~-5001~</t>
  </si>
  <si>
    <t>89 - Outlet 3 of Splitter [9] -&gt; Tempering air inlet of Boiler Assembly [1]: Furnace w/ Pulverizer [7]: Mole percent of Ar</t>
  </si>
  <si>
    <t>~1~89~12~~-5001~</t>
  </si>
  <si>
    <t>89 - Outlet 3 of Splitter [9] -&gt; Tempering air inlet of Boiler Assembly [1]: Furnace w/ Pulverizer [7]: Mole percent of SO2</t>
  </si>
  <si>
    <t>~1~89~14~~-5001~</t>
  </si>
  <si>
    <t>89 - Outlet 3 of Splitter [9] -&gt; Tempering air inlet of Boiler Assembly [1]: Furnace w/ Pulverizer [7]: Sulfur trioxide SO3</t>
  </si>
  <si>
    <t>~1~89~23~~-5001~</t>
  </si>
  <si>
    <t>89 - Outlet 3 of Splitter [9] -&gt; Tempering air inlet of Boiler Assembly [1]: Furnace w/ Pulverizer [7]: HCl mass flow</t>
  </si>
  <si>
    <t>~1~89~24~~-5001~</t>
  </si>
  <si>
    <t>89 - Outlet 3 of Splitter [9] -&gt; Tempering air inlet of Boiler Assembly [1]: Furnace w/ Pulverizer [7]: NOx mass flow</t>
  </si>
  <si>
    <t>~1~89~25~~-5001~</t>
  </si>
  <si>
    <t>89 - Outlet 3 of Splitter [9] -&gt; Tempering air inlet of Boiler Assembly [1]: Furnace w/ Pulverizer [7]: CO mass flow</t>
  </si>
  <si>
    <t>~1~89~26~~-5001~</t>
  </si>
  <si>
    <t>89 - Outlet 3 of Splitter [9] -&gt; Tempering air inlet of Boiler Assembly [1]: Furnace w/ Pulverizer [7]: UHC mass flow</t>
  </si>
  <si>
    <t>~1~89~29~~-5001~</t>
  </si>
  <si>
    <t>89 - Outlet 3 of Splitter [9] -&gt; Tempering air inlet of Boiler Assembly [1]: Furnace w/ Pulverizer [7]: Hg mass flow</t>
  </si>
  <si>
    <t>~1~89~32~~-5001~</t>
  </si>
  <si>
    <t>89 - Outlet 3 of Splitter [9] -&gt; Tempering air inlet of Boiler Assembly [1]: Furnace w/ Pulverizer [7]: Dry Oxygen</t>
  </si>
  <si>
    <t>~1~89~31~~-5001~</t>
  </si>
  <si>
    <t>89 - Outlet 3 of Splitter [9] -&gt; Tempering air inlet of Boiler Assembly [1]: Furnace w/ Pulverizer [7]: Normal volume flow</t>
  </si>
  <si>
    <t>~1~90~0~~-5001~</t>
  </si>
  <si>
    <t>90 - Outlet 1 of Splitter [9] -&gt; Primary air inlet of Boiler Assembly [1]: Rotary Air Heater [8] - Rotary Air Heater: Pressure</t>
  </si>
  <si>
    <t>~1~90~1~~-5001~</t>
  </si>
  <si>
    <t>90 - Outlet 1 of Splitter [9] -&gt; Primary air inlet of Boiler Assembly [1]: Rotary Air Heater [8] - Rotary Air Heater: Temperature</t>
  </si>
  <si>
    <t>~1~90~2~~-5001~</t>
  </si>
  <si>
    <t>90 - Outlet 1 of Splitter [9] -&gt; Primary air inlet of Boiler Assembly [1]: Rotary Air Heater [8] - Rotary Air Heater: Mass flow</t>
  </si>
  <si>
    <t>~1~90~22~~-5001~</t>
  </si>
  <si>
    <t>90 - Outlet 1 of Splitter [9] -&gt; Primary air inlet of Boiler Assembly [1]: Rotary Air Heater [8] - Rotary Air Heater: Fly ash flow</t>
  </si>
  <si>
    <t>~1~90~16~~-5001~</t>
  </si>
  <si>
    <t>90 - Outlet 1 of Splitter [9] -&gt; Primary air inlet of Boiler Assembly [1]: Rotary Air Heater [8] - Rotary Air Heater: Fly ash enthalpy</t>
  </si>
  <si>
    <t>~1~90~18~~-5001~</t>
  </si>
  <si>
    <t>90 - Outlet 1 of Splitter [9] -&gt; Primary air inlet of Boiler Assembly [1]: Rotary Air Heater [8] - Rotary Air Heater: Relative humidity</t>
  </si>
  <si>
    <t>~1~90~20~~-5001~</t>
  </si>
  <si>
    <t>90 - Outlet 1 of Splitter [9] -&gt; Primary air inlet of Boiler Assembly [1]: Rotary Air Heater [8] - Rotary Air Heater: Entropy</t>
  </si>
  <si>
    <t>~1~90~3~~-5001~</t>
  </si>
  <si>
    <t>90 - Outlet 1 of Splitter [9] -&gt; Primary air inlet of Boiler Assembly [1]: Rotary Air Heater [8] - Rotary Air Heater: Enthalpy</t>
  </si>
  <si>
    <t>~1~90~19~~-5001~</t>
  </si>
  <si>
    <t>90 - Outlet 1 of Splitter [9] -&gt; Primary air inlet of Boiler Assembly [1]: Rotary Air Heater [8] - Rotary Air Heater: Molecular weight</t>
  </si>
  <si>
    <t>~1~90~4~~-5001~</t>
  </si>
  <si>
    <t>90 - Outlet 1 of Splitter [9] -&gt; Primary air inlet of Boiler Assembly [1]: Rotary Air Heater [8] - Rotary Air Heater: CO2 mass flow</t>
  </si>
  <si>
    <t>~1~90~5~~-5001~</t>
  </si>
  <si>
    <t>90 - Outlet 1 of Splitter [9] -&gt; Primary air inlet of Boiler Assembly [1]: Rotary Air Heater [8] - Rotary Air Heater: Volume flow</t>
  </si>
  <si>
    <t>~1~90~101~~-5001~</t>
  </si>
  <si>
    <t>90 - Outlet 1 of Splitter [9] -&gt; Primary air inlet of Boiler Assembly [1]: Rotary Air Heater [8] - Rotary Air Heater: Density</t>
  </si>
  <si>
    <t>~1~90~6~~-5001~</t>
  </si>
  <si>
    <t>90 - Outlet 1 of Splitter [9] -&gt; Primary air inlet of Boiler Assembly [1]: Rotary Air Heater [8] - Rotary Air Heater: Mole percent of N2</t>
  </si>
  <si>
    <t>~1~90~7~~-5001~</t>
  </si>
  <si>
    <t>90 - Outlet 1 of Splitter [9] -&gt; Primary air inlet of Boiler Assembly [1]: Rotary Air Heater [8] - Rotary Air Heater: Mole percent of O2</t>
  </si>
  <si>
    <t>~1~90~8~~-5001~</t>
  </si>
  <si>
    <t>90 - Outlet 1 of Splitter [9] -&gt; Primary air inlet of Boiler Assembly [1]: Rotary Air Heater [8] - Rotary Air Heater: Mole percent of CO2</t>
  </si>
  <si>
    <t>~1~90~9~~-5001~</t>
  </si>
  <si>
    <t>90 - Outlet 1 of Splitter [9] -&gt; Primary air inlet of Boiler Assembly [1]: Rotary Air Heater [8] - Rotary Air Heater: Mole percent of H2O</t>
  </si>
  <si>
    <t>~1~90~10~~-5001~</t>
  </si>
  <si>
    <t>90 - Outlet 1 of Splitter [9] -&gt; Primary air inlet of Boiler Assembly [1]: Rotary Air Heater [8] - Rotary Air Heater: Mole percent of H2O liquid</t>
  </si>
  <si>
    <t>~1~90~11~~-5001~</t>
  </si>
  <si>
    <t>90 - Outlet 1 of Splitter [9] -&gt; Primary air inlet of Boiler Assembly [1]: Rotary Air Heater [8] - Rotary Air Heater: Mole percent of Ar</t>
  </si>
  <si>
    <t>~1~90~12~~-5001~</t>
  </si>
  <si>
    <t>90 - Outlet 1 of Splitter [9] -&gt; Primary air inlet of Boiler Assembly [1]: Rotary Air Heater [8] - Rotary Air Heater: Mole percent of SO2</t>
  </si>
  <si>
    <t>~1~90~14~~-5001~</t>
  </si>
  <si>
    <t>90 - Outlet 1 of Splitter [9] -&gt; Primary air inlet of Boiler Assembly [1]: Rotary Air Heater [8] - Rotary Air Heater: Sulfur trioxide SO3</t>
  </si>
  <si>
    <t>~1~90~23~~-5001~</t>
  </si>
  <si>
    <t>90 - Outlet 1 of Splitter [9] -&gt; Primary air inlet of Boiler Assembly [1]: Rotary Air Heater [8] - Rotary Air Heater: HCl mass flow</t>
  </si>
  <si>
    <t>~1~90~24~~-5001~</t>
  </si>
  <si>
    <t>90 - Outlet 1 of Splitter [9] -&gt; Primary air inlet of Boiler Assembly [1]: Rotary Air Heater [8] - Rotary Air Heater: NOx mass flow</t>
  </si>
  <si>
    <t>~1~90~25~~-5001~</t>
  </si>
  <si>
    <t>90 - Outlet 1 of Splitter [9] -&gt; Primary air inlet of Boiler Assembly [1]: Rotary Air Heater [8] - Rotary Air Heater: CO mass flow</t>
  </si>
  <si>
    <t>~1~90~26~~-5001~</t>
  </si>
  <si>
    <t>90 - Outlet 1 of Splitter [9] -&gt; Primary air inlet of Boiler Assembly [1]: Rotary Air Heater [8] - Rotary Air Heater: UHC mass flow</t>
  </si>
  <si>
    <t>~1~90~29~~-5001~</t>
  </si>
  <si>
    <t>90 - Outlet 1 of Splitter [9] -&gt; Primary air inlet of Boiler Assembly [1]: Rotary Air Heater [8] - Rotary Air Heater: Hg mass flow</t>
  </si>
  <si>
    <t>~1~90~32~~-5001~</t>
  </si>
  <si>
    <t>90 - Outlet 1 of Splitter [9] -&gt; Primary air inlet of Boiler Assembly [1]: Rotary Air Heater [8] - Rotary Air Heater: Dry Oxygen</t>
  </si>
  <si>
    <t>~1~90~31~~-5001~</t>
  </si>
  <si>
    <t>90 - Outlet 1 of Splitter [9] -&gt; Primary air inlet of Boiler Assembly [1]: Rotary Air Heater [8] - Rotary Air Heater: Normal volume flow</t>
  </si>
  <si>
    <t>~1~91~0~~-5001~</t>
  </si>
  <si>
    <t>91 - Flue gas outlet of Boiler Assembly [1]: Rotary Air Heater [8] - Rotary Air Heater -&gt; Inlet of Boiler Assembly [1]: Electrostatic Precipitator [12] - ESP: Pressure</t>
  </si>
  <si>
    <t>~1~91~1~~-5001~</t>
  </si>
  <si>
    <t>91 - Flue gas outlet of Boiler Assembly [1]: Rotary Air Heater [8] - Rotary Air Heater -&gt; Inlet of Boiler Assembly [1]: Electrostatic Precipitator [12] - ESP: Temperature</t>
  </si>
  <si>
    <t>~1~91~2~~-5001~</t>
  </si>
  <si>
    <t>91 - Flue gas outlet of Boiler Assembly [1]: Rotary Air Heater [8] - Rotary Air Heater -&gt; Inlet of Boiler Assembly [1]: Electrostatic Precipitator [12] - ESP: Mass flow</t>
  </si>
  <si>
    <t>~1~91~22~~-5001~</t>
  </si>
  <si>
    <t>91 - Flue gas outlet of Boiler Assembly [1]: Rotary Air Heater [8] - Rotary Air Heater -&gt; Inlet of Boiler Assembly [1]: Electrostatic Precipitator [12] - ESP: Fly ash flow</t>
  </si>
  <si>
    <t>~1~91~16~~-5001~</t>
  </si>
  <si>
    <t>91 - Flue gas outlet of Boiler Assembly [1]: Rotary Air Heater [8] - Rotary Air Heater -&gt; Inlet of Boiler Assembly [1]: Electrostatic Precipitator [12] - ESP: Fly ash enthalpy</t>
  </si>
  <si>
    <t>~1~91~18~~-5001~</t>
  </si>
  <si>
    <t>91 - Flue gas outlet of Boiler Assembly [1]: Rotary Air Heater [8] - Rotary Air Heater -&gt; Inlet of Boiler Assembly [1]: Electrostatic Precipitator [12] - ESP: Relative humidity</t>
  </si>
  <si>
    <t>~1~91~20~~-5001~</t>
  </si>
  <si>
    <t>91 - Flue gas outlet of Boiler Assembly [1]: Rotary Air Heater [8] - Rotary Air Heater -&gt; Inlet of Boiler Assembly [1]: Electrostatic Precipitator [12] - ESP: Entropy</t>
  </si>
  <si>
    <t>~1~91~3~~-5001~</t>
  </si>
  <si>
    <t>91 - Flue gas outlet of Boiler Assembly [1]: Rotary Air Heater [8] - Rotary Air Heater -&gt; Inlet of Boiler Assembly [1]: Electrostatic Precipitator [12] - ESP: Enthalpy</t>
  </si>
  <si>
    <t>~1~91~19~~-5001~</t>
  </si>
  <si>
    <t>91 - Flue gas outlet of Boiler Assembly [1]: Rotary Air Heater [8] - Rotary Air Heater -&gt; Inlet of Boiler Assembly [1]: Electrostatic Precipitator [12] - ESP: Molecular weight</t>
  </si>
  <si>
    <t>~1~91~4~~-5001~</t>
  </si>
  <si>
    <t>91 - Flue gas outlet of Boiler Assembly [1]: Rotary Air Heater [8] - Rotary Air Heater -&gt; Inlet of Boiler Assembly [1]: Electrostatic Precipitator [12] - ESP: CO2 mass flow</t>
  </si>
  <si>
    <t>~1~91~5~~-5001~</t>
  </si>
  <si>
    <t>91 - Flue gas outlet of Boiler Assembly [1]: Rotary Air Heater [8] - Rotary Air Heater -&gt; Inlet of Boiler Assembly [1]: Electrostatic Precipitator [12] - ESP: Volume flow</t>
  </si>
  <si>
    <t>~1~91~101~~-5001~</t>
  </si>
  <si>
    <t>91 - Flue gas outlet of Boiler Assembly [1]: Rotary Air Heater [8] - Rotary Air Heater -&gt; Inlet of Boiler Assembly [1]: Electrostatic Precipitator [12] - ESP: Density</t>
  </si>
  <si>
    <t>~1~91~6~~-5001~</t>
  </si>
  <si>
    <t>91 - Flue gas outlet of Boiler Assembly [1]: Rotary Air Heater [8] - Rotary Air Heater -&gt; Inlet of Boiler Assembly [1]: Electrostatic Precipitator [12] - ESP: Mole percent of N2</t>
  </si>
  <si>
    <t>~1~91~7~~-5001~</t>
  </si>
  <si>
    <t>91 - Flue gas outlet of Boiler Assembly [1]: Rotary Air Heater [8] - Rotary Air Heater -&gt; Inlet of Boiler Assembly [1]: Electrostatic Precipitator [12] - ESP: Mole percent of O2</t>
  </si>
  <si>
    <t>~1~91~8~~-5001~</t>
  </si>
  <si>
    <t>91 - Flue gas outlet of Boiler Assembly [1]: Rotary Air Heater [8] - Rotary Air Heater -&gt; Inlet of Boiler Assembly [1]: Electrostatic Precipitator [12] - ESP: Mole percent of CO2</t>
  </si>
  <si>
    <t>~1~91~9~~-5001~</t>
  </si>
  <si>
    <t>91 - Flue gas outlet of Boiler Assembly [1]: Rotary Air Heater [8] - Rotary Air Heater -&gt; Inlet of Boiler Assembly [1]: Electrostatic Precipitator [12] - ESP: Mole percent of H2O</t>
  </si>
  <si>
    <t>~1~91~10~~-5001~</t>
  </si>
  <si>
    <t>91 - Flue gas outlet of Boiler Assembly [1]: Rotary Air Heater [8] - Rotary Air Heater -&gt; Inlet of Boiler Assembly [1]: Electrostatic Precipitator [12] - ESP: Mole percent of H2O liquid</t>
  </si>
  <si>
    <t>~1~91~11~~-5001~</t>
  </si>
  <si>
    <t>91 - Flue gas outlet of Boiler Assembly [1]: Rotary Air Heater [8] - Rotary Air Heater -&gt; Inlet of Boiler Assembly [1]: Electrostatic Precipitator [12] - ESP: Mole percent of Ar</t>
  </si>
  <si>
    <t>~1~91~12~~-5001~</t>
  </si>
  <si>
    <t>91 - Flue gas outlet of Boiler Assembly [1]: Rotary Air Heater [8] - Rotary Air Heater -&gt; Inlet of Boiler Assembly [1]: Electrostatic Precipitator [12] - ESP: Mole percent of SO2</t>
  </si>
  <si>
    <t>~1~91~14~~-5001~</t>
  </si>
  <si>
    <t>91 - Flue gas outlet of Boiler Assembly [1]: Rotary Air Heater [8] - Rotary Air Heater -&gt; Inlet of Boiler Assembly [1]: Electrostatic Precipitator [12] - ESP: Sulfur trioxide SO3</t>
  </si>
  <si>
    <t>~1~91~23~~-5001~</t>
  </si>
  <si>
    <t>91 - Flue gas outlet of Boiler Assembly [1]: Rotary Air Heater [8] - Rotary Air Heater -&gt; Inlet of Boiler Assembly [1]: Electrostatic Precipitator [12] - ESP: HCl mass flow</t>
  </si>
  <si>
    <t>~1~91~24~~-5001~</t>
  </si>
  <si>
    <t>91 - Flue gas outlet of Boiler Assembly [1]: Rotary Air Heater [8] - Rotary Air Heater -&gt; Inlet of Boiler Assembly [1]: Electrostatic Precipitator [12] - ESP: NOx mass flow</t>
  </si>
  <si>
    <t>~1~91~25~~-5001~</t>
  </si>
  <si>
    <t>91 - Flue gas outlet of Boiler Assembly [1]: Rotary Air Heater [8] - Rotary Air Heater -&gt; Inlet of Boiler Assembly [1]: Electrostatic Precipitator [12] - ESP: CO mass flow</t>
  </si>
  <si>
    <t>~1~91~26~~-5001~</t>
  </si>
  <si>
    <t>91 - Flue gas outlet of Boiler Assembly [1]: Rotary Air Heater [8] - Rotary Air Heater -&gt; Inlet of Boiler Assembly [1]: Electrostatic Precipitator [12] - ESP: UHC mass flow</t>
  </si>
  <si>
    <t>~1~91~29~~-5001~</t>
  </si>
  <si>
    <t>91 - Flue gas outlet of Boiler Assembly [1]: Rotary Air Heater [8] - Rotary Air Heater -&gt; Inlet of Boiler Assembly [1]: Electrostatic Precipitator [12] - ESP: Hg mass flow</t>
  </si>
  <si>
    <t>~1~91~32~~-5001~</t>
  </si>
  <si>
    <t>91 - Flue gas outlet of Boiler Assembly [1]: Rotary Air Heater [8] - Rotary Air Heater -&gt; Inlet of Boiler Assembly [1]: Electrostatic Precipitator [12] - ESP: Dry Oxygen</t>
  </si>
  <si>
    <t>~1~91~31~~-5001~</t>
  </si>
  <si>
    <t>91 - Flue gas outlet of Boiler Assembly [1]: Rotary Air Heater [8] - Rotary Air Heater -&gt; Inlet of Boiler Assembly [1]: Electrostatic Precipitator [12] - ESP: Normal volume flow</t>
  </si>
  <si>
    <t>~1~92~0~~-5001~</t>
  </si>
  <si>
    <t>92 - Main air outlet of Boiler Assembly [1]: Rotary Air Heater [8] - Rotary Air Heater -&gt; Combustion air inlet of Boiler Assembly [1]: Furnace w/ Pulverizer [7]: Pressure</t>
  </si>
  <si>
    <t>~1~92~1~~-5001~</t>
  </si>
  <si>
    <t>92 - Main air outlet of Boiler Assembly [1]: Rotary Air Heater [8] - Rotary Air Heater -&gt; Combustion air inlet of Boiler Assembly [1]: Furnace w/ Pulverizer [7]: Temperature</t>
  </si>
  <si>
    <t>~1~92~2~~-5001~</t>
  </si>
  <si>
    <t>92 - Main air outlet of Boiler Assembly [1]: Rotary Air Heater [8] - Rotary Air Heater -&gt; Combustion air inlet of Boiler Assembly [1]: Furnace w/ Pulverizer [7]: Mass flow</t>
  </si>
  <si>
    <t>~1~92~22~~-5001~</t>
  </si>
  <si>
    <t>92 - Main air outlet of Boiler Assembly [1]: Rotary Air Heater [8] - Rotary Air Heater -&gt; Combustion air inlet of Boiler Assembly [1]: Furnace w/ Pulverizer [7]: Fly ash flow</t>
  </si>
  <si>
    <t>~1~92~16~~-5001~</t>
  </si>
  <si>
    <t>92 - Main air outlet of Boiler Assembly [1]: Rotary Air Heater [8] - Rotary Air Heater -&gt; Combustion air inlet of Boiler Assembly [1]: Furnace w/ Pulverizer [7]: Fly ash enthalpy</t>
  </si>
  <si>
    <t>~1~92~18~~-5001~</t>
  </si>
  <si>
    <t>92 - Main air outlet of Boiler Assembly [1]: Rotary Air Heater [8] - Rotary Air Heater -&gt; Combustion air inlet of Boiler Assembly [1]: Furnace w/ Pulverizer [7]: Relative humidity</t>
  </si>
  <si>
    <t>~1~92~20~~-5001~</t>
  </si>
  <si>
    <t>92 - Main air outlet of Boiler Assembly [1]: Rotary Air Heater [8] - Rotary Air Heater -&gt; Combustion air inlet of Boiler Assembly [1]: Furnace w/ Pulverizer [7]: Entropy</t>
  </si>
  <si>
    <t>~1~92~3~~-5001~</t>
  </si>
  <si>
    <t>92 - Main air outlet of Boiler Assembly [1]: Rotary Air Heater [8] - Rotary Air Heater -&gt; Combustion air inlet of Boiler Assembly [1]: Furnace w/ Pulverizer [7]: Enthalpy</t>
  </si>
  <si>
    <t>~1~92~19~~-5001~</t>
  </si>
  <si>
    <t>92 - Main air outlet of Boiler Assembly [1]: Rotary Air Heater [8] - Rotary Air Heater -&gt; Combustion air inlet of Boiler Assembly [1]: Furnace w/ Pulverizer [7]: Molecular weight</t>
  </si>
  <si>
    <t>~1~92~4~~-5001~</t>
  </si>
  <si>
    <t>92 - Main air outlet of Boiler Assembly [1]: Rotary Air Heater [8] - Rotary Air Heater -&gt; Combustion air inlet of Boiler Assembly [1]: Furnace w/ Pulverizer [7]: CO2 mass flow</t>
  </si>
  <si>
    <t>~1~92~5~~-5001~</t>
  </si>
  <si>
    <t>92 - Main air outlet of Boiler Assembly [1]: Rotary Air Heater [8] - Rotary Air Heater -&gt; Combustion air inlet of Boiler Assembly [1]: Furnace w/ Pulverizer [7]: Volume flow</t>
  </si>
  <si>
    <t>~1~92~101~~-5001~</t>
  </si>
  <si>
    <t>92 - Main air outlet of Boiler Assembly [1]: Rotary Air Heater [8] - Rotary Air Heater -&gt; Combustion air inlet of Boiler Assembly [1]: Furnace w/ Pulverizer [7]: Density</t>
  </si>
  <si>
    <t>~1~92~6~~-5001~</t>
  </si>
  <si>
    <t>92 - Main air outlet of Boiler Assembly [1]: Rotary Air Heater [8] - Rotary Air Heater -&gt; Combustion air inlet of Boiler Assembly [1]: Furnace w/ Pulverizer [7]: Mole percent of N2</t>
  </si>
  <si>
    <t>~1~92~7~~-5001~</t>
  </si>
  <si>
    <t>92 - Main air outlet of Boiler Assembly [1]: Rotary Air Heater [8] - Rotary Air Heater -&gt; Combustion air inlet of Boiler Assembly [1]: Furnace w/ Pulverizer [7]: Mole percent of O2</t>
  </si>
  <si>
    <t>~1~92~8~~-5001~</t>
  </si>
  <si>
    <t>92 - Main air outlet of Boiler Assembly [1]: Rotary Air Heater [8] - Rotary Air Heater -&gt; Combustion air inlet of Boiler Assembly [1]: Furnace w/ Pulverizer [7]: Mole percent of CO2</t>
  </si>
  <si>
    <t>~1~92~9~~-5001~</t>
  </si>
  <si>
    <t>92 - Main air outlet of Boiler Assembly [1]: Rotary Air Heater [8] - Rotary Air Heater -&gt; Combustion air inlet of Boiler Assembly [1]: Furnace w/ Pulverizer [7]: Mole percent of H2O</t>
  </si>
  <si>
    <t>~1~92~10~~-5001~</t>
  </si>
  <si>
    <t>92 - Main air outlet of Boiler Assembly [1]: Rotary Air Heater [8] - Rotary Air Heater -&gt; Combustion air inlet of Boiler Assembly [1]: Furnace w/ Pulverizer [7]: Mole percent of H2O liquid</t>
  </si>
  <si>
    <t>~1~92~11~~-5001~</t>
  </si>
  <si>
    <t>92 - Main air outlet of Boiler Assembly [1]: Rotary Air Heater [8] - Rotary Air Heater -&gt; Combustion air inlet of Boiler Assembly [1]: Furnace w/ Pulverizer [7]: Mole percent of Ar</t>
  </si>
  <si>
    <t>~1~92~12~~-5001~</t>
  </si>
  <si>
    <t>92 - Main air outlet of Boiler Assembly [1]: Rotary Air Heater [8] - Rotary Air Heater -&gt; Combustion air inlet of Boiler Assembly [1]: Furnace w/ Pulverizer [7]: Mole percent of SO2</t>
  </si>
  <si>
    <t>~1~92~14~~-5001~</t>
  </si>
  <si>
    <t>92 - Main air outlet of Boiler Assembly [1]: Rotary Air Heater [8] - Rotary Air Heater -&gt; Combustion air inlet of Boiler Assembly [1]: Furnace w/ Pulverizer [7]: Sulfur trioxide SO3</t>
  </si>
  <si>
    <t>~1~92~23~~-5001~</t>
  </si>
  <si>
    <t>92 - Main air outlet of Boiler Assembly [1]: Rotary Air Heater [8] - Rotary Air Heater -&gt; Combustion air inlet of Boiler Assembly [1]: Furnace w/ Pulverizer [7]: HCl mass flow</t>
  </si>
  <si>
    <t>~1~92~24~~-5001~</t>
  </si>
  <si>
    <t>92 - Main air outlet of Boiler Assembly [1]: Rotary Air Heater [8] - Rotary Air Heater -&gt; Combustion air inlet of Boiler Assembly [1]: Furnace w/ Pulverizer [7]: NOx mass flow</t>
  </si>
  <si>
    <t>~1~92~25~~-5001~</t>
  </si>
  <si>
    <t>92 - Main air outlet of Boiler Assembly [1]: Rotary Air Heater [8] - Rotary Air Heater -&gt; Combustion air inlet of Boiler Assembly [1]: Furnace w/ Pulverizer [7]: CO mass flow</t>
  </si>
  <si>
    <t>~1~92~26~~-5001~</t>
  </si>
  <si>
    <t>92 - Main air outlet of Boiler Assembly [1]: Rotary Air Heater [8] - Rotary Air Heater -&gt; Combustion air inlet of Boiler Assembly [1]: Furnace w/ Pulverizer [7]: UHC mass flow</t>
  </si>
  <si>
    <t>~1~92~29~~-5001~</t>
  </si>
  <si>
    <t>92 - Main air outlet of Boiler Assembly [1]: Rotary Air Heater [8] - Rotary Air Heater -&gt; Combustion air inlet of Boiler Assembly [1]: Furnace w/ Pulverizer [7]: Hg mass flow</t>
  </si>
  <si>
    <t>~1~92~32~~-5001~</t>
  </si>
  <si>
    <t>92 - Main air outlet of Boiler Assembly [1]: Rotary Air Heater [8] - Rotary Air Heater -&gt; Combustion air inlet of Boiler Assembly [1]: Furnace w/ Pulverizer [7]: Dry Oxygen</t>
  </si>
  <si>
    <t>~1~92~31~~-5001~</t>
  </si>
  <si>
    <t>92 - Main air outlet of Boiler Assembly [1]: Rotary Air Heater [8] - Rotary Air Heater -&gt; Combustion air inlet of Boiler Assembly [1]: Furnace w/ Pulverizer [7]: Normal volume flow</t>
  </si>
  <si>
    <t>~1~93~0~~-5001~</t>
  </si>
  <si>
    <t>93 - Outlet of Boiler Assembly [1]: Electrostatic Precipitator [12] - ESP -&gt; Inlet of Boiler Assembly [1]: Duct - Classic [48] - Outlet Flue Gas Duct: Pressure</t>
  </si>
  <si>
    <t>~1~93~1~~-5001~</t>
  </si>
  <si>
    <t>93 - Outlet of Boiler Assembly [1]: Electrostatic Precipitator [12] - ESP -&gt; Inlet of Boiler Assembly [1]: Duct - Classic [48] - Outlet Flue Gas Duct: Temperature</t>
  </si>
  <si>
    <t>~1~93~2~~-5001~</t>
  </si>
  <si>
    <t>93 - Outlet of Boiler Assembly [1]: Electrostatic Precipitator [12] - ESP -&gt; Inlet of Boiler Assembly [1]: Duct - Classic [48] - Outlet Flue Gas Duct: Mass flow</t>
  </si>
  <si>
    <t>~1~93~22~~-5001~</t>
  </si>
  <si>
    <t>93 - Outlet of Boiler Assembly [1]: Electrostatic Precipitator [12] - ESP -&gt; Inlet of Boiler Assembly [1]: Duct - Classic [48] - Outlet Flue Gas Duct: Fly ash flow</t>
  </si>
  <si>
    <t>~1~93~16~~-5001~</t>
  </si>
  <si>
    <t>93 - Outlet of Boiler Assembly [1]: Electrostatic Precipitator [12] - ESP -&gt; Inlet of Boiler Assembly [1]: Duct - Classic [48] - Outlet Flue Gas Duct: Fly ash enthalpy</t>
  </si>
  <si>
    <t>~1~93~18~~-5001~</t>
  </si>
  <si>
    <t>93 - Outlet of Boiler Assembly [1]: Electrostatic Precipitator [12] - ESP -&gt; Inlet of Boiler Assembly [1]: Duct - Classic [48] - Outlet Flue Gas Duct: Relative humidity</t>
  </si>
  <si>
    <t>~1~93~20~~-5001~</t>
  </si>
  <si>
    <t>93 - Outlet of Boiler Assembly [1]: Electrostatic Precipitator [12] - ESP -&gt; Inlet of Boiler Assembly [1]: Duct - Classic [48] - Outlet Flue Gas Duct: Entropy</t>
  </si>
  <si>
    <t>~1~93~3~~-5001~</t>
  </si>
  <si>
    <t>93 - Outlet of Boiler Assembly [1]: Electrostatic Precipitator [12] - ESP -&gt; Inlet of Boiler Assembly [1]: Duct - Classic [48] - Outlet Flue Gas Duct: Enthalpy</t>
  </si>
  <si>
    <t>~1~93~19~~-5001~</t>
  </si>
  <si>
    <t>93 - Outlet of Boiler Assembly [1]: Electrostatic Precipitator [12] - ESP -&gt; Inlet of Boiler Assembly [1]: Duct - Classic [48] - Outlet Flue Gas Duct: Molecular weight</t>
  </si>
  <si>
    <t>~1~93~4~~-5001~</t>
  </si>
  <si>
    <t>93 - Outlet of Boiler Assembly [1]: Electrostatic Precipitator [12] - ESP -&gt; Inlet of Boiler Assembly [1]: Duct - Classic [48] - Outlet Flue Gas Duct: CO2 mass flow</t>
  </si>
  <si>
    <t>~1~93~5~~-5001~</t>
  </si>
  <si>
    <t>93 - Outlet of Boiler Assembly [1]: Electrostatic Precipitator [12] - ESP -&gt; Inlet of Boiler Assembly [1]: Duct - Classic [48] - Outlet Flue Gas Duct: Volume flow</t>
  </si>
  <si>
    <t>~1~93~101~~-5001~</t>
  </si>
  <si>
    <t>93 - Outlet of Boiler Assembly [1]: Electrostatic Precipitator [12] - ESP -&gt; Inlet of Boiler Assembly [1]: Duct - Classic [48] - Outlet Flue Gas Duct: Density</t>
  </si>
  <si>
    <t>~1~93~6~~-5001~</t>
  </si>
  <si>
    <t>93 - Outlet of Boiler Assembly [1]: Electrostatic Precipitator [12] - ESP -&gt; Inlet of Boiler Assembly [1]: Duct - Classic [48] - Outlet Flue Gas Duct: Mole percent of N2</t>
  </si>
  <si>
    <t>~1~93~7~~-5001~</t>
  </si>
  <si>
    <t>93 - Outlet of Boiler Assembly [1]: Electrostatic Precipitator [12] - ESP -&gt; Inlet of Boiler Assembly [1]: Duct - Classic [48] - Outlet Flue Gas Duct: Mole percent of O2</t>
  </si>
  <si>
    <t>~1~93~8~~-5001~</t>
  </si>
  <si>
    <t>93 - Outlet of Boiler Assembly [1]: Electrostatic Precipitator [12] - ESP -&gt; Inlet of Boiler Assembly [1]: Duct - Classic [48] - Outlet Flue Gas Duct: Mole percent of CO2</t>
  </si>
  <si>
    <t>~1~93~9~~-5001~</t>
  </si>
  <si>
    <t>93 - Outlet of Boiler Assembly [1]: Electrostatic Precipitator [12] - ESP -&gt; Inlet of Boiler Assembly [1]: Duct - Classic [48] - Outlet Flue Gas Duct: Mole percent of H2O</t>
  </si>
  <si>
    <t>~1~93~10~~-5001~</t>
  </si>
  <si>
    <t>93 - Outlet of Boiler Assembly [1]: Electrostatic Precipitator [12] - ESP -&gt; Inlet of Boiler Assembly [1]: Duct - Classic [48] - Outlet Flue Gas Duct: Mole percent of H2O liquid</t>
  </si>
  <si>
    <t>~1~93~11~~-5001~</t>
  </si>
  <si>
    <t>93 - Outlet of Boiler Assembly [1]: Electrostatic Precipitator [12] - ESP -&gt; Inlet of Boiler Assembly [1]: Duct - Classic [48] - Outlet Flue Gas Duct: Mole percent of Ar</t>
  </si>
  <si>
    <t>~1~93~12~~-5001~</t>
  </si>
  <si>
    <t>93 - Outlet of Boiler Assembly [1]: Electrostatic Precipitator [12] - ESP -&gt; Inlet of Boiler Assembly [1]: Duct - Classic [48] - Outlet Flue Gas Duct: Mole percent of SO2</t>
  </si>
  <si>
    <t>~1~93~14~~-5001~</t>
  </si>
  <si>
    <t>93 - Outlet of Boiler Assembly [1]: Electrostatic Precipitator [12] - ESP -&gt; Inlet of Boiler Assembly [1]: Duct - Classic [48] - Outlet Flue Gas Duct: Sulfur trioxide SO3</t>
  </si>
  <si>
    <t>~1~93~23~~-5001~</t>
  </si>
  <si>
    <t>93 - Outlet of Boiler Assembly [1]: Electrostatic Precipitator [12] - ESP -&gt; Inlet of Boiler Assembly [1]: Duct - Classic [48] - Outlet Flue Gas Duct: HCl mass flow</t>
  </si>
  <si>
    <t>~1~93~24~~-5001~</t>
  </si>
  <si>
    <t>93 - Outlet of Boiler Assembly [1]: Electrostatic Precipitator [12] - ESP -&gt; Inlet of Boiler Assembly [1]: Duct - Classic [48] - Outlet Flue Gas Duct: NOx mass flow</t>
  </si>
  <si>
    <t>~1~93~25~~-5001~</t>
  </si>
  <si>
    <t>93 - Outlet of Boiler Assembly [1]: Electrostatic Precipitator [12] - ESP -&gt; Inlet of Boiler Assembly [1]: Duct - Classic [48] - Outlet Flue Gas Duct: CO mass flow</t>
  </si>
  <si>
    <t>~1~93~26~~-5001~</t>
  </si>
  <si>
    <t>93 - Outlet of Boiler Assembly [1]: Electrostatic Precipitator [12] - ESP -&gt; Inlet of Boiler Assembly [1]: Duct - Classic [48] - Outlet Flue Gas Duct: UHC mass flow</t>
  </si>
  <si>
    <t>~1~93~29~~-5001~</t>
  </si>
  <si>
    <t>93 - Outlet of Boiler Assembly [1]: Electrostatic Precipitator [12] - ESP -&gt; Inlet of Boiler Assembly [1]: Duct - Classic [48] - Outlet Flue Gas Duct: Hg mass flow</t>
  </si>
  <si>
    <t>~1~93~32~~-5001~</t>
  </si>
  <si>
    <t>93 - Outlet of Boiler Assembly [1]: Electrostatic Precipitator [12] - ESP -&gt; Inlet of Boiler Assembly [1]: Duct - Classic [48] - Outlet Flue Gas Duct: Dry Oxygen</t>
  </si>
  <si>
    <t>~1~93~31~~-5001~</t>
  </si>
  <si>
    <t>93 - Outlet of Boiler Assembly [1]: Electrostatic Precipitator [12] - ESP -&gt; Inlet of Boiler Assembly [1]: Duct - Classic [48] - Outlet Flue Gas Duct: Normal volume flow</t>
  </si>
  <si>
    <t>~1~94~0~~-5001~</t>
  </si>
  <si>
    <t>94 - Outlet of Mixer [103] -&gt; Inlet of Boiler Assembly [1]: Concrete Stack [43] - Concrete Stack: Pressure</t>
  </si>
  <si>
    <t>~1~94~1~~-5001~</t>
  </si>
  <si>
    <t>94 - Outlet of Mixer [103] -&gt; Inlet of Boiler Assembly [1]: Concrete Stack [43] - Concrete Stack: Temperature</t>
  </si>
  <si>
    <t>~1~94~2~~-5001~</t>
  </si>
  <si>
    <t>94 - Outlet of Mixer [103] -&gt; Inlet of Boiler Assembly [1]: Concrete Stack [43] - Concrete Stack: Mass flow</t>
  </si>
  <si>
    <t>~1~94~22~~-5001~</t>
  </si>
  <si>
    <t>94 - Outlet of Mixer [103] -&gt; Inlet of Boiler Assembly [1]: Concrete Stack [43] - Concrete Stack: Fly ash flow</t>
  </si>
  <si>
    <t>~1~94~16~~-5001~</t>
  </si>
  <si>
    <t>94 - Outlet of Mixer [103] -&gt; Inlet of Boiler Assembly [1]: Concrete Stack [43] - Concrete Stack: Fly ash enthalpy</t>
  </si>
  <si>
    <t>~1~94~18~~-5001~</t>
  </si>
  <si>
    <t>94 - Outlet of Mixer [103] -&gt; Inlet of Boiler Assembly [1]: Concrete Stack [43] - Concrete Stack: Relative humidity</t>
  </si>
  <si>
    <t>~1~94~20~~-5001~</t>
  </si>
  <si>
    <t>94 - Outlet of Mixer [103] -&gt; Inlet of Boiler Assembly [1]: Concrete Stack [43] - Concrete Stack: Entropy</t>
  </si>
  <si>
    <t>~1~94~3~~-5001~</t>
  </si>
  <si>
    <t>94 - Outlet of Mixer [103] -&gt; Inlet of Boiler Assembly [1]: Concrete Stack [43] - Concrete Stack: Enthalpy</t>
  </si>
  <si>
    <t>~1~94~19~~-5001~</t>
  </si>
  <si>
    <t>94 - Outlet of Mixer [103] -&gt; Inlet of Boiler Assembly [1]: Concrete Stack [43] - Concrete Stack: Molecular weight</t>
  </si>
  <si>
    <t>~1~94~4~~-5001~</t>
  </si>
  <si>
    <t>94 - Outlet of Mixer [103] -&gt; Inlet of Boiler Assembly [1]: Concrete Stack [43] - Concrete Stack: CO2 mass flow</t>
  </si>
  <si>
    <t>~1~94~5~~-5001~</t>
  </si>
  <si>
    <t>94 - Outlet of Mixer [103] -&gt; Inlet of Boiler Assembly [1]: Concrete Stack [43] - Concrete Stack: Volume flow</t>
  </si>
  <si>
    <t>~1~94~101~~-5001~</t>
  </si>
  <si>
    <t>94 - Outlet of Mixer [103] -&gt; Inlet of Boiler Assembly [1]: Concrete Stack [43] - Concrete Stack: Density</t>
  </si>
  <si>
    <t>~1~94~6~~-5001~</t>
  </si>
  <si>
    <t>94 - Outlet of Mixer [103] -&gt; Inlet of Boiler Assembly [1]: Concrete Stack [43] - Concrete Stack: Mole percent of N2</t>
  </si>
  <si>
    <t>~1~94~7~~-5001~</t>
  </si>
  <si>
    <t>94 - Outlet of Mixer [103] -&gt; Inlet of Boiler Assembly [1]: Concrete Stack [43] - Concrete Stack: Mole percent of O2</t>
  </si>
  <si>
    <t>~1~94~8~~-5001~</t>
  </si>
  <si>
    <t>94 - Outlet of Mixer [103] -&gt; Inlet of Boiler Assembly [1]: Concrete Stack [43] - Concrete Stack: Mole percent of CO2</t>
  </si>
  <si>
    <t>~1~94~9~~-5001~</t>
  </si>
  <si>
    <t>94 - Outlet of Mixer [103] -&gt; Inlet of Boiler Assembly [1]: Concrete Stack [43] - Concrete Stack: Mole percent of H2O</t>
  </si>
  <si>
    <t>~1~94~10~~-5001~</t>
  </si>
  <si>
    <t>94 - Outlet of Mixer [103] -&gt; Inlet of Boiler Assembly [1]: Concrete Stack [43] - Concrete Stack: Mole percent of H2O liquid</t>
  </si>
  <si>
    <t>~1~94~11~~-5001~</t>
  </si>
  <si>
    <t>94 - Outlet of Mixer [103] -&gt; Inlet of Boiler Assembly [1]: Concrete Stack [43] - Concrete Stack: Mole percent of Ar</t>
  </si>
  <si>
    <t>~1~94~12~~-5001~</t>
  </si>
  <si>
    <t>94 - Outlet of Mixer [103] -&gt; Inlet of Boiler Assembly [1]: Concrete Stack [43] - Concrete Stack: Mole percent of SO2</t>
  </si>
  <si>
    <t>~1~94~14~~-5001~</t>
  </si>
  <si>
    <t>94 - Outlet of Mixer [103] -&gt; Inlet of Boiler Assembly [1]: Concrete Stack [43] - Concrete Stack: Sulfur trioxide SO3</t>
  </si>
  <si>
    <t>~1~94~23~~-5001~</t>
  </si>
  <si>
    <t>94 - Outlet of Mixer [103] -&gt; Inlet of Boiler Assembly [1]: Concrete Stack [43] - Concrete Stack: HCl mass flow</t>
  </si>
  <si>
    <t>~1~94~24~~-5001~</t>
  </si>
  <si>
    <t>94 - Outlet of Mixer [103] -&gt; Inlet of Boiler Assembly [1]: Concrete Stack [43] - Concrete Stack: NOx mass flow</t>
  </si>
  <si>
    <t>~1~94~25~~-5001~</t>
  </si>
  <si>
    <t>94 - Outlet of Mixer [103] -&gt; Inlet of Boiler Assembly [1]: Concrete Stack [43] - Concrete Stack: CO mass flow</t>
  </si>
  <si>
    <t>~1~94~26~~-5001~</t>
  </si>
  <si>
    <t>94 - Outlet of Mixer [103] -&gt; Inlet of Boiler Assembly [1]: Concrete Stack [43] - Concrete Stack: UHC mass flow</t>
  </si>
  <si>
    <t>~1~94~29~~-5001~</t>
  </si>
  <si>
    <t>94 - Outlet of Mixer [103] -&gt; Inlet of Boiler Assembly [1]: Concrete Stack [43] - Concrete Stack: Hg mass flow</t>
  </si>
  <si>
    <t>~1~94~32~~-5001~</t>
  </si>
  <si>
    <t>94 - Outlet of Mixer [103] -&gt; Inlet of Boiler Assembly [1]: Concrete Stack [43] - Concrete Stack: Dry Oxygen</t>
  </si>
  <si>
    <t>~1~94~31~~-5001~</t>
  </si>
  <si>
    <t>94 - Outlet of Mixer [103] -&gt; Inlet of Boiler Assembly [1]: Concrete Stack [43] - Concrete Stack: Normal volume flow</t>
  </si>
  <si>
    <t>~1~95~0~~-5001~</t>
  </si>
  <si>
    <t>95 - Outlet of Boiler Assembly [1]: Fan [52] - IDF A -&gt; Inlet 1 of Mixer [103]: Pressure</t>
  </si>
  <si>
    <t>~1~95~1~~-5001~</t>
  </si>
  <si>
    <t>95 - Outlet of Boiler Assembly [1]: Fan [52] - IDF A -&gt; Inlet 1 of Mixer [103]: Temperature</t>
  </si>
  <si>
    <t>~1~95~2~~-5001~</t>
  </si>
  <si>
    <t>95 - Outlet of Boiler Assembly [1]: Fan [52] - IDF A -&gt; Inlet 1 of Mixer [103]: Mass flow</t>
  </si>
  <si>
    <t>~1~95~22~~-5001~</t>
  </si>
  <si>
    <t>95 - Outlet of Boiler Assembly [1]: Fan [52] - IDF A -&gt; Inlet 1 of Mixer [103]: Fly ash flow</t>
  </si>
  <si>
    <t>~1~95~16~~-5001~</t>
  </si>
  <si>
    <t>95 - Outlet of Boiler Assembly [1]: Fan [52] - IDF A -&gt; Inlet 1 of Mixer [103]: Fly ash enthalpy</t>
  </si>
  <si>
    <t>~1~95~18~~-5001~</t>
  </si>
  <si>
    <t>95 - Outlet of Boiler Assembly [1]: Fan [52] - IDF A -&gt; Inlet 1 of Mixer [103]: Relative humidity</t>
  </si>
  <si>
    <t>~1~95~20~~-5001~</t>
  </si>
  <si>
    <t>95 - Outlet of Boiler Assembly [1]: Fan [52] - IDF A -&gt; Inlet 1 of Mixer [103]: Entropy</t>
  </si>
  <si>
    <t>~1~95~3~~-5001~</t>
  </si>
  <si>
    <t>95 - Outlet of Boiler Assembly [1]: Fan [52] - IDF A -&gt; Inlet 1 of Mixer [103]: Enthalpy</t>
  </si>
  <si>
    <t>~1~95~19~~-5001~</t>
  </si>
  <si>
    <t>95 - Outlet of Boiler Assembly [1]: Fan [52] - IDF A -&gt; Inlet 1 of Mixer [103]: Molecular weight</t>
  </si>
  <si>
    <t>~1~95~4~~-5001~</t>
  </si>
  <si>
    <t>95 - Outlet of Boiler Assembly [1]: Fan [52] - IDF A -&gt; Inlet 1 of Mixer [103]: CO2 mass flow</t>
  </si>
  <si>
    <t>~1~95~5~~-5001~</t>
  </si>
  <si>
    <t>95 - Outlet of Boiler Assembly [1]: Fan [52] - IDF A -&gt; Inlet 1 of Mixer [103]: Volume flow</t>
  </si>
  <si>
    <t>~1~95~101~~-5001~</t>
  </si>
  <si>
    <t>95 - Outlet of Boiler Assembly [1]: Fan [52] - IDF A -&gt; Inlet 1 of Mixer [103]: Density</t>
  </si>
  <si>
    <t>~1~95~6~~-5001~</t>
  </si>
  <si>
    <t>95 - Outlet of Boiler Assembly [1]: Fan [52] - IDF A -&gt; Inlet 1 of Mixer [103]: Mole percent of N2</t>
  </si>
  <si>
    <t>~1~95~7~~-5001~</t>
  </si>
  <si>
    <t>95 - Outlet of Boiler Assembly [1]: Fan [52] - IDF A -&gt; Inlet 1 of Mixer [103]: Mole percent of O2</t>
  </si>
  <si>
    <t>~1~95~8~~-5001~</t>
  </si>
  <si>
    <t>95 - Outlet of Boiler Assembly [1]: Fan [52] - IDF A -&gt; Inlet 1 of Mixer [103]: Mole percent of CO2</t>
  </si>
  <si>
    <t>~1~95~9~~-5001~</t>
  </si>
  <si>
    <t>95 - Outlet of Boiler Assembly [1]: Fan [52] - IDF A -&gt; Inlet 1 of Mixer [103]: Mole percent of H2O</t>
  </si>
  <si>
    <t>~1~95~10~~-5001~</t>
  </si>
  <si>
    <t>95 - Outlet of Boiler Assembly [1]: Fan [52] - IDF A -&gt; Inlet 1 of Mixer [103]: Mole percent of H2O liquid</t>
  </si>
  <si>
    <t>~1~95~11~~-5001~</t>
  </si>
  <si>
    <t>95 - Outlet of Boiler Assembly [1]: Fan [52] - IDF A -&gt; Inlet 1 of Mixer [103]: Mole percent of Ar</t>
  </si>
  <si>
    <t>~1~95~12~~-5001~</t>
  </si>
  <si>
    <t>95 - Outlet of Boiler Assembly [1]: Fan [52] - IDF A -&gt; Inlet 1 of Mixer [103]: Mole percent of SO2</t>
  </si>
  <si>
    <t>~1~95~14~~-5001~</t>
  </si>
  <si>
    <t>95 - Outlet of Boiler Assembly [1]: Fan [52] - IDF A -&gt; Inlet 1 of Mixer [103]: Sulfur trioxide SO3</t>
  </si>
  <si>
    <t>~1~95~23~~-5001~</t>
  </si>
  <si>
    <t>95 - Outlet of Boiler Assembly [1]: Fan [52] - IDF A -&gt; Inlet 1 of Mixer [103]: HCl mass flow</t>
  </si>
  <si>
    <t>~1~95~24~~-5001~</t>
  </si>
  <si>
    <t>95 - Outlet of Boiler Assembly [1]: Fan [52] - IDF A -&gt; Inlet 1 of Mixer [103]: NOx mass flow</t>
  </si>
  <si>
    <t>~1~95~25~~-5001~</t>
  </si>
  <si>
    <t>95 - Outlet of Boiler Assembly [1]: Fan [52] - IDF A -&gt; Inlet 1 of Mixer [103]: CO mass flow</t>
  </si>
  <si>
    <t>~1~95~26~~-5001~</t>
  </si>
  <si>
    <t>95 - Outlet of Boiler Assembly [1]: Fan [52] - IDF A -&gt; Inlet 1 of Mixer [103]: UHC mass flow</t>
  </si>
  <si>
    <t>~1~95~29~~-5001~</t>
  </si>
  <si>
    <t>95 - Outlet of Boiler Assembly [1]: Fan [52] - IDF A -&gt; Inlet 1 of Mixer [103]: Hg mass flow</t>
  </si>
  <si>
    <t>~1~95~32~~-5001~</t>
  </si>
  <si>
    <t>95 - Outlet of Boiler Assembly [1]: Fan [52] - IDF A -&gt; Inlet 1 of Mixer [103]: Dry Oxygen</t>
  </si>
  <si>
    <t>~1~95~31~~-5001~</t>
  </si>
  <si>
    <t>95 - Outlet of Boiler Assembly [1]: Fan [52] - IDF A -&gt; Inlet 1 of Mixer [103]: Normal volume flow</t>
  </si>
  <si>
    <t>~1~96~0~~-5001~</t>
  </si>
  <si>
    <t>96 - Outlet of Boiler Assembly [1]: Duct - Classic [65] - Inlet SA Duct -&gt; Main air inlet of Boiler Assembly [1]: Rotary Air Heater [8] - Rotary Air Heater: Pressure</t>
  </si>
  <si>
    <t>~1~96~1~~-5001~</t>
  </si>
  <si>
    <t>96 - Outlet of Boiler Assembly [1]: Duct - Classic [65] - Inlet SA Duct -&gt; Main air inlet of Boiler Assembly [1]: Rotary Air Heater [8] - Rotary Air Heater: Temperature</t>
  </si>
  <si>
    <t>~1~96~2~~-5001~</t>
  </si>
  <si>
    <t>96 - Outlet of Boiler Assembly [1]: Duct - Classic [65] - Inlet SA Duct -&gt; Main air inlet of Boiler Assembly [1]: Rotary Air Heater [8] - Rotary Air Heater: Mass flow</t>
  </si>
  <si>
    <t>~1~96~22~~-5001~</t>
  </si>
  <si>
    <t>96 - Outlet of Boiler Assembly [1]: Duct - Classic [65] - Inlet SA Duct -&gt; Main air inlet of Boiler Assembly [1]: Rotary Air Heater [8] - Rotary Air Heater: Fly ash flow</t>
  </si>
  <si>
    <t>~1~96~16~~-5001~</t>
  </si>
  <si>
    <t>96 - Outlet of Boiler Assembly [1]: Duct - Classic [65] - Inlet SA Duct -&gt; Main air inlet of Boiler Assembly [1]: Rotary Air Heater [8] - Rotary Air Heater: Fly ash enthalpy</t>
  </si>
  <si>
    <t>~1~96~18~~-5001~</t>
  </si>
  <si>
    <t>96 - Outlet of Boiler Assembly [1]: Duct - Classic [65] - Inlet SA Duct -&gt; Main air inlet of Boiler Assembly [1]: Rotary Air Heater [8] - Rotary Air Heater: Relative humidity</t>
  </si>
  <si>
    <t>~1~96~20~~-5001~</t>
  </si>
  <si>
    <t>96 - Outlet of Boiler Assembly [1]: Duct - Classic [65] - Inlet SA Duct -&gt; Main air inlet of Boiler Assembly [1]: Rotary Air Heater [8] - Rotary Air Heater: Entropy</t>
  </si>
  <si>
    <t>~1~96~3~~-5001~</t>
  </si>
  <si>
    <t>96 - Outlet of Boiler Assembly [1]: Duct - Classic [65] - Inlet SA Duct -&gt; Main air inlet of Boiler Assembly [1]: Rotary Air Heater [8] - Rotary Air Heater: Enthalpy</t>
  </si>
  <si>
    <t>~1~96~19~~-5001~</t>
  </si>
  <si>
    <t>96 - Outlet of Boiler Assembly [1]: Duct - Classic [65] - Inlet SA Duct -&gt; Main air inlet of Boiler Assembly [1]: Rotary Air Heater [8] - Rotary Air Heater: Molecular weight</t>
  </si>
  <si>
    <t>~1~96~4~~-5001~</t>
  </si>
  <si>
    <t>96 - Outlet of Boiler Assembly [1]: Duct - Classic [65] - Inlet SA Duct -&gt; Main air inlet of Boiler Assembly [1]: Rotary Air Heater [8] - Rotary Air Heater: CO2 mass flow</t>
  </si>
  <si>
    <t>~1~96~5~~-5001~</t>
  </si>
  <si>
    <t>96 - Outlet of Boiler Assembly [1]: Duct - Classic [65] - Inlet SA Duct -&gt; Main air inlet of Boiler Assembly [1]: Rotary Air Heater [8] - Rotary Air Heater: Volume flow</t>
  </si>
  <si>
    <t>~1~96~101~~-5001~</t>
  </si>
  <si>
    <t>96 - Outlet of Boiler Assembly [1]: Duct - Classic [65] - Inlet SA Duct -&gt; Main air inlet of Boiler Assembly [1]: Rotary Air Heater [8] - Rotary Air Heater: Density</t>
  </si>
  <si>
    <t>~1~96~6~~-5001~</t>
  </si>
  <si>
    <t>96 - Outlet of Boiler Assembly [1]: Duct - Classic [65] - Inlet SA Duct -&gt; Main air inlet of Boiler Assembly [1]: Rotary Air Heater [8] - Rotary Air Heater: Mole percent of N2</t>
  </si>
  <si>
    <t>~1~96~7~~-5001~</t>
  </si>
  <si>
    <t>96 - Outlet of Boiler Assembly [1]: Duct - Classic [65] - Inlet SA Duct -&gt; Main air inlet of Boiler Assembly [1]: Rotary Air Heater [8] - Rotary Air Heater: Mole percent of O2</t>
  </si>
  <si>
    <t>~1~96~8~~-5001~</t>
  </si>
  <si>
    <t>96 - Outlet of Boiler Assembly [1]: Duct - Classic [65] - Inlet SA Duct -&gt; Main air inlet of Boiler Assembly [1]: Rotary Air Heater [8] - Rotary Air Heater: Mole percent of CO2</t>
  </si>
  <si>
    <t>~1~96~9~~-5001~</t>
  </si>
  <si>
    <t>96 - Outlet of Boiler Assembly [1]: Duct - Classic [65] - Inlet SA Duct -&gt; Main air inlet of Boiler Assembly [1]: Rotary Air Heater [8] - Rotary Air Heater: Mole percent of H2O</t>
  </si>
  <si>
    <t>~1~96~10~~-5001~</t>
  </si>
  <si>
    <t>96 - Outlet of Boiler Assembly [1]: Duct - Classic [65] - Inlet SA Duct -&gt; Main air inlet of Boiler Assembly [1]: Rotary Air Heater [8] - Rotary Air Heater: Mole percent of H2O liquid</t>
  </si>
  <si>
    <t>~1~96~11~~-5001~</t>
  </si>
  <si>
    <t>96 - Outlet of Boiler Assembly [1]: Duct - Classic [65] - Inlet SA Duct -&gt; Main air inlet of Boiler Assembly [1]: Rotary Air Heater [8] - Rotary Air Heater: Mole percent of Ar</t>
  </si>
  <si>
    <t>~1~96~12~~-5001~</t>
  </si>
  <si>
    <t>96 - Outlet of Boiler Assembly [1]: Duct - Classic [65] - Inlet SA Duct -&gt; Main air inlet of Boiler Assembly [1]: Rotary Air Heater [8] - Rotary Air Heater: Mole percent of SO2</t>
  </si>
  <si>
    <t>~1~96~14~~-5001~</t>
  </si>
  <si>
    <t>96 - Outlet of Boiler Assembly [1]: Duct - Classic [65] - Inlet SA Duct -&gt; Main air inlet of Boiler Assembly [1]: Rotary Air Heater [8] - Rotary Air Heater: Sulfur trioxide SO3</t>
  </si>
  <si>
    <t>~1~96~23~~-5001~</t>
  </si>
  <si>
    <t>96 - Outlet of Boiler Assembly [1]: Duct - Classic [65] - Inlet SA Duct -&gt; Main air inlet of Boiler Assembly [1]: Rotary Air Heater [8] - Rotary Air Heater: HCl mass flow</t>
  </si>
  <si>
    <t>~1~96~24~~-5001~</t>
  </si>
  <si>
    <t>96 - Outlet of Boiler Assembly [1]: Duct - Classic [65] - Inlet SA Duct -&gt; Main air inlet of Boiler Assembly [1]: Rotary Air Heater [8] - Rotary Air Heater: NOx mass flow</t>
  </si>
  <si>
    <t>~1~96~25~~-5001~</t>
  </si>
  <si>
    <t>96 - Outlet of Boiler Assembly [1]: Duct - Classic [65] - Inlet SA Duct -&gt; Main air inlet of Boiler Assembly [1]: Rotary Air Heater [8] - Rotary Air Heater: CO mass flow</t>
  </si>
  <si>
    <t>~1~96~26~~-5001~</t>
  </si>
  <si>
    <t>96 - Outlet of Boiler Assembly [1]: Duct - Classic [65] - Inlet SA Duct -&gt; Main air inlet of Boiler Assembly [1]: Rotary Air Heater [8] - Rotary Air Heater: UHC mass flow</t>
  </si>
  <si>
    <t>~1~96~29~~-5001~</t>
  </si>
  <si>
    <t>96 - Outlet of Boiler Assembly [1]: Duct - Classic [65] - Inlet SA Duct -&gt; Main air inlet of Boiler Assembly [1]: Rotary Air Heater [8] - Rotary Air Heater: Hg mass flow</t>
  </si>
  <si>
    <t>~1~96~32~~-5001~</t>
  </si>
  <si>
    <t>96 - Outlet of Boiler Assembly [1]: Duct - Classic [65] - Inlet SA Duct -&gt; Main air inlet of Boiler Assembly [1]: Rotary Air Heater [8] - Rotary Air Heater: Dry Oxygen</t>
  </si>
  <si>
    <t>~1~96~31~~-5001~</t>
  </si>
  <si>
    <t>96 - Outlet of Boiler Assembly [1]: Duct - Classic [65] - Inlet SA Duct -&gt; Main air inlet of Boiler Assembly [1]: Rotary Air Heater [8] - Rotary Air Heater: Normal volume flow</t>
  </si>
  <si>
    <t>~1~97~0~~-5001~</t>
  </si>
  <si>
    <t>97 - Outlet of Boiler Assembly [1]: Fan [66] - SA Fan A -&gt; Inlet 3 of Mixer [88]: Pressure</t>
  </si>
  <si>
    <t>~1~97~1~~-5001~</t>
  </si>
  <si>
    <t>97 - Outlet of Boiler Assembly [1]: Fan [66] - SA Fan A -&gt; Inlet 3 of Mixer [88]: Temperature</t>
  </si>
  <si>
    <t>~1~97~2~~-5001~</t>
  </si>
  <si>
    <t>97 - Outlet of Boiler Assembly [1]: Fan [66] - SA Fan A -&gt; Inlet 3 of Mixer [88]: Mass flow</t>
  </si>
  <si>
    <t>~1~97~22~~-5001~</t>
  </si>
  <si>
    <t>97 - Outlet of Boiler Assembly [1]: Fan [66] - SA Fan A -&gt; Inlet 3 of Mixer [88]: Fly ash flow</t>
  </si>
  <si>
    <t>~1~97~16~~-5001~</t>
  </si>
  <si>
    <t>97 - Outlet of Boiler Assembly [1]: Fan [66] - SA Fan A -&gt; Inlet 3 of Mixer [88]: Fly ash enthalpy</t>
  </si>
  <si>
    <t>~1~97~18~~-5001~</t>
  </si>
  <si>
    <t>97 - Outlet of Boiler Assembly [1]: Fan [66] - SA Fan A -&gt; Inlet 3 of Mixer [88]: Relative humidity</t>
  </si>
  <si>
    <t>~1~97~20~~-5001~</t>
  </si>
  <si>
    <t>97 - Outlet of Boiler Assembly [1]: Fan [66] - SA Fan A -&gt; Inlet 3 of Mixer [88]: Entropy</t>
  </si>
  <si>
    <t>~1~97~3~~-5001~</t>
  </si>
  <si>
    <t>97 - Outlet of Boiler Assembly [1]: Fan [66] - SA Fan A -&gt; Inlet 3 of Mixer [88]: Enthalpy</t>
  </si>
  <si>
    <t>~1~97~19~~-5001~</t>
  </si>
  <si>
    <t>97 - Outlet of Boiler Assembly [1]: Fan [66] - SA Fan A -&gt; Inlet 3 of Mixer [88]: Molecular weight</t>
  </si>
  <si>
    <t>~1~97~4~~-5001~</t>
  </si>
  <si>
    <t>97 - Outlet of Boiler Assembly [1]: Fan [66] - SA Fan A -&gt; Inlet 3 of Mixer [88]: CO2 mass flow</t>
  </si>
  <si>
    <t>~1~97~5~~-5001~</t>
  </si>
  <si>
    <t>97 - Outlet of Boiler Assembly [1]: Fan [66] - SA Fan A -&gt; Inlet 3 of Mixer [88]: Volume flow</t>
  </si>
  <si>
    <t>~1~97~101~~-5001~</t>
  </si>
  <si>
    <t>97 - Outlet of Boiler Assembly [1]: Fan [66] - SA Fan A -&gt; Inlet 3 of Mixer [88]: Density</t>
  </si>
  <si>
    <t>~1~97~6~~-5001~</t>
  </si>
  <si>
    <t>97 - Outlet of Boiler Assembly [1]: Fan [66] - SA Fan A -&gt; Inlet 3 of Mixer [88]: Mole percent of N2</t>
  </si>
  <si>
    <t>~1~97~7~~-5001~</t>
  </si>
  <si>
    <t>97 - Outlet of Boiler Assembly [1]: Fan [66] - SA Fan A -&gt; Inlet 3 of Mixer [88]: Mole percent of O2</t>
  </si>
  <si>
    <t>~1~97~8~~-5001~</t>
  </si>
  <si>
    <t>97 - Outlet of Boiler Assembly [1]: Fan [66] - SA Fan A -&gt; Inlet 3 of Mixer [88]: Mole percent of CO2</t>
  </si>
  <si>
    <t>~1~97~9~~-5001~</t>
  </si>
  <si>
    <t>97 - Outlet of Boiler Assembly [1]: Fan [66] - SA Fan A -&gt; Inlet 3 of Mixer [88]: Mole percent of H2O</t>
  </si>
  <si>
    <t>~1~97~10~~-5001~</t>
  </si>
  <si>
    <t>97 - Outlet of Boiler Assembly [1]: Fan [66] - SA Fan A -&gt; Inlet 3 of Mixer [88]: Mole percent of H2O liquid</t>
  </si>
  <si>
    <t>~1~97~11~~-5001~</t>
  </si>
  <si>
    <t>97 - Outlet of Boiler Assembly [1]: Fan [66] - SA Fan A -&gt; Inlet 3 of Mixer [88]: Mole percent of Ar</t>
  </si>
  <si>
    <t>~1~97~12~~-5001~</t>
  </si>
  <si>
    <t>97 - Outlet of Boiler Assembly [1]: Fan [66] - SA Fan A -&gt; Inlet 3 of Mixer [88]: Mole percent of SO2</t>
  </si>
  <si>
    <t>~1~97~14~~-5001~</t>
  </si>
  <si>
    <t>97 - Outlet of Boiler Assembly [1]: Fan [66] - SA Fan A -&gt; Inlet 3 of Mixer [88]: Sulfur trioxide SO3</t>
  </si>
  <si>
    <t>~1~97~23~~-5001~</t>
  </si>
  <si>
    <t>97 - Outlet of Boiler Assembly [1]: Fan [66] - SA Fan A -&gt; Inlet 3 of Mixer [88]: HCl mass flow</t>
  </si>
  <si>
    <t>~1~97~24~~-5001~</t>
  </si>
  <si>
    <t>97 - Outlet of Boiler Assembly [1]: Fan [66] - SA Fan A -&gt; Inlet 3 of Mixer [88]: NOx mass flow</t>
  </si>
  <si>
    <t>~1~97~25~~-5001~</t>
  </si>
  <si>
    <t>97 - Outlet of Boiler Assembly [1]: Fan [66] - SA Fan A -&gt; Inlet 3 of Mixer [88]: CO mass flow</t>
  </si>
  <si>
    <t>~1~97~26~~-5001~</t>
  </si>
  <si>
    <t>97 - Outlet of Boiler Assembly [1]: Fan [66] - SA Fan A -&gt; Inlet 3 of Mixer [88]: UHC mass flow</t>
  </si>
  <si>
    <t>~1~97~29~~-5001~</t>
  </si>
  <si>
    <t>97 - Outlet of Boiler Assembly [1]: Fan [66] - SA Fan A -&gt; Inlet 3 of Mixer [88]: Hg mass flow</t>
  </si>
  <si>
    <t>~1~97~32~~-5001~</t>
  </si>
  <si>
    <t>97 - Outlet of Boiler Assembly [1]: Fan [66] - SA Fan A -&gt; Inlet 3 of Mixer [88]: Dry Oxygen</t>
  </si>
  <si>
    <t>~1~97~31~~-5001~</t>
  </si>
  <si>
    <t>97 - Outlet of Boiler Assembly [1]: Fan [66] - SA Fan A -&gt; Inlet 3 of Mixer [88]: Normal volume flow</t>
  </si>
  <si>
    <t>~1~98~0~~-5001~</t>
  </si>
  <si>
    <t>98 - Outlet of Boiler Assembly [1]: Duct - Classic [2] - Inlet PA Duct -&gt; Inlet of Splitter [9]: Pressure</t>
  </si>
  <si>
    <t>~1~98~1~~-5001~</t>
  </si>
  <si>
    <t>98 - Outlet of Boiler Assembly [1]: Duct - Classic [2] - Inlet PA Duct -&gt; Inlet of Splitter [9]: Temperature</t>
  </si>
  <si>
    <t>~1~98~2~~-5001~</t>
  </si>
  <si>
    <t>98 - Outlet of Boiler Assembly [1]: Duct - Classic [2] - Inlet PA Duct -&gt; Inlet of Splitter [9]: Mass flow</t>
  </si>
  <si>
    <t>~1~98~22~~-5001~</t>
  </si>
  <si>
    <t>98 - Outlet of Boiler Assembly [1]: Duct - Classic [2] - Inlet PA Duct -&gt; Inlet of Splitter [9]: Fly ash flow</t>
  </si>
  <si>
    <t>~1~98~16~~-5001~</t>
  </si>
  <si>
    <t>98 - Outlet of Boiler Assembly [1]: Duct - Classic [2] - Inlet PA Duct -&gt; Inlet of Splitter [9]: Fly ash enthalpy</t>
  </si>
  <si>
    <t>~1~98~18~~-5001~</t>
  </si>
  <si>
    <t>98 - Outlet of Boiler Assembly [1]: Duct - Classic [2] - Inlet PA Duct -&gt; Inlet of Splitter [9]: Relative humidity</t>
  </si>
  <si>
    <t>~1~98~20~~-5001~</t>
  </si>
  <si>
    <t>98 - Outlet of Boiler Assembly [1]: Duct - Classic [2] - Inlet PA Duct -&gt; Inlet of Splitter [9]: Entropy</t>
  </si>
  <si>
    <t>~1~98~3~~-5001~</t>
  </si>
  <si>
    <t>98 - Outlet of Boiler Assembly [1]: Duct - Classic [2] - Inlet PA Duct -&gt; Inlet of Splitter [9]: Enthalpy</t>
  </si>
  <si>
    <t>~1~98~19~~-5001~</t>
  </si>
  <si>
    <t>98 - Outlet of Boiler Assembly [1]: Duct - Classic [2] - Inlet PA Duct -&gt; Inlet of Splitter [9]: Molecular weight</t>
  </si>
  <si>
    <t>~1~98~4~~-5001~</t>
  </si>
  <si>
    <t>98 - Outlet of Boiler Assembly [1]: Duct - Classic [2] - Inlet PA Duct -&gt; Inlet of Splitter [9]: CO2 mass flow</t>
  </si>
  <si>
    <t>~1~98~5~~-5001~</t>
  </si>
  <si>
    <t>98 - Outlet of Boiler Assembly [1]: Duct - Classic [2] - Inlet PA Duct -&gt; Inlet of Splitter [9]: Volume flow</t>
  </si>
  <si>
    <t>~1~98~101~~-5001~</t>
  </si>
  <si>
    <t>98 - Outlet of Boiler Assembly [1]: Duct - Classic [2] - Inlet PA Duct -&gt; Inlet of Splitter [9]: Density</t>
  </si>
  <si>
    <t>~1~98~6~~-5001~</t>
  </si>
  <si>
    <t>98 - Outlet of Boiler Assembly [1]: Duct - Classic [2] - Inlet PA Duct -&gt; Inlet of Splitter [9]: Mole percent of N2</t>
  </si>
  <si>
    <t>~1~98~7~~-5001~</t>
  </si>
  <si>
    <t>98 - Outlet of Boiler Assembly [1]: Duct - Classic [2] - Inlet PA Duct -&gt; Inlet of Splitter [9]: Mole percent of O2</t>
  </si>
  <si>
    <t>~1~98~8~~-5001~</t>
  </si>
  <si>
    <t>98 - Outlet of Boiler Assembly [1]: Duct - Classic [2] - Inlet PA Duct -&gt; Inlet of Splitter [9]: Mole percent of CO2</t>
  </si>
  <si>
    <t>~1~98~9~~-5001~</t>
  </si>
  <si>
    <t>98 - Outlet of Boiler Assembly [1]: Duct - Classic [2] - Inlet PA Duct -&gt; Inlet of Splitter [9]: Mole percent of H2O</t>
  </si>
  <si>
    <t>~1~98~10~~-5001~</t>
  </si>
  <si>
    <t>98 - Outlet of Boiler Assembly [1]: Duct - Classic [2] - Inlet PA Duct -&gt; Inlet of Splitter [9]: Mole percent of H2O liquid</t>
  </si>
  <si>
    <t>~1~98~11~~-5001~</t>
  </si>
  <si>
    <t>98 - Outlet of Boiler Assembly [1]: Duct - Classic [2] - Inlet PA Duct -&gt; Inlet of Splitter [9]: Mole percent of Ar</t>
  </si>
  <si>
    <t>~1~98~12~~-5001~</t>
  </si>
  <si>
    <t>98 - Outlet of Boiler Assembly [1]: Duct - Classic [2] - Inlet PA Duct -&gt; Inlet of Splitter [9]: Mole percent of SO2</t>
  </si>
  <si>
    <t>~1~98~14~~-5001~</t>
  </si>
  <si>
    <t>98 - Outlet of Boiler Assembly [1]: Duct - Classic [2] - Inlet PA Duct -&gt; Inlet of Splitter [9]: Sulfur trioxide SO3</t>
  </si>
  <si>
    <t>~1~98~23~~-5001~</t>
  </si>
  <si>
    <t>98 - Outlet of Boiler Assembly [1]: Duct - Classic [2] - Inlet PA Duct -&gt; Inlet of Splitter [9]: HCl mass flow</t>
  </si>
  <si>
    <t>~1~98~24~~-5001~</t>
  </si>
  <si>
    <t>98 - Outlet of Boiler Assembly [1]: Duct - Classic [2] - Inlet PA Duct -&gt; Inlet of Splitter [9]: NOx mass flow</t>
  </si>
  <si>
    <t>~1~98~25~~-5001~</t>
  </si>
  <si>
    <t>98 - Outlet of Boiler Assembly [1]: Duct - Classic [2] - Inlet PA Duct -&gt; Inlet of Splitter [9]: CO mass flow</t>
  </si>
  <si>
    <t>~1~98~26~~-5001~</t>
  </si>
  <si>
    <t>98 - Outlet of Boiler Assembly [1]: Duct - Classic [2] - Inlet PA Duct -&gt; Inlet of Splitter [9]: UHC mass flow</t>
  </si>
  <si>
    <t>~1~98~29~~-5001~</t>
  </si>
  <si>
    <t>98 - Outlet of Boiler Assembly [1]: Duct - Classic [2] - Inlet PA Duct -&gt; Inlet of Splitter [9]: Hg mass flow</t>
  </si>
  <si>
    <t>~1~98~32~~-5001~</t>
  </si>
  <si>
    <t>98 - Outlet of Boiler Assembly [1]: Duct - Classic [2] - Inlet PA Duct -&gt; Inlet of Splitter [9]: Dry Oxygen</t>
  </si>
  <si>
    <t>~1~98~31~~-5001~</t>
  </si>
  <si>
    <t>98 - Outlet of Boiler Assembly [1]: Duct - Classic [2] - Inlet PA Duct -&gt; Inlet of Splitter [9]: Normal volume flow</t>
  </si>
  <si>
    <t>~1~109~0~~-5001~</t>
  </si>
  <si>
    <t>109 - Outlet 1 of Splitter [91] -&gt; Inlet of Boiler Assembly [1]: Fan [72] - PA Fan A: Pressure</t>
  </si>
  <si>
    <t>~1~109~1~~-5001~</t>
  </si>
  <si>
    <t>109 - Outlet 1 of Splitter [91] -&gt; Inlet of Boiler Assembly [1]: Fan [72] - PA Fan A: Temperature</t>
  </si>
  <si>
    <t>~1~109~2~~-5001~</t>
  </si>
  <si>
    <t>109 - Outlet 1 of Splitter [91] -&gt; Inlet of Boiler Assembly [1]: Fan [72] - PA Fan A: Mass flow</t>
  </si>
  <si>
    <t>~1~109~22~~-5001~</t>
  </si>
  <si>
    <t>109 - Outlet 1 of Splitter [91] -&gt; Inlet of Boiler Assembly [1]: Fan [72] - PA Fan A: Fly ash flow</t>
  </si>
  <si>
    <t>~1~109~16~~-5001~</t>
  </si>
  <si>
    <t>109 - Outlet 1 of Splitter [91] -&gt; Inlet of Boiler Assembly [1]: Fan [72] - PA Fan A: Fly ash enthalpy</t>
  </si>
  <si>
    <t>~1~109~18~~-5001~</t>
  </si>
  <si>
    <t>109 - Outlet 1 of Splitter [91] -&gt; Inlet of Boiler Assembly [1]: Fan [72] - PA Fan A: Relative humidity</t>
  </si>
  <si>
    <t>~1~109~20~~-5001~</t>
  </si>
  <si>
    <t>109 - Outlet 1 of Splitter [91] -&gt; Inlet of Boiler Assembly [1]: Fan [72] - PA Fan A: Entropy</t>
  </si>
  <si>
    <t>~1~109~3~~-5001~</t>
  </si>
  <si>
    <t>109 - Outlet 1 of Splitter [91] -&gt; Inlet of Boiler Assembly [1]: Fan [72] - PA Fan A: Enthalpy</t>
  </si>
  <si>
    <t>~1~109~19~~-5001~</t>
  </si>
  <si>
    <t>109 - Outlet 1 of Splitter [91] -&gt; Inlet of Boiler Assembly [1]: Fan [72] - PA Fan A: Molecular weight</t>
  </si>
  <si>
    <t>~1~109~4~~-5001~</t>
  </si>
  <si>
    <t>109 - Outlet 1 of Splitter [91] -&gt; Inlet of Boiler Assembly [1]: Fan [72] - PA Fan A: CO2 mass flow</t>
  </si>
  <si>
    <t>~1~109~5~~-5001~</t>
  </si>
  <si>
    <t>109 - Outlet 1 of Splitter [91] -&gt; Inlet of Boiler Assembly [1]: Fan [72] - PA Fan A: Volume flow</t>
  </si>
  <si>
    <t>~1~109~101~~-5001~</t>
  </si>
  <si>
    <t>109 - Outlet 1 of Splitter [91] -&gt; Inlet of Boiler Assembly [1]: Fan [72] - PA Fan A: Density</t>
  </si>
  <si>
    <t>~1~109~6~~-5001~</t>
  </si>
  <si>
    <t>109 - Outlet 1 of Splitter [91] -&gt; Inlet of Boiler Assembly [1]: Fan [72] - PA Fan A: Mole percent of N2</t>
  </si>
  <si>
    <t>~1~109~7~~-5001~</t>
  </si>
  <si>
    <t>109 - Outlet 1 of Splitter [91] -&gt; Inlet of Boiler Assembly [1]: Fan [72] - PA Fan A: Mole percent of O2</t>
  </si>
  <si>
    <t>~1~109~8~~-5001~</t>
  </si>
  <si>
    <t>109 - Outlet 1 of Splitter [91] -&gt; Inlet of Boiler Assembly [1]: Fan [72] - PA Fan A: Mole percent of CO2</t>
  </si>
  <si>
    <t>~1~109~9~~-5001~</t>
  </si>
  <si>
    <t>109 - Outlet 1 of Splitter [91] -&gt; Inlet of Boiler Assembly [1]: Fan [72] - PA Fan A: Mole percent of H2O</t>
  </si>
  <si>
    <t>~1~109~10~~-5001~</t>
  </si>
  <si>
    <t>109 - Outlet 1 of Splitter [91] -&gt; Inlet of Boiler Assembly [1]: Fan [72] - PA Fan A: Mole percent of H2O liquid</t>
  </si>
  <si>
    <t>~1~109~11~~-5001~</t>
  </si>
  <si>
    <t>109 - Outlet 1 of Splitter [91] -&gt; Inlet of Boiler Assembly [1]: Fan [72] - PA Fan A: Mole percent of Ar</t>
  </si>
  <si>
    <t>~1~109~12~~-5001~</t>
  </si>
  <si>
    <t>109 - Outlet 1 of Splitter [91] -&gt; Inlet of Boiler Assembly [1]: Fan [72] - PA Fan A: Mole percent of SO2</t>
  </si>
  <si>
    <t>~1~109~14~~-5001~</t>
  </si>
  <si>
    <t>109 - Outlet 1 of Splitter [91] -&gt; Inlet of Boiler Assembly [1]: Fan [72] - PA Fan A: Sulfur trioxide SO3</t>
  </si>
  <si>
    <t>~1~109~23~~-5001~</t>
  </si>
  <si>
    <t>109 - Outlet 1 of Splitter [91] -&gt; Inlet of Boiler Assembly [1]: Fan [72] - PA Fan A: HCl mass flow</t>
  </si>
  <si>
    <t>~1~109~24~~-5001~</t>
  </si>
  <si>
    <t>109 - Outlet 1 of Splitter [91] -&gt; Inlet of Boiler Assembly [1]: Fan [72] - PA Fan A: NOx mass flow</t>
  </si>
  <si>
    <t>~1~109~25~~-5001~</t>
  </si>
  <si>
    <t>109 - Outlet 1 of Splitter [91] -&gt; Inlet of Boiler Assembly [1]: Fan [72] - PA Fan A: CO mass flow</t>
  </si>
  <si>
    <t>~1~109~26~~-5001~</t>
  </si>
  <si>
    <t>109 - Outlet 1 of Splitter [91] -&gt; Inlet of Boiler Assembly [1]: Fan [72] - PA Fan A: UHC mass flow</t>
  </si>
  <si>
    <t>~1~109~29~~-5001~</t>
  </si>
  <si>
    <t>109 - Outlet 1 of Splitter [91] -&gt; Inlet of Boiler Assembly [1]: Fan [72] - PA Fan A: Hg mass flow</t>
  </si>
  <si>
    <t>~1~109~32~~-5001~</t>
  </si>
  <si>
    <t>109 - Outlet 1 of Splitter [91] -&gt; Inlet of Boiler Assembly [1]: Fan [72] - PA Fan A: Dry Oxygen</t>
  </si>
  <si>
    <t>~1~109~31~~-5001~</t>
  </si>
  <si>
    <t>109 - Outlet 1 of Splitter [91] -&gt; Inlet of Boiler Assembly [1]: Fan [72] - PA Fan A: Normal volume flow</t>
  </si>
  <si>
    <t>~1~113~0~~-5001~</t>
  </si>
  <si>
    <t>113 - Gas outlet of Boiler Assembly [1]: Superheater (PCE) - Parallel Flow [77] - FINAL RH -&gt; Gas inlet of Boiler Assembly [1]: Superheater (PCE) - Parallel Flow [78] - FINAL SH: Pressure</t>
  </si>
  <si>
    <t>~1~113~1~~-5001~</t>
  </si>
  <si>
    <t>113 - Gas outlet of Boiler Assembly [1]: Superheater (PCE) - Parallel Flow [77] - FINAL RH -&gt; Gas inlet of Boiler Assembly [1]: Superheater (PCE) - Parallel Flow [78] - FINAL SH: Temperature</t>
  </si>
  <si>
    <t>~1~113~2~~-5001~</t>
  </si>
  <si>
    <t>113 - Gas outlet of Boiler Assembly [1]: Superheater (PCE) - Parallel Flow [77] - FINAL RH -&gt; Gas inlet of Boiler Assembly [1]: Superheater (PCE) - Parallel Flow [78] - FINAL SH: Mass flow</t>
  </si>
  <si>
    <t>~1~113~22~~-5001~</t>
  </si>
  <si>
    <t>113 - Gas outlet of Boiler Assembly [1]: Superheater (PCE) - Parallel Flow [77] - FINAL RH -&gt; Gas inlet of Boiler Assembly [1]: Superheater (PCE) - Parallel Flow [78] - FINAL SH: Fly ash flow</t>
  </si>
  <si>
    <t>~1~113~16~~-5001~</t>
  </si>
  <si>
    <t>113 - Gas outlet of Boiler Assembly [1]: Superheater (PCE) - Parallel Flow [77] - FINAL RH -&gt; Gas inlet of Boiler Assembly [1]: Superheater (PCE) - Parallel Flow [78] - FINAL SH: Fly ash enthalpy</t>
  </si>
  <si>
    <t>~1~113~18~~-5001~</t>
  </si>
  <si>
    <t>113 - Gas outlet of Boiler Assembly [1]: Superheater (PCE) - Parallel Flow [77] - FINAL RH -&gt; Gas inlet of Boiler Assembly [1]: Superheater (PCE) - Parallel Flow [78] - FINAL SH: Relative humidity</t>
  </si>
  <si>
    <t>~1~113~20~~-5001~</t>
  </si>
  <si>
    <t>113 - Gas outlet of Boiler Assembly [1]: Superheater (PCE) - Parallel Flow [77] - FINAL RH -&gt; Gas inlet of Boiler Assembly [1]: Superheater (PCE) - Parallel Flow [78] - FINAL SH: Entropy</t>
  </si>
  <si>
    <t>~1~113~3~~-5001~</t>
  </si>
  <si>
    <t>113 - Gas outlet of Boiler Assembly [1]: Superheater (PCE) - Parallel Flow [77] - FINAL RH -&gt; Gas inlet of Boiler Assembly [1]: Superheater (PCE) - Parallel Flow [78] - FINAL SH: Enthalpy</t>
  </si>
  <si>
    <t>~1~113~19~~-5001~</t>
  </si>
  <si>
    <t>113 - Gas outlet of Boiler Assembly [1]: Superheater (PCE) - Parallel Flow [77] - FINAL RH -&gt; Gas inlet of Boiler Assembly [1]: Superheater (PCE) - Parallel Flow [78] - FINAL SH: Molecular weight</t>
  </si>
  <si>
    <t>~1~113~4~~-5001~</t>
  </si>
  <si>
    <t>113 - Gas outlet of Boiler Assembly [1]: Superheater (PCE) - Parallel Flow [77] - FINAL RH -&gt; Gas inlet of Boiler Assembly [1]: Superheater (PCE) - Parallel Flow [78] - FINAL SH: CO2 mass flow</t>
  </si>
  <si>
    <t>~1~113~5~~-5001~</t>
  </si>
  <si>
    <t>113 - Gas outlet of Boiler Assembly [1]: Superheater (PCE) - Parallel Flow [77] - FINAL RH -&gt; Gas inlet of Boiler Assembly [1]: Superheater (PCE) - Parallel Flow [78] - FINAL SH: Volume flow</t>
  </si>
  <si>
    <t>~1~113~101~~-5001~</t>
  </si>
  <si>
    <t>113 - Gas outlet of Boiler Assembly [1]: Superheater (PCE) - Parallel Flow [77] - FINAL RH -&gt; Gas inlet of Boiler Assembly [1]: Superheater (PCE) - Parallel Flow [78] - FINAL SH: Density</t>
  </si>
  <si>
    <t>~1~113~6~~-5001~</t>
  </si>
  <si>
    <t>113 - Gas outlet of Boiler Assembly [1]: Superheater (PCE) - Parallel Flow [77] - FINAL RH -&gt; Gas inlet of Boiler Assembly [1]: Superheater (PCE) - Parallel Flow [78] - FINAL SH: Mole percent of N2</t>
  </si>
  <si>
    <t>~1~113~7~~-5001~</t>
  </si>
  <si>
    <t>113 - Gas outlet of Boiler Assembly [1]: Superheater (PCE) - Parallel Flow [77] - FINAL RH -&gt; Gas inlet of Boiler Assembly [1]: Superheater (PCE) - Parallel Flow [78] - FINAL SH: Mole percent of O2</t>
  </si>
  <si>
    <t>~1~113~8~~-5001~</t>
  </si>
  <si>
    <t>113 - Gas outlet of Boiler Assembly [1]: Superheater (PCE) - Parallel Flow [77] - FINAL RH -&gt; Gas inlet of Boiler Assembly [1]: Superheater (PCE) - Parallel Flow [78] - FINAL SH: Mole percent of CO2</t>
  </si>
  <si>
    <t>~1~113~9~~-5001~</t>
  </si>
  <si>
    <t>113 - Gas outlet of Boiler Assembly [1]: Superheater (PCE) - Parallel Flow [77] - FINAL RH -&gt; Gas inlet of Boiler Assembly [1]: Superheater (PCE) - Parallel Flow [78] - FINAL SH: Mole percent of H2O</t>
  </si>
  <si>
    <t>~1~113~10~~-5001~</t>
  </si>
  <si>
    <t>113 - Gas outlet of Boiler Assembly [1]: Superheater (PCE) - Parallel Flow [77] - FINAL RH -&gt; Gas inlet of Boiler Assembly [1]: Superheater (PCE) - Parallel Flow [78] - FINAL SH: Mole percent of H2O liquid</t>
  </si>
  <si>
    <t>~1~113~11~~-5001~</t>
  </si>
  <si>
    <t>113 - Gas outlet of Boiler Assembly [1]: Superheater (PCE) - Parallel Flow [77] - FINAL RH -&gt; Gas inlet of Boiler Assembly [1]: Superheater (PCE) - Parallel Flow [78] - FINAL SH: Mole percent of Ar</t>
  </si>
  <si>
    <t>~1~113~12~~-5001~</t>
  </si>
  <si>
    <t>113 - Gas outlet of Boiler Assembly [1]: Superheater (PCE) - Parallel Flow [77] - FINAL RH -&gt; Gas inlet of Boiler Assembly [1]: Superheater (PCE) - Parallel Flow [78] - FINAL SH: Mole percent of SO2</t>
  </si>
  <si>
    <t>~1~113~14~~-5001~</t>
  </si>
  <si>
    <t>113 - Gas outlet of Boiler Assembly [1]: Superheater (PCE) - Parallel Flow [77] - FINAL RH -&gt; Gas inlet of Boiler Assembly [1]: Superheater (PCE) - Parallel Flow [78] - FINAL SH: Sulfur trioxide SO3</t>
  </si>
  <si>
    <t>~1~113~23~~-5001~</t>
  </si>
  <si>
    <t>113 - Gas outlet of Boiler Assembly [1]: Superheater (PCE) - Parallel Flow [77] - FINAL RH -&gt; Gas inlet of Boiler Assembly [1]: Superheater (PCE) - Parallel Flow [78] - FINAL SH: HCl mass flow</t>
  </si>
  <si>
    <t>~1~113~24~~-5001~</t>
  </si>
  <si>
    <t>113 - Gas outlet of Boiler Assembly [1]: Superheater (PCE) - Parallel Flow [77] - FINAL RH -&gt; Gas inlet of Boiler Assembly [1]: Superheater (PCE) - Parallel Flow [78] - FINAL SH: NOx mass flow</t>
  </si>
  <si>
    <t>~1~113~25~~-5001~</t>
  </si>
  <si>
    <t>113 - Gas outlet of Boiler Assembly [1]: Superheater (PCE) - Parallel Flow [77] - FINAL RH -&gt; Gas inlet of Boiler Assembly [1]: Superheater (PCE) - Parallel Flow [78] - FINAL SH: CO mass flow</t>
  </si>
  <si>
    <t>~1~113~26~~-5001~</t>
  </si>
  <si>
    <t>113 - Gas outlet of Boiler Assembly [1]: Superheater (PCE) - Parallel Flow [77] - FINAL RH -&gt; Gas inlet of Boiler Assembly [1]: Superheater (PCE) - Parallel Flow [78] - FINAL SH: UHC mass flow</t>
  </si>
  <si>
    <t>~1~113~29~~-5001~</t>
  </si>
  <si>
    <t>113 - Gas outlet of Boiler Assembly [1]: Superheater (PCE) - Parallel Flow [77] - FINAL RH -&gt; Gas inlet of Boiler Assembly [1]: Superheater (PCE) - Parallel Flow [78] - FINAL SH: Hg mass flow</t>
  </si>
  <si>
    <t>~1~113~32~~-5001~</t>
  </si>
  <si>
    <t>113 - Gas outlet of Boiler Assembly [1]: Superheater (PCE) - Parallel Flow [77] - FINAL RH -&gt; Gas inlet of Boiler Assembly [1]: Superheater (PCE) - Parallel Flow [78] - FINAL SH: Dry Oxygen</t>
  </si>
  <si>
    <t>~1~113~31~~-5001~</t>
  </si>
  <si>
    <t>113 - Gas outlet of Boiler Assembly [1]: Superheater (PCE) - Parallel Flow [77] - FINAL RH -&gt; Gas inlet of Boiler Assembly [1]: Superheater (PCE) - Parallel Flow [78] - FINAL SH: Normal volume flow</t>
  </si>
  <si>
    <t>~1~114~0~~-5001~</t>
  </si>
  <si>
    <t>114 - Gas outlet of Boiler Assembly [1]: Superheater (PCE) - Parallel Flow [78] - FINAL SH -&gt; Gas inlet of Boiler Assembly [1]: Superheater (PCE) [38] - COLD SH: Pressure</t>
  </si>
  <si>
    <t>~1~114~1~~-5001~</t>
  </si>
  <si>
    <t>114 - Gas outlet of Boiler Assembly [1]: Superheater (PCE) - Parallel Flow [78] - FINAL SH -&gt; Gas inlet of Boiler Assembly [1]: Superheater (PCE) [38] - COLD SH: Temperature</t>
  </si>
  <si>
    <t>~1~114~2~~-5001~</t>
  </si>
  <si>
    <t>114 - Gas outlet of Boiler Assembly [1]: Superheater (PCE) - Parallel Flow [78] - FINAL SH -&gt; Gas inlet of Boiler Assembly [1]: Superheater (PCE) [38] - COLD SH: Mass flow</t>
  </si>
  <si>
    <t>~1~114~22~~-5001~</t>
  </si>
  <si>
    <t>114 - Gas outlet of Boiler Assembly [1]: Superheater (PCE) - Parallel Flow [78] - FINAL SH -&gt; Gas inlet of Boiler Assembly [1]: Superheater (PCE) [38] - COLD SH: Fly ash flow</t>
  </si>
  <si>
    <t>~1~114~16~~-5001~</t>
  </si>
  <si>
    <t>114 - Gas outlet of Boiler Assembly [1]: Superheater (PCE) - Parallel Flow [78] - FINAL SH -&gt; Gas inlet of Boiler Assembly [1]: Superheater (PCE) [38] - COLD SH: Fly ash enthalpy</t>
  </si>
  <si>
    <t>~1~114~18~~-5001~</t>
  </si>
  <si>
    <t>114 - Gas outlet of Boiler Assembly [1]: Superheater (PCE) - Parallel Flow [78] - FINAL SH -&gt; Gas inlet of Boiler Assembly [1]: Superheater (PCE) [38] - COLD SH: Relative humidity</t>
  </si>
  <si>
    <t>~1~114~20~~-5001~</t>
  </si>
  <si>
    <t>114 - Gas outlet of Boiler Assembly [1]: Superheater (PCE) - Parallel Flow [78] - FINAL SH -&gt; Gas inlet of Boiler Assembly [1]: Superheater (PCE) [38] - COLD SH: Entropy</t>
  </si>
  <si>
    <t>~1~114~3~~-5001~</t>
  </si>
  <si>
    <t>114 - Gas outlet of Boiler Assembly [1]: Superheater (PCE) - Parallel Flow [78] - FINAL SH -&gt; Gas inlet of Boiler Assembly [1]: Superheater (PCE) [38] - COLD SH: Enthalpy</t>
  </si>
  <si>
    <t>~1~114~19~~-5001~</t>
  </si>
  <si>
    <t>114 - Gas outlet of Boiler Assembly [1]: Superheater (PCE) - Parallel Flow [78] - FINAL SH -&gt; Gas inlet of Boiler Assembly [1]: Superheater (PCE) [38] - COLD SH: Molecular weight</t>
  </si>
  <si>
    <t>~1~114~4~~-5001~</t>
  </si>
  <si>
    <t>114 - Gas outlet of Boiler Assembly [1]: Superheater (PCE) - Parallel Flow [78] - FINAL SH -&gt; Gas inlet of Boiler Assembly [1]: Superheater (PCE) [38] - COLD SH: CO2 mass flow</t>
  </si>
  <si>
    <t>~1~114~5~~-5001~</t>
  </si>
  <si>
    <t>114 - Gas outlet of Boiler Assembly [1]: Superheater (PCE) - Parallel Flow [78] - FINAL SH -&gt; Gas inlet of Boiler Assembly [1]: Superheater (PCE) [38] - COLD SH: Volume flow</t>
  </si>
  <si>
    <t>~1~114~101~~-5001~</t>
  </si>
  <si>
    <t>114 - Gas outlet of Boiler Assembly [1]: Superheater (PCE) - Parallel Flow [78] - FINAL SH -&gt; Gas inlet of Boiler Assembly [1]: Superheater (PCE) [38] - COLD SH: Density</t>
  </si>
  <si>
    <t>~1~114~6~~-5001~</t>
  </si>
  <si>
    <t>114 - Gas outlet of Boiler Assembly [1]: Superheater (PCE) - Parallel Flow [78] - FINAL SH -&gt; Gas inlet of Boiler Assembly [1]: Superheater (PCE) [38] - COLD SH: Mole percent of N2</t>
  </si>
  <si>
    <t>~1~114~7~~-5001~</t>
  </si>
  <si>
    <t>114 - Gas outlet of Boiler Assembly [1]: Superheater (PCE) - Parallel Flow [78] - FINAL SH -&gt; Gas inlet of Boiler Assembly [1]: Superheater (PCE) [38] - COLD SH: Mole percent of O2</t>
  </si>
  <si>
    <t>~1~114~8~~-5001~</t>
  </si>
  <si>
    <t>114 - Gas outlet of Boiler Assembly [1]: Superheater (PCE) - Parallel Flow [78] - FINAL SH -&gt; Gas inlet of Boiler Assembly [1]: Superheater (PCE) [38] - COLD SH: Mole percent of CO2</t>
  </si>
  <si>
    <t>~1~114~9~~-5001~</t>
  </si>
  <si>
    <t>114 - Gas outlet of Boiler Assembly [1]: Superheater (PCE) - Parallel Flow [78] - FINAL SH -&gt; Gas inlet of Boiler Assembly [1]: Superheater (PCE) [38] - COLD SH: Mole percent of H2O</t>
  </si>
  <si>
    <t>~1~114~10~~-5001~</t>
  </si>
  <si>
    <t>114 - Gas outlet of Boiler Assembly [1]: Superheater (PCE) - Parallel Flow [78] - FINAL SH -&gt; Gas inlet of Boiler Assembly [1]: Superheater (PCE) [38] - COLD SH: Mole percent of H2O liquid</t>
  </si>
  <si>
    <t>~1~114~11~~-5001~</t>
  </si>
  <si>
    <t>114 - Gas outlet of Boiler Assembly [1]: Superheater (PCE) - Parallel Flow [78] - FINAL SH -&gt; Gas inlet of Boiler Assembly [1]: Superheater (PCE) [38] - COLD SH: Mole percent of Ar</t>
  </si>
  <si>
    <t>~1~114~12~~-5001~</t>
  </si>
  <si>
    <t>114 - Gas outlet of Boiler Assembly [1]: Superheater (PCE) - Parallel Flow [78] - FINAL SH -&gt; Gas inlet of Boiler Assembly [1]: Superheater (PCE) [38] - COLD SH: Mole percent of SO2</t>
  </si>
  <si>
    <t>~1~114~14~~-5001~</t>
  </si>
  <si>
    <t>114 - Gas outlet of Boiler Assembly [1]: Superheater (PCE) - Parallel Flow [78] - FINAL SH -&gt; Gas inlet of Boiler Assembly [1]: Superheater (PCE) [38] - COLD SH: Sulfur trioxide SO3</t>
  </si>
  <si>
    <t>~1~114~23~~-5001~</t>
  </si>
  <si>
    <t>114 - Gas outlet of Boiler Assembly [1]: Superheater (PCE) - Parallel Flow [78] - FINAL SH -&gt; Gas inlet of Boiler Assembly [1]: Superheater (PCE) [38] - COLD SH: HCl mass flow</t>
  </si>
  <si>
    <t>~1~114~24~~-5001~</t>
  </si>
  <si>
    <t>114 - Gas outlet of Boiler Assembly [1]: Superheater (PCE) - Parallel Flow [78] - FINAL SH -&gt; Gas inlet of Boiler Assembly [1]: Superheater (PCE) [38] - COLD SH: NOx mass flow</t>
  </si>
  <si>
    <t>~1~114~25~~-5001~</t>
  </si>
  <si>
    <t>114 - Gas outlet of Boiler Assembly [1]: Superheater (PCE) - Parallel Flow [78] - FINAL SH -&gt; Gas inlet of Boiler Assembly [1]: Superheater (PCE) [38] - COLD SH: CO mass flow</t>
  </si>
  <si>
    <t>~1~114~26~~-5001~</t>
  </si>
  <si>
    <t>114 - Gas outlet of Boiler Assembly [1]: Superheater (PCE) - Parallel Flow [78] - FINAL SH -&gt; Gas inlet of Boiler Assembly [1]: Superheater (PCE) [38] - COLD SH: UHC mass flow</t>
  </si>
  <si>
    <t>~1~114~29~~-5001~</t>
  </si>
  <si>
    <t>114 - Gas outlet of Boiler Assembly [1]: Superheater (PCE) - Parallel Flow [78] - FINAL SH -&gt; Gas inlet of Boiler Assembly [1]: Superheater (PCE) [38] - COLD SH: Hg mass flow</t>
  </si>
  <si>
    <t>~1~114~32~~-5001~</t>
  </si>
  <si>
    <t>114 - Gas outlet of Boiler Assembly [1]: Superheater (PCE) - Parallel Flow [78] - FINAL SH -&gt; Gas inlet of Boiler Assembly [1]: Superheater (PCE) [38] - COLD SH: Dry Oxygen</t>
  </si>
  <si>
    <t>~1~114~31~~-5001~</t>
  </si>
  <si>
    <t>114 - Gas outlet of Boiler Assembly [1]: Superheater (PCE) - Parallel Flow [78] - FINAL SH -&gt; Gas inlet of Boiler Assembly [1]: Superheater (PCE) [38] - COLD SH: Normal volume flow</t>
  </si>
  <si>
    <t>~1~116~0~~-5001~</t>
  </si>
  <si>
    <t>116 - Gas outlet of Boiler Assembly [1]: Superheater (PCE) - Parallel Flow [79] - MEDIUM RH -&gt; Gas inlet of Boiler Assembly [1]: Superheater (PCE) - Parallel Flow [77] - FINAL RH: Pressure</t>
  </si>
  <si>
    <t>~1~116~1~~-5001~</t>
  </si>
  <si>
    <t>116 - Gas outlet of Boiler Assembly [1]: Superheater (PCE) - Parallel Flow [79] - MEDIUM RH -&gt; Gas inlet of Boiler Assembly [1]: Superheater (PCE) - Parallel Flow [77] - FINAL RH: Temperature</t>
  </si>
  <si>
    <t>~1~116~2~~-5001~</t>
  </si>
  <si>
    <t>116 - Gas outlet of Boiler Assembly [1]: Superheater (PCE) - Parallel Flow [79] - MEDIUM RH -&gt; Gas inlet of Boiler Assembly [1]: Superheater (PCE) - Parallel Flow [77] - FINAL RH: Mass flow</t>
  </si>
  <si>
    <t>~1~116~22~~-5001~</t>
  </si>
  <si>
    <t>116 - Gas outlet of Boiler Assembly [1]: Superheater (PCE) - Parallel Flow [79] - MEDIUM RH -&gt; Gas inlet of Boiler Assembly [1]: Superheater (PCE) - Parallel Flow [77] - FINAL RH: Fly ash flow</t>
  </si>
  <si>
    <t>~1~116~16~~-5001~</t>
  </si>
  <si>
    <t>116 - Gas outlet of Boiler Assembly [1]: Superheater (PCE) - Parallel Flow [79] - MEDIUM RH -&gt; Gas inlet of Boiler Assembly [1]: Superheater (PCE) - Parallel Flow [77] - FINAL RH: Fly ash enthalpy</t>
  </si>
  <si>
    <t>~1~116~18~~-5001~</t>
  </si>
  <si>
    <t>116 - Gas outlet of Boiler Assembly [1]: Superheater (PCE) - Parallel Flow [79] - MEDIUM RH -&gt; Gas inlet of Boiler Assembly [1]: Superheater (PCE) - Parallel Flow [77] - FINAL RH: Relative humidity</t>
  </si>
  <si>
    <t>~1~116~20~~-5001~</t>
  </si>
  <si>
    <t>116 - Gas outlet of Boiler Assembly [1]: Superheater (PCE) - Parallel Flow [79] - MEDIUM RH -&gt; Gas inlet of Boiler Assembly [1]: Superheater (PCE) - Parallel Flow [77] - FINAL RH: Entropy</t>
  </si>
  <si>
    <t>~1~116~3~~-5001~</t>
  </si>
  <si>
    <t>116 - Gas outlet of Boiler Assembly [1]: Superheater (PCE) - Parallel Flow [79] - MEDIUM RH -&gt; Gas inlet of Boiler Assembly [1]: Superheater (PCE) - Parallel Flow [77] - FINAL RH: Enthalpy</t>
  </si>
  <si>
    <t>~1~116~19~~-5001~</t>
  </si>
  <si>
    <t>116 - Gas outlet of Boiler Assembly [1]: Superheater (PCE) - Parallel Flow [79] - MEDIUM RH -&gt; Gas inlet of Boiler Assembly [1]: Superheater (PCE) - Parallel Flow [77] - FINAL RH: Molecular weight</t>
  </si>
  <si>
    <t>~1~116~4~~-5001~</t>
  </si>
  <si>
    <t>116 - Gas outlet of Boiler Assembly [1]: Superheater (PCE) - Parallel Flow [79] - MEDIUM RH -&gt; Gas inlet of Boiler Assembly [1]: Superheater (PCE) - Parallel Flow [77] - FINAL RH: CO2 mass flow</t>
  </si>
  <si>
    <t>~1~116~5~~-5001~</t>
  </si>
  <si>
    <t>116 - Gas outlet of Boiler Assembly [1]: Superheater (PCE) - Parallel Flow [79] - MEDIUM RH -&gt; Gas inlet of Boiler Assembly [1]: Superheater (PCE) - Parallel Flow [77] - FINAL RH: Volume flow</t>
  </si>
  <si>
    <t>~1~116~101~~-5001~</t>
  </si>
  <si>
    <t>116 - Gas outlet of Boiler Assembly [1]: Superheater (PCE) - Parallel Flow [79] - MEDIUM RH -&gt; Gas inlet of Boiler Assembly [1]: Superheater (PCE) - Parallel Flow [77] - FINAL RH: Density</t>
  </si>
  <si>
    <t>~1~116~6~~-5001~</t>
  </si>
  <si>
    <t>116 - Gas outlet of Boiler Assembly [1]: Superheater (PCE) - Parallel Flow [79] - MEDIUM RH -&gt; Gas inlet of Boiler Assembly [1]: Superheater (PCE) - Parallel Flow [77] - FINAL RH: Mole percent of N2</t>
  </si>
  <si>
    <t>~1~116~7~~-5001~</t>
  </si>
  <si>
    <t>116 - Gas outlet of Boiler Assembly [1]: Superheater (PCE) - Parallel Flow [79] - MEDIUM RH -&gt; Gas inlet of Boiler Assembly [1]: Superheater (PCE) - Parallel Flow [77] - FINAL RH: Mole percent of O2</t>
  </si>
  <si>
    <t>~1~116~8~~-5001~</t>
  </si>
  <si>
    <t>116 - Gas outlet of Boiler Assembly [1]: Superheater (PCE) - Parallel Flow [79] - MEDIUM RH -&gt; Gas inlet of Boiler Assembly [1]: Superheater (PCE) - Parallel Flow [77] - FINAL RH: Mole percent of CO2</t>
  </si>
  <si>
    <t>~1~116~9~~-5001~</t>
  </si>
  <si>
    <t>116 - Gas outlet of Boiler Assembly [1]: Superheater (PCE) - Parallel Flow [79] - MEDIUM RH -&gt; Gas inlet of Boiler Assembly [1]: Superheater (PCE) - Parallel Flow [77] - FINAL RH: Mole percent of H2O</t>
  </si>
  <si>
    <t>~1~116~10~~-5001~</t>
  </si>
  <si>
    <t>116 - Gas outlet of Boiler Assembly [1]: Superheater (PCE) - Parallel Flow [79] - MEDIUM RH -&gt; Gas inlet of Boiler Assembly [1]: Superheater (PCE) - Parallel Flow [77] - FINAL RH: Mole percent of H2O liquid</t>
  </si>
  <si>
    <t>~1~116~11~~-5001~</t>
  </si>
  <si>
    <t>116 - Gas outlet of Boiler Assembly [1]: Superheater (PCE) - Parallel Flow [79] - MEDIUM RH -&gt; Gas inlet of Boiler Assembly [1]: Superheater (PCE) - Parallel Flow [77] - FINAL RH: Mole percent of Ar</t>
  </si>
  <si>
    <t>~1~116~12~~-5001~</t>
  </si>
  <si>
    <t>116 - Gas outlet of Boiler Assembly [1]: Superheater (PCE) - Parallel Flow [79] - MEDIUM RH -&gt; Gas inlet of Boiler Assembly [1]: Superheater (PCE) - Parallel Flow [77] - FINAL RH: Mole percent of SO2</t>
  </si>
  <si>
    <t>~1~116~14~~-5001~</t>
  </si>
  <si>
    <t>116 - Gas outlet of Boiler Assembly [1]: Superheater (PCE) - Parallel Flow [79] - MEDIUM RH -&gt; Gas inlet of Boiler Assembly [1]: Superheater (PCE) - Parallel Flow [77] - FINAL RH: Sulfur trioxide SO3</t>
  </si>
  <si>
    <t>~1~116~23~~-5001~</t>
  </si>
  <si>
    <t>116 - Gas outlet of Boiler Assembly [1]: Superheater (PCE) - Parallel Flow [79] - MEDIUM RH -&gt; Gas inlet of Boiler Assembly [1]: Superheater (PCE) - Parallel Flow [77] - FINAL RH: HCl mass flow</t>
  </si>
  <si>
    <t>~1~116~24~~-5001~</t>
  </si>
  <si>
    <t>116 - Gas outlet of Boiler Assembly [1]: Superheater (PCE) - Parallel Flow [79] - MEDIUM RH -&gt; Gas inlet of Boiler Assembly [1]: Superheater (PCE) - Parallel Flow [77] - FINAL RH: NOx mass flow</t>
  </si>
  <si>
    <t>~1~116~25~~-5001~</t>
  </si>
  <si>
    <t>116 - Gas outlet of Boiler Assembly [1]: Superheater (PCE) - Parallel Flow [79] - MEDIUM RH -&gt; Gas inlet of Boiler Assembly [1]: Superheater (PCE) - Parallel Flow [77] - FINAL RH: CO mass flow</t>
  </si>
  <si>
    <t>~1~116~26~~-5001~</t>
  </si>
  <si>
    <t>116 - Gas outlet of Boiler Assembly [1]: Superheater (PCE) - Parallel Flow [79] - MEDIUM RH -&gt; Gas inlet of Boiler Assembly [1]: Superheater (PCE) - Parallel Flow [77] - FINAL RH: UHC mass flow</t>
  </si>
  <si>
    <t>~1~116~29~~-5001~</t>
  </si>
  <si>
    <t>116 - Gas outlet of Boiler Assembly [1]: Superheater (PCE) - Parallel Flow [79] - MEDIUM RH -&gt; Gas inlet of Boiler Assembly [1]: Superheater (PCE) - Parallel Flow [77] - FINAL RH: Hg mass flow</t>
  </si>
  <si>
    <t>~1~116~32~~-5001~</t>
  </si>
  <si>
    <t>116 - Gas outlet of Boiler Assembly [1]: Superheater (PCE) - Parallel Flow [79] - MEDIUM RH -&gt; Gas inlet of Boiler Assembly [1]: Superheater (PCE) - Parallel Flow [77] - FINAL RH: Dry Oxygen</t>
  </si>
  <si>
    <t>~1~116~31~~-5001~</t>
  </si>
  <si>
    <t>116 - Gas outlet of Boiler Assembly [1]: Superheater (PCE) - Parallel Flow [79] - MEDIUM RH -&gt; Gas inlet of Boiler Assembly [1]: Superheater (PCE) - Parallel Flow [77] - FINAL RH: Normal volume flow</t>
  </si>
  <si>
    <t>~1~127~0~~-5001~</t>
  </si>
  <si>
    <t>127 - Outlet 1 of Splitter [89] -&gt; Inlet of Boiler Assembly [1]: Fan [66] - SA Fan A: Pressure</t>
  </si>
  <si>
    <t>~1~127~1~~-5001~</t>
  </si>
  <si>
    <t>127 - Outlet 1 of Splitter [89] -&gt; Inlet of Boiler Assembly [1]: Fan [66] - SA Fan A: Temperature</t>
  </si>
  <si>
    <t>~1~127~2~~-5001~</t>
  </si>
  <si>
    <t>127 - Outlet 1 of Splitter [89] -&gt; Inlet of Boiler Assembly [1]: Fan [66] - SA Fan A: Mass flow</t>
  </si>
  <si>
    <t>~1~127~22~~-5001~</t>
  </si>
  <si>
    <t>127 - Outlet 1 of Splitter [89] -&gt; Inlet of Boiler Assembly [1]: Fan [66] - SA Fan A: Fly ash flow</t>
  </si>
  <si>
    <t>~1~127~16~~-5001~</t>
  </si>
  <si>
    <t>127 - Outlet 1 of Splitter [89] -&gt; Inlet of Boiler Assembly [1]: Fan [66] - SA Fan A: Fly ash enthalpy</t>
  </si>
  <si>
    <t>~1~127~18~~-5001~</t>
  </si>
  <si>
    <t>127 - Outlet 1 of Splitter [89] -&gt; Inlet of Boiler Assembly [1]: Fan [66] - SA Fan A: Relative humidity</t>
  </si>
  <si>
    <t>~1~127~20~~-5001~</t>
  </si>
  <si>
    <t>127 - Outlet 1 of Splitter [89] -&gt; Inlet of Boiler Assembly [1]: Fan [66] - SA Fan A: Entropy</t>
  </si>
  <si>
    <t>~1~127~3~~-5001~</t>
  </si>
  <si>
    <t>127 - Outlet 1 of Splitter [89] -&gt; Inlet of Boiler Assembly [1]: Fan [66] - SA Fan A: Enthalpy</t>
  </si>
  <si>
    <t>~1~127~19~~-5001~</t>
  </si>
  <si>
    <t>127 - Outlet 1 of Splitter [89] -&gt; Inlet of Boiler Assembly [1]: Fan [66] - SA Fan A: Molecular weight</t>
  </si>
  <si>
    <t>~1~127~4~~-5001~</t>
  </si>
  <si>
    <t>127 - Outlet 1 of Splitter [89] -&gt; Inlet of Boiler Assembly [1]: Fan [66] - SA Fan A: CO2 mass flow</t>
  </si>
  <si>
    <t>~1~127~5~~-5001~</t>
  </si>
  <si>
    <t>127 - Outlet 1 of Splitter [89] -&gt; Inlet of Boiler Assembly [1]: Fan [66] - SA Fan A: Volume flow</t>
  </si>
  <si>
    <t>~1~127~101~~-5001~</t>
  </si>
  <si>
    <t>127 - Outlet 1 of Splitter [89] -&gt; Inlet of Boiler Assembly [1]: Fan [66] - SA Fan A: Density</t>
  </si>
  <si>
    <t>~1~127~6~~-5001~</t>
  </si>
  <si>
    <t>127 - Outlet 1 of Splitter [89] -&gt; Inlet of Boiler Assembly [1]: Fan [66] - SA Fan A: Mole percent of N2</t>
  </si>
  <si>
    <t>~1~127~7~~-5001~</t>
  </si>
  <si>
    <t>127 - Outlet 1 of Splitter [89] -&gt; Inlet of Boiler Assembly [1]: Fan [66] - SA Fan A: Mole percent of O2</t>
  </si>
  <si>
    <t>~1~127~8~~-5001~</t>
  </si>
  <si>
    <t>127 - Outlet 1 of Splitter [89] -&gt; Inlet of Boiler Assembly [1]: Fan [66] - SA Fan A: Mole percent of CO2</t>
  </si>
  <si>
    <t>~1~127~9~~-5001~</t>
  </si>
  <si>
    <t>127 - Outlet 1 of Splitter [89] -&gt; Inlet of Boiler Assembly [1]: Fan [66] - SA Fan A: Mole percent of H2O</t>
  </si>
  <si>
    <t>~1~127~10~~-5001~</t>
  </si>
  <si>
    <t>127 - Outlet 1 of Splitter [89] -&gt; Inlet of Boiler Assembly [1]: Fan [66] - SA Fan A: Mole percent of H2O liquid</t>
  </si>
  <si>
    <t>~1~127~11~~-5001~</t>
  </si>
  <si>
    <t>127 - Outlet 1 of Splitter [89] -&gt; Inlet of Boiler Assembly [1]: Fan [66] - SA Fan A: Mole percent of Ar</t>
  </si>
  <si>
    <t>~1~127~12~~-5001~</t>
  </si>
  <si>
    <t>127 - Outlet 1 of Splitter [89] -&gt; Inlet of Boiler Assembly [1]: Fan [66] - SA Fan A: Mole percent of SO2</t>
  </si>
  <si>
    <t>~1~127~14~~-5001~</t>
  </si>
  <si>
    <t>127 - Outlet 1 of Splitter [89] -&gt; Inlet of Boiler Assembly [1]: Fan [66] - SA Fan A: Sulfur trioxide SO3</t>
  </si>
  <si>
    <t>~1~127~23~~-5001~</t>
  </si>
  <si>
    <t>127 - Outlet 1 of Splitter [89] -&gt; Inlet of Boiler Assembly [1]: Fan [66] - SA Fan A: HCl mass flow</t>
  </si>
  <si>
    <t>~1~127~24~~-5001~</t>
  </si>
  <si>
    <t>127 - Outlet 1 of Splitter [89] -&gt; Inlet of Boiler Assembly [1]: Fan [66] - SA Fan A: NOx mass flow</t>
  </si>
  <si>
    <t>~1~127~25~~-5001~</t>
  </si>
  <si>
    <t>127 - Outlet 1 of Splitter [89] -&gt; Inlet of Boiler Assembly [1]: Fan [66] - SA Fan A: CO mass flow</t>
  </si>
  <si>
    <t>~1~127~26~~-5001~</t>
  </si>
  <si>
    <t>127 - Outlet 1 of Splitter [89] -&gt; Inlet of Boiler Assembly [1]: Fan [66] - SA Fan A: UHC mass flow</t>
  </si>
  <si>
    <t>~1~127~29~~-5001~</t>
  </si>
  <si>
    <t>127 - Outlet 1 of Splitter [89] -&gt; Inlet of Boiler Assembly [1]: Fan [66] - SA Fan A: Hg mass flow</t>
  </si>
  <si>
    <t>~1~127~32~~-5001~</t>
  </si>
  <si>
    <t>127 - Outlet 1 of Splitter [89] -&gt; Inlet of Boiler Assembly [1]: Fan [66] - SA Fan A: Dry Oxygen</t>
  </si>
  <si>
    <t>~1~127~31~~-5001~</t>
  </si>
  <si>
    <t>127 - Outlet 1 of Splitter [89] -&gt; Inlet of Boiler Assembly [1]: Fan [66] - SA Fan A: Normal volume flow</t>
  </si>
  <si>
    <t>~1~128~0~~-5001~</t>
  </si>
  <si>
    <t>128 - Outlet of Gas/Air Source [3] - Sec.Air -&gt; Inlet of Splitter [89]: Pressure</t>
  </si>
  <si>
    <t>~1~128~1~~-5001~</t>
  </si>
  <si>
    <t>128 - Outlet of Gas/Air Source [3] - Sec.Air -&gt; Inlet of Splitter [89]: Temperature</t>
  </si>
  <si>
    <t>~1~128~2~~-5001~</t>
  </si>
  <si>
    <t>128 - Outlet of Gas/Air Source [3] - Sec.Air -&gt; Inlet of Splitter [89]: Mass flow</t>
  </si>
  <si>
    <t>~1~128~22~~-5001~</t>
  </si>
  <si>
    <t>128 - Outlet of Gas/Air Source [3] - Sec.Air -&gt; Inlet of Splitter [89]: Fly ash flow</t>
  </si>
  <si>
    <t>~1~128~16~~-5001~</t>
  </si>
  <si>
    <t>128 - Outlet of Gas/Air Source [3] - Sec.Air -&gt; Inlet of Splitter [89]: Fly ash enthalpy</t>
  </si>
  <si>
    <t>~1~128~18~~-5001~</t>
  </si>
  <si>
    <t>128 - Outlet of Gas/Air Source [3] - Sec.Air -&gt; Inlet of Splitter [89]: Relative humidity</t>
  </si>
  <si>
    <t>~1~128~20~~-5001~</t>
  </si>
  <si>
    <t>128 - Outlet of Gas/Air Source [3] - Sec.Air -&gt; Inlet of Splitter [89]: Entropy</t>
  </si>
  <si>
    <t>~1~128~3~~-5001~</t>
  </si>
  <si>
    <t>128 - Outlet of Gas/Air Source [3] - Sec.Air -&gt; Inlet of Splitter [89]: Enthalpy</t>
  </si>
  <si>
    <t>~1~128~19~~-5001~</t>
  </si>
  <si>
    <t>128 - Outlet of Gas/Air Source [3] - Sec.Air -&gt; Inlet of Splitter [89]: Molecular weight</t>
  </si>
  <si>
    <t>~1~128~4~~-5001~</t>
  </si>
  <si>
    <t>128 - Outlet of Gas/Air Source [3] - Sec.Air -&gt; Inlet of Splitter [89]: CO2 mass flow</t>
  </si>
  <si>
    <t>~1~128~5~~-5001~</t>
  </si>
  <si>
    <t>128 - Outlet of Gas/Air Source [3] - Sec.Air -&gt; Inlet of Splitter [89]: Volume flow</t>
  </si>
  <si>
    <t>~1~128~101~~-5001~</t>
  </si>
  <si>
    <t>128 - Outlet of Gas/Air Source [3] - Sec.Air -&gt; Inlet of Splitter [89]: Density</t>
  </si>
  <si>
    <t>~1~128~6~~-5001~</t>
  </si>
  <si>
    <t>128 - Outlet of Gas/Air Source [3] - Sec.Air -&gt; Inlet of Splitter [89]: Mole percent of N2</t>
  </si>
  <si>
    <t>~1~128~7~~-5001~</t>
  </si>
  <si>
    <t>128 - Outlet of Gas/Air Source [3] - Sec.Air -&gt; Inlet of Splitter [89]: Mole percent of O2</t>
  </si>
  <si>
    <t>~1~128~8~~-5001~</t>
  </si>
  <si>
    <t>128 - Outlet of Gas/Air Source [3] - Sec.Air -&gt; Inlet of Splitter [89]: Mole percent of CO2</t>
  </si>
  <si>
    <t>~1~128~9~~-5001~</t>
  </si>
  <si>
    <t>128 - Outlet of Gas/Air Source [3] - Sec.Air -&gt; Inlet of Splitter [89]: Mole percent of H2O</t>
  </si>
  <si>
    <t>~1~128~10~~-5001~</t>
  </si>
  <si>
    <t>128 - Outlet of Gas/Air Source [3] - Sec.Air -&gt; Inlet of Splitter [89]: Mole percent of H2O liquid</t>
  </si>
  <si>
    <t>~1~128~11~~-5001~</t>
  </si>
  <si>
    <t>128 - Outlet of Gas/Air Source [3] - Sec.Air -&gt; Inlet of Splitter [89]: Mole percent of Ar</t>
  </si>
  <si>
    <t>~1~128~12~~-5001~</t>
  </si>
  <si>
    <t>128 - Outlet of Gas/Air Source [3] - Sec.Air -&gt; Inlet of Splitter [89]: Mole percent of SO2</t>
  </si>
  <si>
    <t>~1~128~14~~-5001~</t>
  </si>
  <si>
    <t>128 - Outlet of Gas/Air Source [3] - Sec.Air -&gt; Inlet of Splitter [89]: Sulfur trioxide SO3</t>
  </si>
  <si>
    <t>~1~128~23~~-5001~</t>
  </si>
  <si>
    <t>128 - Outlet of Gas/Air Source [3] - Sec.Air -&gt; Inlet of Splitter [89]: HCl mass flow</t>
  </si>
  <si>
    <t>~1~128~24~~-5001~</t>
  </si>
  <si>
    <t>128 - Outlet of Gas/Air Source [3] - Sec.Air -&gt; Inlet of Splitter [89]: NOx mass flow</t>
  </si>
  <si>
    <t>~1~128~25~~-5001~</t>
  </si>
  <si>
    <t>128 - Outlet of Gas/Air Source [3] - Sec.Air -&gt; Inlet of Splitter [89]: CO mass flow</t>
  </si>
  <si>
    <t>~1~128~26~~-5001~</t>
  </si>
  <si>
    <t>128 - Outlet of Gas/Air Source [3] - Sec.Air -&gt; Inlet of Splitter [89]: UHC mass flow</t>
  </si>
  <si>
    <t>~1~128~29~~-5001~</t>
  </si>
  <si>
    <t>128 - Outlet of Gas/Air Source [3] - Sec.Air -&gt; Inlet of Splitter [89]: Hg mass flow</t>
  </si>
  <si>
    <t>~1~128~32~~-5001~</t>
  </si>
  <si>
    <t>128 - Outlet of Gas/Air Source [3] - Sec.Air -&gt; Inlet of Splitter [89]: Dry Oxygen</t>
  </si>
  <si>
    <t>~1~128~31~~-5001~</t>
  </si>
  <si>
    <t>128 - Outlet of Gas/Air Source [3] - Sec.Air -&gt; Inlet of Splitter [89]: Normal volume flow</t>
  </si>
  <si>
    <t>~1~129~0~~-5001~</t>
  </si>
  <si>
    <t>129 - Outlet of Boiler Assembly [1]: Fan [87] - SA Fan B -&gt; Inlet 1 of Mixer [88]: Pressure</t>
  </si>
  <si>
    <t>~1~129~1~~-5001~</t>
  </si>
  <si>
    <t>129 - Outlet of Boiler Assembly [1]: Fan [87] - SA Fan B -&gt; Inlet 1 of Mixer [88]: Temperature</t>
  </si>
  <si>
    <t>~1~129~2~~-5001~</t>
  </si>
  <si>
    <t>129 - Outlet of Boiler Assembly [1]: Fan [87] - SA Fan B -&gt; Inlet 1 of Mixer [88]: Mass flow</t>
  </si>
  <si>
    <t>~1~129~22~~-5001~</t>
  </si>
  <si>
    <t>129 - Outlet of Boiler Assembly [1]: Fan [87] - SA Fan B -&gt; Inlet 1 of Mixer [88]: Fly ash flow</t>
  </si>
  <si>
    <t>~1~129~16~~-5001~</t>
  </si>
  <si>
    <t>129 - Outlet of Boiler Assembly [1]: Fan [87] - SA Fan B -&gt; Inlet 1 of Mixer [88]: Fly ash enthalpy</t>
  </si>
  <si>
    <t>~1~129~18~~-5001~</t>
  </si>
  <si>
    <t>129 - Outlet of Boiler Assembly [1]: Fan [87] - SA Fan B -&gt; Inlet 1 of Mixer [88]: Relative humidity</t>
  </si>
  <si>
    <t>~1~129~20~~-5001~</t>
  </si>
  <si>
    <t>129 - Outlet of Boiler Assembly [1]: Fan [87] - SA Fan B -&gt; Inlet 1 of Mixer [88]: Entropy</t>
  </si>
  <si>
    <t>~1~129~3~~-5001~</t>
  </si>
  <si>
    <t>129 - Outlet of Boiler Assembly [1]: Fan [87] - SA Fan B -&gt; Inlet 1 of Mixer [88]: Enthalpy</t>
  </si>
  <si>
    <t>~1~129~19~~-5001~</t>
  </si>
  <si>
    <t>129 - Outlet of Boiler Assembly [1]: Fan [87] - SA Fan B -&gt; Inlet 1 of Mixer [88]: Molecular weight</t>
  </si>
  <si>
    <t>~1~129~4~~-5001~</t>
  </si>
  <si>
    <t>129 - Outlet of Boiler Assembly [1]: Fan [87] - SA Fan B -&gt; Inlet 1 of Mixer [88]: CO2 mass flow</t>
  </si>
  <si>
    <t>~1~129~5~~-5001~</t>
  </si>
  <si>
    <t>129 - Outlet of Boiler Assembly [1]: Fan [87] - SA Fan B -&gt; Inlet 1 of Mixer [88]: Volume flow</t>
  </si>
  <si>
    <t>~1~129~101~~-5001~</t>
  </si>
  <si>
    <t>129 - Outlet of Boiler Assembly [1]: Fan [87] - SA Fan B -&gt; Inlet 1 of Mixer [88]: Density</t>
  </si>
  <si>
    <t>~1~129~6~~-5001~</t>
  </si>
  <si>
    <t>129 - Outlet of Boiler Assembly [1]: Fan [87] - SA Fan B -&gt; Inlet 1 of Mixer [88]: Mole percent of N2</t>
  </si>
  <si>
    <t>~1~129~7~~-5001~</t>
  </si>
  <si>
    <t>129 - Outlet of Boiler Assembly [1]: Fan [87] - SA Fan B -&gt; Inlet 1 of Mixer [88]: Mole percent of O2</t>
  </si>
  <si>
    <t>~1~129~8~~-5001~</t>
  </si>
  <si>
    <t>129 - Outlet of Boiler Assembly [1]: Fan [87] - SA Fan B -&gt; Inlet 1 of Mixer [88]: Mole percent of CO2</t>
  </si>
  <si>
    <t>~1~129~9~~-5001~</t>
  </si>
  <si>
    <t>129 - Outlet of Boiler Assembly [1]: Fan [87] - SA Fan B -&gt; Inlet 1 of Mixer [88]: Mole percent of H2O</t>
  </si>
  <si>
    <t>~1~129~10~~-5001~</t>
  </si>
  <si>
    <t>129 - Outlet of Boiler Assembly [1]: Fan [87] - SA Fan B -&gt; Inlet 1 of Mixer [88]: Mole percent of H2O liquid</t>
  </si>
  <si>
    <t>~1~129~11~~-5001~</t>
  </si>
  <si>
    <t>129 - Outlet of Boiler Assembly [1]: Fan [87] - SA Fan B -&gt; Inlet 1 of Mixer [88]: Mole percent of Ar</t>
  </si>
  <si>
    <t>~1~129~12~~-5001~</t>
  </si>
  <si>
    <t>129 - Outlet of Boiler Assembly [1]: Fan [87] - SA Fan B -&gt; Inlet 1 of Mixer [88]: Mole percent of SO2</t>
  </si>
  <si>
    <t>~1~129~14~~-5001~</t>
  </si>
  <si>
    <t>129 - Outlet of Boiler Assembly [1]: Fan [87] - SA Fan B -&gt; Inlet 1 of Mixer [88]: Sulfur trioxide SO3</t>
  </si>
  <si>
    <t>~1~129~23~~-5001~</t>
  </si>
  <si>
    <t>129 - Outlet of Boiler Assembly [1]: Fan [87] - SA Fan B -&gt; Inlet 1 of Mixer [88]: HCl mass flow</t>
  </si>
  <si>
    <t>~1~129~24~~-5001~</t>
  </si>
  <si>
    <t>129 - Outlet of Boiler Assembly [1]: Fan [87] - SA Fan B -&gt; Inlet 1 of Mixer [88]: NOx mass flow</t>
  </si>
  <si>
    <t>~1~129~25~~-5001~</t>
  </si>
  <si>
    <t>129 - Outlet of Boiler Assembly [1]: Fan [87] - SA Fan B -&gt; Inlet 1 of Mixer [88]: CO mass flow</t>
  </si>
  <si>
    <t>~1~129~26~~-5001~</t>
  </si>
  <si>
    <t>129 - Outlet of Boiler Assembly [1]: Fan [87] - SA Fan B -&gt; Inlet 1 of Mixer [88]: UHC mass flow</t>
  </si>
  <si>
    <t>~1~129~29~~-5001~</t>
  </si>
  <si>
    <t>129 - Outlet of Boiler Assembly [1]: Fan [87] - SA Fan B -&gt; Inlet 1 of Mixer [88]: Hg mass flow</t>
  </si>
  <si>
    <t>~1~129~32~~-5001~</t>
  </si>
  <si>
    <t>129 - Outlet of Boiler Assembly [1]: Fan [87] - SA Fan B -&gt; Inlet 1 of Mixer [88]: Dry Oxygen</t>
  </si>
  <si>
    <t>~1~129~31~~-5001~</t>
  </si>
  <si>
    <t>129 - Outlet of Boiler Assembly [1]: Fan [87] - SA Fan B -&gt; Inlet 1 of Mixer [88]: Normal volume flow</t>
  </si>
  <si>
    <t>~1~130~0~~-5001~</t>
  </si>
  <si>
    <t>130 - Outlet of Mixer [88] -&gt; Inlet of Boiler Assembly [1]: Duct - Classic [65] - Inlet SA Duct: Pressure</t>
  </si>
  <si>
    <t>~1~130~1~~-5001~</t>
  </si>
  <si>
    <t>130 - Outlet of Mixer [88] -&gt; Inlet of Boiler Assembly [1]: Duct - Classic [65] - Inlet SA Duct: Temperature</t>
  </si>
  <si>
    <t>~1~130~2~~-5001~</t>
  </si>
  <si>
    <t>130 - Outlet of Mixer [88] -&gt; Inlet of Boiler Assembly [1]: Duct - Classic [65] - Inlet SA Duct: Mass flow</t>
  </si>
  <si>
    <t>~1~130~22~~-5001~</t>
  </si>
  <si>
    <t>130 - Outlet of Mixer [88] -&gt; Inlet of Boiler Assembly [1]: Duct - Classic [65] - Inlet SA Duct: Fly ash flow</t>
  </si>
  <si>
    <t>~1~130~16~~-5001~</t>
  </si>
  <si>
    <t>130 - Outlet of Mixer [88] -&gt; Inlet of Boiler Assembly [1]: Duct - Classic [65] - Inlet SA Duct: Fly ash enthalpy</t>
  </si>
  <si>
    <t>~1~130~18~~-5001~</t>
  </si>
  <si>
    <t>130 - Outlet of Mixer [88] -&gt; Inlet of Boiler Assembly [1]: Duct - Classic [65] - Inlet SA Duct: Relative humidity</t>
  </si>
  <si>
    <t>~1~130~20~~-5001~</t>
  </si>
  <si>
    <t>130 - Outlet of Mixer [88] -&gt; Inlet of Boiler Assembly [1]: Duct - Classic [65] - Inlet SA Duct: Entropy</t>
  </si>
  <si>
    <t>~1~130~3~~-5001~</t>
  </si>
  <si>
    <t>130 - Outlet of Mixer [88] -&gt; Inlet of Boiler Assembly [1]: Duct - Classic [65] - Inlet SA Duct: Enthalpy</t>
  </si>
  <si>
    <t>~1~130~19~~-5001~</t>
  </si>
  <si>
    <t>130 - Outlet of Mixer [88] -&gt; Inlet of Boiler Assembly [1]: Duct - Classic [65] - Inlet SA Duct: Molecular weight</t>
  </si>
  <si>
    <t>~1~130~4~~-5001~</t>
  </si>
  <si>
    <t>130 - Outlet of Mixer [88] -&gt; Inlet of Boiler Assembly [1]: Duct - Classic [65] - Inlet SA Duct: CO2 mass flow</t>
  </si>
  <si>
    <t>~1~130~5~~-5001~</t>
  </si>
  <si>
    <t>130 - Outlet of Mixer [88] -&gt; Inlet of Boiler Assembly [1]: Duct - Classic [65] - Inlet SA Duct: Volume flow</t>
  </si>
  <si>
    <t>~1~130~101~~-5001~</t>
  </si>
  <si>
    <t>130 - Outlet of Mixer [88] -&gt; Inlet of Boiler Assembly [1]: Duct - Classic [65] - Inlet SA Duct: Density</t>
  </si>
  <si>
    <t>~1~130~6~~-5001~</t>
  </si>
  <si>
    <t>130 - Outlet of Mixer [88] -&gt; Inlet of Boiler Assembly [1]: Duct - Classic [65] - Inlet SA Duct: Mole percent of N2</t>
  </si>
  <si>
    <t>~1~130~7~~-5001~</t>
  </si>
  <si>
    <t>130 - Outlet of Mixer [88] -&gt; Inlet of Boiler Assembly [1]: Duct - Classic [65] - Inlet SA Duct: Mole percent of O2</t>
  </si>
  <si>
    <t>~1~130~8~~-5001~</t>
  </si>
  <si>
    <t>130 - Outlet of Mixer [88] -&gt; Inlet of Boiler Assembly [1]: Duct - Classic [65] - Inlet SA Duct: Mole percent of CO2</t>
  </si>
  <si>
    <t>~1~130~9~~-5001~</t>
  </si>
  <si>
    <t>130 - Outlet of Mixer [88] -&gt; Inlet of Boiler Assembly [1]: Duct - Classic [65] - Inlet SA Duct: Mole percent of H2O</t>
  </si>
  <si>
    <t>~1~130~10~~-5001~</t>
  </si>
  <si>
    <t>130 - Outlet of Mixer [88] -&gt; Inlet of Boiler Assembly [1]: Duct - Classic [65] - Inlet SA Duct: Mole percent of H2O liquid</t>
  </si>
  <si>
    <t>~1~130~11~~-5001~</t>
  </si>
  <si>
    <t>130 - Outlet of Mixer [88] -&gt; Inlet of Boiler Assembly [1]: Duct - Classic [65] - Inlet SA Duct: Mole percent of Ar</t>
  </si>
  <si>
    <t>~1~130~12~~-5001~</t>
  </si>
  <si>
    <t>130 - Outlet of Mixer [88] -&gt; Inlet of Boiler Assembly [1]: Duct - Classic [65] - Inlet SA Duct: Mole percent of SO2</t>
  </si>
  <si>
    <t>~1~130~14~~-5001~</t>
  </si>
  <si>
    <t>130 - Outlet of Mixer [88] -&gt; Inlet of Boiler Assembly [1]: Duct - Classic [65] - Inlet SA Duct: Sulfur trioxide SO3</t>
  </si>
  <si>
    <t>~1~130~23~~-5001~</t>
  </si>
  <si>
    <t>130 - Outlet of Mixer [88] -&gt; Inlet of Boiler Assembly [1]: Duct - Classic [65] - Inlet SA Duct: HCl mass flow</t>
  </si>
  <si>
    <t>~1~130~24~~-5001~</t>
  </si>
  <si>
    <t>130 - Outlet of Mixer [88] -&gt; Inlet of Boiler Assembly [1]: Duct - Classic [65] - Inlet SA Duct: NOx mass flow</t>
  </si>
  <si>
    <t>~1~130~25~~-5001~</t>
  </si>
  <si>
    <t>130 - Outlet of Mixer [88] -&gt; Inlet of Boiler Assembly [1]: Duct - Classic [65] - Inlet SA Duct: CO mass flow</t>
  </si>
  <si>
    <t>~1~130~26~~-5001~</t>
  </si>
  <si>
    <t>130 - Outlet of Mixer [88] -&gt; Inlet of Boiler Assembly [1]: Duct - Classic [65] - Inlet SA Duct: UHC mass flow</t>
  </si>
  <si>
    <t>~1~130~29~~-5001~</t>
  </si>
  <si>
    <t>130 - Outlet of Mixer [88] -&gt; Inlet of Boiler Assembly [1]: Duct - Classic [65] - Inlet SA Duct: Hg mass flow</t>
  </si>
  <si>
    <t>~1~130~32~~-5001~</t>
  </si>
  <si>
    <t>130 - Outlet of Mixer [88] -&gt; Inlet of Boiler Assembly [1]: Duct - Classic [65] - Inlet SA Duct: Dry Oxygen</t>
  </si>
  <si>
    <t>~1~130~31~~-5001~</t>
  </si>
  <si>
    <t>130 - Outlet of Mixer [88] -&gt; Inlet of Boiler Assembly [1]: Duct - Classic [65] - Inlet SA Duct: Normal volume flow</t>
  </si>
  <si>
    <t>~1~131~0~~-5001~</t>
  </si>
  <si>
    <t>131 - Outlet 3 of Splitter [91] -&gt; Inlet of Boiler Assembly [1]: Fan [90] - PA Fan B: Pressure</t>
  </si>
  <si>
    <t>~1~131~1~~-5001~</t>
  </si>
  <si>
    <t>131 - Outlet 3 of Splitter [91] -&gt; Inlet of Boiler Assembly [1]: Fan [90] - PA Fan B: Temperature</t>
  </si>
  <si>
    <t>~1~131~2~~-5001~</t>
  </si>
  <si>
    <t>131 - Outlet 3 of Splitter [91] -&gt; Inlet of Boiler Assembly [1]: Fan [90] - PA Fan B: Mass flow</t>
  </si>
  <si>
    <t>~1~131~22~~-5001~</t>
  </si>
  <si>
    <t>131 - Outlet 3 of Splitter [91] -&gt; Inlet of Boiler Assembly [1]: Fan [90] - PA Fan B: Fly ash flow</t>
  </si>
  <si>
    <t>~1~131~16~~-5001~</t>
  </si>
  <si>
    <t>131 - Outlet 3 of Splitter [91] -&gt; Inlet of Boiler Assembly [1]: Fan [90] - PA Fan B: Fly ash enthalpy</t>
  </si>
  <si>
    <t>~1~131~18~~-5001~</t>
  </si>
  <si>
    <t>131 - Outlet 3 of Splitter [91] -&gt; Inlet of Boiler Assembly [1]: Fan [90] - PA Fan B: Relative humidity</t>
  </si>
  <si>
    <t>~1~131~20~~-5001~</t>
  </si>
  <si>
    <t>131 - Outlet 3 of Splitter [91] -&gt; Inlet of Boiler Assembly [1]: Fan [90] - PA Fan B: Entropy</t>
  </si>
  <si>
    <t>~1~131~3~~-5001~</t>
  </si>
  <si>
    <t>131 - Outlet 3 of Splitter [91] -&gt; Inlet of Boiler Assembly [1]: Fan [90] - PA Fan B: Enthalpy</t>
  </si>
  <si>
    <t>~1~131~19~~-5001~</t>
  </si>
  <si>
    <t>131 - Outlet 3 of Splitter [91] -&gt; Inlet of Boiler Assembly [1]: Fan [90] - PA Fan B: Molecular weight</t>
  </si>
  <si>
    <t>~1~131~4~~-5001~</t>
  </si>
  <si>
    <t>131 - Outlet 3 of Splitter [91] -&gt; Inlet of Boiler Assembly [1]: Fan [90] - PA Fan B: CO2 mass flow</t>
  </si>
  <si>
    <t>~1~131~5~~-5001~</t>
  </si>
  <si>
    <t>131 - Outlet 3 of Splitter [91] -&gt; Inlet of Boiler Assembly [1]: Fan [90] - PA Fan B: Volume flow</t>
  </si>
  <si>
    <t>~1~131~101~~-5001~</t>
  </si>
  <si>
    <t>131 - Outlet 3 of Splitter [91] -&gt; Inlet of Boiler Assembly [1]: Fan [90] - PA Fan B: Density</t>
  </si>
  <si>
    <t>~1~131~6~~-5001~</t>
  </si>
  <si>
    <t>131 - Outlet 3 of Splitter [91] -&gt; Inlet of Boiler Assembly [1]: Fan [90] - PA Fan B: Mole percent of N2</t>
  </si>
  <si>
    <t>~1~131~7~~-5001~</t>
  </si>
  <si>
    <t>131 - Outlet 3 of Splitter [91] -&gt; Inlet of Boiler Assembly [1]: Fan [90] - PA Fan B: Mole percent of O2</t>
  </si>
  <si>
    <t>~1~131~8~~-5001~</t>
  </si>
  <si>
    <t>131 - Outlet 3 of Splitter [91] -&gt; Inlet of Boiler Assembly [1]: Fan [90] - PA Fan B: Mole percent of CO2</t>
  </si>
  <si>
    <t>~1~131~9~~-5001~</t>
  </si>
  <si>
    <t>131 - Outlet 3 of Splitter [91] -&gt; Inlet of Boiler Assembly [1]: Fan [90] - PA Fan B: Mole percent of H2O</t>
  </si>
  <si>
    <t>~1~131~10~~-5001~</t>
  </si>
  <si>
    <t>131 - Outlet 3 of Splitter [91] -&gt; Inlet of Boiler Assembly [1]: Fan [90] - PA Fan B: Mole percent of H2O liquid</t>
  </si>
  <si>
    <t>~1~131~11~~-5001~</t>
  </si>
  <si>
    <t>131 - Outlet 3 of Splitter [91] -&gt; Inlet of Boiler Assembly [1]: Fan [90] - PA Fan B: Mole percent of Ar</t>
  </si>
  <si>
    <t>~1~131~12~~-5001~</t>
  </si>
  <si>
    <t>131 - Outlet 3 of Splitter [91] -&gt; Inlet of Boiler Assembly [1]: Fan [90] - PA Fan B: Mole percent of SO2</t>
  </si>
  <si>
    <t>~1~131~14~~-5001~</t>
  </si>
  <si>
    <t>131 - Outlet 3 of Splitter [91] -&gt; Inlet of Boiler Assembly [1]: Fan [90] - PA Fan B: Sulfur trioxide SO3</t>
  </si>
  <si>
    <t>~1~131~23~~-5001~</t>
  </si>
  <si>
    <t>131 - Outlet 3 of Splitter [91] -&gt; Inlet of Boiler Assembly [1]: Fan [90] - PA Fan B: HCl mass flow</t>
  </si>
  <si>
    <t>~1~131~24~~-5001~</t>
  </si>
  <si>
    <t>131 - Outlet 3 of Splitter [91] -&gt; Inlet of Boiler Assembly [1]: Fan [90] - PA Fan B: NOx mass flow</t>
  </si>
  <si>
    <t>~1~131~25~~-5001~</t>
  </si>
  <si>
    <t>131 - Outlet 3 of Splitter [91] -&gt; Inlet of Boiler Assembly [1]: Fan [90] - PA Fan B: CO mass flow</t>
  </si>
  <si>
    <t>~1~131~26~~-5001~</t>
  </si>
  <si>
    <t>131 - Outlet 3 of Splitter [91] -&gt; Inlet of Boiler Assembly [1]: Fan [90] - PA Fan B: UHC mass flow</t>
  </si>
  <si>
    <t>~1~131~29~~-5001~</t>
  </si>
  <si>
    <t>131 - Outlet 3 of Splitter [91] -&gt; Inlet of Boiler Assembly [1]: Fan [90] - PA Fan B: Hg mass flow</t>
  </si>
  <si>
    <t>~1~131~32~~-5001~</t>
  </si>
  <si>
    <t>131 - Outlet 3 of Splitter [91] -&gt; Inlet of Boiler Assembly [1]: Fan [90] - PA Fan B: Dry Oxygen</t>
  </si>
  <si>
    <t>~1~131~31~~-5001~</t>
  </si>
  <si>
    <t>131 - Outlet 3 of Splitter [91] -&gt; Inlet of Boiler Assembly [1]: Fan [90] - PA Fan B: Normal volume flow</t>
  </si>
  <si>
    <t>~1~132~0~~-5001~</t>
  </si>
  <si>
    <t>132 - Outlet of Boiler Assembly [1]: Fan [72] - PA Fan A -&gt; Inlet 3 of Mixer [92]: Pressure</t>
  </si>
  <si>
    <t>~1~132~1~~-5001~</t>
  </si>
  <si>
    <t>132 - Outlet of Boiler Assembly [1]: Fan [72] - PA Fan A -&gt; Inlet 3 of Mixer [92]: Temperature</t>
  </si>
  <si>
    <t>~1~132~2~~-5001~</t>
  </si>
  <si>
    <t>132 - Outlet of Boiler Assembly [1]: Fan [72] - PA Fan A -&gt; Inlet 3 of Mixer [92]: Mass flow</t>
  </si>
  <si>
    <t>~1~132~22~~-5001~</t>
  </si>
  <si>
    <t>132 - Outlet of Boiler Assembly [1]: Fan [72] - PA Fan A -&gt; Inlet 3 of Mixer [92]: Fly ash flow</t>
  </si>
  <si>
    <t>~1~132~16~~-5001~</t>
  </si>
  <si>
    <t>132 - Outlet of Boiler Assembly [1]: Fan [72] - PA Fan A -&gt; Inlet 3 of Mixer [92]: Fly ash enthalpy</t>
  </si>
  <si>
    <t>~1~132~18~~-5001~</t>
  </si>
  <si>
    <t>132 - Outlet of Boiler Assembly [1]: Fan [72] - PA Fan A -&gt; Inlet 3 of Mixer [92]: Relative humidity</t>
  </si>
  <si>
    <t>~1~132~20~~-5001~</t>
  </si>
  <si>
    <t>132 - Outlet of Boiler Assembly [1]: Fan [72] - PA Fan A -&gt; Inlet 3 of Mixer [92]: Entropy</t>
  </si>
  <si>
    <t>~1~132~3~~-5001~</t>
  </si>
  <si>
    <t>132 - Outlet of Boiler Assembly [1]: Fan [72] - PA Fan A -&gt; Inlet 3 of Mixer [92]: Enthalpy</t>
  </si>
  <si>
    <t>~1~132~19~~-5001~</t>
  </si>
  <si>
    <t>132 - Outlet of Boiler Assembly [1]: Fan [72] - PA Fan A -&gt; Inlet 3 of Mixer [92]: Molecular weight</t>
  </si>
  <si>
    <t>~1~132~4~~-5001~</t>
  </si>
  <si>
    <t>132 - Outlet of Boiler Assembly [1]: Fan [72] - PA Fan A -&gt; Inlet 3 of Mixer [92]: CO2 mass flow</t>
  </si>
  <si>
    <t>~1~132~5~~-5001~</t>
  </si>
  <si>
    <t>132 - Outlet of Boiler Assembly [1]: Fan [72] - PA Fan A -&gt; Inlet 3 of Mixer [92]: Volume flow</t>
  </si>
  <si>
    <t>~1~132~101~~-5001~</t>
  </si>
  <si>
    <t>132 - Outlet of Boiler Assembly [1]: Fan [72] - PA Fan A -&gt; Inlet 3 of Mixer [92]: Density</t>
  </si>
  <si>
    <t>~1~132~6~~-5001~</t>
  </si>
  <si>
    <t>132 - Outlet of Boiler Assembly [1]: Fan [72] - PA Fan A -&gt; Inlet 3 of Mixer [92]: Mole percent of N2</t>
  </si>
  <si>
    <t>~1~132~7~~-5001~</t>
  </si>
  <si>
    <t>132 - Outlet of Boiler Assembly [1]: Fan [72] - PA Fan A -&gt; Inlet 3 of Mixer [92]: Mole percent of O2</t>
  </si>
  <si>
    <t>~1~132~8~~-5001~</t>
  </si>
  <si>
    <t>132 - Outlet of Boiler Assembly [1]: Fan [72] - PA Fan A -&gt; Inlet 3 of Mixer [92]: Mole percent of CO2</t>
  </si>
  <si>
    <t>~1~132~9~~-5001~</t>
  </si>
  <si>
    <t>132 - Outlet of Boiler Assembly [1]: Fan [72] - PA Fan A -&gt; Inlet 3 of Mixer [92]: Mole percent of H2O</t>
  </si>
  <si>
    <t>~1~132~10~~-5001~</t>
  </si>
  <si>
    <t>132 - Outlet of Boiler Assembly [1]: Fan [72] - PA Fan A -&gt; Inlet 3 of Mixer [92]: Mole percent of H2O liquid</t>
  </si>
  <si>
    <t>~1~132~11~~-5001~</t>
  </si>
  <si>
    <t>132 - Outlet of Boiler Assembly [1]: Fan [72] - PA Fan A -&gt; Inlet 3 of Mixer [92]: Mole percent of Ar</t>
  </si>
  <si>
    <t>~1~132~12~~-5001~</t>
  </si>
  <si>
    <t>132 - Outlet of Boiler Assembly [1]: Fan [72] - PA Fan A -&gt; Inlet 3 of Mixer [92]: Mole percent of SO2</t>
  </si>
  <si>
    <t>~1~132~14~~-5001~</t>
  </si>
  <si>
    <t>132 - Outlet of Boiler Assembly [1]: Fan [72] - PA Fan A -&gt; Inlet 3 of Mixer [92]: Sulfur trioxide SO3</t>
  </si>
  <si>
    <t>~1~132~23~~-5001~</t>
  </si>
  <si>
    <t>132 - Outlet of Boiler Assembly [1]: Fan [72] - PA Fan A -&gt; Inlet 3 of Mixer [92]: HCl mass flow</t>
  </si>
  <si>
    <t>~1~132~24~~-5001~</t>
  </si>
  <si>
    <t>132 - Outlet of Boiler Assembly [1]: Fan [72] - PA Fan A -&gt; Inlet 3 of Mixer [92]: NOx mass flow</t>
  </si>
  <si>
    <t>~1~132~25~~-5001~</t>
  </si>
  <si>
    <t>132 - Outlet of Boiler Assembly [1]: Fan [72] - PA Fan A -&gt; Inlet 3 of Mixer [92]: CO mass flow</t>
  </si>
  <si>
    <t>~1~132~26~~-5001~</t>
  </si>
  <si>
    <t>132 - Outlet of Boiler Assembly [1]: Fan [72] - PA Fan A -&gt; Inlet 3 of Mixer [92]: UHC mass flow</t>
  </si>
  <si>
    <t>~1~132~29~~-5001~</t>
  </si>
  <si>
    <t>132 - Outlet of Boiler Assembly [1]: Fan [72] - PA Fan A -&gt; Inlet 3 of Mixer [92]: Hg mass flow</t>
  </si>
  <si>
    <t>~1~132~32~~-5001~</t>
  </si>
  <si>
    <t>132 - Outlet of Boiler Assembly [1]: Fan [72] - PA Fan A -&gt; Inlet 3 of Mixer [92]: Dry Oxygen</t>
  </si>
  <si>
    <t>~1~132~31~~-5001~</t>
  </si>
  <si>
    <t>132 - Outlet of Boiler Assembly [1]: Fan [72] - PA Fan A -&gt; Inlet 3 of Mixer [92]: Normal volume flow</t>
  </si>
  <si>
    <t>~1~137~0~~-5001~</t>
  </si>
  <si>
    <t>137 - Outlet of Boiler Assembly [1]: Fan [90] - PA Fan B -&gt; Inlet 1 of Mixer [92]: Pressure</t>
  </si>
  <si>
    <t>~1~137~1~~-5001~</t>
  </si>
  <si>
    <t>137 - Outlet of Boiler Assembly [1]: Fan [90] - PA Fan B -&gt; Inlet 1 of Mixer [92]: Temperature</t>
  </si>
  <si>
    <t>~1~137~2~~-5001~</t>
  </si>
  <si>
    <t>137 - Outlet of Boiler Assembly [1]: Fan [90] - PA Fan B -&gt; Inlet 1 of Mixer [92]: Mass flow</t>
  </si>
  <si>
    <t>~1~137~22~~-5001~</t>
  </si>
  <si>
    <t>137 - Outlet of Boiler Assembly [1]: Fan [90] - PA Fan B -&gt; Inlet 1 of Mixer [92]: Fly ash flow</t>
  </si>
  <si>
    <t>~1~137~16~~-5001~</t>
  </si>
  <si>
    <t>137 - Outlet of Boiler Assembly [1]: Fan [90] - PA Fan B -&gt; Inlet 1 of Mixer [92]: Fly ash enthalpy</t>
  </si>
  <si>
    <t>~1~137~18~~-5001~</t>
  </si>
  <si>
    <t>137 - Outlet of Boiler Assembly [1]: Fan [90] - PA Fan B -&gt; Inlet 1 of Mixer [92]: Relative humidity</t>
  </si>
  <si>
    <t>~1~137~20~~-5001~</t>
  </si>
  <si>
    <t>137 - Outlet of Boiler Assembly [1]: Fan [90] - PA Fan B -&gt; Inlet 1 of Mixer [92]: Entropy</t>
  </si>
  <si>
    <t>~1~137~3~~-5001~</t>
  </si>
  <si>
    <t>137 - Outlet of Boiler Assembly [1]: Fan [90] - PA Fan B -&gt; Inlet 1 of Mixer [92]: Enthalpy</t>
  </si>
  <si>
    <t>~1~137~19~~-5001~</t>
  </si>
  <si>
    <t>137 - Outlet of Boiler Assembly [1]: Fan [90] - PA Fan B -&gt; Inlet 1 of Mixer [92]: Molecular weight</t>
  </si>
  <si>
    <t>~1~137~4~~-5001~</t>
  </si>
  <si>
    <t>137 - Outlet of Boiler Assembly [1]: Fan [90] - PA Fan B -&gt; Inlet 1 of Mixer [92]: CO2 mass flow</t>
  </si>
  <si>
    <t>~1~137~5~~-5001~</t>
  </si>
  <si>
    <t>137 - Outlet of Boiler Assembly [1]: Fan [90] - PA Fan B -&gt; Inlet 1 of Mixer [92]: Volume flow</t>
  </si>
  <si>
    <t>~1~137~101~~-5001~</t>
  </si>
  <si>
    <t>137 - Outlet of Boiler Assembly [1]: Fan [90] - PA Fan B -&gt; Inlet 1 of Mixer [92]: Density</t>
  </si>
  <si>
    <t>~1~137~6~~-5001~</t>
  </si>
  <si>
    <t>137 - Outlet of Boiler Assembly [1]: Fan [90] - PA Fan B -&gt; Inlet 1 of Mixer [92]: Mole percent of N2</t>
  </si>
  <si>
    <t>~1~137~7~~-5001~</t>
  </si>
  <si>
    <t>137 - Outlet of Boiler Assembly [1]: Fan [90] - PA Fan B -&gt; Inlet 1 of Mixer [92]: Mole percent of O2</t>
  </si>
  <si>
    <t>~1~137~8~~-5001~</t>
  </si>
  <si>
    <t>137 - Outlet of Boiler Assembly [1]: Fan [90] - PA Fan B -&gt; Inlet 1 of Mixer [92]: Mole percent of CO2</t>
  </si>
  <si>
    <t>~1~137~9~~-5001~</t>
  </si>
  <si>
    <t>137 - Outlet of Boiler Assembly [1]: Fan [90] - PA Fan B -&gt; Inlet 1 of Mixer [92]: Mole percent of H2O</t>
  </si>
  <si>
    <t>~1~137~10~~-5001~</t>
  </si>
  <si>
    <t>137 - Outlet of Boiler Assembly [1]: Fan [90] - PA Fan B -&gt; Inlet 1 of Mixer [92]: Mole percent of H2O liquid</t>
  </si>
  <si>
    <t>~1~137~11~~-5001~</t>
  </si>
  <si>
    <t>137 - Outlet of Boiler Assembly [1]: Fan [90] - PA Fan B -&gt; Inlet 1 of Mixer [92]: Mole percent of Ar</t>
  </si>
  <si>
    <t>~1~137~12~~-5001~</t>
  </si>
  <si>
    <t>137 - Outlet of Boiler Assembly [1]: Fan [90] - PA Fan B -&gt; Inlet 1 of Mixer [92]: Mole percent of SO2</t>
  </si>
  <si>
    <t>~1~137~14~~-5001~</t>
  </si>
  <si>
    <t>137 - Outlet of Boiler Assembly [1]: Fan [90] - PA Fan B -&gt; Inlet 1 of Mixer [92]: Sulfur trioxide SO3</t>
  </si>
  <si>
    <t>~1~137~23~~-5001~</t>
  </si>
  <si>
    <t>137 - Outlet of Boiler Assembly [1]: Fan [90] - PA Fan B -&gt; Inlet 1 of Mixer [92]: HCl mass flow</t>
  </si>
  <si>
    <t>~1~137~24~~-5001~</t>
  </si>
  <si>
    <t>137 - Outlet of Boiler Assembly [1]: Fan [90] - PA Fan B -&gt; Inlet 1 of Mixer [92]: NOx mass flow</t>
  </si>
  <si>
    <t>~1~137~25~~-5001~</t>
  </si>
  <si>
    <t>137 - Outlet of Boiler Assembly [1]: Fan [90] - PA Fan B -&gt; Inlet 1 of Mixer [92]: CO mass flow</t>
  </si>
  <si>
    <t>~1~137~26~~-5001~</t>
  </si>
  <si>
    <t>137 - Outlet of Boiler Assembly [1]: Fan [90] - PA Fan B -&gt; Inlet 1 of Mixer [92]: UHC mass flow</t>
  </si>
  <si>
    <t>~1~137~29~~-5001~</t>
  </si>
  <si>
    <t>137 - Outlet of Boiler Assembly [1]: Fan [90] - PA Fan B -&gt; Inlet 1 of Mixer [92]: Hg mass flow</t>
  </si>
  <si>
    <t>~1~137~32~~-5001~</t>
  </si>
  <si>
    <t>137 - Outlet of Boiler Assembly [1]: Fan [90] - PA Fan B -&gt; Inlet 1 of Mixer [92]: Dry Oxygen</t>
  </si>
  <si>
    <t>~1~137~31~~-5001~</t>
  </si>
  <si>
    <t>137 - Outlet of Boiler Assembly [1]: Fan [90] - PA Fan B -&gt; Inlet 1 of Mixer [92]: Normal volume flow</t>
  </si>
  <si>
    <t>~1~138~0~~-5001~</t>
  </si>
  <si>
    <t>138 - Outlet of Mixer [92] -&gt; Inlet of Boiler Assembly [1]: Duct - Classic [2] - Inlet PA Duct: Pressure</t>
  </si>
  <si>
    <t>~1~138~1~~-5001~</t>
  </si>
  <si>
    <t>138 - Outlet of Mixer [92] -&gt; Inlet of Boiler Assembly [1]: Duct - Classic [2] - Inlet PA Duct: Temperature</t>
  </si>
  <si>
    <t>~1~138~2~~-5001~</t>
  </si>
  <si>
    <t>138 - Outlet of Mixer [92] -&gt; Inlet of Boiler Assembly [1]: Duct - Classic [2] - Inlet PA Duct: Mass flow</t>
  </si>
  <si>
    <t>~1~138~22~~-5001~</t>
  </si>
  <si>
    <t>138 - Outlet of Mixer [92] -&gt; Inlet of Boiler Assembly [1]: Duct - Classic [2] - Inlet PA Duct: Fly ash flow</t>
  </si>
  <si>
    <t>~1~138~16~~-5001~</t>
  </si>
  <si>
    <t>138 - Outlet of Mixer [92] -&gt; Inlet of Boiler Assembly [1]: Duct - Classic [2] - Inlet PA Duct: Fly ash enthalpy</t>
  </si>
  <si>
    <t>~1~138~18~~-5001~</t>
  </si>
  <si>
    <t>138 - Outlet of Mixer [92] -&gt; Inlet of Boiler Assembly [1]: Duct - Classic [2] - Inlet PA Duct: Relative humidity</t>
  </si>
  <si>
    <t>~1~138~20~~-5001~</t>
  </si>
  <si>
    <t>138 - Outlet of Mixer [92] -&gt; Inlet of Boiler Assembly [1]: Duct - Classic [2] - Inlet PA Duct: Entropy</t>
  </si>
  <si>
    <t>~1~138~3~~-5001~</t>
  </si>
  <si>
    <t>138 - Outlet of Mixer [92] -&gt; Inlet of Boiler Assembly [1]: Duct - Classic [2] - Inlet PA Duct: Enthalpy</t>
  </si>
  <si>
    <t>~1~138~19~~-5001~</t>
  </si>
  <si>
    <t>138 - Outlet of Mixer [92] -&gt; Inlet of Boiler Assembly [1]: Duct - Classic [2] - Inlet PA Duct: Molecular weight</t>
  </si>
  <si>
    <t>~1~138~4~~-5001~</t>
  </si>
  <si>
    <t>138 - Outlet of Mixer [92] -&gt; Inlet of Boiler Assembly [1]: Duct - Classic [2] - Inlet PA Duct: CO2 mass flow</t>
  </si>
  <si>
    <t>~1~138~5~~-5001~</t>
  </si>
  <si>
    <t>138 - Outlet of Mixer [92] -&gt; Inlet of Boiler Assembly [1]: Duct - Classic [2] - Inlet PA Duct: Volume flow</t>
  </si>
  <si>
    <t>~1~138~101~~-5001~</t>
  </si>
  <si>
    <t>138 - Outlet of Mixer [92] -&gt; Inlet of Boiler Assembly [1]: Duct - Classic [2] - Inlet PA Duct: Density</t>
  </si>
  <si>
    <t>~1~138~6~~-5001~</t>
  </si>
  <si>
    <t>138 - Outlet of Mixer [92] -&gt; Inlet of Boiler Assembly [1]: Duct - Classic [2] - Inlet PA Duct: Mole percent of N2</t>
  </si>
  <si>
    <t>~1~138~7~~-5001~</t>
  </si>
  <si>
    <t>138 - Outlet of Mixer [92] -&gt; Inlet of Boiler Assembly [1]: Duct - Classic [2] - Inlet PA Duct: Mole percent of O2</t>
  </si>
  <si>
    <t>~1~138~8~~-5001~</t>
  </si>
  <si>
    <t>138 - Outlet of Mixer [92] -&gt; Inlet of Boiler Assembly [1]: Duct - Classic [2] - Inlet PA Duct: Mole percent of CO2</t>
  </si>
  <si>
    <t>~1~138~9~~-5001~</t>
  </si>
  <si>
    <t>138 - Outlet of Mixer [92] -&gt; Inlet of Boiler Assembly [1]: Duct - Classic [2] - Inlet PA Duct: Mole percent of H2O</t>
  </si>
  <si>
    <t>~1~138~10~~-5001~</t>
  </si>
  <si>
    <t>138 - Outlet of Mixer [92] -&gt; Inlet of Boiler Assembly [1]: Duct - Classic [2] - Inlet PA Duct: Mole percent of H2O liquid</t>
  </si>
  <si>
    <t>~1~138~11~~-5001~</t>
  </si>
  <si>
    <t>138 - Outlet of Mixer [92] -&gt; Inlet of Boiler Assembly [1]: Duct - Classic [2] - Inlet PA Duct: Mole percent of Ar</t>
  </si>
  <si>
    <t>~1~138~12~~-5001~</t>
  </si>
  <si>
    <t>138 - Outlet of Mixer [92] -&gt; Inlet of Boiler Assembly [1]: Duct - Classic [2] - Inlet PA Duct: Mole percent of SO2</t>
  </si>
  <si>
    <t>~1~138~14~~-5001~</t>
  </si>
  <si>
    <t>138 - Outlet of Mixer [92] -&gt; Inlet of Boiler Assembly [1]: Duct - Classic [2] - Inlet PA Duct: Sulfur trioxide SO3</t>
  </si>
  <si>
    <t>~1~138~23~~-5001~</t>
  </si>
  <si>
    <t>138 - Outlet of Mixer [92] -&gt; Inlet of Boiler Assembly [1]: Duct - Classic [2] - Inlet PA Duct: HCl mass flow</t>
  </si>
  <si>
    <t>~1~138~24~~-5001~</t>
  </si>
  <si>
    <t>138 - Outlet of Mixer [92] -&gt; Inlet of Boiler Assembly [1]: Duct - Classic [2] - Inlet PA Duct: NOx mass flow</t>
  </si>
  <si>
    <t>~1~138~25~~-5001~</t>
  </si>
  <si>
    <t>138 - Outlet of Mixer [92] -&gt; Inlet of Boiler Assembly [1]: Duct - Classic [2] - Inlet PA Duct: CO mass flow</t>
  </si>
  <si>
    <t>~1~138~26~~-5001~</t>
  </si>
  <si>
    <t>138 - Outlet of Mixer [92] -&gt; Inlet of Boiler Assembly [1]: Duct - Classic [2] - Inlet PA Duct: UHC mass flow</t>
  </si>
  <si>
    <t>~1~138~29~~-5001~</t>
  </si>
  <si>
    <t>138 - Outlet of Mixer [92] -&gt; Inlet of Boiler Assembly [1]: Duct - Classic [2] - Inlet PA Duct: Hg mass flow</t>
  </si>
  <si>
    <t>~1~138~32~~-5001~</t>
  </si>
  <si>
    <t>138 - Outlet of Mixer [92] -&gt; Inlet of Boiler Assembly [1]: Duct - Classic [2] - Inlet PA Duct: Dry Oxygen</t>
  </si>
  <si>
    <t>~1~138~31~~-5001~</t>
  </si>
  <si>
    <t>138 - Outlet of Mixer [92] -&gt; Inlet of Boiler Assembly [1]: Duct - Classic [2] - Inlet PA Duct: Normal volume flow</t>
  </si>
  <si>
    <t>~1~139~0~~-5001~</t>
  </si>
  <si>
    <t>139 - Outlet of Boiler Assembly [1]: Fan [102] - IDF B -&gt; Inlet 3 of Mixer [103]: Pressure</t>
  </si>
  <si>
    <t>~1~139~1~~-5001~</t>
  </si>
  <si>
    <t>139 - Outlet of Boiler Assembly [1]: Fan [102] - IDF B -&gt; Inlet 3 of Mixer [103]: Temperature</t>
  </si>
  <si>
    <t>~1~139~2~~-5001~</t>
  </si>
  <si>
    <t>139 - Outlet of Boiler Assembly [1]: Fan [102] - IDF B -&gt; Inlet 3 of Mixer [103]: Mass flow</t>
  </si>
  <si>
    <t>~1~139~22~~-5001~</t>
  </si>
  <si>
    <t>139 - Outlet of Boiler Assembly [1]: Fan [102] - IDF B -&gt; Inlet 3 of Mixer [103]: Fly ash flow</t>
  </si>
  <si>
    <t>~1~139~16~~-5001~</t>
  </si>
  <si>
    <t>139 - Outlet of Boiler Assembly [1]: Fan [102] - IDF B -&gt; Inlet 3 of Mixer [103]: Fly ash enthalpy</t>
  </si>
  <si>
    <t>~1~139~18~~-5001~</t>
  </si>
  <si>
    <t>139 - Outlet of Boiler Assembly [1]: Fan [102] - IDF B -&gt; Inlet 3 of Mixer [103]: Relative humidity</t>
  </si>
  <si>
    <t>~1~139~20~~-5001~</t>
  </si>
  <si>
    <t>139 - Outlet of Boiler Assembly [1]: Fan [102] - IDF B -&gt; Inlet 3 of Mixer [103]: Entropy</t>
  </si>
  <si>
    <t>~1~139~3~~-5001~</t>
  </si>
  <si>
    <t>139 - Outlet of Boiler Assembly [1]: Fan [102] - IDF B -&gt; Inlet 3 of Mixer [103]: Enthalpy</t>
  </si>
  <si>
    <t>~1~139~19~~-5001~</t>
  </si>
  <si>
    <t>139 - Outlet of Boiler Assembly [1]: Fan [102] - IDF B -&gt; Inlet 3 of Mixer [103]: Molecular weight</t>
  </si>
  <si>
    <t>~1~139~4~~-5001~</t>
  </si>
  <si>
    <t>139 - Outlet of Boiler Assembly [1]: Fan [102] - IDF B -&gt; Inlet 3 of Mixer [103]: CO2 mass flow</t>
  </si>
  <si>
    <t>~1~139~5~~-5001~</t>
  </si>
  <si>
    <t>139 - Outlet of Boiler Assembly [1]: Fan [102] - IDF B -&gt; Inlet 3 of Mixer [103]: Volume flow</t>
  </si>
  <si>
    <t>~1~139~101~~-5001~</t>
  </si>
  <si>
    <t>139 - Outlet of Boiler Assembly [1]: Fan [102] - IDF B -&gt; Inlet 3 of Mixer [103]: Density</t>
  </si>
  <si>
    <t>~1~139~6~~-5001~</t>
  </si>
  <si>
    <t>139 - Outlet of Boiler Assembly [1]: Fan [102] - IDF B -&gt; Inlet 3 of Mixer [103]: Mole percent of N2</t>
  </si>
  <si>
    <t>~1~139~7~~-5001~</t>
  </si>
  <si>
    <t>139 - Outlet of Boiler Assembly [1]: Fan [102] - IDF B -&gt; Inlet 3 of Mixer [103]: Mole percent of O2</t>
  </si>
  <si>
    <t>~1~139~8~~-5001~</t>
  </si>
  <si>
    <t>139 - Outlet of Boiler Assembly [1]: Fan [102] - IDF B -&gt; Inlet 3 of Mixer [103]: Mole percent of CO2</t>
  </si>
  <si>
    <t>~1~139~9~~-5001~</t>
  </si>
  <si>
    <t>139 - Outlet of Boiler Assembly [1]: Fan [102] - IDF B -&gt; Inlet 3 of Mixer [103]: Mole percent of H2O</t>
  </si>
  <si>
    <t>~1~139~10~~-5001~</t>
  </si>
  <si>
    <t>139 - Outlet of Boiler Assembly [1]: Fan [102] - IDF B -&gt; Inlet 3 of Mixer [103]: Mole percent of H2O liquid</t>
  </si>
  <si>
    <t>~1~139~11~~-5001~</t>
  </si>
  <si>
    <t>139 - Outlet of Boiler Assembly [1]: Fan [102] - IDF B -&gt; Inlet 3 of Mixer [103]: Mole percent of Ar</t>
  </si>
  <si>
    <t>~1~139~12~~-5001~</t>
  </si>
  <si>
    <t>139 - Outlet of Boiler Assembly [1]: Fan [102] - IDF B -&gt; Inlet 3 of Mixer [103]: Mole percent of SO2</t>
  </si>
  <si>
    <t>~1~139~14~~-5001~</t>
  </si>
  <si>
    <t>139 - Outlet of Boiler Assembly [1]: Fan [102] - IDF B -&gt; Inlet 3 of Mixer [103]: Sulfur trioxide SO3</t>
  </si>
  <si>
    <t>~1~139~23~~-5001~</t>
  </si>
  <si>
    <t>139 - Outlet of Boiler Assembly [1]: Fan [102] - IDF B -&gt; Inlet 3 of Mixer [103]: HCl mass flow</t>
  </si>
  <si>
    <t>~1~139~24~~-5001~</t>
  </si>
  <si>
    <t>139 - Outlet of Boiler Assembly [1]: Fan [102] - IDF B -&gt; Inlet 3 of Mixer [103]: NOx mass flow</t>
  </si>
  <si>
    <t>~1~139~25~~-5001~</t>
  </si>
  <si>
    <t>139 - Outlet of Boiler Assembly [1]: Fan [102] - IDF B -&gt; Inlet 3 of Mixer [103]: CO mass flow</t>
  </si>
  <si>
    <t>~1~139~26~~-5001~</t>
  </si>
  <si>
    <t>139 - Outlet of Boiler Assembly [1]: Fan [102] - IDF B -&gt; Inlet 3 of Mixer [103]: UHC mass flow</t>
  </si>
  <si>
    <t>~1~139~29~~-5001~</t>
  </si>
  <si>
    <t>139 - Outlet of Boiler Assembly [1]: Fan [102] - IDF B -&gt; Inlet 3 of Mixer [103]: Hg mass flow</t>
  </si>
  <si>
    <t>~1~139~32~~-5001~</t>
  </si>
  <si>
    <t>139 - Outlet of Boiler Assembly [1]: Fan [102] - IDF B -&gt; Inlet 3 of Mixer [103]: Dry Oxygen</t>
  </si>
  <si>
    <t>~1~139~31~~-5001~</t>
  </si>
  <si>
    <t>139 - Outlet of Boiler Assembly [1]: Fan [102] - IDF B -&gt; Inlet 3 of Mixer [103]: Normal volume flow</t>
  </si>
  <si>
    <t>~1~140~0~~-5001~</t>
  </si>
  <si>
    <t>140 - Outlet of Boiler Assembly [1]: Duct - Classic [48] - Outlet Flue Gas Duct -&gt; Inlet of Splitter [104]: Pressure</t>
  </si>
  <si>
    <t>~1~140~1~~-5001~</t>
  </si>
  <si>
    <t>140 - Outlet of Boiler Assembly [1]: Duct - Classic [48] - Outlet Flue Gas Duct -&gt; Inlet of Splitter [104]: Temperature</t>
  </si>
  <si>
    <t>~1~140~2~~-5001~</t>
  </si>
  <si>
    <t>140 - Outlet of Boiler Assembly [1]: Duct - Classic [48] - Outlet Flue Gas Duct -&gt; Inlet of Splitter [104]: Mass flow</t>
  </si>
  <si>
    <t>~1~140~22~~-5001~</t>
  </si>
  <si>
    <t>140 - Outlet of Boiler Assembly [1]: Duct - Classic [48] - Outlet Flue Gas Duct -&gt; Inlet of Splitter [104]: Fly ash flow</t>
  </si>
  <si>
    <t>~1~140~16~~-5001~</t>
  </si>
  <si>
    <t>140 - Outlet of Boiler Assembly [1]: Duct - Classic [48] - Outlet Flue Gas Duct -&gt; Inlet of Splitter [104]: Fly ash enthalpy</t>
  </si>
  <si>
    <t>~1~140~18~~-5001~</t>
  </si>
  <si>
    <t>140 - Outlet of Boiler Assembly [1]: Duct - Classic [48] - Outlet Flue Gas Duct -&gt; Inlet of Splitter [104]: Relative humidity</t>
  </si>
  <si>
    <t>~1~140~20~~-5001~</t>
  </si>
  <si>
    <t>140 - Outlet of Boiler Assembly [1]: Duct - Classic [48] - Outlet Flue Gas Duct -&gt; Inlet of Splitter [104]: Entropy</t>
  </si>
  <si>
    <t>~1~140~3~~-5001~</t>
  </si>
  <si>
    <t>140 - Outlet of Boiler Assembly [1]: Duct - Classic [48] - Outlet Flue Gas Duct -&gt; Inlet of Splitter [104]: Enthalpy</t>
  </si>
  <si>
    <t>~1~140~19~~-5001~</t>
  </si>
  <si>
    <t>140 - Outlet of Boiler Assembly [1]: Duct - Classic [48] - Outlet Flue Gas Duct -&gt; Inlet of Splitter [104]: Molecular weight</t>
  </si>
  <si>
    <t>~1~140~4~~-5001~</t>
  </si>
  <si>
    <t>140 - Outlet of Boiler Assembly [1]: Duct - Classic [48] - Outlet Flue Gas Duct -&gt; Inlet of Splitter [104]: CO2 mass flow</t>
  </si>
  <si>
    <t>~1~140~5~~-5001~</t>
  </si>
  <si>
    <t>140 - Outlet of Boiler Assembly [1]: Duct - Classic [48] - Outlet Flue Gas Duct -&gt; Inlet of Splitter [104]: Volume flow</t>
  </si>
  <si>
    <t>~1~140~101~~-5001~</t>
  </si>
  <si>
    <t>140 - Outlet of Boiler Assembly [1]: Duct - Classic [48] - Outlet Flue Gas Duct -&gt; Inlet of Splitter [104]: Density</t>
  </si>
  <si>
    <t>~1~140~6~~-5001~</t>
  </si>
  <si>
    <t>140 - Outlet of Boiler Assembly [1]: Duct - Classic [48] - Outlet Flue Gas Duct -&gt; Inlet of Splitter [104]: Mole percent of N2</t>
  </si>
  <si>
    <t>~1~140~7~~-5001~</t>
  </si>
  <si>
    <t>140 - Outlet of Boiler Assembly [1]: Duct - Classic [48] - Outlet Flue Gas Duct -&gt; Inlet of Splitter [104]: Mole percent of O2</t>
  </si>
  <si>
    <t>~1~140~8~~-5001~</t>
  </si>
  <si>
    <t>140 - Outlet of Boiler Assembly [1]: Duct - Classic [48] - Outlet Flue Gas Duct -&gt; Inlet of Splitter [104]: Mole percent of CO2</t>
  </si>
  <si>
    <t>~1~140~9~~-5001~</t>
  </si>
  <si>
    <t>140 - Outlet of Boiler Assembly [1]: Duct - Classic [48] - Outlet Flue Gas Duct -&gt; Inlet of Splitter [104]: Mole percent of H2O</t>
  </si>
  <si>
    <t>~1~140~10~~-5001~</t>
  </si>
  <si>
    <t>140 - Outlet of Boiler Assembly [1]: Duct - Classic [48] - Outlet Flue Gas Duct -&gt; Inlet of Splitter [104]: Mole percent of H2O liquid</t>
  </si>
  <si>
    <t>~1~140~11~~-5001~</t>
  </si>
  <si>
    <t>140 - Outlet of Boiler Assembly [1]: Duct - Classic [48] - Outlet Flue Gas Duct -&gt; Inlet of Splitter [104]: Mole percent of Ar</t>
  </si>
  <si>
    <t>~1~140~12~~-5001~</t>
  </si>
  <si>
    <t>140 - Outlet of Boiler Assembly [1]: Duct - Classic [48] - Outlet Flue Gas Duct -&gt; Inlet of Splitter [104]: Mole percent of SO2</t>
  </si>
  <si>
    <t>~1~140~14~~-5001~</t>
  </si>
  <si>
    <t>140 - Outlet of Boiler Assembly [1]: Duct - Classic [48] - Outlet Flue Gas Duct -&gt; Inlet of Splitter [104]: Sulfur trioxide SO3</t>
  </si>
  <si>
    <t>~1~140~23~~-5001~</t>
  </si>
  <si>
    <t>140 - Outlet of Boiler Assembly [1]: Duct - Classic [48] - Outlet Flue Gas Duct -&gt; Inlet of Splitter [104]: HCl mass flow</t>
  </si>
  <si>
    <t>~1~140~24~~-5001~</t>
  </si>
  <si>
    <t>140 - Outlet of Boiler Assembly [1]: Duct - Classic [48] - Outlet Flue Gas Duct -&gt; Inlet of Splitter [104]: NOx mass flow</t>
  </si>
  <si>
    <t>~1~140~25~~-5001~</t>
  </si>
  <si>
    <t>140 - Outlet of Boiler Assembly [1]: Duct - Classic [48] - Outlet Flue Gas Duct -&gt; Inlet of Splitter [104]: CO mass flow</t>
  </si>
  <si>
    <t>~1~140~26~~-5001~</t>
  </si>
  <si>
    <t>140 - Outlet of Boiler Assembly [1]: Duct - Classic [48] - Outlet Flue Gas Duct -&gt; Inlet of Splitter [104]: UHC mass flow</t>
  </si>
  <si>
    <t>~1~140~29~~-5001~</t>
  </si>
  <si>
    <t>140 - Outlet of Boiler Assembly [1]: Duct - Classic [48] - Outlet Flue Gas Duct -&gt; Inlet of Splitter [104]: Hg mass flow</t>
  </si>
  <si>
    <t>~1~140~32~~-5001~</t>
  </si>
  <si>
    <t>140 - Outlet of Boiler Assembly [1]: Duct - Classic [48] - Outlet Flue Gas Duct -&gt; Inlet of Splitter [104]: Dry Oxygen</t>
  </si>
  <si>
    <t>~1~140~31~~-5001~</t>
  </si>
  <si>
    <t>140 - Outlet of Boiler Assembly [1]: Duct - Classic [48] - Outlet Flue Gas Duct -&gt; Inlet of Splitter [104]: Normal volume flow</t>
  </si>
  <si>
    <t>~1~141~0~~-5001~</t>
  </si>
  <si>
    <t>141 - Outlet 3 of Splitter [104] -&gt; Inlet of Boiler Assembly [1]: Fan [52] - IDF A: Pressure</t>
  </si>
  <si>
    <t>~1~141~1~~-5001~</t>
  </si>
  <si>
    <t>141 - Outlet 3 of Splitter [104] -&gt; Inlet of Boiler Assembly [1]: Fan [52] - IDF A: Temperature</t>
  </si>
  <si>
    <t>~1~141~2~~-5001~</t>
  </si>
  <si>
    <t>141 - Outlet 3 of Splitter [104] -&gt; Inlet of Boiler Assembly [1]: Fan [52] - IDF A: Mass flow</t>
  </si>
  <si>
    <t>~1~141~22~~-5001~</t>
  </si>
  <si>
    <t>141 - Outlet 3 of Splitter [104] -&gt; Inlet of Boiler Assembly [1]: Fan [52] - IDF A: Fly ash flow</t>
  </si>
  <si>
    <t>~1~141~16~~-5001~</t>
  </si>
  <si>
    <t>141 - Outlet 3 of Splitter [104] -&gt; Inlet of Boiler Assembly [1]: Fan [52] - IDF A: Fly ash enthalpy</t>
  </si>
  <si>
    <t>~1~141~18~~-5001~</t>
  </si>
  <si>
    <t>141 - Outlet 3 of Splitter [104] -&gt; Inlet of Boiler Assembly [1]: Fan [52] - IDF A: Relative humidity</t>
  </si>
  <si>
    <t>~1~141~20~~-5001~</t>
  </si>
  <si>
    <t>141 - Outlet 3 of Splitter [104] -&gt; Inlet of Boiler Assembly [1]: Fan [52] - IDF A: Entropy</t>
  </si>
  <si>
    <t>~1~141~3~~-5001~</t>
  </si>
  <si>
    <t>141 - Outlet 3 of Splitter [104] -&gt; Inlet of Boiler Assembly [1]: Fan [52] - IDF A: Enthalpy</t>
  </si>
  <si>
    <t>~1~141~19~~-5001~</t>
  </si>
  <si>
    <t>141 - Outlet 3 of Splitter [104] -&gt; Inlet of Boiler Assembly [1]: Fan [52] - IDF A: Molecular weight</t>
  </si>
  <si>
    <t>~1~141~4~~-5001~</t>
  </si>
  <si>
    <t>141 - Outlet 3 of Splitter [104] -&gt; Inlet of Boiler Assembly [1]: Fan [52] - IDF A: CO2 mass flow</t>
  </si>
  <si>
    <t>~1~141~5~~-5001~</t>
  </si>
  <si>
    <t>141 - Outlet 3 of Splitter [104] -&gt; Inlet of Boiler Assembly [1]: Fan [52] - IDF A: Volume flow</t>
  </si>
  <si>
    <t>~1~141~101~~-5001~</t>
  </si>
  <si>
    <t>141 - Outlet 3 of Splitter [104] -&gt; Inlet of Boiler Assembly [1]: Fan [52] - IDF A: Density</t>
  </si>
  <si>
    <t>~1~141~6~~-5001~</t>
  </si>
  <si>
    <t>141 - Outlet 3 of Splitter [104] -&gt; Inlet of Boiler Assembly [1]: Fan [52] - IDF A: Mole percent of N2</t>
  </si>
  <si>
    <t>~1~141~7~~-5001~</t>
  </si>
  <si>
    <t>141 - Outlet 3 of Splitter [104] -&gt; Inlet of Boiler Assembly [1]: Fan [52] - IDF A: Mole percent of O2</t>
  </si>
  <si>
    <t>~1~141~8~~-5001~</t>
  </si>
  <si>
    <t>141 - Outlet 3 of Splitter [104] -&gt; Inlet of Boiler Assembly [1]: Fan [52] - IDF A: Mole percent of CO2</t>
  </si>
  <si>
    <t>~1~141~9~~-5001~</t>
  </si>
  <si>
    <t>141 - Outlet 3 of Splitter [104] -&gt; Inlet of Boiler Assembly [1]: Fan [52] - IDF A: Mole percent of H2O</t>
  </si>
  <si>
    <t>~1~141~10~~-5001~</t>
  </si>
  <si>
    <t>141 - Outlet 3 of Splitter [104] -&gt; Inlet of Boiler Assembly [1]: Fan [52] - IDF A: Mole percent of H2O liquid</t>
  </si>
  <si>
    <t>~1~141~11~~-5001~</t>
  </si>
  <si>
    <t>141 - Outlet 3 of Splitter [104] -&gt; Inlet of Boiler Assembly [1]: Fan [52] - IDF A: Mole percent of Ar</t>
  </si>
  <si>
    <t>~1~141~12~~-5001~</t>
  </si>
  <si>
    <t>141 - Outlet 3 of Splitter [104] -&gt; Inlet of Boiler Assembly [1]: Fan [52] - IDF A: Mole percent of SO2</t>
  </si>
  <si>
    <t>~1~141~14~~-5001~</t>
  </si>
  <si>
    <t>141 - Outlet 3 of Splitter [104] -&gt; Inlet of Boiler Assembly [1]: Fan [52] - IDF A: Sulfur trioxide SO3</t>
  </si>
  <si>
    <t>~1~141~23~~-5001~</t>
  </si>
  <si>
    <t>141 - Outlet 3 of Splitter [104] -&gt; Inlet of Boiler Assembly [1]: Fan [52] - IDF A: HCl mass flow</t>
  </si>
  <si>
    <t>~1~141~24~~-5001~</t>
  </si>
  <si>
    <t>141 - Outlet 3 of Splitter [104] -&gt; Inlet of Boiler Assembly [1]: Fan [52] - IDF A: NOx mass flow</t>
  </si>
  <si>
    <t>~1~141~25~~-5001~</t>
  </si>
  <si>
    <t>141 - Outlet 3 of Splitter [104] -&gt; Inlet of Boiler Assembly [1]: Fan [52] - IDF A: CO mass flow</t>
  </si>
  <si>
    <t>~1~141~26~~-5001~</t>
  </si>
  <si>
    <t>141 - Outlet 3 of Splitter [104] -&gt; Inlet of Boiler Assembly [1]: Fan [52] - IDF A: UHC mass flow</t>
  </si>
  <si>
    <t>~1~141~29~~-5001~</t>
  </si>
  <si>
    <t>141 - Outlet 3 of Splitter [104] -&gt; Inlet of Boiler Assembly [1]: Fan [52] - IDF A: Hg mass flow</t>
  </si>
  <si>
    <t>~1~141~32~~-5001~</t>
  </si>
  <si>
    <t>141 - Outlet 3 of Splitter [104] -&gt; Inlet of Boiler Assembly [1]: Fan [52] - IDF A: Dry Oxygen</t>
  </si>
  <si>
    <t>~1~141~31~~-5001~</t>
  </si>
  <si>
    <t>141 - Outlet 3 of Splitter [104] -&gt; Inlet of Boiler Assembly [1]: Fan [52] - IDF A: Normal volume flow</t>
  </si>
  <si>
    <t>~1~142~0~~-5001~</t>
  </si>
  <si>
    <t>142 - Outlet 1 of Splitter [104] -&gt; Inlet of Boiler Assembly [1]: Fan [102] - IDF B: Pressure</t>
  </si>
  <si>
    <t>~1~142~1~~-5001~</t>
  </si>
  <si>
    <t>142 - Outlet 1 of Splitter [104] -&gt; Inlet of Boiler Assembly [1]: Fan [102] - IDF B: Temperature</t>
  </si>
  <si>
    <t>~1~142~2~~-5001~</t>
  </si>
  <si>
    <t>142 - Outlet 1 of Splitter [104] -&gt; Inlet of Boiler Assembly [1]: Fan [102] - IDF B: Mass flow</t>
  </si>
  <si>
    <t>~1~142~22~~-5001~</t>
  </si>
  <si>
    <t>142 - Outlet 1 of Splitter [104] -&gt; Inlet of Boiler Assembly [1]: Fan [102] - IDF B: Fly ash flow</t>
  </si>
  <si>
    <t>~1~142~16~~-5001~</t>
  </si>
  <si>
    <t>142 - Outlet 1 of Splitter [104] -&gt; Inlet of Boiler Assembly [1]: Fan [102] - IDF B: Fly ash enthalpy</t>
  </si>
  <si>
    <t>~1~142~18~~-5001~</t>
  </si>
  <si>
    <t>142 - Outlet 1 of Splitter [104] -&gt; Inlet of Boiler Assembly [1]: Fan [102] - IDF B: Relative humidity</t>
  </si>
  <si>
    <t>~1~142~20~~-5001~</t>
  </si>
  <si>
    <t>142 - Outlet 1 of Splitter [104] -&gt; Inlet of Boiler Assembly [1]: Fan [102] - IDF B: Entropy</t>
  </si>
  <si>
    <t>~1~142~3~~-5001~</t>
  </si>
  <si>
    <t>142 - Outlet 1 of Splitter [104] -&gt; Inlet of Boiler Assembly [1]: Fan [102] - IDF B: Enthalpy</t>
  </si>
  <si>
    <t>~1~142~19~~-5001~</t>
  </si>
  <si>
    <t>142 - Outlet 1 of Splitter [104] -&gt; Inlet of Boiler Assembly [1]: Fan [102] - IDF B: Molecular weight</t>
  </si>
  <si>
    <t>~1~142~4~~-5001~</t>
  </si>
  <si>
    <t>142 - Outlet 1 of Splitter [104] -&gt; Inlet of Boiler Assembly [1]: Fan [102] - IDF B: CO2 mass flow</t>
  </si>
  <si>
    <t>~1~142~5~~-5001~</t>
  </si>
  <si>
    <t>142 - Outlet 1 of Splitter [104] -&gt; Inlet of Boiler Assembly [1]: Fan [102] - IDF B: Volume flow</t>
  </si>
  <si>
    <t>~1~142~101~~-5001~</t>
  </si>
  <si>
    <t>142 - Outlet 1 of Splitter [104] -&gt; Inlet of Boiler Assembly [1]: Fan [102] - IDF B: Density</t>
  </si>
  <si>
    <t>~1~142~6~~-5001~</t>
  </si>
  <si>
    <t>142 - Outlet 1 of Splitter [104] -&gt; Inlet of Boiler Assembly [1]: Fan [102] - IDF B: Mole percent of N2</t>
  </si>
  <si>
    <t>~1~142~7~~-5001~</t>
  </si>
  <si>
    <t>142 - Outlet 1 of Splitter [104] -&gt; Inlet of Boiler Assembly [1]: Fan [102] - IDF B: Mole percent of O2</t>
  </si>
  <si>
    <t>~1~142~8~~-5001~</t>
  </si>
  <si>
    <t>142 - Outlet 1 of Splitter [104] -&gt; Inlet of Boiler Assembly [1]: Fan [102] - IDF B: Mole percent of CO2</t>
  </si>
  <si>
    <t>~1~142~9~~-5001~</t>
  </si>
  <si>
    <t>142 - Outlet 1 of Splitter [104] -&gt; Inlet of Boiler Assembly [1]: Fan [102] - IDF B: Mole percent of H2O</t>
  </si>
  <si>
    <t>~1~142~10~~-5001~</t>
  </si>
  <si>
    <t>142 - Outlet 1 of Splitter [104] -&gt; Inlet of Boiler Assembly [1]: Fan [102] - IDF B: Mole percent of H2O liquid</t>
  </si>
  <si>
    <t>~1~142~11~~-5001~</t>
  </si>
  <si>
    <t>142 - Outlet 1 of Splitter [104] -&gt; Inlet of Boiler Assembly [1]: Fan [102] - IDF B: Mole percent of Ar</t>
  </si>
  <si>
    <t>~1~142~12~~-5001~</t>
  </si>
  <si>
    <t>142 - Outlet 1 of Splitter [104] -&gt; Inlet of Boiler Assembly [1]: Fan [102] - IDF B: Mole percent of SO2</t>
  </si>
  <si>
    <t>~1~142~14~~-5001~</t>
  </si>
  <si>
    <t>142 - Outlet 1 of Splitter [104] -&gt; Inlet of Boiler Assembly [1]: Fan [102] - IDF B: Sulfur trioxide SO3</t>
  </si>
  <si>
    <t>~1~142~23~~-5001~</t>
  </si>
  <si>
    <t>142 - Outlet 1 of Splitter [104] -&gt; Inlet of Boiler Assembly [1]: Fan [102] - IDF B: HCl mass flow</t>
  </si>
  <si>
    <t>~1~142~24~~-5001~</t>
  </si>
  <si>
    <t>142 - Outlet 1 of Splitter [104] -&gt; Inlet of Boiler Assembly [1]: Fan [102] - IDF B: NOx mass flow</t>
  </si>
  <si>
    <t>~1~142~25~~-5001~</t>
  </si>
  <si>
    <t>142 - Outlet 1 of Splitter [104] -&gt; Inlet of Boiler Assembly [1]: Fan [102] - IDF B: CO mass flow</t>
  </si>
  <si>
    <t>~1~142~26~~-5001~</t>
  </si>
  <si>
    <t>142 - Outlet 1 of Splitter [104] -&gt; Inlet of Boiler Assembly [1]: Fan [102] - IDF B: UHC mass flow</t>
  </si>
  <si>
    <t>~1~142~29~~-5001~</t>
  </si>
  <si>
    <t>142 - Outlet 1 of Splitter [104] -&gt; Inlet of Boiler Assembly [1]: Fan [102] - IDF B: Hg mass flow</t>
  </si>
  <si>
    <t>~1~142~32~~-5001~</t>
  </si>
  <si>
    <t>142 - Outlet 1 of Splitter [104] -&gt; Inlet of Boiler Assembly [1]: Fan [102] - IDF B: Dry Oxygen</t>
  </si>
  <si>
    <t>~1~142~31~~-5001~</t>
  </si>
  <si>
    <t>142 - Outlet 1 of Splitter [104] -&gt; Inlet of Boiler Assembly [1]: Fan [102] - IDF B: Normal volume flow</t>
  </si>
  <si>
    <t>~2~3~0~~-5001~</t>
  </si>
  <si>
    <t>3 - Outlet of ST Assembly [1]: ST Group [4] - HPT 1 -&gt; Inlet of Splitter [13]: Pressure</t>
  </si>
  <si>
    <t>~2~3~1~~-5001~</t>
  </si>
  <si>
    <t>3 - Outlet of ST Assembly [1]: ST Group [4] - HPT 1 -&gt; Inlet of Splitter [13]: Temperature</t>
  </si>
  <si>
    <t>~2~3~2~~-5001~</t>
  </si>
  <si>
    <t>3 - Outlet of ST Assembly [1]: ST Group [4] - HPT 1 -&gt; Inlet of Splitter [13]: Mass flow</t>
  </si>
  <si>
    <t>~2~3~20~~-5001~</t>
  </si>
  <si>
    <t>3 - Outlet of ST Assembly [1]: ST Group [4] - HPT 1 -&gt; Inlet of Splitter [13]: Entropy</t>
  </si>
  <si>
    <t>~2~3~4~~-5001~</t>
  </si>
  <si>
    <t>3 - Outlet of ST Assembly [1]: ST Group [4] - HPT 1 -&gt; Inlet of Splitter [13]: Enthalpy</t>
  </si>
  <si>
    <t>~2~3~3~~-5001~</t>
  </si>
  <si>
    <t>3 - Outlet of ST Assembly [1]: ST Group [4] - HPT 1 -&gt; Inlet of Splitter [13]: Enthalpy H*</t>
  </si>
  <si>
    <t>~2~3~5~~-5001~</t>
  </si>
  <si>
    <t>3 - Outlet of ST Assembly [1]: ST Group [4] - HPT 1 -&gt; Inlet of Splitter [13]: Steam quality</t>
  </si>
  <si>
    <t>~2~3~10~~-5001~</t>
  </si>
  <si>
    <t>3 - Outlet of ST Assembly [1]: ST Group [4] - HPT 1 -&gt; Inlet of Splitter [13]: Density</t>
  </si>
  <si>
    <t>~2~3~11~~-5001~</t>
  </si>
  <si>
    <t>3 - Outlet of ST Assembly [1]: ST Group [4] - HPT 1 -&gt; Inlet of Splitter [13]: Specific heat</t>
  </si>
  <si>
    <t>~2~3~12~~-5001~</t>
  </si>
  <si>
    <t>3 - Outlet of ST Assembly [1]: ST Group [4] - HPT 1 -&gt; Inlet of Splitter [13]: Thermal conductivity</t>
  </si>
  <si>
    <t>W/m-C</t>
  </si>
  <si>
    <t>~2~3~13~~-5001~</t>
  </si>
  <si>
    <t>3 - Outlet of ST Assembly [1]: ST Group [4] - HPT 1 -&gt; Inlet of Splitter [13]: Dynamic viscosity</t>
  </si>
  <si>
    <t>kg/m-s</t>
  </si>
  <si>
    <t>~2~4~0~~-5001~</t>
  </si>
  <si>
    <t>4 - Outlet 2 of Splitter [13] -&gt; Inlet of ST Assembly [1]: ST Group [5] - HPT 2: Pressure</t>
  </si>
  <si>
    <t>~2~4~1~~-5001~</t>
  </si>
  <si>
    <t>4 - Outlet 2 of Splitter [13] -&gt; Inlet of ST Assembly [1]: ST Group [5] - HPT 2: Temperature</t>
  </si>
  <si>
    <t>~2~4~2~~-5001~</t>
  </si>
  <si>
    <t>4 - Outlet 2 of Splitter [13] -&gt; Inlet of ST Assembly [1]: ST Group [5] - HPT 2: Mass flow</t>
  </si>
  <si>
    <t>~2~4~20~~-5001~</t>
  </si>
  <si>
    <t>4 - Outlet 2 of Splitter [13] -&gt; Inlet of ST Assembly [1]: ST Group [5] - HPT 2: Entropy</t>
  </si>
  <si>
    <t>~2~4~4~~-5001~</t>
  </si>
  <si>
    <t>4 - Outlet 2 of Splitter [13] -&gt; Inlet of ST Assembly [1]: ST Group [5] - HPT 2: Enthalpy</t>
  </si>
  <si>
    <t>~2~4~3~~-5001~</t>
  </si>
  <si>
    <t>4 - Outlet 2 of Splitter [13] -&gt; Inlet of ST Assembly [1]: ST Group [5] - HPT 2: Enthalpy H*</t>
  </si>
  <si>
    <t>~2~4~5~~-5001~</t>
  </si>
  <si>
    <t>4 - Outlet 2 of Splitter [13] -&gt; Inlet of ST Assembly [1]: ST Group [5] - HPT 2: Steam quality</t>
  </si>
  <si>
    <t>~2~4~10~~-5001~</t>
  </si>
  <si>
    <t>4 - Outlet 2 of Splitter [13] -&gt; Inlet of ST Assembly [1]: ST Group [5] - HPT 2: Density</t>
  </si>
  <si>
    <t>~2~4~11~~-5001~</t>
  </si>
  <si>
    <t>4 - Outlet 2 of Splitter [13] -&gt; Inlet of ST Assembly [1]: ST Group [5] - HPT 2: Specific heat</t>
  </si>
  <si>
    <t>~2~4~12~~-5001~</t>
  </si>
  <si>
    <t>4 - Outlet 2 of Splitter [13] -&gt; Inlet of ST Assembly [1]: ST Group [5] - HPT 2: Thermal conductivity</t>
  </si>
  <si>
    <t>~2~4~13~~-5001~</t>
  </si>
  <si>
    <t>4 - Outlet 2 of Splitter [13] -&gt; Inlet of ST Assembly [1]: ST Group [5] - HPT 2: Dynamic viscosity</t>
  </si>
  <si>
    <t>~2~5~0~~-5001~</t>
  </si>
  <si>
    <t>5 - Outlet of ST Assembly [1]: ST Group [5] - HPT 2 -&gt; Inlet of Splitter [14]: Pressure</t>
  </si>
  <si>
    <t>~2~5~1~~-5001~</t>
  </si>
  <si>
    <t>5 - Outlet of ST Assembly [1]: ST Group [5] - HPT 2 -&gt; Inlet of Splitter [14]: Temperature</t>
  </si>
  <si>
    <t>~2~5~2~~-5001~</t>
  </si>
  <si>
    <t>5 - Outlet of ST Assembly [1]: ST Group [5] - HPT 2 -&gt; Inlet of Splitter [14]: Mass flow</t>
  </si>
  <si>
    <t>~2~5~20~~-5001~</t>
  </si>
  <si>
    <t>5 - Outlet of ST Assembly [1]: ST Group [5] - HPT 2 -&gt; Inlet of Splitter [14]: Entropy</t>
  </si>
  <si>
    <t>~2~5~4~~-5001~</t>
  </si>
  <si>
    <t>5 - Outlet of ST Assembly [1]: ST Group [5] - HPT 2 -&gt; Inlet of Splitter [14]: Enthalpy</t>
  </si>
  <si>
    <t>~2~5~3~~-5001~</t>
  </si>
  <si>
    <t>5 - Outlet of ST Assembly [1]: ST Group [5] - HPT 2 -&gt; Inlet of Splitter [14]: Enthalpy H*</t>
  </si>
  <si>
    <t>~2~5~5~~-5001~</t>
  </si>
  <si>
    <t>5 - Outlet of ST Assembly [1]: ST Group [5] - HPT 2 -&gt; Inlet of Splitter [14]: Steam quality</t>
  </si>
  <si>
    <t>~2~5~10~~-5001~</t>
  </si>
  <si>
    <t>5 - Outlet of ST Assembly [1]: ST Group [5] - HPT 2 -&gt; Inlet of Splitter [14]: Density</t>
  </si>
  <si>
    <t>~2~5~11~~-5001~</t>
  </si>
  <si>
    <t>5 - Outlet of ST Assembly [1]: ST Group [5] - HPT 2 -&gt; Inlet of Splitter [14]: Specific heat</t>
  </si>
  <si>
    <t>~2~5~12~~-5001~</t>
  </si>
  <si>
    <t>5 - Outlet of ST Assembly [1]: ST Group [5] - HPT 2 -&gt; Inlet of Splitter [14]: Thermal conductivity</t>
  </si>
  <si>
    <t>~2~5~13~~-5001~</t>
  </si>
  <si>
    <t>5 - Outlet of ST Assembly [1]: ST Group [5] - HPT 2 -&gt; Inlet of Splitter [14]: Dynamic viscosity</t>
  </si>
  <si>
    <t>~2~6~0~~-5001~</t>
  </si>
  <si>
    <t>6 - Outlet of Pipe (PCE) [76] -&gt; Water inlet of Boiler Assembly [1]: Economiser (PCE) [42] - ECO: Pressure</t>
  </si>
  <si>
    <t>~2~6~1~~-5001~</t>
  </si>
  <si>
    <t>6 - Outlet of Pipe (PCE) [76] -&gt; Water inlet of Boiler Assembly [1]: Economiser (PCE) [42] - ECO: Temperature</t>
  </si>
  <si>
    <t>~2~6~2~~-5001~</t>
  </si>
  <si>
    <t>6 - Outlet of Pipe (PCE) [76] -&gt; Water inlet of Boiler Assembly [1]: Economiser (PCE) [42] - ECO: Mass flow</t>
  </si>
  <si>
    <t>~2~6~20~~-5001~</t>
  </si>
  <si>
    <t>6 - Outlet of Pipe (PCE) [76] -&gt; Water inlet of Boiler Assembly [1]: Economiser (PCE) [42] - ECO: Entropy</t>
  </si>
  <si>
    <t>~2~6~4~~-5001~</t>
  </si>
  <si>
    <t>6 - Outlet of Pipe (PCE) [76] -&gt; Water inlet of Boiler Assembly [1]: Economiser (PCE) [42] - ECO: Enthalpy</t>
  </si>
  <si>
    <t>~2~6~3~~-5001~</t>
  </si>
  <si>
    <t>6 - Outlet of Pipe (PCE) [76] -&gt; Water inlet of Boiler Assembly [1]: Economiser (PCE) [42] - ECO: Enthalpy H*</t>
  </si>
  <si>
    <t>~2~6~5~~-5001~</t>
  </si>
  <si>
    <t>6 - Outlet of Pipe (PCE) [76] -&gt; Water inlet of Boiler Assembly [1]: Economiser (PCE) [42] - ECO: Steam quality</t>
  </si>
  <si>
    <t>~2~6~10~~-5001~</t>
  </si>
  <si>
    <t>6 - Outlet of Pipe (PCE) [76] -&gt; Water inlet of Boiler Assembly [1]: Economiser (PCE) [42] - ECO: Density</t>
  </si>
  <si>
    <t>~2~6~11~~-5001~</t>
  </si>
  <si>
    <t>6 - Outlet of Pipe (PCE) [76] -&gt; Water inlet of Boiler Assembly [1]: Economiser (PCE) [42] - ECO: Specific heat</t>
  </si>
  <si>
    <t>~2~6~12~~-5001~</t>
  </si>
  <si>
    <t>6 - Outlet of Pipe (PCE) [76] -&gt; Water inlet of Boiler Assembly [1]: Economiser (PCE) [42] - ECO: Thermal conductivity</t>
  </si>
  <si>
    <t>~2~6~13~~-5001~</t>
  </si>
  <si>
    <t>6 - Outlet of Pipe (PCE) [76] -&gt; Water inlet of Boiler Assembly [1]: Economiser (PCE) [42] - ECO: Dynamic viscosity</t>
  </si>
  <si>
    <t>~2~7~0~~-5001~</t>
  </si>
  <si>
    <t>7 - Outlet 3 of Splitter [14] -&gt; Inlet of Valve [6]: Pressure</t>
  </si>
  <si>
    <t>~2~7~1~~-5001~</t>
  </si>
  <si>
    <t>7 - Outlet 3 of Splitter [14] -&gt; Inlet of Valve [6]: Temperature</t>
  </si>
  <si>
    <t>~2~7~2~~-5001~</t>
  </si>
  <si>
    <t>7 - Outlet 3 of Splitter [14] -&gt; Inlet of Valve [6]: Mass flow</t>
  </si>
  <si>
    <t>~2~7~20~~-5001~</t>
  </si>
  <si>
    <t>7 - Outlet 3 of Splitter [14] -&gt; Inlet of Valve [6]: Entropy</t>
  </si>
  <si>
    <t>~2~7~4~~-5001~</t>
  </si>
  <si>
    <t>7 - Outlet 3 of Splitter [14] -&gt; Inlet of Valve [6]: Enthalpy</t>
  </si>
  <si>
    <t>~2~7~3~~-5001~</t>
  </si>
  <si>
    <t>7 - Outlet 3 of Splitter [14] -&gt; Inlet of Valve [6]: Enthalpy H*</t>
  </si>
  <si>
    <t>~2~7~5~~-5001~</t>
  </si>
  <si>
    <t>7 - Outlet 3 of Splitter [14] -&gt; Inlet of Valve [6]: Steam quality</t>
  </si>
  <si>
    <t>~2~7~10~~-5001~</t>
  </si>
  <si>
    <t>7 - Outlet 3 of Splitter [14] -&gt; Inlet of Valve [6]: Density</t>
  </si>
  <si>
    <t>~2~7~11~~-5001~</t>
  </si>
  <si>
    <t>7 - Outlet 3 of Splitter [14] -&gt; Inlet of Valve [6]: Specific heat</t>
  </si>
  <si>
    <t>~2~7~12~~-5001~</t>
  </si>
  <si>
    <t>7 - Outlet 3 of Splitter [14] -&gt; Inlet of Valve [6]: Thermal conductivity</t>
  </si>
  <si>
    <t>~2~7~13~~-5001~</t>
  </si>
  <si>
    <t>7 - Outlet 3 of Splitter [14] -&gt; Inlet of Valve [6]: Dynamic viscosity</t>
  </si>
  <si>
    <t>~2~9~0~~-5001~</t>
  </si>
  <si>
    <t>9 - Saturated steam outlet of Boiler Assembly [1]: Furnace w/ Pulverizer [7] -&gt; Steam inlet of Boiler Assembly [1]: Superheater (PCE) [41] - COLD SH 2: Pressure</t>
  </si>
  <si>
    <t>~2~9~1~~-5001~</t>
  </si>
  <si>
    <t>9 - Saturated steam outlet of Boiler Assembly [1]: Furnace w/ Pulverizer [7] -&gt; Steam inlet of Boiler Assembly [1]: Superheater (PCE) [41] - COLD SH 2: Temperature</t>
  </si>
  <si>
    <t>~2~9~2~~-5001~</t>
  </si>
  <si>
    <t>9 - Saturated steam outlet of Boiler Assembly [1]: Furnace w/ Pulverizer [7] -&gt; Steam inlet of Boiler Assembly [1]: Superheater (PCE) [41] - COLD SH 2: Mass flow</t>
  </si>
  <si>
    <t>~2~9~20~~-5001~</t>
  </si>
  <si>
    <t>9 - Saturated steam outlet of Boiler Assembly [1]: Furnace w/ Pulverizer [7] -&gt; Steam inlet of Boiler Assembly [1]: Superheater (PCE) [41] - COLD SH 2: Entropy</t>
  </si>
  <si>
    <t>~2~9~4~~-5001~</t>
  </si>
  <si>
    <t>9 - Saturated steam outlet of Boiler Assembly [1]: Furnace w/ Pulverizer [7] -&gt; Steam inlet of Boiler Assembly [1]: Superheater (PCE) [41] - COLD SH 2: Enthalpy</t>
  </si>
  <si>
    <t>~2~9~3~~-5001~</t>
  </si>
  <si>
    <t>9 - Saturated steam outlet of Boiler Assembly [1]: Furnace w/ Pulverizer [7] -&gt; Steam inlet of Boiler Assembly [1]: Superheater (PCE) [41] - COLD SH 2: Enthalpy H*</t>
  </si>
  <si>
    <t>~2~9~5~~-5001~</t>
  </si>
  <si>
    <t>9 - Saturated steam outlet of Boiler Assembly [1]: Furnace w/ Pulverizer [7] -&gt; Steam inlet of Boiler Assembly [1]: Superheater (PCE) [41] - COLD SH 2: Steam quality</t>
  </si>
  <si>
    <t>~2~9~10~~-5001~</t>
  </si>
  <si>
    <t>9 - Saturated steam outlet of Boiler Assembly [1]: Furnace w/ Pulverizer [7] -&gt; Steam inlet of Boiler Assembly [1]: Superheater (PCE) [41] - COLD SH 2: Density</t>
  </si>
  <si>
    <t>~2~9~11~~-5001~</t>
  </si>
  <si>
    <t>9 - Saturated steam outlet of Boiler Assembly [1]: Furnace w/ Pulverizer [7] -&gt; Steam inlet of Boiler Assembly [1]: Superheater (PCE) [41] - COLD SH 2: Specific heat</t>
  </si>
  <si>
    <t>~2~9~12~~-5001~</t>
  </si>
  <si>
    <t>9 - Saturated steam outlet of Boiler Assembly [1]: Furnace w/ Pulverizer [7] -&gt; Steam inlet of Boiler Assembly [1]: Superheater (PCE) [41] - COLD SH 2: Thermal conductivity</t>
  </si>
  <si>
    <t>~2~9~13~~-5001~</t>
  </si>
  <si>
    <t>9 - Saturated steam outlet of Boiler Assembly [1]: Furnace w/ Pulverizer [7] -&gt; Steam inlet of Boiler Assembly [1]: Superheater (PCE) [41] - COLD SH 2: Dynamic viscosity</t>
  </si>
  <si>
    <t>~2~10~0~~-5001~</t>
  </si>
  <si>
    <t>10 - Steam outlet of Boiler Assembly [1]: Superheater (PCE) [41] - COLD SH 2 -&gt; Steam inlet of Boiler Assembly [1]: Superheater (PCE) [38] - COLD SH: Pressure</t>
  </si>
  <si>
    <t>~2~10~1~~-5001~</t>
  </si>
  <si>
    <t>10 - Steam outlet of Boiler Assembly [1]: Superheater (PCE) [41] - COLD SH 2 -&gt; Steam inlet of Boiler Assembly [1]: Superheater (PCE) [38] - COLD SH: Temperature</t>
  </si>
  <si>
    <t>~2~10~2~~-5001~</t>
  </si>
  <si>
    <t>10 - Steam outlet of Boiler Assembly [1]: Superheater (PCE) [41] - COLD SH 2 -&gt; Steam inlet of Boiler Assembly [1]: Superheater (PCE) [38] - COLD SH: Mass flow</t>
  </si>
  <si>
    <t>~2~10~20~~-5001~</t>
  </si>
  <si>
    <t>10 - Steam outlet of Boiler Assembly [1]: Superheater (PCE) [41] - COLD SH 2 -&gt; Steam inlet of Boiler Assembly [1]: Superheater (PCE) [38] - COLD SH: Entropy</t>
  </si>
  <si>
    <t>~2~10~4~~-5001~</t>
  </si>
  <si>
    <t>10 - Steam outlet of Boiler Assembly [1]: Superheater (PCE) [41] - COLD SH 2 -&gt; Steam inlet of Boiler Assembly [1]: Superheater (PCE) [38] - COLD SH: Enthalpy</t>
  </si>
  <si>
    <t>~2~10~3~~-5001~</t>
  </si>
  <si>
    <t>10 - Steam outlet of Boiler Assembly [1]: Superheater (PCE) [41] - COLD SH 2 -&gt; Steam inlet of Boiler Assembly [1]: Superheater (PCE) [38] - COLD SH: Enthalpy H*</t>
  </si>
  <si>
    <t>~2~10~5~~-5001~</t>
  </si>
  <si>
    <t>10 - Steam outlet of Boiler Assembly [1]: Superheater (PCE) [41] - COLD SH 2 -&gt; Steam inlet of Boiler Assembly [1]: Superheater (PCE) [38] - COLD SH: Steam quality</t>
  </si>
  <si>
    <t>~2~10~10~~-5001~</t>
  </si>
  <si>
    <t>10 - Steam outlet of Boiler Assembly [1]: Superheater (PCE) [41] - COLD SH 2 -&gt; Steam inlet of Boiler Assembly [1]: Superheater (PCE) [38] - COLD SH: Density</t>
  </si>
  <si>
    <t>~2~10~11~~-5001~</t>
  </si>
  <si>
    <t>10 - Steam outlet of Boiler Assembly [1]: Superheater (PCE) [41] - COLD SH 2 -&gt; Steam inlet of Boiler Assembly [1]: Superheater (PCE) [38] - COLD SH: Specific heat</t>
  </si>
  <si>
    <t>~2~10~12~~-5001~</t>
  </si>
  <si>
    <t>10 - Steam outlet of Boiler Assembly [1]: Superheater (PCE) [41] - COLD SH 2 -&gt; Steam inlet of Boiler Assembly [1]: Superheater (PCE) [38] - COLD SH: Thermal conductivity</t>
  </si>
  <si>
    <t>~2~10~13~~-5001~</t>
  </si>
  <si>
    <t>10 - Steam outlet of Boiler Assembly [1]: Superheater (PCE) [41] - COLD SH 2 -&gt; Steam inlet of Boiler Assembly [1]: Superheater (PCE) [38] - COLD SH: Dynamic viscosity</t>
  </si>
  <si>
    <t>~2~11~0~~-5001~</t>
  </si>
  <si>
    <t>11 - Outlet of ST Assembly [1]: ST Group [15] - IPT 1 -&gt; Inlet of Splitter [18]: Pressure</t>
  </si>
  <si>
    <t>~2~11~1~~-5001~</t>
  </si>
  <si>
    <t>11 - Outlet of ST Assembly [1]: ST Group [15] - IPT 1 -&gt; Inlet of Splitter [18]: Temperature</t>
  </si>
  <si>
    <t>~2~11~2~~-5001~</t>
  </si>
  <si>
    <t>11 - Outlet of ST Assembly [1]: ST Group [15] - IPT 1 -&gt; Inlet of Splitter [18]: Mass flow</t>
  </si>
  <si>
    <t>~2~11~20~~-5001~</t>
  </si>
  <si>
    <t>11 - Outlet of ST Assembly [1]: ST Group [15] - IPT 1 -&gt; Inlet of Splitter [18]: Entropy</t>
  </si>
  <si>
    <t>~2~11~4~~-5001~</t>
  </si>
  <si>
    <t>11 - Outlet of ST Assembly [1]: ST Group [15] - IPT 1 -&gt; Inlet of Splitter [18]: Enthalpy</t>
  </si>
  <si>
    <t>~2~11~3~~-5001~</t>
  </si>
  <si>
    <t>11 - Outlet of ST Assembly [1]: ST Group [15] - IPT 1 -&gt; Inlet of Splitter [18]: Enthalpy H*</t>
  </si>
  <si>
    <t>~2~11~5~~-5001~</t>
  </si>
  <si>
    <t>11 - Outlet of ST Assembly [1]: ST Group [15] - IPT 1 -&gt; Inlet of Splitter [18]: Steam quality</t>
  </si>
  <si>
    <t>~2~11~10~~-5001~</t>
  </si>
  <si>
    <t>11 - Outlet of ST Assembly [1]: ST Group [15] - IPT 1 -&gt; Inlet of Splitter [18]: Density</t>
  </si>
  <si>
    <t>~2~11~11~~-5001~</t>
  </si>
  <si>
    <t>11 - Outlet of ST Assembly [1]: ST Group [15] - IPT 1 -&gt; Inlet of Splitter [18]: Specific heat</t>
  </si>
  <si>
    <t>~2~11~12~~-5001~</t>
  </si>
  <si>
    <t>11 - Outlet of ST Assembly [1]: ST Group [15] - IPT 1 -&gt; Inlet of Splitter [18]: Thermal conductivity</t>
  </si>
  <si>
    <t>~2~11~13~~-5001~</t>
  </si>
  <si>
    <t>11 - Outlet of ST Assembly [1]: ST Group [15] - IPT 1 -&gt; Inlet of Splitter [18]: Dynamic viscosity</t>
  </si>
  <si>
    <t>~2~12~0~~-5001~</t>
  </si>
  <si>
    <t>12 - Outlet 2 of Splitter [18] -&gt; Inlet of ST Assembly [1]: ST Group [16] - IPT 2: Pressure</t>
  </si>
  <si>
    <t>~2~12~1~~-5001~</t>
  </si>
  <si>
    <t>12 - Outlet 2 of Splitter [18] -&gt; Inlet of ST Assembly [1]: ST Group [16] - IPT 2: Temperature</t>
  </si>
  <si>
    <t>~2~12~2~~-5001~</t>
  </si>
  <si>
    <t>12 - Outlet 2 of Splitter [18] -&gt; Inlet of ST Assembly [1]: ST Group [16] - IPT 2: Mass flow</t>
  </si>
  <si>
    <t>~2~12~20~~-5001~</t>
  </si>
  <si>
    <t>12 - Outlet 2 of Splitter [18] -&gt; Inlet of ST Assembly [1]: ST Group [16] - IPT 2: Entropy</t>
  </si>
  <si>
    <t>~2~12~4~~-5001~</t>
  </si>
  <si>
    <t>12 - Outlet 2 of Splitter [18] -&gt; Inlet of ST Assembly [1]: ST Group [16] - IPT 2: Enthalpy</t>
  </si>
  <si>
    <t>~2~12~3~~-5001~</t>
  </si>
  <si>
    <t>12 - Outlet 2 of Splitter [18] -&gt; Inlet of ST Assembly [1]: ST Group [16] - IPT 2: Enthalpy H*</t>
  </si>
  <si>
    <t>~2~12~5~~-5001~</t>
  </si>
  <si>
    <t>12 - Outlet 2 of Splitter [18] -&gt; Inlet of ST Assembly [1]: ST Group [16] - IPT 2: Steam quality</t>
  </si>
  <si>
    <t>~2~12~10~~-5001~</t>
  </si>
  <si>
    <t>12 - Outlet 2 of Splitter [18] -&gt; Inlet of ST Assembly [1]: ST Group [16] - IPT 2: Density</t>
  </si>
  <si>
    <t>~2~12~11~~-5001~</t>
  </si>
  <si>
    <t>12 - Outlet 2 of Splitter [18] -&gt; Inlet of ST Assembly [1]: ST Group [16] - IPT 2: Specific heat</t>
  </si>
  <si>
    <t>~2~12~12~~-5001~</t>
  </si>
  <si>
    <t>12 - Outlet 2 of Splitter [18] -&gt; Inlet of ST Assembly [1]: ST Group [16] - IPT 2: Thermal conductivity</t>
  </si>
  <si>
    <t>~2~12~13~~-5001~</t>
  </si>
  <si>
    <t>12 - Outlet 2 of Splitter [18] -&gt; Inlet of ST Assembly [1]: ST Group [16] - IPT 2: Dynamic viscosity</t>
  </si>
  <si>
    <t>~2~17~0~~-5001~</t>
  </si>
  <si>
    <t>17 - Outlet of ST Assembly [1]: ST Group [16] - IPT 2 -&gt; Inlet of Splitter [19]: Pressure</t>
  </si>
  <si>
    <t>~2~17~1~~-5001~</t>
  </si>
  <si>
    <t>17 - Outlet of ST Assembly [1]: ST Group [16] - IPT 2 -&gt; Inlet of Splitter [19]: Temperature</t>
  </si>
  <si>
    <t>~2~17~2~~-5001~</t>
  </si>
  <si>
    <t>17 - Outlet of ST Assembly [1]: ST Group [16] - IPT 2 -&gt; Inlet of Splitter [19]: Mass flow</t>
  </si>
  <si>
    <t>~2~17~20~~-5001~</t>
  </si>
  <si>
    <t>17 - Outlet of ST Assembly [1]: ST Group [16] - IPT 2 -&gt; Inlet of Splitter [19]: Entropy</t>
  </si>
  <si>
    <t>~2~17~4~~-5001~</t>
  </si>
  <si>
    <t>17 - Outlet of ST Assembly [1]: ST Group [16] - IPT 2 -&gt; Inlet of Splitter [19]: Enthalpy</t>
  </si>
  <si>
    <t>~2~17~3~~-5001~</t>
  </si>
  <si>
    <t>17 - Outlet of ST Assembly [1]: ST Group [16] - IPT 2 -&gt; Inlet of Splitter [19]: Enthalpy H*</t>
  </si>
  <si>
    <t>~2~17~5~~-5001~</t>
  </si>
  <si>
    <t>17 - Outlet of ST Assembly [1]: ST Group [16] - IPT 2 -&gt; Inlet of Splitter [19]: Steam quality</t>
  </si>
  <si>
    <t>~2~17~10~~-5001~</t>
  </si>
  <si>
    <t>17 - Outlet of ST Assembly [1]: ST Group [16] - IPT 2 -&gt; Inlet of Splitter [19]: Density</t>
  </si>
  <si>
    <t>~2~17~11~~-5001~</t>
  </si>
  <si>
    <t>17 - Outlet of ST Assembly [1]: ST Group [16] - IPT 2 -&gt; Inlet of Splitter [19]: Specific heat</t>
  </si>
  <si>
    <t>~2~17~12~~-5001~</t>
  </si>
  <si>
    <t>17 - Outlet of ST Assembly [1]: ST Group [16] - IPT 2 -&gt; Inlet of Splitter [19]: Thermal conductivity</t>
  </si>
  <si>
    <t>~2~17~13~~-5001~</t>
  </si>
  <si>
    <t>17 - Outlet of ST Assembly [1]: ST Group [16] - IPT 2 -&gt; Inlet of Splitter [19]: Dynamic viscosity</t>
  </si>
  <si>
    <t>~2~18~0~~-5001~</t>
  </si>
  <si>
    <t>18 - Steam outlet of Boiler Assembly [1]: Superheater (PCE) [38] - COLD SH -&gt; Steam in of Reducing Station [69] - DSH SH 1: Pressure</t>
  </si>
  <si>
    <t>~2~18~1~~-5001~</t>
  </si>
  <si>
    <t>18 - Steam outlet of Boiler Assembly [1]: Superheater (PCE) [38] - COLD SH -&gt; Steam in of Reducing Station [69] - DSH SH 1: Temperature</t>
  </si>
  <si>
    <t>~2~18~2~~-5001~</t>
  </si>
  <si>
    <t>18 - Steam outlet of Boiler Assembly [1]: Superheater (PCE) [38] - COLD SH -&gt; Steam in of Reducing Station [69] - DSH SH 1: Mass flow</t>
  </si>
  <si>
    <t>~2~18~20~~-5001~</t>
  </si>
  <si>
    <t>18 - Steam outlet of Boiler Assembly [1]: Superheater (PCE) [38] - COLD SH -&gt; Steam in of Reducing Station [69] - DSH SH 1: Entropy</t>
  </si>
  <si>
    <t>~2~18~4~~-5001~</t>
  </si>
  <si>
    <t>18 - Steam outlet of Boiler Assembly [1]: Superheater (PCE) [38] - COLD SH -&gt; Steam in of Reducing Station [69] - DSH SH 1: Enthalpy</t>
  </si>
  <si>
    <t>~2~18~3~~-5001~</t>
  </si>
  <si>
    <t>18 - Steam outlet of Boiler Assembly [1]: Superheater (PCE) [38] - COLD SH -&gt; Steam in of Reducing Station [69] - DSH SH 1: Enthalpy H*</t>
  </si>
  <si>
    <t>~2~18~5~~-5001~</t>
  </si>
  <si>
    <t>18 - Steam outlet of Boiler Assembly [1]: Superheater (PCE) [38] - COLD SH -&gt; Steam in of Reducing Station [69] - DSH SH 1: Steam quality</t>
  </si>
  <si>
    <t>~2~18~10~~-5001~</t>
  </si>
  <si>
    <t>18 - Steam outlet of Boiler Assembly [1]: Superheater (PCE) [38] - COLD SH -&gt; Steam in of Reducing Station [69] - DSH SH 1: Density</t>
  </si>
  <si>
    <t>~2~18~11~~-5001~</t>
  </si>
  <si>
    <t>18 - Steam outlet of Boiler Assembly [1]: Superheater (PCE) [38] - COLD SH -&gt; Steam in of Reducing Station [69] - DSH SH 1: Specific heat</t>
  </si>
  <si>
    <t>~2~18~12~~-5001~</t>
  </si>
  <si>
    <t>18 - Steam outlet of Boiler Assembly [1]: Superheater (PCE) [38] - COLD SH -&gt; Steam in of Reducing Station [69] - DSH SH 1: Thermal conductivity</t>
  </si>
  <si>
    <t>~2~18~13~~-5001~</t>
  </si>
  <si>
    <t>18 - Steam outlet of Boiler Assembly [1]: Superheater (PCE) [38] - COLD SH -&gt; Steam in of Reducing Station [69] - DSH SH 1: Dynamic viscosity</t>
  </si>
  <si>
    <t>~2~19~0~~-5001~</t>
  </si>
  <si>
    <t>19 - Outlet of Pipe (PCE) [83] -&gt; Inlet of ST Assembly [1]: ST Group [20] - LPT1 1: Pressure</t>
  </si>
  <si>
    <t>~2~19~1~~-5001~</t>
  </si>
  <si>
    <t>19 - Outlet of Pipe (PCE) [83] -&gt; Inlet of ST Assembly [1]: ST Group [20] - LPT1 1: Temperature</t>
  </si>
  <si>
    <t>~2~19~2~~-5001~</t>
  </si>
  <si>
    <t>19 - Outlet of Pipe (PCE) [83] -&gt; Inlet of ST Assembly [1]: ST Group [20] - LPT1 1: Mass flow</t>
  </si>
  <si>
    <t>~2~19~20~~-5001~</t>
  </si>
  <si>
    <t>19 - Outlet of Pipe (PCE) [83] -&gt; Inlet of ST Assembly [1]: ST Group [20] - LPT1 1: Entropy</t>
  </si>
  <si>
    <t>~2~19~4~~-5001~</t>
  </si>
  <si>
    <t>19 - Outlet of Pipe (PCE) [83] -&gt; Inlet of ST Assembly [1]: ST Group [20] - LPT1 1: Enthalpy</t>
  </si>
  <si>
    <t>~2~19~3~~-5001~</t>
  </si>
  <si>
    <t>19 - Outlet of Pipe (PCE) [83] -&gt; Inlet of ST Assembly [1]: ST Group [20] - LPT1 1: Enthalpy H*</t>
  </si>
  <si>
    <t>~2~19~5~~-5001~</t>
  </si>
  <si>
    <t>19 - Outlet of Pipe (PCE) [83] -&gt; Inlet of ST Assembly [1]: ST Group [20] - LPT1 1: Steam quality</t>
  </si>
  <si>
    <t>~2~19~10~~-5001~</t>
  </si>
  <si>
    <t>19 - Outlet of Pipe (PCE) [83] -&gt; Inlet of ST Assembly [1]: ST Group [20] - LPT1 1: Density</t>
  </si>
  <si>
    <t>~2~19~11~~-5001~</t>
  </si>
  <si>
    <t>19 - Outlet of Pipe (PCE) [83] -&gt; Inlet of ST Assembly [1]: ST Group [20] - LPT1 1: Specific heat</t>
  </si>
  <si>
    <t>~2~19~12~~-5001~</t>
  </si>
  <si>
    <t>19 - Outlet of Pipe (PCE) [83] -&gt; Inlet of ST Assembly [1]: ST Group [20] - LPT1 1: Thermal conductivity</t>
  </si>
  <si>
    <t>~2~19~13~~-5001~</t>
  </si>
  <si>
    <t>19 - Outlet of Pipe (PCE) [83] -&gt; Inlet of ST Assembly [1]: ST Group [20] - LPT1 1: Dynamic viscosity</t>
  </si>
  <si>
    <t>~2~20~0~~-5001~</t>
  </si>
  <si>
    <t>20 - Outlet of ST Assembly [1]: ST Group [20] - LPT1 1 -&gt; Inlet of Splitter [26]: Pressure</t>
  </si>
  <si>
    <t>~2~20~1~~-5001~</t>
  </si>
  <si>
    <t>20 - Outlet of ST Assembly [1]: ST Group [20] - LPT1 1 -&gt; Inlet of Splitter [26]: Temperature</t>
  </si>
  <si>
    <t>~2~20~2~~-5001~</t>
  </si>
  <si>
    <t>20 - Outlet of ST Assembly [1]: ST Group [20] - LPT1 1 -&gt; Inlet of Splitter [26]: Mass flow</t>
  </si>
  <si>
    <t>~2~20~20~~-5001~</t>
  </si>
  <si>
    <t>20 - Outlet of ST Assembly [1]: ST Group [20] - LPT1 1 -&gt; Inlet of Splitter [26]: Entropy</t>
  </si>
  <si>
    <t>~2~20~4~~-5001~</t>
  </si>
  <si>
    <t>20 - Outlet of ST Assembly [1]: ST Group [20] - LPT1 1 -&gt; Inlet of Splitter [26]: Enthalpy</t>
  </si>
  <si>
    <t>~2~20~3~~-5001~</t>
  </si>
  <si>
    <t>20 - Outlet of ST Assembly [1]: ST Group [20] - LPT1 1 -&gt; Inlet of Splitter [26]: Enthalpy H*</t>
  </si>
  <si>
    <t>~2~20~5~~-5001~</t>
  </si>
  <si>
    <t>20 - Outlet of ST Assembly [1]: ST Group [20] - LPT1 1 -&gt; Inlet of Splitter [26]: Steam quality</t>
  </si>
  <si>
    <t>~2~20~10~~-5001~</t>
  </si>
  <si>
    <t>20 - Outlet of ST Assembly [1]: ST Group [20] - LPT1 1 -&gt; Inlet of Splitter [26]: Density</t>
  </si>
  <si>
    <t>~2~20~11~~-5001~</t>
  </si>
  <si>
    <t>20 - Outlet of ST Assembly [1]: ST Group [20] - LPT1 1 -&gt; Inlet of Splitter [26]: Specific heat</t>
  </si>
  <si>
    <t>~2~20~12~~-5001~</t>
  </si>
  <si>
    <t>20 - Outlet of ST Assembly [1]: ST Group [20] - LPT1 1 -&gt; Inlet of Splitter [26]: Thermal conductivity</t>
  </si>
  <si>
    <t>~2~20~13~~-5001~</t>
  </si>
  <si>
    <t>20 - Outlet of ST Assembly [1]: ST Group [20] - LPT1 1 -&gt; Inlet of Splitter [26]: Dynamic viscosity</t>
  </si>
  <si>
    <t>~2~21~0~~-5001~</t>
  </si>
  <si>
    <t>21 - Outlet 2 of Splitter [26] -&gt; Inlet of ST Assembly [1]: ST Group [21] - LPT1 2: Pressure</t>
  </si>
  <si>
    <t>~2~21~1~~-5001~</t>
  </si>
  <si>
    <t>21 - Outlet 2 of Splitter [26] -&gt; Inlet of ST Assembly [1]: ST Group [21] - LPT1 2: Temperature</t>
  </si>
  <si>
    <t>~2~21~2~~-5001~</t>
  </si>
  <si>
    <t>21 - Outlet 2 of Splitter [26] -&gt; Inlet of ST Assembly [1]: ST Group [21] - LPT1 2: Mass flow</t>
  </si>
  <si>
    <t>~2~21~20~~-5001~</t>
  </si>
  <si>
    <t>21 - Outlet 2 of Splitter [26] -&gt; Inlet of ST Assembly [1]: ST Group [21] - LPT1 2: Entropy</t>
  </si>
  <si>
    <t>~2~21~4~~-5001~</t>
  </si>
  <si>
    <t>21 - Outlet 2 of Splitter [26] -&gt; Inlet of ST Assembly [1]: ST Group [21] - LPT1 2: Enthalpy</t>
  </si>
  <si>
    <t>~2~21~3~~-5001~</t>
  </si>
  <si>
    <t>21 - Outlet 2 of Splitter [26] -&gt; Inlet of ST Assembly [1]: ST Group [21] - LPT1 2: Enthalpy H*</t>
  </si>
  <si>
    <t>~2~21~5~~-5001~</t>
  </si>
  <si>
    <t>21 - Outlet 2 of Splitter [26] -&gt; Inlet of ST Assembly [1]: ST Group [21] - LPT1 2: Steam quality</t>
  </si>
  <si>
    <t>~2~21~10~~-5001~</t>
  </si>
  <si>
    <t>21 - Outlet 2 of Splitter [26] -&gt; Inlet of ST Assembly [1]: ST Group [21] - LPT1 2: Density</t>
  </si>
  <si>
    <t>~2~21~11~~-5001~</t>
  </si>
  <si>
    <t>21 - Outlet 2 of Splitter [26] -&gt; Inlet of ST Assembly [1]: ST Group [21] - LPT1 2: Specific heat</t>
  </si>
  <si>
    <t>~2~21~12~~-5001~</t>
  </si>
  <si>
    <t>21 - Outlet 2 of Splitter [26] -&gt; Inlet of ST Assembly [1]: ST Group [21] - LPT1 2: Thermal conductivity</t>
  </si>
  <si>
    <t>~2~21~13~~-5001~</t>
  </si>
  <si>
    <t>21 - Outlet 2 of Splitter [26] -&gt; Inlet of ST Assembly [1]: ST Group [21] - LPT1 2: Dynamic viscosity</t>
  </si>
  <si>
    <t>~2~22~0~~-5001~</t>
  </si>
  <si>
    <t>22 - Outlet of ST Assembly [1]: ST Group [21] - LPT1 2 -&gt; Inlet of Splitter [27]: Pressure</t>
  </si>
  <si>
    <t>~2~22~1~~-5001~</t>
  </si>
  <si>
    <t>22 - Outlet of ST Assembly [1]: ST Group [21] - LPT1 2 -&gt; Inlet of Splitter [27]: Temperature</t>
  </si>
  <si>
    <t>~2~22~2~~-5001~</t>
  </si>
  <si>
    <t>22 - Outlet of ST Assembly [1]: ST Group [21] - LPT1 2 -&gt; Inlet of Splitter [27]: Mass flow</t>
  </si>
  <si>
    <t>~2~22~20~~-5001~</t>
  </si>
  <si>
    <t>22 - Outlet of ST Assembly [1]: ST Group [21] - LPT1 2 -&gt; Inlet of Splitter [27]: Entropy</t>
  </si>
  <si>
    <t>~2~22~4~~-5001~</t>
  </si>
  <si>
    <t>22 - Outlet of ST Assembly [1]: ST Group [21] - LPT1 2 -&gt; Inlet of Splitter [27]: Enthalpy</t>
  </si>
  <si>
    <t>~2~22~3~~-5001~</t>
  </si>
  <si>
    <t>22 - Outlet of ST Assembly [1]: ST Group [21] - LPT1 2 -&gt; Inlet of Splitter [27]: Enthalpy H*</t>
  </si>
  <si>
    <t>~2~22~5~~-5001~</t>
  </si>
  <si>
    <t>22 - Outlet of ST Assembly [1]: ST Group [21] - LPT1 2 -&gt; Inlet of Splitter [27]: Steam quality</t>
  </si>
  <si>
    <t>~2~22~10~~-5001~</t>
  </si>
  <si>
    <t>22 - Outlet of ST Assembly [1]: ST Group [21] - LPT1 2 -&gt; Inlet of Splitter [27]: Density</t>
  </si>
  <si>
    <t>~2~22~11~~-5001~</t>
  </si>
  <si>
    <t>22 - Outlet of ST Assembly [1]: ST Group [21] - LPT1 2 -&gt; Inlet of Splitter [27]: Specific heat</t>
  </si>
  <si>
    <t>~2~22~12~~-5001~</t>
  </si>
  <si>
    <t>22 - Outlet of ST Assembly [1]: ST Group [21] - LPT1 2 -&gt; Inlet of Splitter [27]: Thermal conductivity</t>
  </si>
  <si>
    <t>~2~22~13~~-5001~</t>
  </si>
  <si>
    <t>22 - Outlet of ST Assembly [1]: ST Group [21] - LPT1 2 -&gt; Inlet of Splitter [27]: Dynamic viscosity</t>
  </si>
  <si>
    <t>~2~23~0~~-5001~</t>
  </si>
  <si>
    <t>23 - Outlet 2 of Splitter [27] -&gt; Inlet of ST Assembly [1]: ST Group [22] - LPT1 3: Pressure</t>
  </si>
  <si>
    <t>~2~23~1~~-5001~</t>
  </si>
  <si>
    <t>23 - Outlet 2 of Splitter [27] -&gt; Inlet of ST Assembly [1]: ST Group [22] - LPT1 3: Temperature</t>
  </si>
  <si>
    <t>~2~23~2~~-5001~</t>
  </si>
  <si>
    <t>23 - Outlet 2 of Splitter [27] -&gt; Inlet of ST Assembly [1]: ST Group [22] - LPT1 3: Mass flow</t>
  </si>
  <si>
    <t>~2~23~20~~-5001~</t>
  </si>
  <si>
    <t>23 - Outlet 2 of Splitter [27] -&gt; Inlet of ST Assembly [1]: ST Group [22] - LPT1 3: Entropy</t>
  </si>
  <si>
    <t>~2~23~4~~-5001~</t>
  </si>
  <si>
    <t>23 - Outlet 2 of Splitter [27] -&gt; Inlet of ST Assembly [1]: ST Group [22] - LPT1 3: Enthalpy</t>
  </si>
  <si>
    <t>~2~23~3~~-5001~</t>
  </si>
  <si>
    <t>23 - Outlet 2 of Splitter [27] -&gt; Inlet of ST Assembly [1]: ST Group [22] - LPT1 3: Enthalpy H*</t>
  </si>
  <si>
    <t>~2~23~5~~-5001~</t>
  </si>
  <si>
    <t>23 - Outlet 2 of Splitter [27] -&gt; Inlet of ST Assembly [1]: ST Group [22] - LPT1 3: Steam quality</t>
  </si>
  <si>
    <t>~2~23~10~~-5001~</t>
  </si>
  <si>
    <t>23 - Outlet 2 of Splitter [27] -&gt; Inlet of ST Assembly [1]: ST Group [22] - LPT1 3: Density</t>
  </si>
  <si>
    <t>~2~23~11~~-5001~</t>
  </si>
  <si>
    <t>23 - Outlet 2 of Splitter [27] -&gt; Inlet of ST Assembly [1]: ST Group [22] - LPT1 3: Specific heat</t>
  </si>
  <si>
    <t>~2~23~12~~-5001~</t>
  </si>
  <si>
    <t>23 - Outlet 2 of Splitter [27] -&gt; Inlet of ST Assembly [1]: ST Group [22] - LPT1 3: Thermal conductivity</t>
  </si>
  <si>
    <t>~2~23~13~~-5001~</t>
  </si>
  <si>
    <t>23 - Outlet 2 of Splitter [27] -&gt; Inlet of ST Assembly [1]: ST Group [22] - LPT1 3: Dynamic viscosity</t>
  </si>
  <si>
    <t>~2~24~0~~-5001~</t>
  </si>
  <si>
    <t>24 - Outlet of ST Assembly [1]: ST Group [22] - LPT1 3 -&gt; Inlet of Splitter [28]: Pressure</t>
  </si>
  <si>
    <t>~2~24~1~~-5001~</t>
  </si>
  <si>
    <t>24 - Outlet of ST Assembly [1]: ST Group [22] - LPT1 3 -&gt; Inlet of Splitter [28]: Temperature</t>
  </si>
  <si>
    <t>~2~24~2~~-5001~</t>
  </si>
  <si>
    <t>24 - Outlet of ST Assembly [1]: ST Group [22] - LPT1 3 -&gt; Inlet of Splitter [28]: Mass flow</t>
  </si>
  <si>
    <t>~2~24~20~~-5001~</t>
  </si>
  <si>
    <t>24 - Outlet of ST Assembly [1]: ST Group [22] - LPT1 3 -&gt; Inlet of Splitter [28]: Entropy</t>
  </si>
  <si>
    <t>~2~24~4~~-5001~</t>
  </si>
  <si>
    <t>24 - Outlet of ST Assembly [1]: ST Group [22] - LPT1 3 -&gt; Inlet of Splitter [28]: Enthalpy</t>
  </si>
  <si>
    <t>~2~24~3~~-5001~</t>
  </si>
  <si>
    <t>24 - Outlet of ST Assembly [1]: ST Group [22] - LPT1 3 -&gt; Inlet of Splitter [28]: Enthalpy H*</t>
  </si>
  <si>
    <t>~2~24~5~~-5001~</t>
  </si>
  <si>
    <t>24 - Outlet of ST Assembly [1]: ST Group [22] - LPT1 3 -&gt; Inlet of Splitter [28]: Steam quality</t>
  </si>
  <si>
    <t>~2~24~10~~-5001~</t>
  </si>
  <si>
    <t>24 - Outlet of ST Assembly [1]: ST Group [22] - LPT1 3 -&gt; Inlet of Splitter [28]: Density</t>
  </si>
  <si>
    <t>~2~24~11~~-5001~</t>
  </si>
  <si>
    <t>24 - Outlet of ST Assembly [1]: ST Group [22] - LPT1 3 -&gt; Inlet of Splitter [28]: Specific heat</t>
  </si>
  <si>
    <t>~2~24~12~~-5001~</t>
  </si>
  <si>
    <t>24 - Outlet of ST Assembly [1]: ST Group [22] - LPT1 3 -&gt; Inlet of Splitter [28]: Thermal conductivity</t>
  </si>
  <si>
    <t>~2~24~13~~-5001~</t>
  </si>
  <si>
    <t>24 - Outlet of ST Assembly [1]: ST Group [22] - LPT1 3 -&gt; Inlet of Splitter [28]: Dynamic viscosity</t>
  </si>
  <si>
    <t>~2~25~0~~-5001~</t>
  </si>
  <si>
    <t>25 - Outlet 2 of Splitter [28] -&gt; Inlet of ST Assembly [1]: ST Group [24] - LPT1 4: Pressure</t>
  </si>
  <si>
    <t>~2~25~1~~-5001~</t>
  </si>
  <si>
    <t>25 - Outlet 2 of Splitter [28] -&gt; Inlet of ST Assembly [1]: ST Group [24] - LPT1 4: Temperature</t>
  </si>
  <si>
    <t>~2~25~2~~-5001~</t>
  </si>
  <si>
    <t>25 - Outlet 2 of Splitter [28] -&gt; Inlet of ST Assembly [1]: ST Group [24] - LPT1 4: Mass flow</t>
  </si>
  <si>
    <t>~2~25~20~~-5001~</t>
  </si>
  <si>
    <t>25 - Outlet 2 of Splitter [28] -&gt; Inlet of ST Assembly [1]: ST Group [24] - LPT1 4: Entropy</t>
  </si>
  <si>
    <t>~2~25~4~~-5001~</t>
  </si>
  <si>
    <t>25 - Outlet 2 of Splitter [28] -&gt; Inlet of ST Assembly [1]: ST Group [24] - LPT1 4: Enthalpy</t>
  </si>
  <si>
    <t>~2~25~3~~-5001~</t>
  </si>
  <si>
    <t>25 - Outlet 2 of Splitter [28] -&gt; Inlet of ST Assembly [1]: ST Group [24] - LPT1 4: Enthalpy H*</t>
  </si>
  <si>
    <t>~2~25~5~~-5001~</t>
  </si>
  <si>
    <t>25 - Outlet 2 of Splitter [28] -&gt; Inlet of ST Assembly [1]: ST Group [24] - LPT1 4: Steam quality</t>
  </si>
  <si>
    <t>~2~25~10~~-5001~</t>
  </si>
  <si>
    <t>25 - Outlet 2 of Splitter [28] -&gt; Inlet of ST Assembly [1]: ST Group [24] - LPT1 4: Density</t>
  </si>
  <si>
    <t>~2~25~11~~-5001~</t>
  </si>
  <si>
    <t>25 - Outlet 2 of Splitter [28] -&gt; Inlet of ST Assembly [1]: ST Group [24] - LPT1 4: Specific heat</t>
  </si>
  <si>
    <t>~2~25~12~~-5001~</t>
  </si>
  <si>
    <t>25 - Outlet 2 of Splitter [28] -&gt; Inlet of ST Assembly [1]: ST Group [24] - LPT1 4: Thermal conductivity</t>
  </si>
  <si>
    <t>~2~25~13~~-5001~</t>
  </si>
  <si>
    <t>25 - Outlet 2 of Splitter [28] -&gt; Inlet of ST Assembly [1]: ST Group [24] - LPT1 4: Dynamic viscosity</t>
  </si>
  <si>
    <t>~2~26~0~~-5001~</t>
  </si>
  <si>
    <t>26 - Outlet of ST Assembly [1]: ST Group [24] - LPT1 4 -&gt; Inlet of Splitter [29]: Pressure</t>
  </si>
  <si>
    <t>~2~26~1~~-5001~</t>
  </si>
  <si>
    <t>26 - Outlet of ST Assembly [1]: ST Group [24] - LPT1 4 -&gt; Inlet of Splitter [29]: Temperature</t>
  </si>
  <si>
    <t>~2~26~2~~-5001~</t>
  </si>
  <si>
    <t>26 - Outlet of ST Assembly [1]: ST Group [24] - LPT1 4 -&gt; Inlet of Splitter [29]: Mass flow</t>
  </si>
  <si>
    <t>~2~26~20~~-5001~</t>
  </si>
  <si>
    <t>26 - Outlet of ST Assembly [1]: ST Group [24] - LPT1 4 -&gt; Inlet of Splitter [29]: Entropy</t>
  </si>
  <si>
    <t>~2~26~4~~-5001~</t>
  </si>
  <si>
    <t>26 - Outlet of ST Assembly [1]: ST Group [24] - LPT1 4 -&gt; Inlet of Splitter [29]: Enthalpy</t>
  </si>
  <si>
    <t>~2~26~3~~-5001~</t>
  </si>
  <si>
    <t>26 - Outlet of ST Assembly [1]: ST Group [24] - LPT1 4 -&gt; Inlet of Splitter [29]: Enthalpy H*</t>
  </si>
  <si>
    <t>~2~26~5~~-5001~</t>
  </si>
  <si>
    <t>26 - Outlet of ST Assembly [1]: ST Group [24] - LPT1 4 -&gt; Inlet of Splitter [29]: Steam quality</t>
  </si>
  <si>
    <t>~2~26~10~~-5001~</t>
  </si>
  <si>
    <t>26 - Outlet of ST Assembly [1]: ST Group [24] - LPT1 4 -&gt; Inlet of Splitter [29]: Density</t>
  </si>
  <si>
    <t>~2~26~11~~-5001~</t>
  </si>
  <si>
    <t>26 - Outlet of ST Assembly [1]: ST Group [24] - LPT1 4 -&gt; Inlet of Splitter [29]: Specific heat</t>
  </si>
  <si>
    <t>~2~26~12~~-5001~</t>
  </si>
  <si>
    <t>26 - Outlet of ST Assembly [1]: ST Group [24] - LPT1 4 -&gt; Inlet of Splitter [29]: Thermal conductivity</t>
  </si>
  <si>
    <t>~2~26~13~~-5001~</t>
  </si>
  <si>
    <t>26 - Outlet of ST Assembly [1]: ST Group [24] - LPT1 4 -&gt; Inlet of Splitter [29]: Dynamic viscosity</t>
  </si>
  <si>
    <t>~2~27~0~~-5001~</t>
  </si>
  <si>
    <t>27 - Outlet 2 of Splitter [29] -&gt; Inlet of ST Assembly [1]: ST Group [25] - LPT1 5: Pressure</t>
  </si>
  <si>
    <t>~2~27~1~~-5001~</t>
  </si>
  <si>
    <t>27 - Outlet 2 of Splitter [29] -&gt; Inlet of ST Assembly [1]: ST Group [25] - LPT1 5: Temperature</t>
  </si>
  <si>
    <t>~2~27~2~~-5001~</t>
  </si>
  <si>
    <t>27 - Outlet 2 of Splitter [29] -&gt; Inlet of ST Assembly [1]: ST Group [25] - LPT1 5: Mass flow</t>
  </si>
  <si>
    <t>~2~27~20~~-5001~</t>
  </si>
  <si>
    <t>27 - Outlet 2 of Splitter [29] -&gt; Inlet of ST Assembly [1]: ST Group [25] - LPT1 5: Entropy</t>
  </si>
  <si>
    <t>~2~27~4~~-5001~</t>
  </si>
  <si>
    <t>27 - Outlet 2 of Splitter [29] -&gt; Inlet of ST Assembly [1]: ST Group [25] - LPT1 5: Enthalpy</t>
  </si>
  <si>
    <t>~2~27~3~~-5001~</t>
  </si>
  <si>
    <t>27 - Outlet 2 of Splitter [29] -&gt; Inlet of ST Assembly [1]: ST Group [25] - LPT1 5: Enthalpy H*</t>
  </si>
  <si>
    <t>~2~27~5~~-5001~</t>
  </si>
  <si>
    <t>27 - Outlet 2 of Splitter [29] -&gt; Inlet of ST Assembly [1]: ST Group [25] - LPT1 5: Steam quality</t>
  </si>
  <si>
    <t>~2~27~10~~-5001~</t>
  </si>
  <si>
    <t>27 - Outlet 2 of Splitter [29] -&gt; Inlet of ST Assembly [1]: ST Group [25] - LPT1 5: Density</t>
  </si>
  <si>
    <t>~2~27~11~~-5001~</t>
  </si>
  <si>
    <t>27 - Outlet 2 of Splitter [29] -&gt; Inlet of ST Assembly [1]: ST Group [25] - LPT1 5: Specific heat</t>
  </si>
  <si>
    <t>~2~27~12~~-5001~</t>
  </si>
  <si>
    <t>27 - Outlet 2 of Splitter [29] -&gt; Inlet of ST Assembly [1]: ST Group [25] - LPT1 5: Thermal conductivity</t>
  </si>
  <si>
    <t>~2~27~13~~-5001~</t>
  </si>
  <si>
    <t>27 - Outlet 2 of Splitter [29] -&gt; Inlet of ST Assembly [1]: ST Group [25] - LPT1 5: Dynamic viscosity</t>
  </si>
  <si>
    <t>~2~28~0~~-5001~</t>
  </si>
  <si>
    <t>28 - Outlet of Valve [82] -&gt; Inlet of Pipe (PCE) [83]: Pressure</t>
  </si>
  <si>
    <t>~2~28~1~~-5001~</t>
  </si>
  <si>
    <t>28 - Outlet of Valve [82] -&gt; Inlet of Pipe (PCE) [83]: Temperature</t>
  </si>
  <si>
    <t>~2~28~2~~-5001~</t>
  </si>
  <si>
    <t>28 - Outlet of Valve [82] -&gt; Inlet of Pipe (PCE) [83]: Mass flow</t>
  </si>
  <si>
    <t>~2~28~20~~-5001~</t>
  </si>
  <si>
    <t>28 - Outlet of Valve [82] -&gt; Inlet of Pipe (PCE) [83]: Entropy</t>
  </si>
  <si>
    <t>~2~28~4~~-5001~</t>
  </si>
  <si>
    <t>28 - Outlet of Valve [82] -&gt; Inlet of Pipe (PCE) [83]: Enthalpy</t>
  </si>
  <si>
    <t>~2~28~3~~-5001~</t>
  </si>
  <si>
    <t>28 - Outlet of Valve [82] -&gt; Inlet of Pipe (PCE) [83]: Enthalpy H*</t>
  </si>
  <si>
    <t>~2~28~5~~-5001~</t>
  </si>
  <si>
    <t>28 - Outlet of Valve [82] -&gt; Inlet of Pipe (PCE) [83]: Steam quality</t>
  </si>
  <si>
    <t>~2~28~10~~-5001~</t>
  </si>
  <si>
    <t>28 - Outlet of Valve [82] -&gt; Inlet of Pipe (PCE) [83]: Density</t>
  </si>
  <si>
    <t>~2~28~11~~-5001~</t>
  </si>
  <si>
    <t>28 - Outlet of Valve [82] -&gt; Inlet of Pipe (PCE) [83]: Specific heat</t>
  </si>
  <si>
    <t>~2~28~12~~-5001~</t>
  </si>
  <si>
    <t>28 - Outlet of Valve [82] -&gt; Inlet of Pipe (PCE) [83]: Thermal conductivity</t>
  </si>
  <si>
    <t>~2~28~13~~-5001~</t>
  </si>
  <si>
    <t>28 - Outlet of Valve [82] -&gt; Inlet of Pipe (PCE) [83]: Dynamic viscosity</t>
  </si>
  <si>
    <t>~2~29~0~~-5001~</t>
  </si>
  <si>
    <t>29 - Outlet of Pipe (PCE) [81] -&gt; Inlet of Valve [80]: Pressure</t>
  </si>
  <si>
    <t>~2~29~1~~-5001~</t>
  </si>
  <si>
    <t>29 - Outlet of Pipe (PCE) [81] -&gt; Inlet of Valve [80]: Temperature</t>
  </si>
  <si>
    <t>~2~29~2~~-5001~</t>
  </si>
  <si>
    <t>29 - Outlet of Pipe (PCE) [81] -&gt; Inlet of Valve [80]: Mass flow</t>
  </si>
  <si>
    <t>~2~29~20~~-5001~</t>
  </si>
  <si>
    <t>29 - Outlet of Pipe (PCE) [81] -&gt; Inlet of Valve [80]: Entropy</t>
  </si>
  <si>
    <t>~2~29~4~~-5001~</t>
  </si>
  <si>
    <t>29 - Outlet of Pipe (PCE) [81] -&gt; Inlet of Valve [80]: Enthalpy</t>
  </si>
  <si>
    <t>~2~29~3~~-5001~</t>
  </si>
  <si>
    <t>29 - Outlet of Pipe (PCE) [81] -&gt; Inlet of Valve [80]: Enthalpy H*</t>
  </si>
  <si>
    <t>~2~29~5~~-5001~</t>
  </si>
  <si>
    <t>29 - Outlet of Pipe (PCE) [81] -&gt; Inlet of Valve [80]: Steam quality</t>
  </si>
  <si>
    <t>~2~29~10~~-5001~</t>
  </si>
  <si>
    <t>29 - Outlet of Pipe (PCE) [81] -&gt; Inlet of Valve [80]: Density</t>
  </si>
  <si>
    <t>~2~29~11~~-5001~</t>
  </si>
  <si>
    <t>29 - Outlet of Pipe (PCE) [81] -&gt; Inlet of Valve [80]: Specific heat</t>
  </si>
  <si>
    <t>~2~29~12~~-5001~</t>
  </si>
  <si>
    <t>29 - Outlet of Pipe (PCE) [81] -&gt; Inlet of Valve [80]: Thermal conductivity</t>
  </si>
  <si>
    <t>~2~29~13~~-5001~</t>
  </si>
  <si>
    <t>29 - Outlet of Pipe (PCE) [81] -&gt; Inlet of Valve [80]: Dynamic viscosity</t>
  </si>
  <si>
    <t>~2~30~0~~-5001~</t>
  </si>
  <si>
    <t>30 - Steam out of Reducing Station [70] - DSH RH 1 -&gt; RH1 inlet of Boiler Assembly [1]: Furnace w/ Pulverizer [7]: Pressure</t>
  </si>
  <si>
    <t>~2~30~1~~-5001~</t>
  </si>
  <si>
    <t>30 - Steam out of Reducing Station [70] - DSH RH 1 -&gt; RH1 inlet of Boiler Assembly [1]: Furnace w/ Pulverizer [7]: Temperature</t>
  </si>
  <si>
    <t>~2~30~2~~-5001~</t>
  </si>
  <si>
    <t>30 - Steam out of Reducing Station [70] - DSH RH 1 -&gt; RH1 inlet of Boiler Assembly [1]: Furnace w/ Pulverizer [7]: Mass flow</t>
  </si>
  <si>
    <t>~2~30~20~~-5001~</t>
  </si>
  <si>
    <t>30 - Steam out of Reducing Station [70] - DSH RH 1 -&gt; RH1 inlet of Boiler Assembly [1]: Furnace w/ Pulverizer [7]: Entropy</t>
  </si>
  <si>
    <t>~2~30~4~~-5001~</t>
  </si>
  <si>
    <t>30 - Steam out of Reducing Station [70] - DSH RH 1 -&gt; RH1 inlet of Boiler Assembly [1]: Furnace w/ Pulverizer [7]: Enthalpy</t>
  </si>
  <si>
    <t>~2~30~3~~-5001~</t>
  </si>
  <si>
    <t>30 - Steam out of Reducing Station [70] - DSH RH 1 -&gt; RH1 inlet of Boiler Assembly [1]: Furnace w/ Pulverizer [7]: Enthalpy H*</t>
  </si>
  <si>
    <t>~2~30~5~~-5001~</t>
  </si>
  <si>
    <t>30 - Steam out of Reducing Station [70] - DSH RH 1 -&gt; RH1 inlet of Boiler Assembly [1]: Furnace w/ Pulverizer [7]: Steam quality</t>
  </si>
  <si>
    <t>~2~30~10~~-5001~</t>
  </si>
  <si>
    <t>30 - Steam out of Reducing Station [70] - DSH RH 1 -&gt; RH1 inlet of Boiler Assembly [1]: Furnace w/ Pulverizer [7]: Density</t>
  </si>
  <si>
    <t>~2~30~11~~-5001~</t>
  </si>
  <si>
    <t>30 - Steam out of Reducing Station [70] - DSH RH 1 -&gt; RH1 inlet of Boiler Assembly [1]: Furnace w/ Pulverizer [7]: Specific heat</t>
  </si>
  <si>
    <t>~2~30~12~~-5001~</t>
  </si>
  <si>
    <t>30 - Steam out of Reducing Station [70] - DSH RH 1 -&gt; RH1 inlet of Boiler Assembly [1]: Furnace w/ Pulverizer [7]: Thermal conductivity</t>
  </si>
  <si>
    <t>~2~30~13~~-5001~</t>
  </si>
  <si>
    <t>30 - Steam out of Reducing Station [70] - DSH RH 1 -&gt; RH1 inlet of Boiler Assembly [1]: Furnace w/ Pulverizer [7]: Dynamic viscosity</t>
  </si>
  <si>
    <t>~2~31~0~~-5001~</t>
  </si>
  <si>
    <t>31 - Outlet 1 of Splitter [13] -&gt; Inlet of Pipe (PCE) [47]: Pressure</t>
  </si>
  <si>
    <t>~2~31~1~~-5001~</t>
  </si>
  <si>
    <t>31 - Outlet 1 of Splitter [13] -&gt; Inlet of Pipe (PCE) [47]: Temperature</t>
  </si>
  <si>
    <t>~2~31~2~~-5001~</t>
  </si>
  <si>
    <t>31 - Outlet 1 of Splitter [13] -&gt; Inlet of Pipe (PCE) [47]: Mass flow</t>
  </si>
  <si>
    <t>~2~31~20~~-5001~</t>
  </si>
  <si>
    <t>31 - Outlet 1 of Splitter [13] -&gt; Inlet of Pipe (PCE) [47]: Entropy</t>
  </si>
  <si>
    <t>~2~31~4~~-5001~</t>
  </si>
  <si>
    <t>31 - Outlet 1 of Splitter [13] -&gt; Inlet of Pipe (PCE) [47]: Enthalpy</t>
  </si>
  <si>
    <t>~2~31~3~~-5001~</t>
  </si>
  <si>
    <t>31 - Outlet 1 of Splitter [13] -&gt; Inlet of Pipe (PCE) [47]: Enthalpy H*</t>
  </si>
  <si>
    <t>~2~31~5~~-5001~</t>
  </si>
  <si>
    <t>31 - Outlet 1 of Splitter [13] -&gt; Inlet of Pipe (PCE) [47]: Steam quality</t>
  </si>
  <si>
    <t>~2~31~10~~-5001~</t>
  </si>
  <si>
    <t>31 - Outlet 1 of Splitter [13] -&gt; Inlet of Pipe (PCE) [47]: Density</t>
  </si>
  <si>
    <t>~2~31~11~~-5001~</t>
  </si>
  <si>
    <t>31 - Outlet 1 of Splitter [13] -&gt; Inlet of Pipe (PCE) [47]: Specific heat</t>
  </si>
  <si>
    <t>~2~31~12~~-5001~</t>
  </si>
  <si>
    <t>31 - Outlet 1 of Splitter [13] -&gt; Inlet of Pipe (PCE) [47]: Thermal conductivity</t>
  </si>
  <si>
    <t>~2~31~13~~-5001~</t>
  </si>
  <si>
    <t>31 - Outlet 1 of Splitter [13] -&gt; Inlet of Pipe (PCE) [47]: Dynamic viscosity</t>
  </si>
  <si>
    <t>~2~32~0~~-5001~</t>
  </si>
  <si>
    <t>32 - Outlet of Pipe (PCE) [47] -&gt; Heating steam inlet of Feedwater Heater (PCE) [93]: Pressure</t>
  </si>
  <si>
    <t>~2~32~1~~-5001~</t>
  </si>
  <si>
    <t>32 - Outlet of Pipe (PCE) [47] -&gt; Heating steam inlet of Feedwater Heater (PCE) [93]: Temperature</t>
  </si>
  <si>
    <t>~2~32~2~~-5001~</t>
  </si>
  <si>
    <t>32 - Outlet of Pipe (PCE) [47] -&gt; Heating steam inlet of Feedwater Heater (PCE) [93]: Mass flow</t>
  </si>
  <si>
    <t>~2~32~20~~-5001~</t>
  </si>
  <si>
    <t>32 - Outlet of Pipe (PCE) [47] -&gt; Heating steam inlet of Feedwater Heater (PCE) [93]: Entropy</t>
  </si>
  <si>
    <t>~2~32~4~~-5001~</t>
  </si>
  <si>
    <t>32 - Outlet of Pipe (PCE) [47] -&gt; Heating steam inlet of Feedwater Heater (PCE) [93]: Enthalpy</t>
  </si>
  <si>
    <t>~2~32~3~~-5001~</t>
  </si>
  <si>
    <t>32 - Outlet of Pipe (PCE) [47] -&gt; Heating steam inlet of Feedwater Heater (PCE) [93]: Enthalpy H*</t>
  </si>
  <si>
    <t>~2~32~5~~-5001~</t>
  </si>
  <si>
    <t>32 - Outlet of Pipe (PCE) [47] -&gt; Heating steam inlet of Feedwater Heater (PCE) [93]: Steam quality</t>
  </si>
  <si>
    <t>~2~32~10~~-5001~</t>
  </si>
  <si>
    <t>32 - Outlet of Pipe (PCE) [47] -&gt; Heating steam inlet of Feedwater Heater (PCE) [93]: Density</t>
  </si>
  <si>
    <t>~2~32~11~~-5001~</t>
  </si>
  <si>
    <t>32 - Outlet of Pipe (PCE) [47] -&gt; Heating steam inlet of Feedwater Heater (PCE) [93]: Specific heat</t>
  </si>
  <si>
    <t>~2~32~12~~-5001~</t>
  </si>
  <si>
    <t>32 - Outlet of Pipe (PCE) [47] -&gt; Heating steam inlet of Feedwater Heater (PCE) [93]: Thermal conductivity</t>
  </si>
  <si>
    <t>~2~32~13~~-5001~</t>
  </si>
  <si>
    <t>32 - Outlet of Pipe (PCE) [47] -&gt; Heating steam inlet of Feedwater Heater (PCE) [93]: Dynamic viscosity</t>
  </si>
  <si>
    <t>~2~33~0~~-5001~</t>
  </si>
  <si>
    <t>33 - Steam outlet of Boiler Assembly [1]: Superheater (PCE) - Parallel Flow [77] - FINAL RH -&gt; Inlet of Pipe (PCE) [84]: Pressure</t>
  </si>
  <si>
    <t>~2~33~1~~-5001~</t>
  </si>
  <si>
    <t>33 - Steam outlet of Boiler Assembly [1]: Superheater (PCE) - Parallel Flow [77] - FINAL RH -&gt; Inlet of Pipe (PCE) [84]: Temperature</t>
  </si>
  <si>
    <t>~2~33~2~~-5001~</t>
  </si>
  <si>
    <t>33 - Steam outlet of Boiler Assembly [1]: Superheater (PCE) - Parallel Flow [77] - FINAL RH -&gt; Inlet of Pipe (PCE) [84]: Mass flow</t>
  </si>
  <si>
    <t>~2~33~20~~-5001~</t>
  </si>
  <si>
    <t>33 - Steam outlet of Boiler Assembly [1]: Superheater (PCE) - Parallel Flow [77] - FINAL RH -&gt; Inlet of Pipe (PCE) [84]: Entropy</t>
  </si>
  <si>
    <t>~2~33~4~~-5001~</t>
  </si>
  <si>
    <t>33 - Steam outlet of Boiler Assembly [1]: Superheater (PCE) - Parallel Flow [77] - FINAL RH -&gt; Inlet of Pipe (PCE) [84]: Enthalpy</t>
  </si>
  <si>
    <t>~2~33~3~~-5001~</t>
  </si>
  <si>
    <t>33 - Steam outlet of Boiler Assembly [1]: Superheater (PCE) - Parallel Flow [77] - FINAL RH -&gt; Inlet of Pipe (PCE) [84]: Enthalpy H*</t>
  </si>
  <si>
    <t>~2~33~5~~-5001~</t>
  </si>
  <si>
    <t>33 - Steam outlet of Boiler Assembly [1]: Superheater (PCE) - Parallel Flow [77] - FINAL RH -&gt; Inlet of Pipe (PCE) [84]: Steam quality</t>
  </si>
  <si>
    <t>~2~33~10~~-5001~</t>
  </si>
  <si>
    <t>33 - Steam outlet of Boiler Assembly [1]: Superheater (PCE) - Parallel Flow [77] - FINAL RH -&gt; Inlet of Pipe (PCE) [84]: Density</t>
  </si>
  <si>
    <t>~2~33~11~~-5001~</t>
  </si>
  <si>
    <t>33 - Steam outlet of Boiler Assembly [1]: Superheater (PCE) - Parallel Flow [77] - FINAL RH -&gt; Inlet of Pipe (PCE) [84]: Specific heat</t>
  </si>
  <si>
    <t>~2~33~12~~-5001~</t>
  </si>
  <si>
    <t>33 - Steam outlet of Boiler Assembly [1]: Superheater (PCE) - Parallel Flow [77] - FINAL RH -&gt; Inlet of Pipe (PCE) [84]: Thermal conductivity</t>
  </si>
  <si>
    <t>~2~33~13~~-5001~</t>
  </si>
  <si>
    <t>33 - Steam outlet of Boiler Assembly [1]: Superheater (PCE) - Parallel Flow [77] - FINAL RH -&gt; Inlet of Pipe (PCE) [84]: Dynamic viscosity</t>
  </si>
  <si>
    <t>~2~34~0~~-5001~</t>
  </si>
  <si>
    <t>34 - Outlet of Pipe (PCE) [50] -&gt; Inlet 3 of Mixer [57]: Pressure</t>
  </si>
  <si>
    <t>~2~34~1~~-5001~</t>
  </si>
  <si>
    <t>34 - Outlet of Pipe (PCE) [50] -&gt; Inlet 3 of Mixer [57]: Temperature</t>
  </si>
  <si>
    <t>~2~34~2~~-5001~</t>
  </si>
  <si>
    <t>34 - Outlet of Pipe (PCE) [50] -&gt; Inlet 3 of Mixer [57]: Mass flow</t>
  </si>
  <si>
    <t>~2~34~20~~-5001~</t>
  </si>
  <si>
    <t>34 - Outlet of Pipe (PCE) [50] -&gt; Inlet 3 of Mixer [57]: Entropy</t>
  </si>
  <si>
    <t>~2~34~4~~-5001~</t>
  </si>
  <si>
    <t>34 - Outlet of Pipe (PCE) [50] -&gt; Inlet 3 of Mixer [57]: Enthalpy</t>
  </si>
  <si>
    <t>~2~34~3~~-5001~</t>
  </si>
  <si>
    <t>34 - Outlet of Pipe (PCE) [50] -&gt; Inlet 3 of Mixer [57]: Enthalpy H*</t>
  </si>
  <si>
    <t>~2~34~5~~-5001~</t>
  </si>
  <si>
    <t>34 - Outlet of Pipe (PCE) [50] -&gt; Inlet 3 of Mixer [57]: Steam quality</t>
  </si>
  <si>
    <t>~2~34~10~~-5001~</t>
  </si>
  <si>
    <t>34 - Outlet of Pipe (PCE) [50] -&gt; Inlet 3 of Mixer [57]: Density</t>
  </si>
  <si>
    <t>~2~34~11~~-5001~</t>
  </si>
  <si>
    <t>34 - Outlet of Pipe (PCE) [50] -&gt; Inlet 3 of Mixer [57]: Specific heat</t>
  </si>
  <si>
    <t>~2~34~12~~-5001~</t>
  </si>
  <si>
    <t>34 - Outlet of Pipe (PCE) [50] -&gt; Inlet 3 of Mixer [57]: Thermal conductivity</t>
  </si>
  <si>
    <t>~2~34~13~~-5001~</t>
  </si>
  <si>
    <t>34 - Outlet of Pipe (PCE) [50] -&gt; Inlet 3 of Mixer [57]: Dynamic viscosity</t>
  </si>
  <si>
    <t>~2~35~0~~-5001~</t>
  </si>
  <si>
    <t>35 - Outlet 3 of Splitter [19] -&gt; Inlet of Splitter [32]: Pressure</t>
  </si>
  <si>
    <t>~2~35~1~~-5001~</t>
  </si>
  <si>
    <t>35 - Outlet 3 of Splitter [19] -&gt; Inlet of Splitter [32]: Temperature</t>
  </si>
  <si>
    <t>~2~35~2~~-5001~</t>
  </si>
  <si>
    <t>35 - Outlet 3 of Splitter [19] -&gt; Inlet of Splitter [32]: Mass flow</t>
  </si>
  <si>
    <t>~2~35~20~~-5001~</t>
  </si>
  <si>
    <t>35 - Outlet 3 of Splitter [19] -&gt; Inlet of Splitter [32]: Entropy</t>
  </si>
  <si>
    <t>~2~35~4~~-5001~</t>
  </si>
  <si>
    <t>35 - Outlet 3 of Splitter [19] -&gt; Inlet of Splitter [32]: Enthalpy</t>
  </si>
  <si>
    <t>~2~35~3~~-5001~</t>
  </si>
  <si>
    <t>35 - Outlet 3 of Splitter [19] -&gt; Inlet of Splitter [32]: Enthalpy H*</t>
  </si>
  <si>
    <t>~2~35~5~~-5001~</t>
  </si>
  <si>
    <t>35 - Outlet 3 of Splitter [19] -&gt; Inlet of Splitter [32]: Steam quality</t>
  </si>
  <si>
    <t>~2~35~10~~-5001~</t>
  </si>
  <si>
    <t>35 - Outlet 3 of Splitter [19] -&gt; Inlet of Splitter [32]: Density</t>
  </si>
  <si>
    <t>~2~35~11~~-5001~</t>
  </si>
  <si>
    <t>35 - Outlet 3 of Splitter [19] -&gt; Inlet of Splitter [32]: Specific heat</t>
  </si>
  <si>
    <t>~2~35~12~~-5001~</t>
  </si>
  <si>
    <t>35 - Outlet 3 of Splitter [19] -&gt; Inlet of Splitter [32]: Thermal conductivity</t>
  </si>
  <si>
    <t>~2~35~13~~-5001~</t>
  </si>
  <si>
    <t>35 - Outlet 3 of Splitter [19] -&gt; Inlet of Splitter [32]: Dynamic viscosity</t>
  </si>
  <si>
    <t>~2~36~0~~-5001~</t>
  </si>
  <si>
    <t>36 - Outlet 3 of Splitter [26] -&gt; Inlet of Pipe (PCE) [53]: Pressure</t>
  </si>
  <si>
    <t>~2~36~1~~-5001~</t>
  </si>
  <si>
    <t>36 - Outlet 3 of Splitter [26] -&gt; Inlet of Pipe (PCE) [53]: Temperature</t>
  </si>
  <si>
    <t>~2~36~2~~-5001~</t>
  </si>
  <si>
    <t>36 - Outlet 3 of Splitter [26] -&gt; Inlet of Pipe (PCE) [53]: Mass flow</t>
  </si>
  <si>
    <t>~2~36~20~~-5001~</t>
  </si>
  <si>
    <t>36 - Outlet 3 of Splitter [26] -&gt; Inlet of Pipe (PCE) [53]: Entropy</t>
  </si>
  <si>
    <t>~2~36~4~~-5001~</t>
  </si>
  <si>
    <t>36 - Outlet 3 of Splitter [26] -&gt; Inlet of Pipe (PCE) [53]: Enthalpy</t>
  </si>
  <si>
    <t>~2~36~3~~-5001~</t>
  </si>
  <si>
    <t>36 - Outlet 3 of Splitter [26] -&gt; Inlet of Pipe (PCE) [53]: Enthalpy H*</t>
  </si>
  <si>
    <t>~2~36~5~~-5001~</t>
  </si>
  <si>
    <t>36 - Outlet 3 of Splitter [26] -&gt; Inlet of Pipe (PCE) [53]: Steam quality</t>
  </si>
  <si>
    <t>~2~36~10~~-5001~</t>
  </si>
  <si>
    <t>36 - Outlet 3 of Splitter [26] -&gt; Inlet of Pipe (PCE) [53]: Density</t>
  </si>
  <si>
    <t>~2~36~11~~-5001~</t>
  </si>
  <si>
    <t>36 - Outlet 3 of Splitter [26] -&gt; Inlet of Pipe (PCE) [53]: Specific heat</t>
  </si>
  <si>
    <t>~2~36~12~~-5001~</t>
  </si>
  <si>
    <t>36 - Outlet 3 of Splitter [26] -&gt; Inlet of Pipe (PCE) [53]: Thermal conductivity</t>
  </si>
  <si>
    <t>~2~36~13~~-5001~</t>
  </si>
  <si>
    <t>36 - Outlet 3 of Splitter [26] -&gt; Inlet of Pipe (PCE) [53]: Dynamic viscosity</t>
  </si>
  <si>
    <t>~2~37~0~~-5001~</t>
  </si>
  <si>
    <t>37 - Outlet 3 of Splitter [27] -&gt; Inlet of Pipe (PCE) [54]: Pressure</t>
  </si>
  <si>
    <t>~2~37~1~~-5001~</t>
  </si>
  <si>
    <t>37 - Outlet 3 of Splitter [27] -&gt; Inlet of Pipe (PCE) [54]: Temperature</t>
  </si>
  <si>
    <t>~2~37~2~~-5001~</t>
  </si>
  <si>
    <t>37 - Outlet 3 of Splitter [27] -&gt; Inlet of Pipe (PCE) [54]: Mass flow</t>
  </si>
  <si>
    <t>~2~37~20~~-5001~</t>
  </si>
  <si>
    <t>37 - Outlet 3 of Splitter [27] -&gt; Inlet of Pipe (PCE) [54]: Entropy</t>
  </si>
  <si>
    <t>~2~37~4~~-5001~</t>
  </si>
  <si>
    <t>37 - Outlet 3 of Splitter [27] -&gt; Inlet of Pipe (PCE) [54]: Enthalpy</t>
  </si>
  <si>
    <t>~2~37~3~~-5001~</t>
  </si>
  <si>
    <t>37 - Outlet 3 of Splitter [27] -&gt; Inlet of Pipe (PCE) [54]: Enthalpy H*</t>
  </si>
  <si>
    <t>~2~37~5~~-5001~</t>
  </si>
  <si>
    <t>37 - Outlet 3 of Splitter [27] -&gt; Inlet of Pipe (PCE) [54]: Steam quality</t>
  </si>
  <si>
    <t>~2~37~10~~-5001~</t>
  </si>
  <si>
    <t>37 - Outlet 3 of Splitter [27] -&gt; Inlet of Pipe (PCE) [54]: Density</t>
  </si>
  <si>
    <t>~2~37~11~~-5001~</t>
  </si>
  <si>
    <t>37 - Outlet 3 of Splitter [27] -&gt; Inlet of Pipe (PCE) [54]: Specific heat</t>
  </si>
  <si>
    <t>~2~37~12~~-5001~</t>
  </si>
  <si>
    <t>37 - Outlet 3 of Splitter [27] -&gt; Inlet of Pipe (PCE) [54]: Thermal conductivity</t>
  </si>
  <si>
    <t>~2~37~13~~-5001~</t>
  </si>
  <si>
    <t>37 - Outlet 3 of Splitter [27] -&gt; Inlet of Pipe (PCE) [54]: Dynamic viscosity</t>
  </si>
  <si>
    <t>~2~38~0~~-5001~</t>
  </si>
  <si>
    <t>38 - Outlet 3 of Splitter [28] -&gt; Inlet of Pipe (PCE) [55]: Pressure</t>
  </si>
  <si>
    <t>~2~38~1~~-5001~</t>
  </si>
  <si>
    <t>38 - Outlet 3 of Splitter [28] -&gt; Inlet of Pipe (PCE) [55]: Temperature</t>
  </si>
  <si>
    <t>~2~38~2~~-5001~</t>
  </si>
  <si>
    <t>38 - Outlet 3 of Splitter [28] -&gt; Inlet of Pipe (PCE) [55]: Mass flow</t>
  </si>
  <si>
    <t>~2~38~20~~-5001~</t>
  </si>
  <si>
    <t>38 - Outlet 3 of Splitter [28] -&gt; Inlet of Pipe (PCE) [55]: Entropy</t>
  </si>
  <si>
    <t>~2~38~4~~-5001~</t>
  </si>
  <si>
    <t>38 - Outlet 3 of Splitter [28] -&gt; Inlet of Pipe (PCE) [55]: Enthalpy</t>
  </si>
  <si>
    <t>~2~38~3~~-5001~</t>
  </si>
  <si>
    <t>38 - Outlet 3 of Splitter [28] -&gt; Inlet of Pipe (PCE) [55]: Enthalpy H*</t>
  </si>
  <si>
    <t>~2~38~5~~-5001~</t>
  </si>
  <si>
    <t>38 - Outlet 3 of Splitter [28] -&gt; Inlet of Pipe (PCE) [55]: Steam quality</t>
  </si>
  <si>
    <t>~2~38~10~~-5001~</t>
  </si>
  <si>
    <t>38 - Outlet 3 of Splitter [28] -&gt; Inlet of Pipe (PCE) [55]: Density</t>
  </si>
  <si>
    <t>~2~38~11~~-5001~</t>
  </si>
  <si>
    <t>38 - Outlet 3 of Splitter [28] -&gt; Inlet of Pipe (PCE) [55]: Specific heat</t>
  </si>
  <si>
    <t>~2~38~12~~-5001~</t>
  </si>
  <si>
    <t>38 - Outlet 3 of Splitter [28] -&gt; Inlet of Pipe (PCE) [55]: Thermal conductivity</t>
  </si>
  <si>
    <t>~2~38~13~~-5001~</t>
  </si>
  <si>
    <t>38 - Outlet 3 of Splitter [28] -&gt; Inlet of Pipe (PCE) [55]: Dynamic viscosity</t>
  </si>
  <si>
    <t>~2~39~0~~-5001~</t>
  </si>
  <si>
    <t>39 - Outlet of Pipe (PCE) [56] -&gt; Inlet 3 of Mixer [63]: Pressure</t>
  </si>
  <si>
    <t>~2~39~1~~-5001~</t>
  </si>
  <si>
    <t>39 - Outlet of Pipe (PCE) [56] -&gt; Inlet 3 of Mixer [63]: Temperature</t>
  </si>
  <si>
    <t>~2~39~2~~-5001~</t>
  </si>
  <si>
    <t>39 - Outlet of Pipe (PCE) [56] -&gt; Inlet 3 of Mixer [63]: Mass flow</t>
  </si>
  <si>
    <t>~2~39~20~~-5001~</t>
  </si>
  <si>
    <t>39 - Outlet of Pipe (PCE) [56] -&gt; Inlet 3 of Mixer [63]: Entropy</t>
  </si>
  <si>
    <t>~2~39~4~~-5001~</t>
  </si>
  <si>
    <t>39 - Outlet of Pipe (PCE) [56] -&gt; Inlet 3 of Mixer [63]: Enthalpy</t>
  </si>
  <si>
    <t>~2~39~3~~-5001~</t>
  </si>
  <si>
    <t>39 - Outlet of Pipe (PCE) [56] -&gt; Inlet 3 of Mixer [63]: Enthalpy H*</t>
  </si>
  <si>
    <t>~2~39~5~~-5001~</t>
  </si>
  <si>
    <t>39 - Outlet of Pipe (PCE) [56] -&gt; Inlet 3 of Mixer [63]: Steam quality</t>
  </si>
  <si>
    <t>~2~39~10~~-5001~</t>
  </si>
  <si>
    <t>39 - Outlet of Pipe (PCE) [56] -&gt; Inlet 3 of Mixer [63]: Density</t>
  </si>
  <si>
    <t>~2~39~11~~-5001~</t>
  </si>
  <si>
    <t>39 - Outlet of Pipe (PCE) [56] -&gt; Inlet 3 of Mixer [63]: Specific heat</t>
  </si>
  <si>
    <t>~2~39~12~~-5001~</t>
  </si>
  <si>
    <t>39 - Outlet of Pipe (PCE) [56] -&gt; Inlet 3 of Mixer [63]: Thermal conductivity</t>
  </si>
  <si>
    <t>~2~39~13~~-5001~</t>
  </si>
  <si>
    <t>39 - Outlet of Pipe (PCE) [56] -&gt; Inlet 3 of Mixer [63]: Dynamic viscosity</t>
  </si>
  <si>
    <t>~2~40~0~~-5001~</t>
  </si>
  <si>
    <t>40 - Outlet of Mixer [35] -&gt; Steam inlet of Water-cooled Condenser (PCE) [101]: Pressure</t>
  </si>
  <si>
    <t>~2~40~1~~-5001~</t>
  </si>
  <si>
    <t>40 - Outlet of Mixer [35] -&gt; Steam inlet of Water-cooled Condenser (PCE) [101]: Temperature</t>
  </si>
  <si>
    <t>~2~40~2~~-5001~</t>
  </si>
  <si>
    <t>40 - Outlet of Mixer [35] -&gt; Steam inlet of Water-cooled Condenser (PCE) [101]: Mass flow</t>
  </si>
  <si>
    <t>~2~40~20~~-5001~</t>
  </si>
  <si>
    <t>40 - Outlet of Mixer [35] -&gt; Steam inlet of Water-cooled Condenser (PCE) [101]: Entropy</t>
  </si>
  <si>
    <t>~2~40~4~~-5001~</t>
  </si>
  <si>
    <t>40 - Outlet of Mixer [35] -&gt; Steam inlet of Water-cooled Condenser (PCE) [101]: Enthalpy</t>
  </si>
  <si>
    <t>~2~40~3~~-5001~</t>
  </si>
  <si>
    <t>40 - Outlet of Mixer [35] -&gt; Steam inlet of Water-cooled Condenser (PCE) [101]: Enthalpy H*</t>
  </si>
  <si>
    <t>~2~40~5~~-5001~</t>
  </si>
  <si>
    <t>40 - Outlet of Mixer [35] -&gt; Steam inlet of Water-cooled Condenser (PCE) [101]: Steam quality</t>
  </si>
  <si>
    <t>~2~40~10~~-5001~</t>
  </si>
  <si>
    <t>40 - Outlet of Mixer [35] -&gt; Steam inlet of Water-cooled Condenser (PCE) [101]: Density</t>
  </si>
  <si>
    <t>~2~40~11~~-5001~</t>
  </si>
  <si>
    <t>40 - Outlet of Mixer [35] -&gt; Steam inlet of Water-cooled Condenser (PCE) [101]: Specific heat</t>
  </si>
  <si>
    <t>~2~40~12~~-5001~</t>
  </si>
  <si>
    <t>40 - Outlet of Mixer [35] -&gt; Steam inlet of Water-cooled Condenser (PCE) [101]: Thermal conductivity</t>
  </si>
  <si>
    <t>~2~40~13~~-5001~</t>
  </si>
  <si>
    <t>40 - Outlet of Mixer [35] -&gt; Steam inlet of Water-cooled Condenser (PCE) [101]: Dynamic viscosity</t>
  </si>
  <si>
    <t>~2~41~0~~-5001~</t>
  </si>
  <si>
    <t>41 - Feedwater outlet of Deaerator [100] -&gt; Inlet of Splitter [36]: Pressure</t>
  </si>
  <si>
    <t>~2~41~1~~-5001~</t>
  </si>
  <si>
    <t>41 - Feedwater outlet of Deaerator [100] -&gt; Inlet of Splitter [36]: Temperature</t>
  </si>
  <si>
    <t>~2~41~2~~-5001~</t>
  </si>
  <si>
    <t>41 - Feedwater outlet of Deaerator [100] -&gt; Inlet of Splitter [36]: Mass flow</t>
  </si>
  <si>
    <t>~2~41~20~~-5001~</t>
  </si>
  <si>
    <t>41 - Feedwater outlet of Deaerator [100] -&gt; Inlet of Splitter [36]: Entropy</t>
  </si>
  <si>
    <t>~2~41~4~~-5001~</t>
  </si>
  <si>
    <t>41 - Feedwater outlet of Deaerator [100] -&gt; Inlet of Splitter [36]: Enthalpy</t>
  </si>
  <si>
    <t>~2~41~3~~-5001~</t>
  </si>
  <si>
    <t>41 - Feedwater outlet of Deaerator [100] -&gt; Inlet of Splitter [36]: Enthalpy H*</t>
  </si>
  <si>
    <t>~2~41~5~~-5001~</t>
  </si>
  <si>
    <t>41 - Feedwater outlet of Deaerator [100] -&gt; Inlet of Splitter [36]: Steam quality</t>
  </si>
  <si>
    <t>~2~41~10~~-5001~</t>
  </si>
  <si>
    <t>41 - Feedwater outlet of Deaerator [100] -&gt; Inlet of Splitter [36]: Density</t>
  </si>
  <si>
    <t>~2~41~11~~-5001~</t>
  </si>
  <si>
    <t>41 - Feedwater outlet of Deaerator [100] -&gt; Inlet of Splitter [36]: Specific heat</t>
  </si>
  <si>
    <t>~2~41~12~~-5001~</t>
  </si>
  <si>
    <t>41 - Feedwater outlet of Deaerator [100] -&gt; Inlet of Splitter [36]: Thermal conductivity</t>
  </si>
  <si>
    <t>~2~41~13~~-5001~</t>
  </si>
  <si>
    <t>41 - Feedwater outlet of Deaerator [100] -&gt; Inlet of Splitter [36]: Dynamic viscosity</t>
  </si>
  <si>
    <t>~2~42~0~~-5001~</t>
  </si>
  <si>
    <t>42 - Outlet 1 of Splitter [36] -&gt; Water inlet of ST-Driven Pump [37]: Pressure</t>
  </si>
  <si>
    <t>~2~42~1~~-5001~</t>
  </si>
  <si>
    <t>42 - Outlet 1 of Splitter [36] -&gt; Water inlet of ST-Driven Pump [37]: Temperature</t>
  </si>
  <si>
    <t>~2~42~2~~-5001~</t>
  </si>
  <si>
    <t>42 - Outlet 1 of Splitter [36] -&gt; Water inlet of ST-Driven Pump [37]: Mass flow</t>
  </si>
  <si>
    <t>~2~42~20~~-5001~</t>
  </si>
  <si>
    <t>42 - Outlet 1 of Splitter [36] -&gt; Water inlet of ST-Driven Pump [37]: Entropy</t>
  </si>
  <si>
    <t>~2~42~4~~-5001~</t>
  </si>
  <si>
    <t>42 - Outlet 1 of Splitter [36] -&gt; Water inlet of ST-Driven Pump [37]: Enthalpy</t>
  </si>
  <si>
    <t>~2~42~3~~-5001~</t>
  </si>
  <si>
    <t>42 - Outlet 1 of Splitter [36] -&gt; Water inlet of ST-Driven Pump [37]: Enthalpy H*</t>
  </si>
  <si>
    <t>~2~42~5~~-5001~</t>
  </si>
  <si>
    <t>42 - Outlet 1 of Splitter [36] -&gt; Water inlet of ST-Driven Pump [37]: Steam quality</t>
  </si>
  <si>
    <t>~2~42~10~~-5001~</t>
  </si>
  <si>
    <t>42 - Outlet 1 of Splitter [36] -&gt; Water inlet of ST-Driven Pump [37]: Density</t>
  </si>
  <si>
    <t>~2~42~11~~-5001~</t>
  </si>
  <si>
    <t>42 - Outlet 1 of Splitter [36] -&gt; Water inlet of ST-Driven Pump [37]: Specific heat</t>
  </si>
  <si>
    <t>~2~42~12~~-5001~</t>
  </si>
  <si>
    <t>42 - Outlet 1 of Splitter [36] -&gt; Water inlet of ST-Driven Pump [37]: Thermal conductivity</t>
  </si>
  <si>
    <t>~2~42~13~~-5001~</t>
  </si>
  <si>
    <t>42 - Outlet 1 of Splitter [36] -&gt; Water inlet of ST-Driven Pump [37]: Dynamic viscosity</t>
  </si>
  <si>
    <t>~2~43~0~~-5001~</t>
  </si>
  <si>
    <t>43 - Outlet 3 of Splitter [36] -&gt; Water inlet of ST-Driven Pump [31]: Pressure</t>
  </si>
  <si>
    <t>~2~43~1~~-5001~</t>
  </si>
  <si>
    <t>43 - Outlet 3 of Splitter [36] -&gt; Water inlet of ST-Driven Pump [31]: Temperature</t>
  </si>
  <si>
    <t>~2~43~2~~-5001~</t>
  </si>
  <si>
    <t>43 - Outlet 3 of Splitter [36] -&gt; Water inlet of ST-Driven Pump [31]: Mass flow</t>
  </si>
  <si>
    <t>~2~43~20~~-5001~</t>
  </si>
  <si>
    <t>43 - Outlet 3 of Splitter [36] -&gt; Water inlet of ST-Driven Pump [31]: Entropy</t>
  </si>
  <si>
    <t>~2~43~4~~-5001~</t>
  </si>
  <si>
    <t>43 - Outlet 3 of Splitter [36] -&gt; Water inlet of ST-Driven Pump [31]: Enthalpy</t>
  </si>
  <si>
    <t>~2~43~3~~-5001~</t>
  </si>
  <si>
    <t>43 - Outlet 3 of Splitter [36] -&gt; Water inlet of ST-Driven Pump [31]: Enthalpy H*</t>
  </si>
  <si>
    <t>~2~43~5~~-5001~</t>
  </si>
  <si>
    <t>43 - Outlet 3 of Splitter [36] -&gt; Water inlet of ST-Driven Pump [31]: Steam quality</t>
  </si>
  <si>
    <t>~2~43~10~~-5001~</t>
  </si>
  <si>
    <t>43 - Outlet 3 of Splitter [36] -&gt; Water inlet of ST-Driven Pump [31]: Density</t>
  </si>
  <si>
    <t>~2~43~11~~-5001~</t>
  </si>
  <si>
    <t>43 - Outlet 3 of Splitter [36] -&gt; Water inlet of ST-Driven Pump [31]: Specific heat</t>
  </si>
  <si>
    <t>~2~43~12~~-5001~</t>
  </si>
  <si>
    <t>43 - Outlet 3 of Splitter [36] -&gt; Water inlet of ST-Driven Pump [31]: Thermal conductivity</t>
  </si>
  <si>
    <t>~2~43~13~~-5001~</t>
  </si>
  <si>
    <t>43 - Outlet 3 of Splitter [36] -&gt; Water inlet of ST-Driven Pump [31]: Dynamic viscosity</t>
  </si>
  <si>
    <t>~2~44~0~~-5001~</t>
  </si>
  <si>
    <t>44 - Outlet of ST Assembly [1]: Water Source [58] -&gt; Heating steam inlet of Shell-Tube Water Heater (PCE) [34] - GSC: Pressure</t>
  </si>
  <si>
    <t>~2~44~1~~-5001~</t>
  </si>
  <si>
    <t>44 - Outlet of ST Assembly [1]: Water Source [58] -&gt; Heating steam inlet of Shell-Tube Water Heater (PCE) [34] - GSC: Temperature</t>
  </si>
  <si>
    <t>~2~44~2~~-5001~</t>
  </si>
  <si>
    <t>44 - Outlet of ST Assembly [1]: Water Source [58] -&gt; Heating steam inlet of Shell-Tube Water Heater (PCE) [34] - GSC: Mass flow</t>
  </si>
  <si>
    <t>~2~44~20~~-5001~</t>
  </si>
  <si>
    <t>44 - Outlet of ST Assembly [1]: Water Source [58] -&gt; Heating steam inlet of Shell-Tube Water Heater (PCE) [34] - GSC: Entropy</t>
  </si>
  <si>
    <t>~2~44~4~~-5001~</t>
  </si>
  <si>
    <t>44 - Outlet of ST Assembly [1]: Water Source [58] -&gt; Heating steam inlet of Shell-Tube Water Heater (PCE) [34] - GSC: Enthalpy</t>
  </si>
  <si>
    <t>~2~44~3~~-5001~</t>
  </si>
  <si>
    <t>44 - Outlet of ST Assembly [1]: Water Source [58] -&gt; Heating steam inlet of Shell-Tube Water Heater (PCE) [34] - GSC: Enthalpy H*</t>
  </si>
  <si>
    <t>~2~44~5~~-5001~</t>
  </si>
  <si>
    <t>44 - Outlet of ST Assembly [1]: Water Source [58] -&gt; Heating steam inlet of Shell-Tube Water Heater (PCE) [34] - GSC: Steam quality</t>
  </si>
  <si>
    <t>~2~44~10~~-5001~</t>
  </si>
  <si>
    <t>44 - Outlet of ST Assembly [1]: Water Source [58] -&gt; Heating steam inlet of Shell-Tube Water Heater (PCE) [34] - GSC: Density</t>
  </si>
  <si>
    <t>~2~44~11~~-5001~</t>
  </si>
  <si>
    <t>44 - Outlet of ST Assembly [1]: Water Source [58] -&gt; Heating steam inlet of Shell-Tube Water Heater (PCE) [34] - GSC: Specific heat</t>
  </si>
  <si>
    <t>~2~44~12~~-5001~</t>
  </si>
  <si>
    <t>44 - Outlet of ST Assembly [1]: Water Source [58] -&gt; Heating steam inlet of Shell-Tube Water Heater (PCE) [34] - GSC: Thermal conductivity</t>
  </si>
  <si>
    <t>~2~44~13~~-5001~</t>
  </si>
  <si>
    <t>44 - Outlet of ST Assembly [1]: Water Source [58] -&gt; Heating steam inlet of Shell-Tube Water Heater (PCE) [34] - GSC: Dynamic viscosity</t>
  </si>
  <si>
    <t>~2~45~0~~-5001~</t>
  </si>
  <si>
    <t>45 - Blowdown of Boiler Assembly [1]: Furnace w/ Pulverizer [7] -&gt; Inlet of Water Sink [30]: Pressure</t>
  </si>
  <si>
    <t>~2~45~1~~-5001~</t>
  </si>
  <si>
    <t>45 - Blowdown of Boiler Assembly [1]: Furnace w/ Pulverizer [7] -&gt; Inlet of Water Sink [30]: Temperature</t>
  </si>
  <si>
    <t>~2~45~2~~-5001~</t>
  </si>
  <si>
    <t>45 - Blowdown of Boiler Assembly [1]: Furnace w/ Pulverizer [7] -&gt; Inlet of Water Sink [30]: Mass flow</t>
  </si>
  <si>
    <t>~2~45~20~~-5001~</t>
  </si>
  <si>
    <t>45 - Blowdown of Boiler Assembly [1]: Furnace w/ Pulverizer [7] -&gt; Inlet of Water Sink [30]: Entropy</t>
  </si>
  <si>
    <t>~2~45~4~~-5001~</t>
  </si>
  <si>
    <t>45 - Blowdown of Boiler Assembly [1]: Furnace w/ Pulverizer [7] -&gt; Inlet of Water Sink [30]: Enthalpy</t>
  </si>
  <si>
    <t>~2~45~3~~-5001~</t>
  </si>
  <si>
    <t>45 - Blowdown of Boiler Assembly [1]: Furnace w/ Pulverizer [7] -&gt; Inlet of Water Sink [30]: Enthalpy H*</t>
  </si>
  <si>
    <t>~2~45~5~~-5001~</t>
  </si>
  <si>
    <t>45 - Blowdown of Boiler Assembly [1]: Furnace w/ Pulverizer [7] -&gt; Inlet of Water Sink [30]: Steam quality</t>
  </si>
  <si>
    <t>~2~45~10~~-5001~</t>
  </si>
  <si>
    <t>45 - Blowdown of Boiler Assembly [1]: Furnace w/ Pulverizer [7] -&gt; Inlet of Water Sink [30]: Density</t>
  </si>
  <si>
    <t>~2~45~11~~-5001~</t>
  </si>
  <si>
    <t>45 - Blowdown of Boiler Assembly [1]: Furnace w/ Pulverizer [7] -&gt; Inlet of Water Sink [30]: Specific heat</t>
  </si>
  <si>
    <t>~2~45~12~~-5001~</t>
  </si>
  <si>
    <t>45 - Blowdown of Boiler Assembly [1]: Furnace w/ Pulverizer [7] -&gt; Inlet of Water Sink [30]: Thermal conductivity</t>
  </si>
  <si>
    <t>~2~45~13~~-5001~</t>
  </si>
  <si>
    <t>45 - Blowdown of Boiler Assembly [1]: Furnace w/ Pulverizer [7] -&gt; Inlet of Water Sink [30]: Dynamic viscosity</t>
  </si>
  <si>
    <t>~2~46~0~~-5001~</t>
  </si>
  <si>
    <t>46 - Outlet of ST Assembly [1]: Water Source [60] -&gt; Inlet 1 of Mixer [61]: Pressure</t>
  </si>
  <si>
    <t>~2~46~1~~-5001~</t>
  </si>
  <si>
    <t>46 - Outlet of ST Assembly [1]: Water Source [60] -&gt; Inlet 1 of Mixer [61]: Temperature</t>
  </si>
  <si>
    <t>~2~46~2~~-5001~</t>
  </si>
  <si>
    <t>46 - Outlet of ST Assembly [1]: Water Source [60] -&gt; Inlet 1 of Mixer [61]: Mass flow</t>
  </si>
  <si>
    <t>~2~46~20~~-5001~</t>
  </si>
  <si>
    <t>46 - Outlet of ST Assembly [1]: Water Source [60] -&gt; Inlet 1 of Mixer [61]: Entropy</t>
  </si>
  <si>
    <t>~2~46~4~~-5001~</t>
  </si>
  <si>
    <t>46 - Outlet of ST Assembly [1]: Water Source [60] -&gt; Inlet 1 of Mixer [61]: Enthalpy</t>
  </si>
  <si>
    <t>~2~46~3~~-5001~</t>
  </si>
  <si>
    <t>46 - Outlet of ST Assembly [1]: Water Source [60] -&gt; Inlet 1 of Mixer [61]: Enthalpy H*</t>
  </si>
  <si>
    <t>~2~46~5~~-5001~</t>
  </si>
  <si>
    <t>46 - Outlet of ST Assembly [1]: Water Source [60] -&gt; Inlet 1 of Mixer [61]: Steam quality</t>
  </si>
  <si>
    <t>~2~46~10~~-5001~</t>
  </si>
  <si>
    <t>46 - Outlet of ST Assembly [1]: Water Source [60] -&gt; Inlet 1 of Mixer [61]: Density</t>
  </si>
  <si>
    <t>~2~46~11~~-5001~</t>
  </si>
  <si>
    <t>46 - Outlet of ST Assembly [1]: Water Source [60] -&gt; Inlet 1 of Mixer [61]: Specific heat</t>
  </si>
  <si>
    <t>~2~46~12~~-5001~</t>
  </si>
  <si>
    <t>46 - Outlet of ST Assembly [1]: Water Source [60] -&gt; Inlet 1 of Mixer [61]: Thermal conductivity</t>
  </si>
  <si>
    <t>~2~46~13~~-5001~</t>
  </si>
  <si>
    <t>46 - Outlet of ST Assembly [1]: Water Source [60] -&gt; Inlet 1 of Mixer [61]: Dynamic viscosity</t>
  </si>
  <si>
    <t>~2~47~0~~-5001~</t>
  </si>
  <si>
    <t>47 - Water outlet of ST-Driven Pump [31] -&gt; Inlet 1 of Mixer [39]: Pressure</t>
  </si>
  <si>
    <t>~2~47~1~~-5001~</t>
  </si>
  <si>
    <t>47 - Water outlet of ST-Driven Pump [31] -&gt; Inlet 1 of Mixer [39]: Temperature</t>
  </si>
  <si>
    <t>~2~47~2~~-5001~</t>
  </si>
  <si>
    <t>47 - Water outlet of ST-Driven Pump [31] -&gt; Inlet 1 of Mixer [39]: Mass flow</t>
  </si>
  <si>
    <t>~2~47~20~~-5001~</t>
  </si>
  <si>
    <t>47 - Water outlet of ST-Driven Pump [31] -&gt; Inlet 1 of Mixer [39]: Entropy</t>
  </si>
  <si>
    <t>~2~47~4~~-5001~</t>
  </si>
  <si>
    <t>47 - Water outlet of ST-Driven Pump [31] -&gt; Inlet 1 of Mixer [39]: Enthalpy</t>
  </si>
  <si>
    <t>~2~47~3~~-5001~</t>
  </si>
  <si>
    <t>47 - Water outlet of ST-Driven Pump [31] -&gt; Inlet 1 of Mixer [39]: Enthalpy H*</t>
  </si>
  <si>
    <t>~2~47~5~~-5001~</t>
  </si>
  <si>
    <t>47 - Water outlet of ST-Driven Pump [31] -&gt; Inlet 1 of Mixer [39]: Steam quality</t>
  </si>
  <si>
    <t>~2~47~10~~-5001~</t>
  </si>
  <si>
    <t>47 - Water outlet of ST-Driven Pump [31] -&gt; Inlet 1 of Mixer [39]: Density</t>
  </si>
  <si>
    <t>~2~47~11~~-5001~</t>
  </si>
  <si>
    <t>47 - Water outlet of ST-Driven Pump [31] -&gt; Inlet 1 of Mixer [39]: Specific heat</t>
  </si>
  <si>
    <t>~2~47~12~~-5001~</t>
  </si>
  <si>
    <t>47 - Water outlet of ST-Driven Pump [31] -&gt; Inlet 1 of Mixer [39]: Thermal conductivity</t>
  </si>
  <si>
    <t>~2~47~13~~-5001~</t>
  </si>
  <si>
    <t>47 - Water outlet of ST-Driven Pump [31] -&gt; Inlet 1 of Mixer [39]: Dynamic viscosity</t>
  </si>
  <si>
    <t>~2~48~0~~-5001~</t>
  </si>
  <si>
    <t>48 - Drain outlet of Feedwater Heater (PCE) [99] -&gt; Secondary steam inlet of Water-cooled Condenser (PCE) [101]: Pressure</t>
  </si>
  <si>
    <t>~2~48~1~~-5001~</t>
  </si>
  <si>
    <t>48 - Drain outlet of Feedwater Heater (PCE) [99] -&gt; Secondary steam inlet of Water-cooled Condenser (PCE) [101]: Temperature</t>
  </si>
  <si>
    <t>~2~48~2~~-5001~</t>
  </si>
  <si>
    <t>48 - Drain outlet of Feedwater Heater (PCE) [99] -&gt; Secondary steam inlet of Water-cooled Condenser (PCE) [101]: Mass flow</t>
  </si>
  <si>
    <t>~2~48~20~~-5001~</t>
  </si>
  <si>
    <t>48 - Drain outlet of Feedwater Heater (PCE) [99] -&gt; Secondary steam inlet of Water-cooled Condenser (PCE) [101]: Entropy</t>
  </si>
  <si>
    <t>~2~48~4~~-5001~</t>
  </si>
  <si>
    <t>48 - Drain outlet of Feedwater Heater (PCE) [99] -&gt; Secondary steam inlet of Water-cooled Condenser (PCE) [101]: Enthalpy</t>
  </si>
  <si>
    <t>~2~48~3~~-5001~</t>
  </si>
  <si>
    <t>48 - Drain outlet of Feedwater Heater (PCE) [99] -&gt; Secondary steam inlet of Water-cooled Condenser (PCE) [101]: Enthalpy H*</t>
  </si>
  <si>
    <t>~2~48~5~~-5001~</t>
  </si>
  <si>
    <t>48 - Drain outlet of Feedwater Heater (PCE) [99] -&gt; Secondary steam inlet of Water-cooled Condenser (PCE) [101]: Steam quality</t>
  </si>
  <si>
    <t>~2~48~10~~-5001~</t>
  </si>
  <si>
    <t>48 - Drain outlet of Feedwater Heater (PCE) [99] -&gt; Secondary steam inlet of Water-cooled Condenser (PCE) [101]: Density</t>
  </si>
  <si>
    <t>~2~48~11~~-5001~</t>
  </si>
  <si>
    <t>48 - Drain outlet of Feedwater Heater (PCE) [99] -&gt; Secondary steam inlet of Water-cooled Condenser (PCE) [101]: Specific heat</t>
  </si>
  <si>
    <t>~2~48~12~~-5001~</t>
  </si>
  <si>
    <t>48 - Drain outlet of Feedwater Heater (PCE) [99] -&gt; Secondary steam inlet of Water-cooled Condenser (PCE) [101]: Thermal conductivity</t>
  </si>
  <si>
    <t>~2~48~13~~-5001~</t>
  </si>
  <si>
    <t>48 - Drain outlet of Feedwater Heater (PCE) [99] -&gt; Secondary steam inlet of Water-cooled Condenser (PCE) [101]: Dynamic viscosity</t>
  </si>
  <si>
    <t>~2~49~0~~-5001~</t>
  </si>
  <si>
    <t>49 - Discharge of Pump (PCE) [119] -&gt; Feedwater inlet of Shell-Tube Water Heater (PCE) [34] - GSC: Pressure</t>
  </si>
  <si>
    <t>~2~49~1~~-5001~</t>
  </si>
  <si>
    <t>49 - Discharge of Pump (PCE) [119] -&gt; Feedwater inlet of Shell-Tube Water Heater (PCE) [34] - GSC: Temperature</t>
  </si>
  <si>
    <t>~2~49~2~~-5001~</t>
  </si>
  <si>
    <t>49 - Discharge of Pump (PCE) [119] -&gt; Feedwater inlet of Shell-Tube Water Heater (PCE) [34] - GSC: Mass flow</t>
  </si>
  <si>
    <t>~2~49~20~~-5001~</t>
  </si>
  <si>
    <t>49 - Discharge of Pump (PCE) [119] -&gt; Feedwater inlet of Shell-Tube Water Heater (PCE) [34] - GSC: Entropy</t>
  </si>
  <si>
    <t>~2~49~4~~-5001~</t>
  </si>
  <si>
    <t>49 - Discharge of Pump (PCE) [119] -&gt; Feedwater inlet of Shell-Tube Water Heater (PCE) [34] - GSC: Enthalpy</t>
  </si>
  <si>
    <t>~2~49~3~~-5001~</t>
  </si>
  <si>
    <t>49 - Discharge of Pump (PCE) [119] -&gt; Feedwater inlet of Shell-Tube Water Heater (PCE) [34] - GSC: Enthalpy H*</t>
  </si>
  <si>
    <t>~2~49~5~~-5001~</t>
  </si>
  <si>
    <t>49 - Discharge of Pump (PCE) [119] -&gt; Feedwater inlet of Shell-Tube Water Heater (PCE) [34] - GSC: Steam quality</t>
  </si>
  <si>
    <t>~2~49~10~~-5001~</t>
  </si>
  <si>
    <t>49 - Discharge of Pump (PCE) [119] -&gt; Feedwater inlet of Shell-Tube Water Heater (PCE) [34] - GSC: Density</t>
  </si>
  <si>
    <t>~2~49~11~~-5001~</t>
  </si>
  <si>
    <t>49 - Discharge of Pump (PCE) [119] -&gt; Feedwater inlet of Shell-Tube Water Heater (PCE) [34] - GSC: Specific heat</t>
  </si>
  <si>
    <t>~2~49~12~~-5001~</t>
  </si>
  <si>
    <t>49 - Discharge of Pump (PCE) [119] -&gt; Feedwater inlet of Shell-Tube Water Heater (PCE) [34] - GSC: Thermal conductivity</t>
  </si>
  <si>
    <t>~2~49~13~~-5001~</t>
  </si>
  <si>
    <t>49 - Discharge of Pump (PCE) [119] -&gt; Feedwater inlet of Shell-Tube Water Heater (PCE) [34] - GSC: Dynamic viscosity</t>
  </si>
  <si>
    <t>~2~50~0~~-5001~</t>
  </si>
  <si>
    <t>50 - Feedwater outlet of Shell-Tube Water Heater (PCE) [34] - GSC -&gt; Feedwater inlet of Feedwater Heater (PCE) [99]: Pressure</t>
  </si>
  <si>
    <t>~2~50~1~~-5001~</t>
  </si>
  <si>
    <t>50 - Feedwater outlet of Shell-Tube Water Heater (PCE) [34] - GSC -&gt; Feedwater inlet of Feedwater Heater (PCE) [99]: Temperature</t>
  </si>
  <si>
    <t>~2~50~2~~-5001~</t>
  </si>
  <si>
    <t>50 - Feedwater outlet of Shell-Tube Water Heater (PCE) [34] - GSC -&gt; Feedwater inlet of Feedwater Heater (PCE) [99]: Mass flow</t>
  </si>
  <si>
    <t>~2~50~20~~-5001~</t>
  </si>
  <si>
    <t>50 - Feedwater outlet of Shell-Tube Water Heater (PCE) [34] - GSC -&gt; Feedwater inlet of Feedwater Heater (PCE) [99]: Entropy</t>
  </si>
  <si>
    <t>~2~50~4~~-5001~</t>
  </si>
  <si>
    <t>50 - Feedwater outlet of Shell-Tube Water Heater (PCE) [34] - GSC -&gt; Feedwater inlet of Feedwater Heater (PCE) [99]: Enthalpy</t>
  </si>
  <si>
    <t>~2~50~3~~-5001~</t>
  </si>
  <si>
    <t>50 - Feedwater outlet of Shell-Tube Water Heater (PCE) [34] - GSC -&gt; Feedwater inlet of Feedwater Heater (PCE) [99]: Enthalpy H*</t>
  </si>
  <si>
    <t>~2~50~5~~-5001~</t>
  </si>
  <si>
    <t>50 - Feedwater outlet of Shell-Tube Water Heater (PCE) [34] - GSC -&gt; Feedwater inlet of Feedwater Heater (PCE) [99]: Steam quality</t>
  </si>
  <si>
    <t>~2~50~10~~-5001~</t>
  </si>
  <si>
    <t>50 - Feedwater outlet of Shell-Tube Water Heater (PCE) [34] - GSC -&gt; Feedwater inlet of Feedwater Heater (PCE) [99]: Density</t>
  </si>
  <si>
    <t>~2~50~11~~-5001~</t>
  </si>
  <si>
    <t>50 - Feedwater outlet of Shell-Tube Water Heater (PCE) [34] - GSC -&gt; Feedwater inlet of Feedwater Heater (PCE) [99]: Specific heat</t>
  </si>
  <si>
    <t>~2~50~12~~-5001~</t>
  </si>
  <si>
    <t>50 - Feedwater outlet of Shell-Tube Water Heater (PCE) [34] - GSC -&gt; Feedwater inlet of Feedwater Heater (PCE) [99]: Thermal conductivity</t>
  </si>
  <si>
    <t>~2~50~13~~-5001~</t>
  </si>
  <si>
    <t>50 - Feedwater outlet of Shell-Tube Water Heater (PCE) [34] - GSC -&gt; Feedwater inlet of Feedwater Heater (PCE) [99]: Dynamic viscosity</t>
  </si>
  <si>
    <t>~2~51~0~~-5001~</t>
  </si>
  <si>
    <t>51 - Outlet of Mixer [33] -&gt; Inlet 3 of Mixer [35]: Pressure</t>
  </si>
  <si>
    <t>~2~51~1~~-5001~</t>
  </si>
  <si>
    <t>51 - Outlet of Mixer [33] -&gt; Inlet 3 of Mixer [35]: Temperature</t>
  </si>
  <si>
    <t>~2~51~2~~-5001~</t>
  </si>
  <si>
    <t>51 - Outlet of Mixer [33] -&gt; Inlet 3 of Mixer [35]: Mass flow</t>
  </si>
  <si>
    <t>~2~51~20~~-5001~</t>
  </si>
  <si>
    <t>51 - Outlet of Mixer [33] -&gt; Inlet 3 of Mixer [35]: Entropy</t>
  </si>
  <si>
    <t>~2~51~4~~-5001~</t>
  </si>
  <si>
    <t>51 - Outlet of Mixer [33] -&gt; Inlet 3 of Mixer [35]: Enthalpy</t>
  </si>
  <si>
    <t>~2~51~3~~-5001~</t>
  </si>
  <si>
    <t>51 - Outlet of Mixer [33] -&gt; Inlet 3 of Mixer [35]: Enthalpy H*</t>
  </si>
  <si>
    <t>~2~51~5~~-5001~</t>
  </si>
  <si>
    <t>51 - Outlet of Mixer [33] -&gt; Inlet 3 of Mixer [35]: Steam quality</t>
  </si>
  <si>
    <t>~2~51~10~~-5001~</t>
  </si>
  <si>
    <t>51 - Outlet of Mixer [33] -&gt; Inlet 3 of Mixer [35]: Density</t>
  </si>
  <si>
    <t>~2~51~11~~-5001~</t>
  </si>
  <si>
    <t>51 - Outlet of Mixer [33] -&gt; Inlet 3 of Mixer [35]: Specific heat</t>
  </si>
  <si>
    <t>~2~51~12~~-5001~</t>
  </si>
  <si>
    <t>51 - Outlet of Mixer [33] -&gt; Inlet 3 of Mixer [35]: Thermal conductivity</t>
  </si>
  <si>
    <t>~2~51~13~~-5001~</t>
  </si>
  <si>
    <t>51 - Outlet of Mixer [33] -&gt; Inlet 3 of Mixer [35]: Dynamic viscosity</t>
  </si>
  <si>
    <t>~2~52~0~~-5001~</t>
  </si>
  <si>
    <t>52 - Radiant superheater outlet of Boiler Assembly [1]: Furnace w/ Pulverizer [7] -&gt; Steam in of Reducing Station [117] - DSH SH 2: Pressure</t>
  </si>
  <si>
    <t>~2~52~1~~-5001~</t>
  </si>
  <si>
    <t>52 - Radiant superheater outlet of Boiler Assembly [1]: Furnace w/ Pulverizer [7] -&gt; Steam in of Reducing Station [117] - DSH SH 2: Temperature</t>
  </si>
  <si>
    <t>~2~52~2~~-5001~</t>
  </si>
  <si>
    <t>52 - Radiant superheater outlet of Boiler Assembly [1]: Furnace w/ Pulverizer [7] -&gt; Steam in of Reducing Station [117] - DSH SH 2: Mass flow</t>
  </si>
  <si>
    <t>~2~52~20~~-5001~</t>
  </si>
  <si>
    <t>52 - Radiant superheater outlet of Boiler Assembly [1]: Furnace w/ Pulverizer [7] -&gt; Steam in of Reducing Station [117] - DSH SH 2: Entropy</t>
  </si>
  <si>
    <t>~2~52~4~~-5001~</t>
  </si>
  <si>
    <t>52 - Radiant superheater outlet of Boiler Assembly [1]: Furnace w/ Pulverizer [7] -&gt; Steam in of Reducing Station [117] - DSH SH 2: Enthalpy</t>
  </si>
  <si>
    <t>~2~52~3~~-5001~</t>
  </si>
  <si>
    <t>52 - Radiant superheater outlet of Boiler Assembly [1]: Furnace w/ Pulverizer [7] -&gt; Steam in of Reducing Station [117] - DSH SH 2: Enthalpy H*</t>
  </si>
  <si>
    <t>~2~52~5~~-5001~</t>
  </si>
  <si>
    <t>52 - Radiant superheater outlet of Boiler Assembly [1]: Furnace w/ Pulverizer [7] -&gt; Steam in of Reducing Station [117] - DSH SH 2: Steam quality</t>
  </si>
  <si>
    <t>~2~52~10~~-5001~</t>
  </si>
  <si>
    <t>52 - Radiant superheater outlet of Boiler Assembly [1]: Furnace w/ Pulverizer [7] -&gt; Steam in of Reducing Station [117] - DSH SH 2: Density</t>
  </si>
  <si>
    <t>~2~52~11~~-5001~</t>
  </si>
  <si>
    <t>52 - Radiant superheater outlet of Boiler Assembly [1]: Furnace w/ Pulverizer [7] -&gt; Steam in of Reducing Station [117] - DSH SH 2: Specific heat</t>
  </si>
  <si>
    <t>~2~52~12~~-5001~</t>
  </si>
  <si>
    <t>52 - Radiant superheater outlet of Boiler Assembly [1]: Furnace w/ Pulverizer [7] -&gt; Steam in of Reducing Station [117] - DSH SH 2: Thermal conductivity</t>
  </si>
  <si>
    <t>~2~52~13~~-5001~</t>
  </si>
  <si>
    <t>52 - Radiant superheater outlet of Boiler Assembly [1]: Furnace w/ Pulverizer [7] -&gt; Steam in of Reducing Station [117] - DSH SH 2: Dynamic viscosity</t>
  </si>
  <si>
    <t>~2~53~0~~-5001~</t>
  </si>
  <si>
    <t>53 - Water outlet of Boiler Assembly [1]: Economiser (PCE) [42] - ECO -&gt; Feedwater of Boiler Assembly [1]: Furnace w/ Pulverizer [7]: Pressure</t>
  </si>
  <si>
    <t>~2~53~1~~-5001~</t>
  </si>
  <si>
    <t>53 - Water outlet of Boiler Assembly [1]: Economiser (PCE) [42] - ECO -&gt; Feedwater of Boiler Assembly [1]: Furnace w/ Pulverizer [7]: Temperature</t>
  </si>
  <si>
    <t>~2~53~2~~-5001~</t>
  </si>
  <si>
    <t>53 - Water outlet of Boiler Assembly [1]: Economiser (PCE) [42] - ECO -&gt; Feedwater of Boiler Assembly [1]: Furnace w/ Pulverizer [7]: Mass flow</t>
  </si>
  <si>
    <t>~2~53~20~~-5001~</t>
  </si>
  <si>
    <t>53 - Water outlet of Boiler Assembly [1]: Economiser (PCE) [42] - ECO -&gt; Feedwater of Boiler Assembly [1]: Furnace w/ Pulverizer [7]: Entropy</t>
  </si>
  <si>
    <t>~2~53~4~~-5001~</t>
  </si>
  <si>
    <t>53 - Water outlet of Boiler Assembly [1]: Economiser (PCE) [42] - ECO -&gt; Feedwater of Boiler Assembly [1]: Furnace w/ Pulverizer [7]: Enthalpy</t>
  </si>
  <si>
    <t>~2~53~3~~-5001~</t>
  </si>
  <si>
    <t>53 - Water outlet of Boiler Assembly [1]: Economiser (PCE) [42] - ECO -&gt; Feedwater of Boiler Assembly [1]: Furnace w/ Pulverizer [7]: Enthalpy H*</t>
  </si>
  <si>
    <t>~2~53~5~~-5001~</t>
  </si>
  <si>
    <t>53 - Water outlet of Boiler Assembly [1]: Economiser (PCE) [42] - ECO -&gt; Feedwater of Boiler Assembly [1]: Furnace w/ Pulverizer [7]: Steam quality</t>
  </si>
  <si>
    <t>~2~53~10~~-5001~</t>
  </si>
  <si>
    <t>53 - Water outlet of Boiler Assembly [1]: Economiser (PCE) [42] - ECO -&gt; Feedwater of Boiler Assembly [1]: Furnace w/ Pulverizer [7]: Density</t>
  </si>
  <si>
    <t>~2~53~11~~-5001~</t>
  </si>
  <si>
    <t>53 - Water outlet of Boiler Assembly [1]: Economiser (PCE) [42] - ECO -&gt; Feedwater of Boiler Assembly [1]: Furnace w/ Pulverizer [7]: Specific heat</t>
  </si>
  <si>
    <t>~2~53~12~~-5001~</t>
  </si>
  <si>
    <t>53 - Water outlet of Boiler Assembly [1]: Economiser (PCE) [42] - ECO -&gt; Feedwater of Boiler Assembly [1]: Furnace w/ Pulverizer [7]: Thermal conductivity</t>
  </si>
  <si>
    <t>~2~53~13~~-5001~</t>
  </si>
  <si>
    <t>53 - Water outlet of Boiler Assembly [1]: Economiser (PCE) [42] - ECO -&gt; Feedwater of Boiler Assembly [1]: Furnace w/ Pulverizer [7]: Dynamic viscosity</t>
  </si>
  <si>
    <t>~2~54~0~~-5001~</t>
  </si>
  <si>
    <t>54 - Steam outlet of Boiler Assembly [1]: Superheater (PCE) - Parallel Flow [23] - PLATEN SH -&gt; Steam in of Reducing Station [71] - DSH SH 3: Pressure</t>
  </si>
  <si>
    <t>~2~54~1~~-5001~</t>
  </si>
  <si>
    <t>54 - Steam outlet of Boiler Assembly [1]: Superheater (PCE) - Parallel Flow [23] - PLATEN SH -&gt; Steam in of Reducing Station [71] - DSH SH 3: Temperature</t>
  </si>
  <si>
    <t>~2~54~2~~-5001~</t>
  </si>
  <si>
    <t>54 - Steam outlet of Boiler Assembly [1]: Superheater (PCE) - Parallel Flow [23] - PLATEN SH -&gt; Steam in of Reducing Station [71] - DSH SH 3: Mass flow</t>
  </si>
  <si>
    <t>~2~54~20~~-5001~</t>
  </si>
  <si>
    <t>54 - Steam outlet of Boiler Assembly [1]: Superheater (PCE) - Parallel Flow [23] - PLATEN SH -&gt; Steam in of Reducing Station [71] - DSH SH 3: Entropy</t>
  </si>
  <si>
    <t>~2~54~4~~-5001~</t>
  </si>
  <si>
    <t>54 - Steam outlet of Boiler Assembly [1]: Superheater (PCE) - Parallel Flow [23] - PLATEN SH -&gt; Steam in of Reducing Station [71] - DSH SH 3: Enthalpy</t>
  </si>
  <si>
    <t>~2~54~3~~-5001~</t>
  </si>
  <si>
    <t>54 - Steam outlet of Boiler Assembly [1]: Superheater (PCE) - Parallel Flow [23] - PLATEN SH -&gt; Steam in of Reducing Station [71] - DSH SH 3: Enthalpy H*</t>
  </si>
  <si>
    <t>~2~54~5~~-5001~</t>
  </si>
  <si>
    <t>54 - Steam outlet of Boiler Assembly [1]: Superheater (PCE) - Parallel Flow [23] - PLATEN SH -&gt; Steam in of Reducing Station [71] - DSH SH 3: Steam quality</t>
  </si>
  <si>
    <t>~2~54~10~~-5001~</t>
  </si>
  <si>
    <t>54 - Steam outlet of Boiler Assembly [1]: Superheater (PCE) - Parallel Flow [23] - PLATEN SH -&gt; Steam in of Reducing Station [71] - DSH SH 3: Density</t>
  </si>
  <si>
    <t>~2~54~11~~-5001~</t>
  </si>
  <si>
    <t>54 - Steam outlet of Boiler Assembly [1]: Superheater (PCE) - Parallel Flow [23] - PLATEN SH -&gt; Steam in of Reducing Station [71] - DSH SH 3: Specific heat</t>
  </si>
  <si>
    <t>~2~54~12~~-5001~</t>
  </si>
  <si>
    <t>54 - Steam outlet of Boiler Assembly [1]: Superheater (PCE) - Parallel Flow [23] - PLATEN SH -&gt; Steam in of Reducing Station [71] - DSH SH 3: Thermal conductivity</t>
  </si>
  <si>
    <t>~2~54~13~~-5001~</t>
  </si>
  <si>
    <t>54 - Steam outlet of Boiler Assembly [1]: Superheater (PCE) - Parallel Flow [23] - PLATEN SH -&gt; Steam in of Reducing Station [71] - DSH SH 3: Dynamic viscosity</t>
  </si>
  <si>
    <t>~2~55~0~~-5001~</t>
  </si>
  <si>
    <t>55 - Outlet of ST Assembly [1]: ST Group [25] - LPT1 5 -&gt; Inlet 1 of Mixer [35]: Pressure</t>
  </si>
  <si>
    <t>~2~55~1~~-5001~</t>
  </si>
  <si>
    <t>55 - Outlet of ST Assembly [1]: ST Group [25] - LPT1 5 -&gt; Inlet 1 of Mixer [35]: Temperature</t>
  </si>
  <si>
    <t>~2~55~2~~-5001~</t>
  </si>
  <si>
    <t>55 - Outlet of ST Assembly [1]: ST Group [25] - LPT1 5 -&gt; Inlet 1 of Mixer [35]: Mass flow</t>
  </si>
  <si>
    <t>~2~55~20~~-5001~</t>
  </si>
  <si>
    <t>55 - Outlet of ST Assembly [1]: ST Group [25] - LPT1 5 -&gt; Inlet 1 of Mixer [35]: Entropy</t>
  </si>
  <si>
    <t>~2~55~4~~-5001~</t>
  </si>
  <si>
    <t>55 - Outlet of ST Assembly [1]: ST Group [25] - LPT1 5 -&gt; Inlet 1 of Mixer [35]: Enthalpy</t>
  </si>
  <si>
    <t>~2~55~3~~-5001~</t>
  </si>
  <si>
    <t>55 - Outlet of ST Assembly [1]: ST Group [25] - LPT1 5 -&gt; Inlet 1 of Mixer [35]: Enthalpy H*</t>
  </si>
  <si>
    <t>~2~55~5~~-5001~</t>
  </si>
  <si>
    <t>55 - Outlet of ST Assembly [1]: ST Group [25] - LPT1 5 -&gt; Inlet 1 of Mixer [35]: Steam quality</t>
  </si>
  <si>
    <t>~2~55~10~~-5001~</t>
  </si>
  <si>
    <t>55 - Outlet of ST Assembly [1]: ST Group [25] - LPT1 5 -&gt; Inlet 1 of Mixer [35]: Density</t>
  </si>
  <si>
    <t>~2~55~11~~-5001~</t>
  </si>
  <si>
    <t>55 - Outlet of ST Assembly [1]: ST Group [25] - LPT1 5 -&gt; Inlet 1 of Mixer [35]: Specific heat</t>
  </si>
  <si>
    <t>~2~55~12~~-5001~</t>
  </si>
  <si>
    <t>55 - Outlet of ST Assembly [1]: ST Group [25] - LPT1 5 -&gt; Inlet 1 of Mixer [35]: Thermal conductivity</t>
  </si>
  <si>
    <t>~2~55~13~~-5001~</t>
  </si>
  <si>
    <t>55 - Outlet of ST Assembly [1]: ST Group [25] - LPT1 5 -&gt; Inlet 1 of Mixer [35]: Dynamic viscosity</t>
  </si>
  <si>
    <t>~2~56~0~~-5001~</t>
  </si>
  <si>
    <t>56 - Water outlet of ST-Driven Pump [37] -&gt; Inlet 3 of Mixer [39]: Pressure</t>
  </si>
  <si>
    <t>~2~56~1~~-5001~</t>
  </si>
  <si>
    <t>56 - Water outlet of ST-Driven Pump [37] -&gt; Inlet 3 of Mixer [39]: Temperature</t>
  </si>
  <si>
    <t>~2~56~2~~-5001~</t>
  </si>
  <si>
    <t>56 - Water outlet of ST-Driven Pump [37] -&gt; Inlet 3 of Mixer [39]: Mass flow</t>
  </si>
  <si>
    <t>~2~56~20~~-5001~</t>
  </si>
  <si>
    <t>56 - Water outlet of ST-Driven Pump [37] -&gt; Inlet 3 of Mixer [39]: Entropy</t>
  </si>
  <si>
    <t>~2~56~4~~-5001~</t>
  </si>
  <si>
    <t>56 - Water outlet of ST-Driven Pump [37] -&gt; Inlet 3 of Mixer [39]: Enthalpy</t>
  </si>
  <si>
    <t>~2~56~3~~-5001~</t>
  </si>
  <si>
    <t>56 - Water outlet of ST-Driven Pump [37] -&gt; Inlet 3 of Mixer [39]: Enthalpy H*</t>
  </si>
  <si>
    <t>~2~56~5~~-5001~</t>
  </si>
  <si>
    <t>56 - Water outlet of ST-Driven Pump [37] -&gt; Inlet 3 of Mixer [39]: Steam quality</t>
  </si>
  <si>
    <t>~2~56~10~~-5001~</t>
  </si>
  <si>
    <t>56 - Water outlet of ST-Driven Pump [37] -&gt; Inlet 3 of Mixer [39]: Density</t>
  </si>
  <si>
    <t>~2~56~11~~-5001~</t>
  </si>
  <si>
    <t>56 - Water outlet of ST-Driven Pump [37] -&gt; Inlet 3 of Mixer [39]: Specific heat</t>
  </si>
  <si>
    <t>~2~56~12~~-5001~</t>
  </si>
  <si>
    <t>56 - Water outlet of ST-Driven Pump [37] -&gt; Inlet 3 of Mixer [39]: Thermal conductivity</t>
  </si>
  <si>
    <t>~2~56~13~~-5001~</t>
  </si>
  <si>
    <t>56 - Water outlet of ST-Driven Pump [37] -&gt; Inlet 3 of Mixer [39]: Dynamic viscosity</t>
  </si>
  <si>
    <t>~2~57~0~~-5001~</t>
  </si>
  <si>
    <t>57 - Outlet of Mixer [39] -&gt; Inlet of Splitter [73]: Pressure</t>
  </si>
  <si>
    <t>~2~57~1~~-5001~</t>
  </si>
  <si>
    <t>57 - Outlet of Mixer [39] -&gt; Inlet of Splitter [73]: Temperature</t>
  </si>
  <si>
    <t>~2~57~2~~-5001~</t>
  </si>
  <si>
    <t>57 - Outlet of Mixer [39] -&gt; Inlet of Splitter [73]: Mass flow</t>
  </si>
  <si>
    <t>~2~57~20~~-5001~</t>
  </si>
  <si>
    <t>57 - Outlet of Mixer [39] -&gt; Inlet of Splitter [73]: Entropy</t>
  </si>
  <si>
    <t>~2~57~4~~-5001~</t>
  </si>
  <si>
    <t>57 - Outlet of Mixer [39] -&gt; Inlet of Splitter [73]: Enthalpy</t>
  </si>
  <si>
    <t>~2~57~3~~-5001~</t>
  </si>
  <si>
    <t>57 - Outlet of Mixer [39] -&gt; Inlet of Splitter [73]: Enthalpy H*</t>
  </si>
  <si>
    <t>~2~57~5~~-5001~</t>
  </si>
  <si>
    <t>57 - Outlet of Mixer [39] -&gt; Inlet of Splitter [73]: Steam quality</t>
  </si>
  <si>
    <t>~2~57~10~~-5001~</t>
  </si>
  <si>
    <t>57 - Outlet of Mixer [39] -&gt; Inlet of Splitter [73]: Density</t>
  </si>
  <si>
    <t>~2~57~11~~-5001~</t>
  </si>
  <si>
    <t>57 - Outlet of Mixer [39] -&gt; Inlet of Splitter [73]: Specific heat</t>
  </si>
  <si>
    <t>~2~57~12~~-5001~</t>
  </si>
  <si>
    <t>57 - Outlet of Mixer [39] -&gt; Inlet of Splitter [73]: Thermal conductivity</t>
  </si>
  <si>
    <t>~2~57~13~~-5001~</t>
  </si>
  <si>
    <t>57 - Outlet of Mixer [39] -&gt; Inlet of Splitter [73]: Dynamic viscosity</t>
  </si>
  <si>
    <t>~2~58~0~~-5001~</t>
  </si>
  <si>
    <t>58 - Outlet 1 of Splitter [40] -&gt; Inlet of Valve [45]: Pressure</t>
  </si>
  <si>
    <t>~2~58~1~~-5001~</t>
  </si>
  <si>
    <t>58 - Outlet 1 of Splitter [40] -&gt; Inlet of Valve [45]: Temperature</t>
  </si>
  <si>
    <t>~2~58~2~~-5001~</t>
  </si>
  <si>
    <t>58 - Outlet 1 of Splitter [40] -&gt; Inlet of Valve [45]: Mass flow</t>
  </si>
  <si>
    <t>~2~58~20~~-5001~</t>
  </si>
  <si>
    <t>58 - Outlet 1 of Splitter [40] -&gt; Inlet of Valve [45]: Entropy</t>
  </si>
  <si>
    <t>~2~58~4~~-5001~</t>
  </si>
  <si>
    <t>58 - Outlet 1 of Splitter [40] -&gt; Inlet of Valve [45]: Enthalpy</t>
  </si>
  <si>
    <t>~2~58~3~~-5001~</t>
  </si>
  <si>
    <t>58 - Outlet 1 of Splitter [40] -&gt; Inlet of Valve [45]: Enthalpy H*</t>
  </si>
  <si>
    <t>~2~58~5~~-5001~</t>
  </si>
  <si>
    <t>58 - Outlet 1 of Splitter [40] -&gt; Inlet of Valve [45]: Steam quality</t>
  </si>
  <si>
    <t>~2~58~10~~-5001~</t>
  </si>
  <si>
    <t>58 - Outlet 1 of Splitter [40] -&gt; Inlet of Valve [45]: Density</t>
  </si>
  <si>
    <t>~2~58~11~~-5001~</t>
  </si>
  <si>
    <t>58 - Outlet 1 of Splitter [40] -&gt; Inlet of Valve [45]: Specific heat</t>
  </si>
  <si>
    <t>~2~58~12~~-5001~</t>
  </si>
  <si>
    <t>58 - Outlet 1 of Splitter [40] -&gt; Inlet of Valve [45]: Thermal conductivity</t>
  </si>
  <si>
    <t>~2~58~13~~-5001~</t>
  </si>
  <si>
    <t>58 - Outlet 1 of Splitter [40] -&gt; Inlet of Valve [45]: Dynamic viscosity</t>
  </si>
  <si>
    <t>~2~59~0~~-5001~</t>
  </si>
  <si>
    <t>59 - Outlet 3 of Splitter [40] -&gt; Inlet of Valve [46]: Pressure</t>
  </si>
  <si>
    <t>~2~59~1~~-5001~</t>
  </si>
  <si>
    <t>59 - Outlet 3 of Splitter [40] -&gt; Inlet of Valve [46]: Temperature</t>
  </si>
  <si>
    <t>~2~59~2~~-5001~</t>
  </si>
  <si>
    <t>59 - Outlet 3 of Splitter [40] -&gt; Inlet of Valve [46]: Mass flow</t>
  </si>
  <si>
    <t>~2~59~20~~-5001~</t>
  </si>
  <si>
    <t>59 - Outlet 3 of Splitter [40] -&gt; Inlet of Valve [46]: Entropy</t>
  </si>
  <si>
    <t>~2~59~4~~-5001~</t>
  </si>
  <si>
    <t>59 - Outlet 3 of Splitter [40] -&gt; Inlet of Valve [46]: Enthalpy</t>
  </si>
  <si>
    <t>~2~59~3~~-5001~</t>
  </si>
  <si>
    <t>59 - Outlet 3 of Splitter [40] -&gt; Inlet of Valve [46]: Enthalpy H*</t>
  </si>
  <si>
    <t>~2~59~5~~-5001~</t>
  </si>
  <si>
    <t>59 - Outlet 3 of Splitter [40] -&gt; Inlet of Valve [46]: Steam quality</t>
  </si>
  <si>
    <t>~2~59~10~~-5001~</t>
  </si>
  <si>
    <t>59 - Outlet 3 of Splitter [40] -&gt; Inlet of Valve [46]: Density</t>
  </si>
  <si>
    <t>~2~59~11~~-5001~</t>
  </si>
  <si>
    <t>59 - Outlet 3 of Splitter [40] -&gt; Inlet of Valve [46]: Specific heat</t>
  </si>
  <si>
    <t>~2~59~12~~-5001~</t>
  </si>
  <si>
    <t>59 - Outlet 3 of Splitter [40] -&gt; Inlet of Valve [46]: Thermal conductivity</t>
  </si>
  <si>
    <t>~2~59~13~~-5001~</t>
  </si>
  <si>
    <t>59 - Outlet 3 of Splitter [40] -&gt; Inlet of Valve [46]: Dynamic viscosity</t>
  </si>
  <si>
    <t>~2~60~0~~-5001~</t>
  </si>
  <si>
    <t>60 - Exhaust steam of ST-Driven Pump [31] -&gt; Inlet 1 of Mixer [44]: Pressure</t>
  </si>
  <si>
    <t>~2~60~1~~-5001~</t>
  </si>
  <si>
    <t>60 - Exhaust steam of ST-Driven Pump [31] -&gt; Inlet 1 of Mixer [44]: Temperature</t>
  </si>
  <si>
    <t>~2~60~2~~-5001~</t>
  </si>
  <si>
    <t>60 - Exhaust steam of ST-Driven Pump [31] -&gt; Inlet 1 of Mixer [44]: Mass flow</t>
  </si>
  <si>
    <t>~2~60~20~~-5001~</t>
  </si>
  <si>
    <t>60 - Exhaust steam of ST-Driven Pump [31] -&gt; Inlet 1 of Mixer [44]: Entropy</t>
  </si>
  <si>
    <t>~2~60~4~~-5001~</t>
  </si>
  <si>
    <t>60 - Exhaust steam of ST-Driven Pump [31] -&gt; Inlet 1 of Mixer [44]: Enthalpy</t>
  </si>
  <si>
    <t>~2~60~3~~-5001~</t>
  </si>
  <si>
    <t>60 - Exhaust steam of ST-Driven Pump [31] -&gt; Inlet 1 of Mixer [44]: Enthalpy H*</t>
  </si>
  <si>
    <t>~2~60~5~~-5001~</t>
  </si>
  <si>
    <t>60 - Exhaust steam of ST-Driven Pump [31] -&gt; Inlet 1 of Mixer [44]: Steam quality</t>
  </si>
  <si>
    <t>~2~60~10~~-5001~</t>
  </si>
  <si>
    <t>60 - Exhaust steam of ST-Driven Pump [31] -&gt; Inlet 1 of Mixer [44]: Density</t>
  </si>
  <si>
    <t>~2~60~11~~-5001~</t>
  </si>
  <si>
    <t>60 - Exhaust steam of ST-Driven Pump [31] -&gt; Inlet 1 of Mixer [44]: Specific heat</t>
  </si>
  <si>
    <t>~2~60~12~~-5001~</t>
  </si>
  <si>
    <t>60 - Exhaust steam of ST-Driven Pump [31] -&gt; Inlet 1 of Mixer [44]: Thermal conductivity</t>
  </si>
  <si>
    <t>~2~60~13~~-5001~</t>
  </si>
  <si>
    <t>60 - Exhaust steam of ST-Driven Pump [31] -&gt; Inlet 1 of Mixer [44]: Dynamic viscosity</t>
  </si>
  <si>
    <t>~2~61~0~~-5001~</t>
  </si>
  <si>
    <t>61 - Exhaust steam of ST-Driven Pump [37] -&gt; Inlet 3 of Mixer [44]: Pressure</t>
  </si>
  <si>
    <t>~2~61~1~~-5001~</t>
  </si>
  <si>
    <t>61 - Exhaust steam of ST-Driven Pump [37] -&gt; Inlet 3 of Mixer [44]: Temperature</t>
  </si>
  <si>
    <t>~2~61~2~~-5001~</t>
  </si>
  <si>
    <t>61 - Exhaust steam of ST-Driven Pump [37] -&gt; Inlet 3 of Mixer [44]: Mass flow</t>
  </si>
  <si>
    <t>~2~61~20~~-5001~</t>
  </si>
  <si>
    <t>61 - Exhaust steam of ST-Driven Pump [37] -&gt; Inlet 3 of Mixer [44]: Entropy</t>
  </si>
  <si>
    <t>~2~61~4~~-5001~</t>
  </si>
  <si>
    <t>61 - Exhaust steam of ST-Driven Pump [37] -&gt; Inlet 3 of Mixer [44]: Enthalpy</t>
  </si>
  <si>
    <t>~2~61~3~~-5001~</t>
  </si>
  <si>
    <t>61 - Exhaust steam of ST-Driven Pump [37] -&gt; Inlet 3 of Mixer [44]: Enthalpy H*</t>
  </si>
  <si>
    <t>~2~61~5~~-5001~</t>
  </si>
  <si>
    <t>61 - Exhaust steam of ST-Driven Pump [37] -&gt; Inlet 3 of Mixer [44]: Steam quality</t>
  </si>
  <si>
    <t>~2~61~10~~-5001~</t>
  </si>
  <si>
    <t>61 - Exhaust steam of ST-Driven Pump [37] -&gt; Inlet 3 of Mixer [44]: Density</t>
  </si>
  <si>
    <t>~2~61~11~~-5001~</t>
  </si>
  <si>
    <t>61 - Exhaust steam of ST-Driven Pump [37] -&gt; Inlet 3 of Mixer [44]: Specific heat</t>
  </si>
  <si>
    <t>~2~61~12~~-5001~</t>
  </si>
  <si>
    <t>61 - Exhaust steam of ST-Driven Pump [37] -&gt; Inlet 3 of Mixer [44]: Thermal conductivity</t>
  </si>
  <si>
    <t>~2~61~13~~-5001~</t>
  </si>
  <si>
    <t>61 - Exhaust steam of ST-Driven Pump [37] -&gt; Inlet 3 of Mixer [44]: Dynamic viscosity</t>
  </si>
  <si>
    <t>~2~62~0~~-5001~</t>
  </si>
  <si>
    <t>62 - Outlet 3 of Splitter [32] -&gt; Inlet of Splitter [40]: Pressure</t>
  </si>
  <si>
    <t>~2~62~1~~-5001~</t>
  </si>
  <si>
    <t>62 - Outlet 3 of Splitter [32] -&gt; Inlet of Splitter [40]: Temperature</t>
  </si>
  <si>
    <t>~2~62~2~~-5001~</t>
  </si>
  <si>
    <t>62 - Outlet 3 of Splitter [32] -&gt; Inlet of Splitter [40]: Mass flow</t>
  </si>
  <si>
    <t>~2~62~20~~-5001~</t>
  </si>
  <si>
    <t>62 - Outlet 3 of Splitter [32] -&gt; Inlet of Splitter [40]: Entropy</t>
  </si>
  <si>
    <t>~2~62~4~~-5001~</t>
  </si>
  <si>
    <t>62 - Outlet 3 of Splitter [32] -&gt; Inlet of Splitter [40]: Enthalpy</t>
  </si>
  <si>
    <t>~2~62~3~~-5001~</t>
  </si>
  <si>
    <t>62 - Outlet 3 of Splitter [32] -&gt; Inlet of Splitter [40]: Enthalpy H*</t>
  </si>
  <si>
    <t>~2~62~5~~-5001~</t>
  </si>
  <si>
    <t>62 - Outlet 3 of Splitter [32] -&gt; Inlet of Splitter [40]: Steam quality</t>
  </si>
  <si>
    <t>~2~62~10~~-5001~</t>
  </si>
  <si>
    <t>62 - Outlet 3 of Splitter [32] -&gt; Inlet of Splitter [40]: Density</t>
  </si>
  <si>
    <t>~2~62~11~~-5001~</t>
  </si>
  <si>
    <t>62 - Outlet 3 of Splitter [32] -&gt; Inlet of Splitter [40]: Specific heat</t>
  </si>
  <si>
    <t>~2~62~12~~-5001~</t>
  </si>
  <si>
    <t>62 - Outlet 3 of Splitter [32] -&gt; Inlet of Splitter [40]: Thermal conductivity</t>
  </si>
  <si>
    <t>~2~62~13~~-5001~</t>
  </si>
  <si>
    <t>62 - Outlet 3 of Splitter [32] -&gt; Inlet of Splitter [40]: Dynamic viscosity</t>
  </si>
  <si>
    <t>~2~63~0~~-5001~</t>
  </si>
  <si>
    <t>63 - Drain outlet of Shell-Tube Water Heater (PCE) [34] - GSC -&gt; Inlet 3 of Mixer [33]: Pressure</t>
  </si>
  <si>
    <t>~2~63~1~~-5001~</t>
  </si>
  <si>
    <t>63 - Drain outlet of Shell-Tube Water Heater (PCE) [34] - GSC -&gt; Inlet 3 of Mixer [33]: Temperature</t>
  </si>
  <si>
    <t>~2~63~2~~-5001~</t>
  </si>
  <si>
    <t>63 - Drain outlet of Shell-Tube Water Heater (PCE) [34] - GSC -&gt; Inlet 3 of Mixer [33]: Mass flow</t>
  </si>
  <si>
    <t>~2~63~20~~-5001~</t>
  </si>
  <si>
    <t>63 - Drain outlet of Shell-Tube Water Heater (PCE) [34] - GSC -&gt; Inlet 3 of Mixer [33]: Entropy</t>
  </si>
  <si>
    <t>~2~63~4~~-5001~</t>
  </si>
  <si>
    <t>63 - Drain outlet of Shell-Tube Water Heater (PCE) [34] - GSC -&gt; Inlet 3 of Mixer [33]: Enthalpy</t>
  </si>
  <si>
    <t>~2~63~3~~-5001~</t>
  </si>
  <si>
    <t>63 - Drain outlet of Shell-Tube Water Heater (PCE) [34] - GSC -&gt; Inlet 3 of Mixer [33]: Enthalpy H*</t>
  </si>
  <si>
    <t>~2~63~5~~-5001~</t>
  </si>
  <si>
    <t>63 - Drain outlet of Shell-Tube Water Heater (PCE) [34] - GSC -&gt; Inlet 3 of Mixer [33]: Steam quality</t>
  </si>
  <si>
    <t>~2~63~10~~-5001~</t>
  </si>
  <si>
    <t>63 - Drain outlet of Shell-Tube Water Heater (PCE) [34] - GSC -&gt; Inlet 3 of Mixer [33]: Density</t>
  </si>
  <si>
    <t>~2~63~11~~-5001~</t>
  </si>
  <si>
    <t>63 - Drain outlet of Shell-Tube Water Heater (PCE) [34] - GSC -&gt; Inlet 3 of Mixer [33]: Specific heat</t>
  </si>
  <si>
    <t>~2~63~12~~-5001~</t>
  </si>
  <si>
    <t>63 - Drain outlet of Shell-Tube Water Heater (PCE) [34] - GSC -&gt; Inlet 3 of Mixer [33]: Thermal conductivity</t>
  </si>
  <si>
    <t>~2~63~13~~-5001~</t>
  </si>
  <si>
    <t>63 - Drain outlet of Shell-Tube Water Heater (PCE) [34] - GSC -&gt; Inlet 3 of Mixer [33]: Dynamic viscosity</t>
  </si>
  <si>
    <t>~2~64~0~~-5001~</t>
  </si>
  <si>
    <t>64 - Outlet of Valve [45] -&gt; Steam inlet of ST-Driven Pump [31]: Pressure</t>
  </si>
  <si>
    <t>~2~64~1~~-5001~</t>
  </si>
  <si>
    <t>64 - Outlet of Valve [45] -&gt; Steam inlet of ST-Driven Pump [31]: Temperature</t>
  </si>
  <si>
    <t>~2~64~2~~-5001~</t>
  </si>
  <si>
    <t>64 - Outlet of Valve [45] -&gt; Steam inlet of ST-Driven Pump [31]: Mass flow</t>
  </si>
  <si>
    <t>~2~64~20~~-5001~</t>
  </si>
  <si>
    <t>64 - Outlet of Valve [45] -&gt; Steam inlet of ST-Driven Pump [31]: Entropy</t>
  </si>
  <si>
    <t>~2~64~4~~-5001~</t>
  </si>
  <si>
    <t>64 - Outlet of Valve [45] -&gt; Steam inlet of ST-Driven Pump [31]: Enthalpy</t>
  </si>
  <si>
    <t>~2~64~3~~-5001~</t>
  </si>
  <si>
    <t>64 - Outlet of Valve [45] -&gt; Steam inlet of ST-Driven Pump [31]: Enthalpy H*</t>
  </si>
  <si>
    <t>~2~64~5~~-5001~</t>
  </si>
  <si>
    <t>64 - Outlet of Valve [45] -&gt; Steam inlet of ST-Driven Pump [31]: Steam quality</t>
  </si>
  <si>
    <t>~2~64~10~~-5001~</t>
  </si>
  <si>
    <t>64 - Outlet of Valve [45] -&gt; Steam inlet of ST-Driven Pump [31]: Density</t>
  </si>
  <si>
    <t>~2~64~11~~-5001~</t>
  </si>
  <si>
    <t>64 - Outlet of Valve [45] -&gt; Steam inlet of ST-Driven Pump [31]: Specific heat</t>
  </si>
  <si>
    <t>~2~64~12~~-5001~</t>
  </si>
  <si>
    <t>64 - Outlet of Valve [45] -&gt; Steam inlet of ST-Driven Pump [31]: Thermal conductivity</t>
  </si>
  <si>
    <t>~2~64~13~~-5001~</t>
  </si>
  <si>
    <t>64 - Outlet of Valve [45] -&gt; Steam inlet of ST-Driven Pump [31]: Dynamic viscosity</t>
  </si>
  <si>
    <t>~2~65~0~~-5001~</t>
  </si>
  <si>
    <t>65 - Outlet of Valve [46] -&gt; Steam inlet of ST-Driven Pump [37]: Pressure</t>
  </si>
  <si>
    <t>~2~65~1~~-5001~</t>
  </si>
  <si>
    <t>65 - Outlet of Valve [46] -&gt; Steam inlet of ST-Driven Pump [37]: Temperature</t>
  </si>
  <si>
    <t>~2~65~2~~-5001~</t>
  </si>
  <si>
    <t>65 - Outlet of Valve [46] -&gt; Steam inlet of ST-Driven Pump [37]: Mass flow</t>
  </si>
  <si>
    <t>~2~65~20~~-5001~</t>
  </si>
  <si>
    <t>65 - Outlet of Valve [46] -&gt; Steam inlet of ST-Driven Pump [37]: Entropy</t>
  </si>
  <si>
    <t>~2~65~4~~-5001~</t>
  </si>
  <si>
    <t>65 - Outlet of Valve [46] -&gt; Steam inlet of ST-Driven Pump [37]: Enthalpy</t>
  </si>
  <si>
    <t>~2~65~3~~-5001~</t>
  </si>
  <si>
    <t>65 - Outlet of Valve [46] -&gt; Steam inlet of ST-Driven Pump [37]: Enthalpy H*</t>
  </si>
  <si>
    <t>~2~65~5~~-5001~</t>
  </si>
  <si>
    <t>65 - Outlet of Valve [46] -&gt; Steam inlet of ST-Driven Pump [37]: Steam quality</t>
  </si>
  <si>
    <t>~2~65~10~~-5001~</t>
  </si>
  <si>
    <t>65 - Outlet of Valve [46] -&gt; Steam inlet of ST-Driven Pump [37]: Density</t>
  </si>
  <si>
    <t>~2~65~11~~-5001~</t>
  </si>
  <si>
    <t>65 - Outlet of Valve [46] -&gt; Steam inlet of ST-Driven Pump [37]: Specific heat</t>
  </si>
  <si>
    <t>~2~65~12~~-5001~</t>
  </si>
  <si>
    <t>65 - Outlet of Valve [46] -&gt; Steam inlet of ST-Driven Pump [37]: Thermal conductivity</t>
  </si>
  <si>
    <t>~2~65~13~~-5001~</t>
  </si>
  <si>
    <t>65 - Outlet of Valve [46] -&gt; Steam inlet of ST-Driven Pump [37]: Dynamic viscosity</t>
  </si>
  <si>
    <t>~2~66~0~~-5001~</t>
  </si>
  <si>
    <t>66 - Outlet 1 of Splitter [14] -&gt; Inlet of Pipe (PCE) [49]: Pressure</t>
  </si>
  <si>
    <t>~2~66~1~~-5001~</t>
  </si>
  <si>
    <t>66 - Outlet 1 of Splitter [14] -&gt; Inlet of Pipe (PCE) [49]: Temperature</t>
  </si>
  <si>
    <t>~2~66~2~~-5001~</t>
  </si>
  <si>
    <t>66 - Outlet 1 of Splitter [14] -&gt; Inlet of Pipe (PCE) [49]: Mass flow</t>
  </si>
  <si>
    <t>~2~66~20~~-5001~</t>
  </si>
  <si>
    <t>66 - Outlet 1 of Splitter [14] -&gt; Inlet of Pipe (PCE) [49]: Entropy</t>
  </si>
  <si>
    <t>~2~66~4~~-5001~</t>
  </si>
  <si>
    <t>66 - Outlet 1 of Splitter [14] -&gt; Inlet of Pipe (PCE) [49]: Enthalpy</t>
  </si>
  <si>
    <t>~2~66~3~~-5001~</t>
  </si>
  <si>
    <t>66 - Outlet 1 of Splitter [14] -&gt; Inlet of Pipe (PCE) [49]: Enthalpy H*</t>
  </si>
  <si>
    <t>~2~66~5~~-5001~</t>
  </si>
  <si>
    <t>66 - Outlet 1 of Splitter [14] -&gt; Inlet of Pipe (PCE) [49]: Steam quality</t>
  </si>
  <si>
    <t>~2~66~10~~-5001~</t>
  </si>
  <si>
    <t>66 - Outlet 1 of Splitter [14] -&gt; Inlet of Pipe (PCE) [49]: Density</t>
  </si>
  <si>
    <t>~2~66~11~~-5001~</t>
  </si>
  <si>
    <t>66 - Outlet 1 of Splitter [14] -&gt; Inlet of Pipe (PCE) [49]: Specific heat</t>
  </si>
  <si>
    <t>~2~66~12~~-5001~</t>
  </si>
  <si>
    <t>66 - Outlet 1 of Splitter [14] -&gt; Inlet of Pipe (PCE) [49]: Thermal conductivity</t>
  </si>
  <si>
    <t>~2~66~13~~-5001~</t>
  </si>
  <si>
    <t>66 - Outlet 1 of Splitter [14] -&gt; Inlet of Pipe (PCE) [49]: Dynamic viscosity</t>
  </si>
  <si>
    <t>~2~67~0~~-5001~</t>
  </si>
  <si>
    <t>67 - Outlet of Pipe (PCE) [49] -&gt; Heating steam inlet of Feedwater Heater (PCE) [94]: Pressure</t>
  </si>
  <si>
    <t>~2~67~1~~-5001~</t>
  </si>
  <si>
    <t>67 - Outlet of Pipe (PCE) [49] -&gt; Heating steam inlet of Feedwater Heater (PCE) [94]: Temperature</t>
  </si>
  <si>
    <t>~2~67~2~~-5001~</t>
  </si>
  <si>
    <t>67 - Outlet of Pipe (PCE) [49] -&gt; Heating steam inlet of Feedwater Heater (PCE) [94]: Mass flow</t>
  </si>
  <si>
    <t>~2~67~20~~-5001~</t>
  </si>
  <si>
    <t>67 - Outlet of Pipe (PCE) [49] -&gt; Heating steam inlet of Feedwater Heater (PCE) [94]: Entropy</t>
  </si>
  <si>
    <t>~2~67~4~~-5001~</t>
  </si>
  <si>
    <t>67 - Outlet of Pipe (PCE) [49] -&gt; Heating steam inlet of Feedwater Heater (PCE) [94]: Enthalpy</t>
  </si>
  <si>
    <t>~2~67~3~~-5001~</t>
  </si>
  <si>
    <t>67 - Outlet of Pipe (PCE) [49] -&gt; Heating steam inlet of Feedwater Heater (PCE) [94]: Enthalpy H*</t>
  </si>
  <si>
    <t>~2~67~5~~-5001~</t>
  </si>
  <si>
    <t>67 - Outlet of Pipe (PCE) [49] -&gt; Heating steam inlet of Feedwater Heater (PCE) [94]: Steam quality</t>
  </si>
  <si>
    <t>~2~67~10~~-5001~</t>
  </si>
  <si>
    <t>67 - Outlet of Pipe (PCE) [49] -&gt; Heating steam inlet of Feedwater Heater (PCE) [94]: Density</t>
  </si>
  <si>
    <t>~2~67~11~~-5001~</t>
  </si>
  <si>
    <t>67 - Outlet of Pipe (PCE) [49] -&gt; Heating steam inlet of Feedwater Heater (PCE) [94]: Specific heat</t>
  </si>
  <si>
    <t>~2~67~12~~-5001~</t>
  </si>
  <si>
    <t>67 - Outlet of Pipe (PCE) [49] -&gt; Heating steam inlet of Feedwater Heater (PCE) [94]: Thermal conductivity</t>
  </si>
  <si>
    <t>~2~67~13~~-5001~</t>
  </si>
  <si>
    <t>67 - Outlet of Pipe (PCE) [49] -&gt; Heating steam inlet of Feedwater Heater (PCE) [94]: Dynamic viscosity</t>
  </si>
  <si>
    <t>~2~68~0~~-5001~</t>
  </si>
  <si>
    <t>68 - Outlet 3 of Splitter [18] -&gt; Inlet of Pipe (PCE) [50]: Pressure</t>
  </si>
  <si>
    <t>~2~68~1~~-5001~</t>
  </si>
  <si>
    <t>68 - Outlet 3 of Splitter [18] -&gt; Inlet of Pipe (PCE) [50]: Temperature</t>
  </si>
  <si>
    <t>~2~68~2~~-5001~</t>
  </si>
  <si>
    <t>68 - Outlet 3 of Splitter [18] -&gt; Inlet of Pipe (PCE) [50]: Mass flow</t>
  </si>
  <si>
    <t>~2~68~20~~-5001~</t>
  </si>
  <si>
    <t>68 - Outlet 3 of Splitter [18] -&gt; Inlet of Pipe (PCE) [50]: Entropy</t>
  </si>
  <si>
    <t>~2~68~4~~-5001~</t>
  </si>
  <si>
    <t>68 - Outlet 3 of Splitter [18] -&gt; Inlet of Pipe (PCE) [50]: Enthalpy</t>
  </si>
  <si>
    <t>~2~68~3~~-5001~</t>
  </si>
  <si>
    <t>68 - Outlet 3 of Splitter [18] -&gt; Inlet of Pipe (PCE) [50]: Enthalpy H*</t>
  </si>
  <si>
    <t>~2~68~5~~-5001~</t>
  </si>
  <si>
    <t>68 - Outlet 3 of Splitter [18] -&gt; Inlet of Pipe (PCE) [50]: Steam quality</t>
  </si>
  <si>
    <t>~2~68~10~~-5001~</t>
  </si>
  <si>
    <t>68 - Outlet 3 of Splitter [18] -&gt; Inlet of Pipe (PCE) [50]: Density</t>
  </si>
  <si>
    <t>~2~68~11~~-5001~</t>
  </si>
  <si>
    <t>68 - Outlet 3 of Splitter [18] -&gt; Inlet of Pipe (PCE) [50]: Specific heat</t>
  </si>
  <si>
    <t>~2~68~12~~-5001~</t>
  </si>
  <si>
    <t>68 - Outlet 3 of Splitter [18] -&gt; Inlet of Pipe (PCE) [50]: Thermal conductivity</t>
  </si>
  <si>
    <t>~2~68~13~~-5001~</t>
  </si>
  <si>
    <t>68 - Outlet 3 of Splitter [18] -&gt; Inlet of Pipe (PCE) [50]: Dynamic viscosity</t>
  </si>
  <si>
    <t>~2~69~0~~-5001~</t>
  </si>
  <si>
    <t>69 - Outlet 1 of Splitter [32] -&gt; Inlet of Pipe (PCE) [51]: Pressure</t>
  </si>
  <si>
    <t>~2~69~1~~-5001~</t>
  </si>
  <si>
    <t>69 - Outlet 1 of Splitter [32] -&gt; Inlet of Pipe (PCE) [51]: Temperature</t>
  </si>
  <si>
    <t>~2~69~2~~-5001~</t>
  </si>
  <si>
    <t>69 - Outlet 1 of Splitter [32] -&gt; Inlet of Pipe (PCE) [51]: Mass flow</t>
  </si>
  <si>
    <t>~2~69~20~~-5001~</t>
  </si>
  <si>
    <t>69 - Outlet 1 of Splitter [32] -&gt; Inlet of Pipe (PCE) [51]: Entropy</t>
  </si>
  <si>
    <t>~2~69~4~~-5001~</t>
  </si>
  <si>
    <t>69 - Outlet 1 of Splitter [32] -&gt; Inlet of Pipe (PCE) [51]: Enthalpy</t>
  </si>
  <si>
    <t>~2~69~3~~-5001~</t>
  </si>
  <si>
    <t>69 - Outlet 1 of Splitter [32] -&gt; Inlet of Pipe (PCE) [51]: Enthalpy H*</t>
  </si>
  <si>
    <t>~2~69~5~~-5001~</t>
  </si>
  <si>
    <t>69 - Outlet 1 of Splitter [32] -&gt; Inlet of Pipe (PCE) [51]: Steam quality</t>
  </si>
  <si>
    <t>~2~69~10~~-5001~</t>
  </si>
  <si>
    <t>69 - Outlet 1 of Splitter [32] -&gt; Inlet of Pipe (PCE) [51]: Density</t>
  </si>
  <si>
    <t>~2~69~11~~-5001~</t>
  </si>
  <si>
    <t>69 - Outlet 1 of Splitter [32] -&gt; Inlet of Pipe (PCE) [51]: Specific heat</t>
  </si>
  <si>
    <t>~2~69~12~~-5001~</t>
  </si>
  <si>
    <t>69 - Outlet 1 of Splitter [32] -&gt; Inlet of Pipe (PCE) [51]: Thermal conductivity</t>
  </si>
  <si>
    <t>~2~69~13~~-5001~</t>
  </si>
  <si>
    <t>69 - Outlet 1 of Splitter [32] -&gt; Inlet of Pipe (PCE) [51]: Dynamic viscosity</t>
  </si>
  <si>
    <t>~2~70~0~~-5001~</t>
  </si>
  <si>
    <t>70 - Outlet of Pipe (PCE) [53] -&gt; Heating steam inlet of Feedwater Heater (PCE) [96]: Pressure</t>
  </si>
  <si>
    <t>~2~70~1~~-5001~</t>
  </si>
  <si>
    <t>70 - Outlet of Pipe (PCE) [53] -&gt; Heating steam inlet of Feedwater Heater (PCE) [96]: Temperature</t>
  </si>
  <si>
    <t>~2~70~2~~-5001~</t>
  </si>
  <si>
    <t>70 - Outlet of Pipe (PCE) [53] -&gt; Heating steam inlet of Feedwater Heater (PCE) [96]: Mass flow</t>
  </si>
  <si>
    <t>~2~70~20~~-5001~</t>
  </si>
  <si>
    <t>70 - Outlet of Pipe (PCE) [53] -&gt; Heating steam inlet of Feedwater Heater (PCE) [96]: Entropy</t>
  </si>
  <si>
    <t>~2~70~4~~-5001~</t>
  </si>
  <si>
    <t>70 - Outlet of Pipe (PCE) [53] -&gt; Heating steam inlet of Feedwater Heater (PCE) [96]: Enthalpy</t>
  </si>
  <si>
    <t>~2~70~3~~-5001~</t>
  </si>
  <si>
    <t>70 - Outlet of Pipe (PCE) [53] -&gt; Heating steam inlet of Feedwater Heater (PCE) [96]: Enthalpy H*</t>
  </si>
  <si>
    <t>~2~70~5~~-5001~</t>
  </si>
  <si>
    <t>70 - Outlet of Pipe (PCE) [53] -&gt; Heating steam inlet of Feedwater Heater (PCE) [96]: Steam quality</t>
  </si>
  <si>
    <t>~2~70~10~~-5001~</t>
  </si>
  <si>
    <t>70 - Outlet of Pipe (PCE) [53] -&gt; Heating steam inlet of Feedwater Heater (PCE) [96]: Density</t>
  </si>
  <si>
    <t>~2~70~11~~-5001~</t>
  </si>
  <si>
    <t>70 - Outlet of Pipe (PCE) [53] -&gt; Heating steam inlet of Feedwater Heater (PCE) [96]: Specific heat</t>
  </si>
  <si>
    <t>~2~70~12~~-5001~</t>
  </si>
  <si>
    <t>70 - Outlet of Pipe (PCE) [53] -&gt; Heating steam inlet of Feedwater Heater (PCE) [96]: Thermal conductivity</t>
  </si>
  <si>
    <t>~2~70~13~~-5001~</t>
  </si>
  <si>
    <t>70 - Outlet of Pipe (PCE) [53] -&gt; Heating steam inlet of Feedwater Heater (PCE) [96]: Dynamic viscosity</t>
  </si>
  <si>
    <t>~2~71~0~~-5001~</t>
  </si>
  <si>
    <t>71 - Outlet of Pipe (PCE) [54] -&gt; Heating steam inlet of Feedwater Heater (PCE) [97]: Pressure</t>
  </si>
  <si>
    <t>~2~71~1~~-5001~</t>
  </si>
  <si>
    <t>71 - Outlet of Pipe (PCE) [54] -&gt; Heating steam inlet of Feedwater Heater (PCE) [97]: Temperature</t>
  </si>
  <si>
    <t>~2~71~2~~-5001~</t>
  </si>
  <si>
    <t>71 - Outlet of Pipe (PCE) [54] -&gt; Heating steam inlet of Feedwater Heater (PCE) [97]: Mass flow</t>
  </si>
  <si>
    <t>~2~71~20~~-5001~</t>
  </si>
  <si>
    <t>71 - Outlet of Pipe (PCE) [54] -&gt; Heating steam inlet of Feedwater Heater (PCE) [97]: Entropy</t>
  </si>
  <si>
    <t>~2~71~4~~-5001~</t>
  </si>
  <si>
    <t>71 - Outlet of Pipe (PCE) [54] -&gt; Heating steam inlet of Feedwater Heater (PCE) [97]: Enthalpy</t>
  </si>
  <si>
    <t>~2~71~3~~-5001~</t>
  </si>
  <si>
    <t>71 - Outlet of Pipe (PCE) [54] -&gt; Heating steam inlet of Feedwater Heater (PCE) [97]: Enthalpy H*</t>
  </si>
  <si>
    <t>~2~71~5~~-5001~</t>
  </si>
  <si>
    <t>71 - Outlet of Pipe (PCE) [54] -&gt; Heating steam inlet of Feedwater Heater (PCE) [97]: Steam quality</t>
  </si>
  <si>
    <t>~2~71~10~~-5001~</t>
  </si>
  <si>
    <t>71 - Outlet of Pipe (PCE) [54] -&gt; Heating steam inlet of Feedwater Heater (PCE) [97]: Density</t>
  </si>
  <si>
    <t>~2~71~11~~-5001~</t>
  </si>
  <si>
    <t>71 - Outlet of Pipe (PCE) [54] -&gt; Heating steam inlet of Feedwater Heater (PCE) [97]: Specific heat</t>
  </si>
  <si>
    <t>~2~71~12~~-5001~</t>
  </si>
  <si>
    <t>71 - Outlet of Pipe (PCE) [54] -&gt; Heating steam inlet of Feedwater Heater (PCE) [97]: Thermal conductivity</t>
  </si>
  <si>
    <t>~2~71~13~~-5001~</t>
  </si>
  <si>
    <t>71 - Outlet of Pipe (PCE) [54] -&gt; Heating steam inlet of Feedwater Heater (PCE) [97]: Dynamic viscosity</t>
  </si>
  <si>
    <t>~2~72~0~~-5001~</t>
  </si>
  <si>
    <t>72 - Outlet of Pipe (PCE) [55] -&gt; Heating steam inlet of Feedwater Heater (PCE) [98]: Pressure</t>
  </si>
  <si>
    <t>~2~72~1~~-5001~</t>
  </si>
  <si>
    <t>72 - Outlet of Pipe (PCE) [55] -&gt; Heating steam inlet of Feedwater Heater (PCE) [98]: Temperature</t>
  </si>
  <si>
    <t>~2~72~2~~-5001~</t>
  </si>
  <si>
    <t>72 - Outlet of Pipe (PCE) [55] -&gt; Heating steam inlet of Feedwater Heater (PCE) [98]: Mass flow</t>
  </si>
  <si>
    <t>~2~72~20~~-5001~</t>
  </si>
  <si>
    <t>72 - Outlet of Pipe (PCE) [55] -&gt; Heating steam inlet of Feedwater Heater (PCE) [98]: Entropy</t>
  </si>
  <si>
    <t>~2~72~4~~-5001~</t>
  </si>
  <si>
    <t>72 - Outlet of Pipe (PCE) [55] -&gt; Heating steam inlet of Feedwater Heater (PCE) [98]: Enthalpy</t>
  </si>
  <si>
    <t>~2~72~3~~-5001~</t>
  </si>
  <si>
    <t>72 - Outlet of Pipe (PCE) [55] -&gt; Heating steam inlet of Feedwater Heater (PCE) [98]: Enthalpy H*</t>
  </si>
  <si>
    <t>~2~72~5~~-5001~</t>
  </si>
  <si>
    <t>72 - Outlet of Pipe (PCE) [55] -&gt; Heating steam inlet of Feedwater Heater (PCE) [98]: Steam quality</t>
  </si>
  <si>
    <t>~2~72~10~~-5001~</t>
  </si>
  <si>
    <t>72 - Outlet of Pipe (PCE) [55] -&gt; Heating steam inlet of Feedwater Heater (PCE) [98]: Density</t>
  </si>
  <si>
    <t>~2~72~11~~-5001~</t>
  </si>
  <si>
    <t>72 - Outlet of Pipe (PCE) [55] -&gt; Heating steam inlet of Feedwater Heater (PCE) [98]: Specific heat</t>
  </si>
  <si>
    <t>~2~72~12~~-5001~</t>
  </si>
  <si>
    <t>72 - Outlet of Pipe (PCE) [55] -&gt; Heating steam inlet of Feedwater Heater (PCE) [98]: Thermal conductivity</t>
  </si>
  <si>
    <t>~2~72~13~~-5001~</t>
  </si>
  <si>
    <t>72 - Outlet of Pipe (PCE) [55] -&gt; Heating steam inlet of Feedwater Heater (PCE) [98]: Dynamic viscosity</t>
  </si>
  <si>
    <t>~2~73~0~~-5001~</t>
  </si>
  <si>
    <t>73 - Outlet 3 of Splitter [29] -&gt; Inlet of Pipe (PCE) [56]: Pressure</t>
  </si>
  <si>
    <t>~2~73~1~~-5001~</t>
  </si>
  <si>
    <t>73 - Outlet 3 of Splitter [29] -&gt; Inlet of Pipe (PCE) [56]: Temperature</t>
  </si>
  <si>
    <t>~2~73~2~~-5001~</t>
  </si>
  <si>
    <t>73 - Outlet 3 of Splitter [29] -&gt; Inlet of Pipe (PCE) [56]: Mass flow</t>
  </si>
  <si>
    <t>~2~73~20~~-5001~</t>
  </si>
  <si>
    <t>73 - Outlet 3 of Splitter [29] -&gt; Inlet of Pipe (PCE) [56]: Entropy</t>
  </si>
  <si>
    <t>~2~73~4~~-5001~</t>
  </si>
  <si>
    <t>73 - Outlet 3 of Splitter [29] -&gt; Inlet of Pipe (PCE) [56]: Enthalpy</t>
  </si>
  <si>
    <t>~2~73~3~~-5001~</t>
  </si>
  <si>
    <t>73 - Outlet 3 of Splitter [29] -&gt; Inlet of Pipe (PCE) [56]: Enthalpy H*</t>
  </si>
  <si>
    <t>~2~73~5~~-5001~</t>
  </si>
  <si>
    <t>73 - Outlet 3 of Splitter [29] -&gt; Inlet of Pipe (PCE) [56]: Steam quality</t>
  </si>
  <si>
    <t>~2~73~10~~-5001~</t>
  </si>
  <si>
    <t>73 - Outlet 3 of Splitter [29] -&gt; Inlet of Pipe (PCE) [56]: Density</t>
  </si>
  <si>
    <t>~2~73~11~~-5001~</t>
  </si>
  <si>
    <t>73 - Outlet 3 of Splitter [29] -&gt; Inlet of Pipe (PCE) [56]: Specific heat</t>
  </si>
  <si>
    <t>~2~73~12~~-5001~</t>
  </si>
  <si>
    <t>73 - Outlet 3 of Splitter [29] -&gt; Inlet of Pipe (PCE) [56]: Thermal conductivity</t>
  </si>
  <si>
    <t>~2~73~13~~-5001~</t>
  </si>
  <si>
    <t>73 - Outlet 3 of Splitter [29] -&gt; Inlet of Pipe (PCE) [56]: Dynamic viscosity</t>
  </si>
  <si>
    <t>~2~74~0~~-5001~</t>
  </si>
  <si>
    <t>74 - Drain outlet of Feedwater Heater (PCE) [95] -&gt; Secondary stream inlet of Deaerator [100]: Pressure</t>
  </si>
  <si>
    <t>~2~74~1~~-5001~</t>
  </si>
  <si>
    <t>74 - Drain outlet of Feedwater Heater (PCE) [95] -&gt; Secondary stream inlet of Deaerator [100]: Temperature</t>
  </si>
  <si>
    <t>~2~74~2~~-5001~</t>
  </si>
  <si>
    <t>74 - Drain outlet of Feedwater Heater (PCE) [95] -&gt; Secondary stream inlet of Deaerator [100]: Mass flow</t>
  </si>
  <si>
    <t>~2~74~20~~-5001~</t>
  </si>
  <si>
    <t>74 - Drain outlet of Feedwater Heater (PCE) [95] -&gt; Secondary stream inlet of Deaerator [100]: Entropy</t>
  </si>
  <si>
    <t>~2~74~4~~-5001~</t>
  </si>
  <si>
    <t>74 - Drain outlet of Feedwater Heater (PCE) [95] -&gt; Secondary stream inlet of Deaerator [100]: Enthalpy</t>
  </si>
  <si>
    <t>~2~74~3~~-5001~</t>
  </si>
  <si>
    <t>74 - Drain outlet of Feedwater Heater (PCE) [95] -&gt; Secondary stream inlet of Deaerator [100]: Enthalpy H*</t>
  </si>
  <si>
    <t>~2~74~5~~-5001~</t>
  </si>
  <si>
    <t>74 - Drain outlet of Feedwater Heater (PCE) [95] -&gt; Secondary stream inlet of Deaerator [100]: Steam quality</t>
  </si>
  <si>
    <t>~2~74~10~~-5001~</t>
  </si>
  <si>
    <t>74 - Drain outlet of Feedwater Heater (PCE) [95] -&gt; Secondary stream inlet of Deaerator [100]: Density</t>
  </si>
  <si>
    <t>~2~74~11~~-5001~</t>
  </si>
  <si>
    <t>74 - Drain outlet of Feedwater Heater (PCE) [95] -&gt; Secondary stream inlet of Deaerator [100]: Specific heat</t>
  </si>
  <si>
    <t>~2~74~12~~-5001~</t>
  </si>
  <si>
    <t>74 - Drain outlet of Feedwater Heater (PCE) [95] -&gt; Secondary stream inlet of Deaerator [100]: Thermal conductivity</t>
  </si>
  <si>
    <t>~2~74~13~~-5001~</t>
  </si>
  <si>
    <t>74 - Drain outlet of Feedwater Heater (PCE) [95] -&gt; Secondary stream inlet of Deaerator [100]: Dynamic viscosity</t>
  </si>
  <si>
    <t>~2~75~0~~-5001~</t>
  </si>
  <si>
    <t>75 - Outlet of Mixer [44] -&gt; Inlet 1 of Mixer [33]: Pressure</t>
  </si>
  <si>
    <t>~2~75~1~~-5001~</t>
  </si>
  <si>
    <t>75 - Outlet of Mixer [44] -&gt; Inlet 1 of Mixer [33]: Temperature</t>
  </si>
  <si>
    <t>~2~75~2~~-5001~</t>
  </si>
  <si>
    <t>75 - Outlet of Mixer [44] -&gt; Inlet 1 of Mixer [33]: Mass flow</t>
  </si>
  <si>
    <t>~2~75~20~~-5001~</t>
  </si>
  <si>
    <t>75 - Outlet of Mixer [44] -&gt; Inlet 1 of Mixer [33]: Entropy</t>
  </si>
  <si>
    <t>~2~75~4~~-5001~</t>
  </si>
  <si>
    <t>75 - Outlet of Mixer [44] -&gt; Inlet 1 of Mixer [33]: Enthalpy</t>
  </si>
  <si>
    <t>~2~75~3~~-5001~</t>
  </si>
  <si>
    <t>75 - Outlet of Mixer [44] -&gt; Inlet 1 of Mixer [33]: Enthalpy H*</t>
  </si>
  <si>
    <t>~2~75~5~~-5001~</t>
  </si>
  <si>
    <t>75 - Outlet of Mixer [44] -&gt; Inlet 1 of Mixer [33]: Steam quality</t>
  </si>
  <si>
    <t>~2~75~10~~-5001~</t>
  </si>
  <si>
    <t>75 - Outlet of Mixer [44] -&gt; Inlet 1 of Mixer [33]: Density</t>
  </si>
  <si>
    <t>~2~75~11~~-5001~</t>
  </si>
  <si>
    <t>75 - Outlet of Mixer [44] -&gt; Inlet 1 of Mixer [33]: Specific heat</t>
  </si>
  <si>
    <t>~2~75~12~~-5001~</t>
  </si>
  <si>
    <t>75 - Outlet of Mixer [44] -&gt; Inlet 1 of Mixer [33]: Thermal conductivity</t>
  </si>
  <si>
    <t>~2~75~13~~-5001~</t>
  </si>
  <si>
    <t>75 - Outlet of Mixer [44] -&gt; Inlet 1 of Mixer [33]: Dynamic viscosity</t>
  </si>
  <si>
    <t>~2~76~0~~-5001~</t>
  </si>
  <si>
    <t>76 - Outlet of ST Assembly [1]: Water Source [59] -&gt; Inlet 1 of Mixer [57]: Pressure</t>
  </si>
  <si>
    <t>~2~76~1~~-5001~</t>
  </si>
  <si>
    <t>76 - Outlet of ST Assembly [1]: Water Source [59] -&gt; Inlet 1 of Mixer [57]: Temperature</t>
  </si>
  <si>
    <t>~2~76~2~~-5001~</t>
  </si>
  <si>
    <t>76 - Outlet of ST Assembly [1]: Water Source [59] -&gt; Inlet 1 of Mixer [57]: Mass flow</t>
  </si>
  <si>
    <t>~2~76~20~~-5001~</t>
  </si>
  <si>
    <t>76 - Outlet of ST Assembly [1]: Water Source [59] -&gt; Inlet 1 of Mixer [57]: Entropy</t>
  </si>
  <si>
    <t>~2~76~4~~-5001~</t>
  </si>
  <si>
    <t>76 - Outlet of ST Assembly [1]: Water Source [59] -&gt; Inlet 1 of Mixer [57]: Enthalpy</t>
  </si>
  <si>
    <t>~2~76~3~~-5001~</t>
  </si>
  <si>
    <t>76 - Outlet of ST Assembly [1]: Water Source [59] -&gt; Inlet 1 of Mixer [57]: Enthalpy H*</t>
  </si>
  <si>
    <t>~2~76~5~~-5001~</t>
  </si>
  <si>
    <t>76 - Outlet of ST Assembly [1]: Water Source [59] -&gt; Inlet 1 of Mixer [57]: Steam quality</t>
  </si>
  <si>
    <t>~2~76~10~~-5001~</t>
  </si>
  <si>
    <t>76 - Outlet of ST Assembly [1]: Water Source [59] -&gt; Inlet 1 of Mixer [57]: Density</t>
  </si>
  <si>
    <t>~2~76~11~~-5001~</t>
  </si>
  <si>
    <t>76 - Outlet of ST Assembly [1]: Water Source [59] -&gt; Inlet 1 of Mixer [57]: Specific heat</t>
  </si>
  <si>
    <t>~2~76~12~~-5001~</t>
  </si>
  <si>
    <t>76 - Outlet of ST Assembly [1]: Water Source [59] -&gt; Inlet 1 of Mixer [57]: Thermal conductivity</t>
  </si>
  <si>
    <t>~2~76~13~~-5001~</t>
  </si>
  <si>
    <t>76 - Outlet of ST Assembly [1]: Water Source [59] -&gt; Inlet 1 of Mixer [57]: Dynamic viscosity</t>
  </si>
  <si>
    <t>~2~78~0~~-5001~</t>
  </si>
  <si>
    <t>78 - Outlet of Mixer [57] -&gt; Heating steam inlet of Feedwater Heater (PCE) [95]: Pressure</t>
  </si>
  <si>
    <t>~2~78~1~~-5001~</t>
  </si>
  <si>
    <t>78 - Outlet of Mixer [57] -&gt; Heating steam inlet of Feedwater Heater (PCE) [95]: Temperature</t>
  </si>
  <si>
    <t>~2~78~2~~-5001~</t>
  </si>
  <si>
    <t>78 - Outlet of Mixer [57] -&gt; Heating steam inlet of Feedwater Heater (PCE) [95]: Mass flow</t>
  </si>
  <si>
    <t>~2~78~20~~-5001~</t>
  </si>
  <si>
    <t>78 - Outlet of Mixer [57] -&gt; Heating steam inlet of Feedwater Heater (PCE) [95]: Entropy</t>
  </si>
  <si>
    <t>~2~78~4~~-5001~</t>
  </si>
  <si>
    <t>78 - Outlet of Mixer [57] -&gt; Heating steam inlet of Feedwater Heater (PCE) [95]: Enthalpy</t>
  </si>
  <si>
    <t>~2~78~3~~-5001~</t>
  </si>
  <si>
    <t>78 - Outlet of Mixer [57] -&gt; Heating steam inlet of Feedwater Heater (PCE) [95]: Enthalpy H*</t>
  </si>
  <si>
    <t>~2~78~5~~-5001~</t>
  </si>
  <si>
    <t>78 - Outlet of Mixer [57] -&gt; Heating steam inlet of Feedwater Heater (PCE) [95]: Steam quality</t>
  </si>
  <si>
    <t>~2~78~10~~-5001~</t>
  </si>
  <si>
    <t>78 - Outlet of Mixer [57] -&gt; Heating steam inlet of Feedwater Heater (PCE) [95]: Density</t>
  </si>
  <si>
    <t>~2~78~11~~-5001~</t>
  </si>
  <si>
    <t>78 - Outlet of Mixer [57] -&gt; Heating steam inlet of Feedwater Heater (PCE) [95]: Specific heat</t>
  </si>
  <si>
    <t>~2~78~12~~-5001~</t>
  </si>
  <si>
    <t>78 - Outlet of Mixer [57] -&gt; Heating steam inlet of Feedwater Heater (PCE) [95]: Thermal conductivity</t>
  </si>
  <si>
    <t>~2~78~13~~-5001~</t>
  </si>
  <si>
    <t>78 - Outlet of Mixer [57] -&gt; Heating steam inlet of Feedwater Heater (PCE) [95]: Dynamic viscosity</t>
  </si>
  <si>
    <t>~2~79~0~~-5001~</t>
  </si>
  <si>
    <t>79 - Outlet 1 of Splitter [19] -&gt; Inlet of Valve [82]: Pressure</t>
  </si>
  <si>
    <t>~2~79~1~~-5001~</t>
  </si>
  <si>
    <t>79 - Outlet 1 of Splitter [19] -&gt; Inlet of Valve [82]: Temperature</t>
  </si>
  <si>
    <t>~2~79~2~~-5001~</t>
  </si>
  <si>
    <t>79 - Outlet 1 of Splitter [19] -&gt; Inlet of Valve [82]: Mass flow</t>
  </si>
  <si>
    <t>~2~79~20~~-5001~</t>
  </si>
  <si>
    <t>79 - Outlet 1 of Splitter [19] -&gt; Inlet of Valve [82]: Entropy</t>
  </si>
  <si>
    <t>~2~79~4~~-5001~</t>
  </si>
  <si>
    <t>79 - Outlet 1 of Splitter [19] -&gt; Inlet of Valve [82]: Enthalpy</t>
  </si>
  <si>
    <t>~2~79~3~~-5001~</t>
  </si>
  <si>
    <t>79 - Outlet 1 of Splitter [19] -&gt; Inlet of Valve [82]: Enthalpy H*</t>
  </si>
  <si>
    <t>~2~79~5~~-5001~</t>
  </si>
  <si>
    <t>79 - Outlet 1 of Splitter [19] -&gt; Inlet of Valve [82]: Steam quality</t>
  </si>
  <si>
    <t>~2~79~10~~-5001~</t>
  </si>
  <si>
    <t>79 - Outlet 1 of Splitter [19] -&gt; Inlet of Valve [82]: Density</t>
  </si>
  <si>
    <t>~2~79~11~~-5001~</t>
  </si>
  <si>
    <t>79 - Outlet 1 of Splitter [19] -&gt; Inlet of Valve [82]: Specific heat</t>
  </si>
  <si>
    <t>~2~79~12~~-5001~</t>
  </si>
  <si>
    <t>79 - Outlet 1 of Splitter [19] -&gt; Inlet of Valve [82]: Thermal conductivity</t>
  </si>
  <si>
    <t>~2~79~13~~-5001~</t>
  </si>
  <si>
    <t>79 - Outlet 1 of Splitter [19] -&gt; Inlet of Valve [82]: Dynamic viscosity</t>
  </si>
  <si>
    <t>~2~80~0~~-5001~</t>
  </si>
  <si>
    <t>80 - Outlet of Mixer [61] -&gt; Heating stream inlet of Deaerator [100]: Pressure</t>
  </si>
  <si>
    <t>~2~80~1~~-5001~</t>
  </si>
  <si>
    <t>80 - Outlet of Mixer [61] -&gt; Heating stream inlet of Deaerator [100]: Temperature</t>
  </si>
  <si>
    <t>~2~80~2~~-5001~</t>
  </si>
  <si>
    <t>80 - Outlet of Mixer [61] -&gt; Heating stream inlet of Deaerator [100]: Mass flow</t>
  </si>
  <si>
    <t>~2~80~20~~-5001~</t>
  </si>
  <si>
    <t>80 - Outlet of Mixer [61] -&gt; Heating stream inlet of Deaerator [100]: Entropy</t>
  </si>
  <si>
    <t>~2~80~4~~-5001~</t>
  </si>
  <si>
    <t>80 - Outlet of Mixer [61] -&gt; Heating stream inlet of Deaerator [100]: Enthalpy</t>
  </si>
  <si>
    <t>~2~80~3~~-5001~</t>
  </si>
  <si>
    <t>80 - Outlet of Mixer [61] -&gt; Heating stream inlet of Deaerator [100]: Enthalpy H*</t>
  </si>
  <si>
    <t>~2~80~5~~-5001~</t>
  </si>
  <si>
    <t>80 - Outlet of Mixer [61] -&gt; Heating stream inlet of Deaerator [100]: Steam quality</t>
  </si>
  <si>
    <t>~2~80~10~~-5001~</t>
  </si>
  <si>
    <t>80 - Outlet of Mixer [61] -&gt; Heating stream inlet of Deaerator [100]: Density</t>
  </si>
  <si>
    <t>~2~80~11~~-5001~</t>
  </si>
  <si>
    <t>80 - Outlet of Mixer [61] -&gt; Heating stream inlet of Deaerator [100]: Specific heat</t>
  </si>
  <si>
    <t>~2~80~12~~-5001~</t>
  </si>
  <si>
    <t>80 - Outlet of Mixer [61] -&gt; Heating stream inlet of Deaerator [100]: Thermal conductivity</t>
  </si>
  <si>
    <t>~2~80~13~~-5001~</t>
  </si>
  <si>
    <t>80 - Outlet of Mixer [61] -&gt; Heating stream inlet of Deaerator [100]: Dynamic viscosity</t>
  </si>
  <si>
    <t>~2~81~0~~-5001~</t>
  </si>
  <si>
    <t>81 - Outlet of ST Assembly [1]: Water Source [62] -&gt; Inlet 1 of Mixer [63]: Pressure</t>
  </si>
  <si>
    <t>~2~81~1~~-5001~</t>
  </si>
  <si>
    <t>81 - Outlet of ST Assembly [1]: Water Source [62] -&gt; Inlet 1 of Mixer [63]: Temperature</t>
  </si>
  <si>
    <t>~2~81~2~~-5001~</t>
  </si>
  <si>
    <t>81 - Outlet of ST Assembly [1]: Water Source [62] -&gt; Inlet 1 of Mixer [63]: Mass flow</t>
  </si>
  <si>
    <t>~2~81~20~~-5001~</t>
  </si>
  <si>
    <t>81 - Outlet of ST Assembly [1]: Water Source [62] -&gt; Inlet 1 of Mixer [63]: Entropy</t>
  </si>
  <si>
    <t>~2~81~4~~-5001~</t>
  </si>
  <si>
    <t>81 - Outlet of ST Assembly [1]: Water Source [62] -&gt; Inlet 1 of Mixer [63]: Enthalpy</t>
  </si>
  <si>
    <t>~2~81~3~~-5001~</t>
  </si>
  <si>
    <t>81 - Outlet of ST Assembly [1]: Water Source [62] -&gt; Inlet 1 of Mixer [63]: Enthalpy H*</t>
  </si>
  <si>
    <t>~2~81~5~~-5001~</t>
  </si>
  <si>
    <t>81 - Outlet of ST Assembly [1]: Water Source [62] -&gt; Inlet 1 of Mixer [63]: Steam quality</t>
  </si>
  <si>
    <t>~2~81~10~~-5001~</t>
  </si>
  <si>
    <t>81 - Outlet of ST Assembly [1]: Water Source [62] -&gt; Inlet 1 of Mixer [63]: Density</t>
  </si>
  <si>
    <t>~2~81~11~~-5001~</t>
  </si>
  <si>
    <t>81 - Outlet of ST Assembly [1]: Water Source [62] -&gt; Inlet 1 of Mixer [63]: Specific heat</t>
  </si>
  <si>
    <t>~2~81~12~~-5001~</t>
  </si>
  <si>
    <t>81 - Outlet of ST Assembly [1]: Water Source [62] -&gt; Inlet 1 of Mixer [63]: Thermal conductivity</t>
  </si>
  <si>
    <t>~2~81~13~~-5001~</t>
  </si>
  <si>
    <t>81 - Outlet of ST Assembly [1]: Water Source [62] -&gt; Inlet 1 of Mixer [63]: Dynamic viscosity</t>
  </si>
  <si>
    <t>~2~82~0~~-5001~</t>
  </si>
  <si>
    <t>82 - Outlet of Mixer [63] -&gt; Heating steam inlet of Feedwater Heater (PCE) [99]: Pressure</t>
  </si>
  <si>
    <t>~2~82~1~~-5001~</t>
  </si>
  <si>
    <t>82 - Outlet of Mixer [63] -&gt; Heating steam inlet of Feedwater Heater (PCE) [99]: Temperature</t>
  </si>
  <si>
    <t>~2~82~2~~-5001~</t>
  </si>
  <si>
    <t>82 - Outlet of Mixer [63] -&gt; Heating steam inlet of Feedwater Heater (PCE) [99]: Mass flow</t>
  </si>
  <si>
    <t>~2~82~20~~-5001~</t>
  </si>
  <si>
    <t>82 - Outlet of Mixer [63] -&gt; Heating steam inlet of Feedwater Heater (PCE) [99]: Entropy</t>
  </si>
  <si>
    <t>~2~82~4~~-5001~</t>
  </si>
  <si>
    <t>82 - Outlet of Mixer [63] -&gt; Heating steam inlet of Feedwater Heater (PCE) [99]: Enthalpy</t>
  </si>
  <si>
    <t>~2~82~3~~-5001~</t>
  </si>
  <si>
    <t>82 - Outlet of Mixer [63] -&gt; Heating steam inlet of Feedwater Heater (PCE) [99]: Enthalpy H*</t>
  </si>
  <si>
    <t>~2~82~5~~-5001~</t>
  </si>
  <si>
    <t>82 - Outlet of Mixer [63] -&gt; Heating steam inlet of Feedwater Heater (PCE) [99]: Steam quality</t>
  </si>
  <si>
    <t>~2~82~10~~-5001~</t>
  </si>
  <si>
    <t>82 - Outlet of Mixer [63] -&gt; Heating steam inlet of Feedwater Heater (PCE) [99]: Density</t>
  </si>
  <si>
    <t>~2~82~11~~-5001~</t>
  </si>
  <si>
    <t>82 - Outlet of Mixer [63] -&gt; Heating steam inlet of Feedwater Heater (PCE) [99]: Specific heat</t>
  </si>
  <si>
    <t>~2~82~12~~-5001~</t>
  </si>
  <si>
    <t>82 - Outlet of Mixer [63] -&gt; Heating steam inlet of Feedwater Heater (PCE) [99]: Thermal conductivity</t>
  </si>
  <si>
    <t>~2~82~13~~-5001~</t>
  </si>
  <si>
    <t>82 - Outlet of Mixer [63] -&gt; Heating steam inlet of Feedwater Heater (PCE) [99]: Dynamic viscosity</t>
  </si>
  <si>
    <t>~2~84~0~~-5001~</t>
  </si>
  <si>
    <t>84 - Outlet of Mixer [64] -&gt; CW inlet of Water-cooled Condenser (PCE) [101]: Pressure</t>
  </si>
  <si>
    <t>~2~84~1~~-5001~</t>
  </si>
  <si>
    <t>84 - Outlet of Mixer [64] -&gt; CW inlet of Water-cooled Condenser (PCE) [101]: Temperature</t>
  </si>
  <si>
    <t>~2~84~2~~-5001~</t>
  </si>
  <si>
    <t>84 - Outlet of Mixer [64] -&gt; CW inlet of Water-cooled Condenser (PCE) [101]: Mass flow</t>
  </si>
  <si>
    <t>~2~84~20~~-5001~</t>
  </si>
  <si>
    <t>84 - Outlet of Mixer [64] -&gt; CW inlet of Water-cooled Condenser (PCE) [101]: Entropy</t>
  </si>
  <si>
    <t>~2~84~4~~-5001~</t>
  </si>
  <si>
    <t>84 - Outlet of Mixer [64] -&gt; CW inlet of Water-cooled Condenser (PCE) [101]: Enthalpy</t>
  </si>
  <si>
    <t>~2~84~3~~-5001~</t>
  </si>
  <si>
    <t>84 - Outlet of Mixer [64] -&gt; CW inlet of Water-cooled Condenser (PCE) [101]: Enthalpy H*</t>
  </si>
  <si>
    <t>~2~84~5~~-5001~</t>
  </si>
  <si>
    <t>84 - Outlet of Mixer [64] -&gt; CW inlet of Water-cooled Condenser (PCE) [101]: Steam quality</t>
  </si>
  <si>
    <t>~2~84~10~~-5001~</t>
  </si>
  <si>
    <t>84 - Outlet of Mixer [64] -&gt; CW inlet of Water-cooled Condenser (PCE) [101]: Density</t>
  </si>
  <si>
    <t>~2~84~11~~-5001~</t>
  </si>
  <si>
    <t>84 - Outlet of Mixer [64] -&gt; CW inlet of Water-cooled Condenser (PCE) [101]: Specific heat</t>
  </si>
  <si>
    <t>~2~84~12~~-5001~</t>
  </si>
  <si>
    <t>84 - Outlet of Mixer [64] -&gt; CW inlet of Water-cooled Condenser (PCE) [101]: Thermal conductivity</t>
  </si>
  <si>
    <t>~2~84~13~~-5001~</t>
  </si>
  <si>
    <t>84 - Outlet of Mixer [64] -&gt; CW inlet of Water-cooled Condenser (PCE) [101]: Dynamic viscosity</t>
  </si>
  <si>
    <t>~2~85~0~~-5001~</t>
  </si>
  <si>
    <t>85 - Outlet of Water Source [110] -&gt; Inlet of Splitter [67]: Pressure</t>
  </si>
  <si>
    <t>~2~85~1~~-5001~</t>
  </si>
  <si>
    <t>85 - Outlet of Water Source [110] -&gt; Inlet of Splitter [67]: Temperature</t>
  </si>
  <si>
    <t>~2~85~2~~-5001~</t>
  </si>
  <si>
    <t>85 - Outlet of Water Source [110] -&gt; Inlet of Splitter [67]: Mass flow</t>
  </si>
  <si>
    <t>~2~85~20~~-5001~</t>
  </si>
  <si>
    <t>85 - Outlet of Water Source [110] -&gt; Inlet of Splitter [67]: Entropy</t>
  </si>
  <si>
    <t>~2~85~4~~-5001~</t>
  </si>
  <si>
    <t>85 - Outlet of Water Source [110] -&gt; Inlet of Splitter [67]: Enthalpy</t>
  </si>
  <si>
    <t>~2~85~3~~-5001~</t>
  </si>
  <si>
    <t>85 - Outlet of Water Source [110] -&gt; Inlet of Splitter [67]: Enthalpy H*</t>
  </si>
  <si>
    <t>~2~85~5~~-5001~</t>
  </si>
  <si>
    <t>85 - Outlet of Water Source [110] -&gt; Inlet of Splitter [67]: Steam quality</t>
  </si>
  <si>
    <t>~2~85~10~~-5001~</t>
  </si>
  <si>
    <t>85 - Outlet of Water Source [110] -&gt; Inlet of Splitter [67]: Density</t>
  </si>
  <si>
    <t>~2~85~11~~-5001~</t>
  </si>
  <si>
    <t>85 - Outlet of Water Source [110] -&gt; Inlet of Splitter [67]: Specific heat</t>
  </si>
  <si>
    <t>~2~85~12~~-5001~</t>
  </si>
  <si>
    <t>85 - Outlet of Water Source [110] -&gt; Inlet of Splitter [67]: Thermal conductivity</t>
  </si>
  <si>
    <t>~2~85~13~~-5001~</t>
  </si>
  <si>
    <t>85 - Outlet of Water Source [110] -&gt; Inlet of Splitter [67]: Dynamic viscosity</t>
  </si>
  <si>
    <t>~2~86~0~~-5001~</t>
  </si>
  <si>
    <t>86 - Discharge of Pump (PCE) [111] -&gt; Inlet 3 of Mixer [64]: Pressure</t>
  </si>
  <si>
    <t>~2~86~1~~-5001~</t>
  </si>
  <si>
    <t>86 - Discharge of Pump (PCE) [111] -&gt; Inlet 3 of Mixer [64]: Temperature</t>
  </si>
  <si>
    <t>~2~86~2~~-5001~</t>
  </si>
  <si>
    <t>86 - Discharge of Pump (PCE) [111] -&gt; Inlet 3 of Mixer [64]: Mass flow</t>
  </si>
  <si>
    <t>~2~86~20~~-5001~</t>
  </si>
  <si>
    <t>86 - Discharge of Pump (PCE) [111] -&gt; Inlet 3 of Mixer [64]: Entropy</t>
  </si>
  <si>
    <t>~2~86~4~~-5001~</t>
  </si>
  <si>
    <t>86 - Discharge of Pump (PCE) [111] -&gt; Inlet 3 of Mixer [64]: Enthalpy</t>
  </si>
  <si>
    <t>~2~86~3~~-5001~</t>
  </si>
  <si>
    <t>86 - Discharge of Pump (PCE) [111] -&gt; Inlet 3 of Mixer [64]: Enthalpy H*</t>
  </si>
  <si>
    <t>~2~86~5~~-5001~</t>
  </si>
  <si>
    <t>86 - Discharge of Pump (PCE) [111] -&gt; Inlet 3 of Mixer [64]: Steam quality</t>
  </si>
  <si>
    <t>~2~86~10~~-5001~</t>
  </si>
  <si>
    <t>86 - Discharge of Pump (PCE) [111] -&gt; Inlet 3 of Mixer [64]: Density</t>
  </si>
  <si>
    <t>~2~86~11~~-5001~</t>
  </si>
  <si>
    <t>86 - Discharge of Pump (PCE) [111] -&gt; Inlet 3 of Mixer [64]: Specific heat</t>
  </si>
  <si>
    <t>~2~86~12~~-5001~</t>
  </si>
  <si>
    <t>86 - Discharge of Pump (PCE) [111] -&gt; Inlet 3 of Mixer [64]: Thermal conductivity</t>
  </si>
  <si>
    <t>~2~86~13~~-5001~</t>
  </si>
  <si>
    <t>86 - Discharge of Pump (PCE) [111] -&gt; Inlet 3 of Mixer [64]: Dynamic viscosity</t>
  </si>
  <si>
    <t>~2~87~0~~-5001~</t>
  </si>
  <si>
    <t>87 - Outlet 1 of Splitter [67] -&gt; Suction of Pump (PCE) [111]: Pressure</t>
  </si>
  <si>
    <t>~2~87~1~~-5001~</t>
  </si>
  <si>
    <t>87 - Outlet 1 of Splitter [67] -&gt; Suction of Pump (PCE) [111]: Temperature</t>
  </si>
  <si>
    <t>~2~87~2~~-5001~</t>
  </si>
  <si>
    <t>87 - Outlet 1 of Splitter [67] -&gt; Suction of Pump (PCE) [111]: Mass flow</t>
  </si>
  <si>
    <t>~2~87~20~~-5001~</t>
  </si>
  <si>
    <t>87 - Outlet 1 of Splitter [67] -&gt; Suction of Pump (PCE) [111]: Entropy</t>
  </si>
  <si>
    <t>~2~87~4~~-5001~</t>
  </si>
  <si>
    <t>87 - Outlet 1 of Splitter [67] -&gt; Suction of Pump (PCE) [111]: Enthalpy</t>
  </si>
  <si>
    <t>~2~87~3~~-5001~</t>
  </si>
  <si>
    <t>87 - Outlet 1 of Splitter [67] -&gt; Suction of Pump (PCE) [111]: Enthalpy H*</t>
  </si>
  <si>
    <t>~2~87~5~~-5001~</t>
  </si>
  <si>
    <t>87 - Outlet 1 of Splitter [67] -&gt; Suction of Pump (PCE) [111]: Steam quality</t>
  </si>
  <si>
    <t>~2~87~10~~-5001~</t>
  </si>
  <si>
    <t>87 - Outlet 1 of Splitter [67] -&gt; Suction of Pump (PCE) [111]: Density</t>
  </si>
  <si>
    <t>~2~87~11~~-5001~</t>
  </si>
  <si>
    <t>87 - Outlet 1 of Splitter [67] -&gt; Suction of Pump (PCE) [111]: Specific heat</t>
  </si>
  <si>
    <t>~2~87~12~~-5001~</t>
  </si>
  <si>
    <t>87 - Outlet 1 of Splitter [67] -&gt; Suction of Pump (PCE) [111]: Thermal conductivity</t>
  </si>
  <si>
    <t>~2~87~13~~-5001~</t>
  </si>
  <si>
    <t>87 - Outlet 1 of Splitter [67] -&gt; Suction of Pump (PCE) [111]: Dynamic viscosity</t>
  </si>
  <si>
    <t>~2~88~0~~-5001~</t>
  </si>
  <si>
    <t>88 - Discharge of Pump (PCE) [68] -&gt; Inlet 1 of Mixer [64]: Pressure</t>
  </si>
  <si>
    <t>~2~88~1~~-5001~</t>
  </si>
  <si>
    <t>88 - Discharge of Pump (PCE) [68] -&gt; Inlet 1 of Mixer [64]: Temperature</t>
  </si>
  <si>
    <t>~2~88~2~~-5001~</t>
  </si>
  <si>
    <t>88 - Discharge of Pump (PCE) [68] -&gt; Inlet 1 of Mixer [64]: Mass flow</t>
  </si>
  <si>
    <t>~2~88~20~~-5001~</t>
  </si>
  <si>
    <t>88 - Discharge of Pump (PCE) [68] -&gt; Inlet 1 of Mixer [64]: Entropy</t>
  </si>
  <si>
    <t>~2~88~4~~-5001~</t>
  </si>
  <si>
    <t>88 - Discharge of Pump (PCE) [68] -&gt; Inlet 1 of Mixer [64]: Enthalpy</t>
  </si>
  <si>
    <t>~2~88~3~~-5001~</t>
  </si>
  <si>
    <t>88 - Discharge of Pump (PCE) [68] -&gt; Inlet 1 of Mixer [64]: Enthalpy H*</t>
  </si>
  <si>
    <t>~2~88~5~~-5001~</t>
  </si>
  <si>
    <t>88 - Discharge of Pump (PCE) [68] -&gt; Inlet 1 of Mixer [64]: Steam quality</t>
  </si>
  <si>
    <t>~2~88~10~~-5001~</t>
  </si>
  <si>
    <t>88 - Discharge of Pump (PCE) [68] -&gt; Inlet 1 of Mixer [64]: Density</t>
  </si>
  <si>
    <t>~2~88~11~~-5001~</t>
  </si>
  <si>
    <t>88 - Discharge of Pump (PCE) [68] -&gt; Inlet 1 of Mixer [64]: Specific heat</t>
  </si>
  <si>
    <t>~2~88~12~~-5001~</t>
  </si>
  <si>
    <t>88 - Discharge of Pump (PCE) [68] -&gt; Inlet 1 of Mixer [64]: Thermal conductivity</t>
  </si>
  <si>
    <t>~2~88~13~~-5001~</t>
  </si>
  <si>
    <t>88 - Discharge of Pump (PCE) [68] -&gt; Inlet 1 of Mixer [64]: Dynamic viscosity</t>
  </si>
  <si>
    <t>~2~99~0~~-5001~</t>
  </si>
  <si>
    <t>99 - RH1 outlet of Boiler Assembly [1]: Furnace w/ Pulverizer [7] -&gt; Steam in of Reducing Station [120] - DSH RH 2: Pressure</t>
  </si>
  <si>
    <t>~2~99~1~~-5001~</t>
  </si>
  <si>
    <t>99 - RH1 outlet of Boiler Assembly [1]: Furnace w/ Pulverizer [7] -&gt; Steam in of Reducing Station [120] - DSH RH 2: Temperature</t>
  </si>
  <si>
    <t>~2~99~2~~-5001~</t>
  </si>
  <si>
    <t>99 - RH1 outlet of Boiler Assembly [1]: Furnace w/ Pulverizer [7] -&gt; Steam in of Reducing Station [120] - DSH RH 2: Mass flow</t>
  </si>
  <si>
    <t>~2~99~20~~-5001~</t>
  </si>
  <si>
    <t>99 - RH1 outlet of Boiler Assembly [1]: Furnace w/ Pulverizer [7] -&gt; Steam in of Reducing Station [120] - DSH RH 2: Entropy</t>
  </si>
  <si>
    <t>~2~99~4~~-5001~</t>
  </si>
  <si>
    <t>99 - RH1 outlet of Boiler Assembly [1]: Furnace w/ Pulverizer [7] -&gt; Steam in of Reducing Station [120] - DSH RH 2: Enthalpy</t>
  </si>
  <si>
    <t>~2~99~3~~-5001~</t>
  </si>
  <si>
    <t>99 - RH1 outlet of Boiler Assembly [1]: Furnace w/ Pulverizer [7] -&gt; Steam in of Reducing Station [120] - DSH RH 2: Enthalpy H*</t>
  </si>
  <si>
    <t>~2~99~5~~-5001~</t>
  </si>
  <si>
    <t>99 - RH1 outlet of Boiler Assembly [1]: Furnace w/ Pulverizer [7] -&gt; Steam in of Reducing Station [120] - DSH RH 2: Steam quality</t>
  </si>
  <si>
    <t>~2~99~10~~-5001~</t>
  </si>
  <si>
    <t>99 - RH1 outlet of Boiler Assembly [1]: Furnace w/ Pulverizer [7] -&gt; Steam in of Reducing Station [120] - DSH RH 2: Density</t>
  </si>
  <si>
    <t>~2~99~11~~-5001~</t>
  </si>
  <si>
    <t>99 - RH1 outlet of Boiler Assembly [1]: Furnace w/ Pulverizer [7] -&gt; Steam in of Reducing Station [120] - DSH RH 2: Specific heat</t>
  </si>
  <si>
    <t>~2~99~12~~-5001~</t>
  </si>
  <si>
    <t>99 - RH1 outlet of Boiler Assembly [1]: Furnace w/ Pulverizer [7] -&gt; Steam in of Reducing Station [120] - DSH RH 2: Thermal conductivity</t>
  </si>
  <si>
    <t>~2~99~13~~-5001~</t>
  </si>
  <si>
    <t>99 - RH1 outlet of Boiler Assembly [1]: Furnace w/ Pulverizer [7] -&gt; Steam in of Reducing Station [120] - DSH RH 2: Dynamic viscosity</t>
  </si>
  <si>
    <t>~2~100~0~~-5001~</t>
  </si>
  <si>
    <t>100 - Steam out of Reducing Station [120] - DSH RH 2 -&gt; Steam inlet of Boiler Assembly [1]: Superheater (PCE) - Parallel Flow [79] - MEDIUM RH: Pressure</t>
  </si>
  <si>
    <t>~2~100~1~~-5001~</t>
  </si>
  <si>
    <t>100 - Steam out of Reducing Station [120] - DSH RH 2 -&gt; Steam inlet of Boiler Assembly [1]: Superheater (PCE) - Parallel Flow [79] - MEDIUM RH: Temperature</t>
  </si>
  <si>
    <t>~2~100~2~~-5001~</t>
  </si>
  <si>
    <t>100 - Steam out of Reducing Station [120] - DSH RH 2 -&gt; Steam inlet of Boiler Assembly [1]: Superheater (PCE) - Parallel Flow [79] - MEDIUM RH: Mass flow</t>
  </si>
  <si>
    <t>~2~100~20~~-5001~</t>
  </si>
  <si>
    <t>100 - Steam out of Reducing Station [120] - DSH RH 2 -&gt; Steam inlet of Boiler Assembly [1]: Superheater (PCE) - Parallel Flow [79] - MEDIUM RH: Entropy</t>
  </si>
  <si>
    <t>~2~100~4~~-5001~</t>
  </si>
  <si>
    <t>100 - Steam out of Reducing Station [120] - DSH RH 2 -&gt; Steam inlet of Boiler Assembly [1]: Superheater (PCE) - Parallel Flow [79] - MEDIUM RH: Enthalpy</t>
  </si>
  <si>
    <t>~2~100~3~~-5001~</t>
  </si>
  <si>
    <t>100 - Steam out of Reducing Station [120] - DSH RH 2 -&gt; Steam inlet of Boiler Assembly [1]: Superheater (PCE) - Parallel Flow [79] - MEDIUM RH: Enthalpy H*</t>
  </si>
  <si>
    <t>~2~100~5~~-5001~</t>
  </si>
  <si>
    <t>100 - Steam out of Reducing Station [120] - DSH RH 2 -&gt; Steam inlet of Boiler Assembly [1]: Superheater (PCE) - Parallel Flow [79] - MEDIUM RH: Steam quality</t>
  </si>
  <si>
    <t>~2~100~10~~-5001~</t>
  </si>
  <si>
    <t>100 - Steam out of Reducing Station [120] - DSH RH 2 -&gt; Steam inlet of Boiler Assembly [1]: Superheater (PCE) - Parallel Flow [79] - MEDIUM RH: Density</t>
  </si>
  <si>
    <t>~2~100~11~~-5001~</t>
  </si>
  <si>
    <t>100 - Steam out of Reducing Station [120] - DSH RH 2 -&gt; Steam inlet of Boiler Assembly [1]: Superheater (PCE) - Parallel Flow [79] - MEDIUM RH: Specific heat</t>
  </si>
  <si>
    <t>~2~100~12~~-5001~</t>
  </si>
  <si>
    <t>100 - Steam out of Reducing Station [120] - DSH RH 2 -&gt; Steam inlet of Boiler Assembly [1]: Superheater (PCE) - Parallel Flow [79] - MEDIUM RH: Thermal conductivity</t>
  </si>
  <si>
    <t>~2~100~13~~-5001~</t>
  </si>
  <si>
    <t>100 - Steam out of Reducing Station [120] - DSH RH 2 -&gt; Steam inlet of Boiler Assembly [1]: Superheater (PCE) - Parallel Flow [79] - MEDIUM RH: Dynamic viscosity</t>
  </si>
  <si>
    <t>~2~101~0~~-5001~</t>
  </si>
  <si>
    <t>101 - Outlet 3 of Splitter [67] -&gt; Suction of Pump (PCE) [68]: Pressure</t>
  </si>
  <si>
    <t>~2~101~1~~-5001~</t>
  </si>
  <si>
    <t>101 - Outlet 3 of Splitter [67] -&gt; Suction of Pump (PCE) [68]: Temperature</t>
  </si>
  <si>
    <t>~2~101~2~~-5001~</t>
  </si>
  <si>
    <t>101 - Outlet 3 of Splitter [67] -&gt; Suction of Pump (PCE) [68]: Mass flow</t>
  </si>
  <si>
    <t>~2~101~20~~-5001~</t>
  </si>
  <si>
    <t>101 - Outlet 3 of Splitter [67] -&gt; Suction of Pump (PCE) [68]: Entropy</t>
  </si>
  <si>
    <t>~2~101~4~~-5001~</t>
  </si>
  <si>
    <t>101 - Outlet 3 of Splitter [67] -&gt; Suction of Pump (PCE) [68]: Enthalpy</t>
  </si>
  <si>
    <t>~2~101~3~~-5001~</t>
  </si>
  <si>
    <t>101 - Outlet 3 of Splitter [67] -&gt; Suction of Pump (PCE) [68]: Enthalpy H*</t>
  </si>
  <si>
    <t>~2~101~5~~-5001~</t>
  </si>
  <si>
    <t>101 - Outlet 3 of Splitter [67] -&gt; Suction of Pump (PCE) [68]: Steam quality</t>
  </si>
  <si>
    <t>~2~101~10~~-5001~</t>
  </si>
  <si>
    <t>101 - Outlet 3 of Splitter [67] -&gt; Suction of Pump (PCE) [68]: Density</t>
  </si>
  <si>
    <t>~2~101~11~~-5001~</t>
  </si>
  <si>
    <t>101 - Outlet 3 of Splitter [67] -&gt; Suction of Pump (PCE) [68]: Specific heat</t>
  </si>
  <si>
    <t>~2~101~12~~-5001~</t>
  </si>
  <si>
    <t>101 - Outlet 3 of Splitter [67] -&gt; Suction of Pump (PCE) [68]: Thermal conductivity</t>
  </si>
  <si>
    <t>~2~101~13~~-5001~</t>
  </si>
  <si>
    <t>101 - Outlet 3 of Splitter [67] -&gt; Suction of Pump (PCE) [68]: Dynamic viscosity</t>
  </si>
  <si>
    <t>~2~102~0~~-5001~</t>
  </si>
  <si>
    <t>102 - Outlet of Valve [17] -&gt; Inlet of Pipe (PCE) [76]: Pressure</t>
  </si>
  <si>
    <t>~2~102~1~~-5001~</t>
  </si>
  <si>
    <t>102 - Outlet of Valve [17] -&gt; Inlet of Pipe (PCE) [76]: Temperature</t>
  </si>
  <si>
    <t>~2~102~2~~-5001~</t>
  </si>
  <si>
    <t>102 - Outlet of Valve [17] -&gt; Inlet of Pipe (PCE) [76]: Mass flow</t>
  </si>
  <si>
    <t>~2~102~20~~-5001~</t>
  </si>
  <si>
    <t>102 - Outlet of Valve [17] -&gt; Inlet of Pipe (PCE) [76]: Entropy</t>
  </si>
  <si>
    <t>~2~102~4~~-5001~</t>
  </si>
  <si>
    <t>102 - Outlet of Valve [17] -&gt; Inlet of Pipe (PCE) [76]: Enthalpy</t>
  </si>
  <si>
    <t>~2~102~3~~-5001~</t>
  </si>
  <si>
    <t>102 - Outlet of Valve [17] -&gt; Inlet of Pipe (PCE) [76]: Enthalpy H*</t>
  </si>
  <si>
    <t>~2~102~5~~-5001~</t>
  </si>
  <si>
    <t>102 - Outlet of Valve [17] -&gt; Inlet of Pipe (PCE) [76]: Steam quality</t>
  </si>
  <si>
    <t>~2~102~10~~-5001~</t>
  </si>
  <si>
    <t>102 - Outlet of Valve [17] -&gt; Inlet of Pipe (PCE) [76]: Density</t>
  </si>
  <si>
    <t>~2~102~11~~-5001~</t>
  </si>
  <si>
    <t>102 - Outlet of Valve [17] -&gt; Inlet of Pipe (PCE) [76]: Specific heat</t>
  </si>
  <si>
    <t>~2~102~12~~-5001~</t>
  </si>
  <si>
    <t>102 - Outlet of Valve [17] -&gt; Inlet of Pipe (PCE) [76]: Thermal conductivity</t>
  </si>
  <si>
    <t>~2~102~13~~-5001~</t>
  </si>
  <si>
    <t>102 - Outlet of Valve [17] -&gt; Inlet of Pipe (PCE) [76]: Dynamic viscosity</t>
  </si>
  <si>
    <t>~2~103~0~~-5001~</t>
  </si>
  <si>
    <t>103 - Steam out of Reducing Station [69] - DSH SH 1 -&gt; Radiant superheater inlet of Boiler Assembly [1]: Furnace w/ Pulverizer [7]: Pressure</t>
  </si>
  <si>
    <t>~2~103~1~~-5001~</t>
  </si>
  <si>
    <t>103 - Steam out of Reducing Station [69] - DSH SH 1 -&gt; Radiant superheater inlet of Boiler Assembly [1]: Furnace w/ Pulverizer [7]: Temperature</t>
  </si>
  <si>
    <t>~2~103~2~~-5001~</t>
  </si>
  <si>
    <t>103 - Steam out of Reducing Station [69] - DSH SH 1 -&gt; Radiant superheater inlet of Boiler Assembly [1]: Furnace w/ Pulverizer [7]: Mass flow</t>
  </si>
  <si>
    <t>~2~103~20~~-5001~</t>
  </si>
  <si>
    <t>103 - Steam out of Reducing Station [69] - DSH SH 1 -&gt; Radiant superheater inlet of Boiler Assembly [1]: Furnace w/ Pulverizer [7]: Entropy</t>
  </si>
  <si>
    <t>~2~103~4~~-5001~</t>
  </si>
  <si>
    <t>103 - Steam out of Reducing Station [69] - DSH SH 1 -&gt; Radiant superheater inlet of Boiler Assembly [1]: Furnace w/ Pulverizer [7]: Enthalpy</t>
  </si>
  <si>
    <t>~2~103~3~~-5001~</t>
  </si>
  <si>
    <t>103 - Steam out of Reducing Station [69] - DSH SH 1 -&gt; Radiant superheater inlet of Boiler Assembly [1]: Furnace w/ Pulverizer [7]: Enthalpy H*</t>
  </si>
  <si>
    <t>~2~103~5~~-5001~</t>
  </si>
  <si>
    <t>103 - Steam out of Reducing Station [69] - DSH SH 1 -&gt; Radiant superheater inlet of Boiler Assembly [1]: Furnace w/ Pulverizer [7]: Steam quality</t>
  </si>
  <si>
    <t>~2~103~10~~-5001~</t>
  </si>
  <si>
    <t>103 - Steam out of Reducing Station [69] - DSH SH 1 -&gt; Radiant superheater inlet of Boiler Assembly [1]: Furnace w/ Pulverizer [7]: Density</t>
  </si>
  <si>
    <t>~2~103~11~~-5001~</t>
  </si>
  <si>
    <t>103 - Steam out of Reducing Station [69] - DSH SH 1 -&gt; Radiant superheater inlet of Boiler Assembly [1]: Furnace w/ Pulverizer [7]: Specific heat</t>
  </si>
  <si>
    <t>~2~103~12~~-5001~</t>
  </si>
  <si>
    <t>103 - Steam out of Reducing Station [69] - DSH SH 1 -&gt; Radiant superheater inlet of Boiler Assembly [1]: Furnace w/ Pulverizer [7]: Thermal conductivity</t>
  </si>
  <si>
    <t>~2~103~13~~-5001~</t>
  </si>
  <si>
    <t>103 - Steam out of Reducing Station [69] - DSH SH 1 -&gt; Radiant superheater inlet of Boiler Assembly [1]: Furnace w/ Pulverizer [7]: Dynamic viscosity</t>
  </si>
  <si>
    <t>~2~104~0~~-5001~</t>
  </si>
  <si>
    <t>104 - Steam out of Reducing Station [71] - DSH SH 3 -&gt; Steam inlet of Boiler Assembly [1]: Superheater (PCE) - Parallel Flow [78] - FINAL SH: Pressure</t>
  </si>
  <si>
    <t>~2~104~1~~-5001~</t>
  </si>
  <si>
    <t>104 - Steam out of Reducing Station [71] - DSH SH 3 -&gt; Steam inlet of Boiler Assembly [1]: Superheater (PCE) - Parallel Flow [78] - FINAL SH: Temperature</t>
  </si>
  <si>
    <t>~2~104~2~~-5001~</t>
  </si>
  <si>
    <t>104 - Steam out of Reducing Station [71] - DSH SH 3 -&gt; Steam inlet of Boiler Assembly [1]: Superheater (PCE) - Parallel Flow [78] - FINAL SH: Mass flow</t>
  </si>
  <si>
    <t>~2~104~20~~-5001~</t>
  </si>
  <si>
    <t>104 - Steam out of Reducing Station [71] - DSH SH 3 -&gt; Steam inlet of Boiler Assembly [1]: Superheater (PCE) - Parallel Flow [78] - FINAL SH: Entropy</t>
  </si>
  <si>
    <t>~2~104~4~~-5001~</t>
  </si>
  <si>
    <t>104 - Steam out of Reducing Station [71] - DSH SH 3 -&gt; Steam inlet of Boiler Assembly [1]: Superheater (PCE) - Parallel Flow [78] - FINAL SH: Enthalpy</t>
  </si>
  <si>
    <t>~2~104~3~~-5001~</t>
  </si>
  <si>
    <t>104 - Steam out of Reducing Station [71] - DSH SH 3 -&gt; Steam inlet of Boiler Assembly [1]: Superheater (PCE) - Parallel Flow [78] - FINAL SH: Enthalpy H*</t>
  </si>
  <si>
    <t>~2~104~5~~-5001~</t>
  </si>
  <si>
    <t>104 - Steam out of Reducing Station [71] - DSH SH 3 -&gt; Steam inlet of Boiler Assembly [1]: Superheater (PCE) - Parallel Flow [78] - FINAL SH: Steam quality</t>
  </si>
  <si>
    <t>~2~104~10~~-5001~</t>
  </si>
  <si>
    <t>104 - Steam out of Reducing Station [71] - DSH SH 3 -&gt; Steam inlet of Boiler Assembly [1]: Superheater (PCE) - Parallel Flow [78] - FINAL SH: Density</t>
  </si>
  <si>
    <t>~2~104~11~~-5001~</t>
  </si>
  <si>
    <t>104 - Steam out of Reducing Station [71] - DSH SH 3 -&gt; Steam inlet of Boiler Assembly [1]: Superheater (PCE) - Parallel Flow [78] - FINAL SH: Specific heat</t>
  </si>
  <si>
    <t>~2~104~12~~-5001~</t>
  </si>
  <si>
    <t>104 - Steam out of Reducing Station [71] - DSH SH 3 -&gt; Steam inlet of Boiler Assembly [1]: Superheater (PCE) - Parallel Flow [78] - FINAL SH: Thermal conductivity</t>
  </si>
  <si>
    <t>~2~104~13~~-5001~</t>
  </si>
  <si>
    <t>104 - Steam out of Reducing Station [71] - DSH SH 3 -&gt; Steam inlet of Boiler Assembly [1]: Superheater (PCE) - Parallel Flow [78] - FINAL SH: Dynamic viscosity</t>
  </si>
  <si>
    <t>~2~105~0~~-5001~</t>
  </si>
  <si>
    <t>105 - Feedwater outlet of Feedwater Heater (PCE) [94] -&gt; Feedwater inlet of Feedwater Heater (PCE) [93]: Pressure</t>
  </si>
  <si>
    <t>~2~105~1~~-5001~</t>
  </si>
  <si>
    <t>105 - Feedwater outlet of Feedwater Heater (PCE) [94] -&gt; Feedwater inlet of Feedwater Heater (PCE) [93]: Temperature</t>
  </si>
  <si>
    <t>~2~105~2~~-5001~</t>
  </si>
  <si>
    <t>105 - Feedwater outlet of Feedwater Heater (PCE) [94] -&gt; Feedwater inlet of Feedwater Heater (PCE) [93]: Mass flow</t>
  </si>
  <si>
    <t>~2~105~20~~-5001~</t>
  </si>
  <si>
    <t>105 - Feedwater outlet of Feedwater Heater (PCE) [94] -&gt; Feedwater inlet of Feedwater Heater (PCE) [93]: Entropy</t>
  </si>
  <si>
    <t>~2~105~4~~-5001~</t>
  </si>
  <si>
    <t>105 - Feedwater outlet of Feedwater Heater (PCE) [94] -&gt; Feedwater inlet of Feedwater Heater (PCE) [93]: Enthalpy</t>
  </si>
  <si>
    <t>~2~105~3~~-5001~</t>
  </si>
  <si>
    <t>105 - Feedwater outlet of Feedwater Heater (PCE) [94] -&gt; Feedwater inlet of Feedwater Heater (PCE) [93]: Enthalpy H*</t>
  </si>
  <si>
    <t>~2~105~5~~-5001~</t>
  </si>
  <si>
    <t>105 - Feedwater outlet of Feedwater Heater (PCE) [94] -&gt; Feedwater inlet of Feedwater Heater (PCE) [93]: Steam quality</t>
  </si>
  <si>
    <t>~2~105~10~~-5001~</t>
  </si>
  <si>
    <t>105 - Feedwater outlet of Feedwater Heater (PCE) [94] -&gt; Feedwater inlet of Feedwater Heater (PCE) [93]: Density</t>
  </si>
  <si>
    <t>~2~105~11~~-5001~</t>
  </si>
  <si>
    <t>105 - Feedwater outlet of Feedwater Heater (PCE) [94] -&gt; Feedwater inlet of Feedwater Heater (PCE) [93]: Specific heat</t>
  </si>
  <si>
    <t>~2~105~12~~-5001~</t>
  </si>
  <si>
    <t>105 - Feedwater outlet of Feedwater Heater (PCE) [94] -&gt; Feedwater inlet of Feedwater Heater (PCE) [93]: Thermal conductivity</t>
  </si>
  <si>
    <t>~2~105~13~~-5001~</t>
  </si>
  <si>
    <t>105 - Feedwater outlet of Feedwater Heater (PCE) [94] -&gt; Feedwater inlet of Feedwater Heater (PCE) [93]: Dynamic viscosity</t>
  </si>
  <si>
    <t>~2~106~0~~-5001~</t>
  </si>
  <si>
    <t>106 - Outlet of Valve [6] -&gt; Inlet of Splitter [106]: Pressure</t>
  </si>
  <si>
    <t>~2~106~1~~-5001~</t>
  </si>
  <si>
    <t>106 - Outlet of Valve [6] -&gt; Inlet of Splitter [106]: Temperature</t>
  </si>
  <si>
    <t>~2~106~2~~-5001~</t>
  </si>
  <si>
    <t>106 - Outlet of Valve [6] -&gt; Inlet of Splitter [106]: Mass flow</t>
  </si>
  <si>
    <t>~2~106~20~~-5001~</t>
  </si>
  <si>
    <t>106 - Outlet of Valve [6] -&gt; Inlet of Splitter [106]: Entropy</t>
  </si>
  <si>
    <t>~2~106~4~~-5001~</t>
  </si>
  <si>
    <t>106 - Outlet of Valve [6] -&gt; Inlet of Splitter [106]: Enthalpy</t>
  </si>
  <si>
    <t>~2~106~3~~-5001~</t>
  </si>
  <si>
    <t>106 - Outlet of Valve [6] -&gt; Inlet of Splitter [106]: Enthalpy H*</t>
  </si>
  <si>
    <t>~2~106~5~~-5001~</t>
  </si>
  <si>
    <t>106 - Outlet of Valve [6] -&gt; Inlet of Splitter [106]: Steam quality</t>
  </si>
  <si>
    <t>~2~106~10~~-5001~</t>
  </si>
  <si>
    <t>106 - Outlet of Valve [6] -&gt; Inlet of Splitter [106]: Density</t>
  </si>
  <si>
    <t>~2~106~11~~-5001~</t>
  </si>
  <si>
    <t>106 - Outlet of Valve [6] -&gt; Inlet of Splitter [106]: Specific heat</t>
  </si>
  <si>
    <t>~2~106~12~~-5001~</t>
  </si>
  <si>
    <t>106 - Outlet of Valve [6] -&gt; Inlet of Splitter [106]: Thermal conductivity</t>
  </si>
  <si>
    <t>~2~106~13~~-5001~</t>
  </si>
  <si>
    <t>106 - Outlet of Valve [6] -&gt; Inlet of Splitter [106]: Dynamic viscosity</t>
  </si>
  <si>
    <t>~2~107~0~~-5001~</t>
  </si>
  <si>
    <t>107 - Outlet 3 of Splitter [73] -&gt; Feedwater inlet of Feedwater Heater (PCE) [95]: Pressure</t>
  </si>
  <si>
    <t>~2~107~1~~-5001~</t>
  </si>
  <si>
    <t>107 - Outlet 3 of Splitter [73] -&gt; Feedwater inlet of Feedwater Heater (PCE) [95]: Temperature</t>
  </si>
  <si>
    <t>~2~107~2~~-5001~</t>
  </si>
  <si>
    <t>107 - Outlet 3 of Splitter [73] -&gt; Feedwater inlet of Feedwater Heater (PCE) [95]: Mass flow</t>
  </si>
  <si>
    <t>~2~107~20~~-5001~</t>
  </si>
  <si>
    <t>107 - Outlet 3 of Splitter [73] -&gt; Feedwater inlet of Feedwater Heater (PCE) [95]: Entropy</t>
  </si>
  <si>
    <t>~2~107~4~~-5001~</t>
  </si>
  <si>
    <t>107 - Outlet 3 of Splitter [73] -&gt; Feedwater inlet of Feedwater Heater (PCE) [95]: Enthalpy</t>
  </si>
  <si>
    <t>~2~107~3~~-5001~</t>
  </si>
  <si>
    <t>107 - Outlet 3 of Splitter [73] -&gt; Feedwater inlet of Feedwater Heater (PCE) [95]: Enthalpy H*</t>
  </si>
  <si>
    <t>~2~107~5~~-5001~</t>
  </si>
  <si>
    <t>107 - Outlet 3 of Splitter [73] -&gt; Feedwater inlet of Feedwater Heater (PCE) [95]: Steam quality</t>
  </si>
  <si>
    <t>~2~107~10~~-5001~</t>
  </si>
  <si>
    <t>107 - Outlet 3 of Splitter [73] -&gt; Feedwater inlet of Feedwater Heater (PCE) [95]: Density</t>
  </si>
  <si>
    <t>~2~107~11~~-5001~</t>
  </si>
  <si>
    <t>107 - Outlet 3 of Splitter [73] -&gt; Feedwater inlet of Feedwater Heater (PCE) [95]: Specific heat</t>
  </si>
  <si>
    <t>~2~107~12~~-5001~</t>
  </si>
  <si>
    <t>107 - Outlet 3 of Splitter [73] -&gt; Feedwater inlet of Feedwater Heater (PCE) [95]: Thermal conductivity</t>
  </si>
  <si>
    <t>~2~107~13~~-5001~</t>
  </si>
  <si>
    <t>107 - Outlet 3 of Splitter [73] -&gt; Feedwater inlet of Feedwater Heater (PCE) [95]: Dynamic viscosity</t>
  </si>
  <si>
    <t>~2~108~0~~-5001~</t>
  </si>
  <si>
    <t>108 - Outlet 3 of Splitter [74] -&gt; Inlet of Splitter [75]: Pressure</t>
  </si>
  <si>
    <t>~2~108~1~~-5001~</t>
  </si>
  <si>
    <t>108 - Outlet 3 of Splitter [74] -&gt; Inlet of Splitter [75]: Temperature</t>
  </si>
  <si>
    <t>~2~108~2~~-5001~</t>
  </si>
  <si>
    <t>108 - Outlet 3 of Splitter [74] -&gt; Inlet of Splitter [75]: Mass flow</t>
  </si>
  <si>
    <t>~2~108~20~~-5001~</t>
  </si>
  <si>
    <t>108 - Outlet 3 of Splitter [74] -&gt; Inlet of Splitter [75]: Entropy</t>
  </si>
  <si>
    <t>~2~108~4~~-5001~</t>
  </si>
  <si>
    <t>108 - Outlet 3 of Splitter [74] -&gt; Inlet of Splitter [75]: Enthalpy</t>
  </si>
  <si>
    <t>~2~108~3~~-5001~</t>
  </si>
  <si>
    <t>108 - Outlet 3 of Splitter [74] -&gt; Inlet of Splitter [75]: Enthalpy H*</t>
  </si>
  <si>
    <t>~2~108~5~~-5001~</t>
  </si>
  <si>
    <t>108 - Outlet 3 of Splitter [74] -&gt; Inlet of Splitter [75]: Steam quality</t>
  </si>
  <si>
    <t>~2~108~10~~-5001~</t>
  </si>
  <si>
    <t>108 - Outlet 3 of Splitter [74] -&gt; Inlet of Splitter [75]: Density</t>
  </si>
  <si>
    <t>~2~108~11~~-5001~</t>
  </si>
  <si>
    <t>108 - Outlet 3 of Splitter [74] -&gt; Inlet of Splitter [75]: Specific heat</t>
  </si>
  <si>
    <t>~2~108~12~~-5001~</t>
  </si>
  <si>
    <t>108 - Outlet 3 of Splitter [74] -&gt; Inlet of Splitter [75]: Thermal conductivity</t>
  </si>
  <si>
    <t>~2~108~13~~-5001~</t>
  </si>
  <si>
    <t>108 - Outlet 3 of Splitter [74] -&gt; Inlet of Splitter [75]: Dynamic viscosity</t>
  </si>
  <si>
    <t>~2~110~0~~-5001~</t>
  </si>
  <si>
    <t>110 - Feedwater outlet of Feedwater Heater (PCE) [95] -&gt; Feedwater inlet of Feedwater Heater (PCE) [94]: Pressure</t>
  </si>
  <si>
    <t>~2~110~1~~-5001~</t>
  </si>
  <si>
    <t>110 - Feedwater outlet of Feedwater Heater (PCE) [95] -&gt; Feedwater inlet of Feedwater Heater (PCE) [94]: Temperature</t>
  </si>
  <si>
    <t>~2~110~2~~-5001~</t>
  </si>
  <si>
    <t>110 - Feedwater outlet of Feedwater Heater (PCE) [95] -&gt; Feedwater inlet of Feedwater Heater (PCE) [94]: Mass flow</t>
  </si>
  <si>
    <t>~2~110~20~~-5001~</t>
  </si>
  <si>
    <t>110 - Feedwater outlet of Feedwater Heater (PCE) [95] -&gt; Feedwater inlet of Feedwater Heater (PCE) [94]: Entropy</t>
  </si>
  <si>
    <t>~2~110~4~~-5001~</t>
  </si>
  <si>
    <t>110 - Feedwater outlet of Feedwater Heater (PCE) [95] -&gt; Feedwater inlet of Feedwater Heater (PCE) [94]: Enthalpy</t>
  </si>
  <si>
    <t>~2~110~3~~-5001~</t>
  </si>
  <si>
    <t>110 - Feedwater outlet of Feedwater Heater (PCE) [95] -&gt; Feedwater inlet of Feedwater Heater (PCE) [94]: Enthalpy H*</t>
  </si>
  <si>
    <t>~2~110~5~~-5001~</t>
  </si>
  <si>
    <t>110 - Feedwater outlet of Feedwater Heater (PCE) [95] -&gt; Feedwater inlet of Feedwater Heater (PCE) [94]: Steam quality</t>
  </si>
  <si>
    <t>~2~110~10~~-5001~</t>
  </si>
  <si>
    <t>110 - Feedwater outlet of Feedwater Heater (PCE) [95] -&gt; Feedwater inlet of Feedwater Heater (PCE) [94]: Density</t>
  </si>
  <si>
    <t>~2~110~11~~-5001~</t>
  </si>
  <si>
    <t>110 - Feedwater outlet of Feedwater Heater (PCE) [95] -&gt; Feedwater inlet of Feedwater Heater (PCE) [94]: Specific heat</t>
  </si>
  <si>
    <t>~2~110~12~~-5001~</t>
  </si>
  <si>
    <t>110 - Feedwater outlet of Feedwater Heater (PCE) [95] -&gt; Feedwater inlet of Feedwater Heater (PCE) [94]: Thermal conductivity</t>
  </si>
  <si>
    <t>~2~110~13~~-5001~</t>
  </si>
  <si>
    <t>110 - Feedwater outlet of Feedwater Heater (PCE) [95] -&gt; Feedwater inlet of Feedwater Heater (PCE) [94]: Dynamic viscosity</t>
  </si>
  <si>
    <t>~2~111~0~~-5001~</t>
  </si>
  <si>
    <t>111 - Outlet 1 of Splitter [74] -&gt; Inlet of Pipe (PCE) [85]: Pressure</t>
  </si>
  <si>
    <t>~2~111~1~~-5001~</t>
  </si>
  <si>
    <t>111 - Outlet 1 of Splitter [74] -&gt; Inlet of Pipe (PCE) [85]: Temperature</t>
  </si>
  <si>
    <t>~2~111~2~~-5001~</t>
  </si>
  <si>
    <t>111 - Outlet 1 of Splitter [74] -&gt; Inlet of Pipe (PCE) [85]: Mass flow</t>
  </si>
  <si>
    <t>~2~111~20~~-5001~</t>
  </si>
  <si>
    <t>111 - Outlet 1 of Splitter [74] -&gt; Inlet of Pipe (PCE) [85]: Entropy</t>
  </si>
  <si>
    <t>~2~111~4~~-5001~</t>
  </si>
  <si>
    <t>111 - Outlet 1 of Splitter [74] -&gt; Inlet of Pipe (PCE) [85]: Enthalpy</t>
  </si>
  <si>
    <t>~2~111~3~~-5001~</t>
  </si>
  <si>
    <t>111 - Outlet 1 of Splitter [74] -&gt; Inlet of Pipe (PCE) [85]: Enthalpy H*</t>
  </si>
  <si>
    <t>~2~111~5~~-5001~</t>
  </si>
  <si>
    <t>111 - Outlet 1 of Splitter [74] -&gt; Inlet of Pipe (PCE) [85]: Steam quality</t>
  </si>
  <si>
    <t>~2~111~10~~-5001~</t>
  </si>
  <si>
    <t>111 - Outlet 1 of Splitter [74] -&gt; Inlet of Pipe (PCE) [85]: Density</t>
  </si>
  <si>
    <t>~2~111~11~~-5001~</t>
  </si>
  <si>
    <t>111 - Outlet 1 of Splitter [74] -&gt; Inlet of Pipe (PCE) [85]: Specific heat</t>
  </si>
  <si>
    <t>~2~111~12~~-5001~</t>
  </si>
  <si>
    <t>111 - Outlet 1 of Splitter [74] -&gt; Inlet of Pipe (PCE) [85]: Thermal conductivity</t>
  </si>
  <si>
    <t>~2~111~13~~-5001~</t>
  </si>
  <si>
    <t>111 - Outlet 1 of Splitter [74] -&gt; Inlet of Pipe (PCE) [85]: Dynamic viscosity</t>
  </si>
  <si>
    <t>~2~112~0~~-5001~</t>
  </si>
  <si>
    <t>112 - Outlet 1 of Splitter [75] -&gt; Inlet of Pipe (PCE) [86]: Pressure</t>
  </si>
  <si>
    <t>~2~112~1~~-5001~</t>
  </si>
  <si>
    <t>112 - Outlet 1 of Splitter [75] -&gt; Inlet of Pipe (PCE) [86]: Temperature</t>
  </si>
  <si>
    <t>~2~112~2~~-5001~</t>
  </si>
  <si>
    <t>112 - Outlet 1 of Splitter [75] -&gt; Inlet of Pipe (PCE) [86]: Mass flow</t>
  </si>
  <si>
    <t>~2~112~20~~-5001~</t>
  </si>
  <si>
    <t>112 - Outlet 1 of Splitter [75] -&gt; Inlet of Pipe (PCE) [86]: Entropy</t>
  </si>
  <si>
    <t>~2~112~4~~-5001~</t>
  </si>
  <si>
    <t>112 - Outlet 1 of Splitter [75] -&gt; Inlet of Pipe (PCE) [86]: Enthalpy</t>
  </si>
  <si>
    <t>~2~112~3~~-5001~</t>
  </si>
  <si>
    <t>112 - Outlet 1 of Splitter [75] -&gt; Inlet of Pipe (PCE) [86]: Enthalpy H*</t>
  </si>
  <si>
    <t>~2~112~5~~-5001~</t>
  </si>
  <si>
    <t>112 - Outlet 1 of Splitter [75] -&gt; Inlet of Pipe (PCE) [86]: Steam quality</t>
  </si>
  <si>
    <t>~2~112~10~~-5001~</t>
  </si>
  <si>
    <t>112 - Outlet 1 of Splitter [75] -&gt; Inlet of Pipe (PCE) [86]: Density</t>
  </si>
  <si>
    <t>~2~112~11~~-5001~</t>
  </si>
  <si>
    <t>112 - Outlet 1 of Splitter [75] -&gt; Inlet of Pipe (PCE) [86]: Specific heat</t>
  </si>
  <si>
    <t>~2~112~12~~-5001~</t>
  </si>
  <si>
    <t>112 - Outlet 1 of Splitter [75] -&gt; Inlet of Pipe (PCE) [86]: Thermal conductivity</t>
  </si>
  <si>
    <t>~2~112~13~~-5001~</t>
  </si>
  <si>
    <t>112 - Outlet 1 of Splitter [75] -&gt; Inlet of Pipe (PCE) [86]: Dynamic viscosity</t>
  </si>
  <si>
    <t>~2~115~0~~-5001~</t>
  </si>
  <si>
    <t>115 - Feedwater outlet of Feedwater Heater (PCE) [96] -&gt; Feedwater inlet of Deaerator [100]: Pressure</t>
  </si>
  <si>
    <t>~2~115~1~~-5001~</t>
  </si>
  <si>
    <t>115 - Feedwater outlet of Feedwater Heater (PCE) [96] -&gt; Feedwater inlet of Deaerator [100]: Temperature</t>
  </si>
  <si>
    <t>~2~115~2~~-5001~</t>
  </si>
  <si>
    <t>115 - Feedwater outlet of Feedwater Heater (PCE) [96] -&gt; Feedwater inlet of Deaerator [100]: Mass flow</t>
  </si>
  <si>
    <t>~2~115~20~~-5001~</t>
  </si>
  <si>
    <t>115 - Feedwater outlet of Feedwater Heater (PCE) [96] -&gt; Feedwater inlet of Deaerator [100]: Entropy</t>
  </si>
  <si>
    <t>~2~115~4~~-5001~</t>
  </si>
  <si>
    <t>115 - Feedwater outlet of Feedwater Heater (PCE) [96] -&gt; Feedwater inlet of Deaerator [100]: Enthalpy</t>
  </si>
  <si>
    <t>~2~115~3~~-5001~</t>
  </si>
  <si>
    <t>115 - Feedwater outlet of Feedwater Heater (PCE) [96] -&gt; Feedwater inlet of Deaerator [100]: Enthalpy H*</t>
  </si>
  <si>
    <t>~2~115~5~~-5001~</t>
  </si>
  <si>
    <t>115 - Feedwater outlet of Feedwater Heater (PCE) [96] -&gt; Feedwater inlet of Deaerator [100]: Steam quality</t>
  </si>
  <si>
    <t>~2~115~10~~-5001~</t>
  </si>
  <si>
    <t>115 - Feedwater outlet of Feedwater Heater (PCE) [96] -&gt; Feedwater inlet of Deaerator [100]: Density</t>
  </si>
  <si>
    <t>~2~115~11~~-5001~</t>
  </si>
  <si>
    <t>115 - Feedwater outlet of Feedwater Heater (PCE) [96] -&gt; Feedwater inlet of Deaerator [100]: Specific heat</t>
  </si>
  <si>
    <t>~2~115~12~~-5001~</t>
  </si>
  <si>
    <t>115 - Feedwater outlet of Feedwater Heater (PCE) [96] -&gt; Feedwater inlet of Deaerator [100]: Thermal conductivity</t>
  </si>
  <si>
    <t>~2~115~13~~-5001~</t>
  </si>
  <si>
    <t>115 - Feedwater outlet of Feedwater Heater (PCE) [96] -&gt; Feedwater inlet of Deaerator [100]: Dynamic viscosity</t>
  </si>
  <si>
    <t>~2~117~0~~-5001~</t>
  </si>
  <si>
    <t>117 - Outlet 3 of Splitter [75] -&gt; Inlet of Splitter [116]: Pressure</t>
  </si>
  <si>
    <t>~2~117~1~~-5001~</t>
  </si>
  <si>
    <t>117 - Outlet 3 of Splitter [75] -&gt; Inlet of Splitter [116]: Temperature</t>
  </si>
  <si>
    <t>~2~117~2~~-5001~</t>
  </si>
  <si>
    <t>117 - Outlet 3 of Splitter [75] -&gt; Inlet of Splitter [116]: Mass flow</t>
  </si>
  <si>
    <t>~2~117~20~~-5001~</t>
  </si>
  <si>
    <t>117 - Outlet 3 of Splitter [75] -&gt; Inlet of Splitter [116]: Entropy</t>
  </si>
  <si>
    <t>~2~117~4~~-5001~</t>
  </si>
  <si>
    <t>117 - Outlet 3 of Splitter [75] -&gt; Inlet of Splitter [116]: Enthalpy</t>
  </si>
  <si>
    <t>~2~117~3~~-5001~</t>
  </si>
  <si>
    <t>117 - Outlet 3 of Splitter [75] -&gt; Inlet of Splitter [116]: Enthalpy H*</t>
  </si>
  <si>
    <t>~2~117~5~~-5001~</t>
  </si>
  <si>
    <t>117 - Outlet 3 of Splitter [75] -&gt; Inlet of Splitter [116]: Steam quality</t>
  </si>
  <si>
    <t>~2~117~10~~-5001~</t>
  </si>
  <si>
    <t>117 - Outlet 3 of Splitter [75] -&gt; Inlet of Splitter [116]: Density</t>
  </si>
  <si>
    <t>~2~117~11~~-5001~</t>
  </si>
  <si>
    <t>117 - Outlet 3 of Splitter [75] -&gt; Inlet of Splitter [116]: Specific heat</t>
  </si>
  <si>
    <t>~2~117~12~~-5001~</t>
  </si>
  <si>
    <t>117 - Outlet 3 of Splitter [75] -&gt; Inlet of Splitter [116]: Thermal conductivity</t>
  </si>
  <si>
    <t>~2~117~13~~-5001~</t>
  </si>
  <si>
    <t>117 - Outlet 3 of Splitter [75] -&gt; Inlet of Splitter [116]: Dynamic viscosity</t>
  </si>
  <si>
    <t>~2~118~0~~-5001~</t>
  </si>
  <si>
    <t>118 - Outlet 1 of Splitter [73] -&gt; Inlet of Splitter [74]: Pressure</t>
  </si>
  <si>
    <t>~2~118~1~~-5001~</t>
  </si>
  <si>
    <t>118 - Outlet 1 of Splitter [73] -&gt; Inlet of Splitter [74]: Temperature</t>
  </si>
  <si>
    <t>~2~118~2~~-5001~</t>
  </si>
  <si>
    <t>118 - Outlet 1 of Splitter [73] -&gt; Inlet of Splitter [74]: Mass flow</t>
  </si>
  <si>
    <t>~2~118~20~~-5001~</t>
  </si>
  <si>
    <t>118 - Outlet 1 of Splitter [73] -&gt; Inlet of Splitter [74]: Entropy</t>
  </si>
  <si>
    <t>~2~118~4~~-5001~</t>
  </si>
  <si>
    <t>118 - Outlet 1 of Splitter [73] -&gt; Inlet of Splitter [74]: Enthalpy</t>
  </si>
  <si>
    <t>~2~118~3~~-5001~</t>
  </si>
  <si>
    <t>118 - Outlet 1 of Splitter [73] -&gt; Inlet of Splitter [74]: Enthalpy H*</t>
  </si>
  <si>
    <t>~2~118~5~~-5001~</t>
  </si>
  <si>
    <t>118 - Outlet 1 of Splitter [73] -&gt; Inlet of Splitter [74]: Steam quality</t>
  </si>
  <si>
    <t>~2~118~10~~-5001~</t>
  </si>
  <si>
    <t>118 - Outlet 1 of Splitter [73] -&gt; Inlet of Splitter [74]: Density</t>
  </si>
  <si>
    <t>~2~118~11~~-5001~</t>
  </si>
  <si>
    <t>118 - Outlet 1 of Splitter [73] -&gt; Inlet of Splitter [74]: Specific heat</t>
  </si>
  <si>
    <t>~2~118~12~~-5001~</t>
  </si>
  <si>
    <t>118 - Outlet 1 of Splitter [73] -&gt; Inlet of Splitter [74]: Thermal conductivity</t>
  </si>
  <si>
    <t>~2~118~13~~-5001~</t>
  </si>
  <si>
    <t>118 - Outlet 1 of Splitter [73] -&gt; Inlet of Splitter [74]: Dynamic viscosity</t>
  </si>
  <si>
    <t>~2~119~0~~-5001~</t>
  </si>
  <si>
    <t>119 - Outlet of Valve [80] -&gt; Inlet of ST Assembly [1]: ST Group [4] - HPT 1: Pressure</t>
  </si>
  <si>
    <t>~2~119~1~~-5001~</t>
  </si>
  <si>
    <t>119 - Outlet of Valve [80] -&gt; Inlet of ST Assembly [1]: ST Group [4] - HPT 1: Temperature</t>
  </si>
  <si>
    <t>~2~119~2~~-5001~</t>
  </si>
  <si>
    <t>119 - Outlet of Valve [80] -&gt; Inlet of ST Assembly [1]: ST Group [4] - HPT 1: Mass flow</t>
  </si>
  <si>
    <t>~2~119~20~~-5001~</t>
  </si>
  <si>
    <t>119 - Outlet of Valve [80] -&gt; Inlet of ST Assembly [1]: ST Group [4] - HPT 1: Entropy</t>
  </si>
  <si>
    <t>~2~119~4~~-5001~</t>
  </si>
  <si>
    <t>119 - Outlet of Valve [80] -&gt; Inlet of ST Assembly [1]: ST Group [4] - HPT 1: Enthalpy</t>
  </si>
  <si>
    <t>~2~119~3~~-5001~</t>
  </si>
  <si>
    <t>119 - Outlet of Valve [80] -&gt; Inlet of ST Assembly [1]: ST Group [4] - HPT 1: Enthalpy H*</t>
  </si>
  <si>
    <t>~2~119~5~~-5001~</t>
  </si>
  <si>
    <t>119 - Outlet of Valve [80] -&gt; Inlet of ST Assembly [1]: ST Group [4] - HPT 1: Steam quality</t>
  </si>
  <si>
    <t>~2~119~10~~-5001~</t>
  </si>
  <si>
    <t>119 - Outlet of Valve [80] -&gt; Inlet of ST Assembly [1]: ST Group [4] - HPT 1: Density</t>
  </si>
  <si>
    <t>~2~119~11~~-5001~</t>
  </si>
  <si>
    <t>119 - Outlet of Valve [80] -&gt; Inlet of ST Assembly [1]: ST Group [4] - HPT 1: Specific heat</t>
  </si>
  <si>
    <t>~2~119~12~~-5001~</t>
  </si>
  <si>
    <t>119 - Outlet of Valve [80] -&gt; Inlet of ST Assembly [1]: ST Group [4] - HPT 1: Thermal conductivity</t>
  </si>
  <si>
    <t>~2~119~13~~-5001~</t>
  </si>
  <si>
    <t>119 - Outlet of Valve [80] -&gt; Inlet of ST Assembly [1]: ST Group [4] - HPT 1: Dynamic viscosity</t>
  </si>
  <si>
    <t>~2~120~0~~-5001~</t>
  </si>
  <si>
    <t>120 - Steam outlet of Boiler Assembly [1]: Superheater (PCE) - Parallel Flow [78] - FINAL SH -&gt; Inlet of Pipe (PCE) [81]: Pressure</t>
  </si>
  <si>
    <t>~2~120~1~~-5001~</t>
  </si>
  <si>
    <t>120 - Steam outlet of Boiler Assembly [1]: Superheater (PCE) - Parallel Flow [78] - FINAL SH -&gt; Inlet of Pipe (PCE) [81]: Temperature</t>
  </si>
  <si>
    <t>~2~120~2~~-5001~</t>
  </si>
  <si>
    <t>120 - Steam outlet of Boiler Assembly [1]: Superheater (PCE) - Parallel Flow [78] - FINAL SH -&gt; Inlet of Pipe (PCE) [81]: Mass flow</t>
  </si>
  <si>
    <t>~2~120~20~~-5001~</t>
  </si>
  <si>
    <t>120 - Steam outlet of Boiler Assembly [1]: Superheater (PCE) - Parallel Flow [78] - FINAL SH -&gt; Inlet of Pipe (PCE) [81]: Entropy</t>
  </si>
  <si>
    <t>~2~120~4~~-5001~</t>
  </si>
  <si>
    <t>120 - Steam outlet of Boiler Assembly [1]: Superheater (PCE) - Parallel Flow [78] - FINAL SH -&gt; Inlet of Pipe (PCE) [81]: Enthalpy</t>
  </si>
  <si>
    <t>~2~120~3~~-5001~</t>
  </si>
  <si>
    <t>120 - Steam outlet of Boiler Assembly [1]: Superheater (PCE) - Parallel Flow [78] - FINAL SH -&gt; Inlet of Pipe (PCE) [81]: Enthalpy H*</t>
  </si>
  <si>
    <t>~2~120~5~~-5001~</t>
  </si>
  <si>
    <t>120 - Steam outlet of Boiler Assembly [1]: Superheater (PCE) - Parallel Flow [78] - FINAL SH -&gt; Inlet of Pipe (PCE) [81]: Steam quality</t>
  </si>
  <si>
    <t>~2~120~10~~-5001~</t>
  </si>
  <si>
    <t>120 - Steam outlet of Boiler Assembly [1]: Superheater (PCE) - Parallel Flow [78] - FINAL SH -&gt; Inlet of Pipe (PCE) [81]: Density</t>
  </si>
  <si>
    <t>~2~120~11~~-5001~</t>
  </si>
  <si>
    <t>120 - Steam outlet of Boiler Assembly [1]: Superheater (PCE) - Parallel Flow [78] - FINAL SH -&gt; Inlet of Pipe (PCE) [81]: Specific heat</t>
  </si>
  <si>
    <t>~2~120~12~~-5001~</t>
  </si>
  <si>
    <t>120 - Steam outlet of Boiler Assembly [1]: Superheater (PCE) - Parallel Flow [78] - FINAL SH -&gt; Inlet of Pipe (PCE) [81]: Thermal conductivity</t>
  </si>
  <si>
    <t>~2~120~13~~-5001~</t>
  </si>
  <si>
    <t>120 - Steam outlet of Boiler Assembly [1]: Superheater (PCE) - Parallel Flow [78] - FINAL SH -&gt; Inlet of Pipe (PCE) [81]: Dynamic viscosity</t>
  </si>
  <si>
    <t>~2~121~0~~-5001~</t>
  </si>
  <si>
    <t>121 - Feedwater outlet of Feedwater Heater (PCE) [93] -&gt; Inlet of Valve [17]: Pressure</t>
  </si>
  <si>
    <t>~2~121~1~~-5001~</t>
  </si>
  <si>
    <t>121 - Feedwater outlet of Feedwater Heater (PCE) [93] -&gt; Inlet of Valve [17]: Temperature</t>
  </si>
  <si>
    <t>~2~121~2~~-5001~</t>
  </si>
  <si>
    <t>121 - Feedwater outlet of Feedwater Heater (PCE) [93] -&gt; Inlet of Valve [17]: Mass flow</t>
  </si>
  <si>
    <t>~2~121~20~~-5001~</t>
  </si>
  <si>
    <t>121 - Feedwater outlet of Feedwater Heater (PCE) [93] -&gt; Inlet of Valve [17]: Entropy</t>
  </si>
  <si>
    <t>~2~121~4~~-5001~</t>
  </si>
  <si>
    <t>121 - Feedwater outlet of Feedwater Heater (PCE) [93] -&gt; Inlet of Valve [17]: Enthalpy</t>
  </si>
  <si>
    <t>~2~121~3~~-5001~</t>
  </si>
  <si>
    <t>121 - Feedwater outlet of Feedwater Heater (PCE) [93] -&gt; Inlet of Valve [17]: Enthalpy H*</t>
  </si>
  <si>
    <t>~2~121~5~~-5001~</t>
  </si>
  <si>
    <t>121 - Feedwater outlet of Feedwater Heater (PCE) [93] -&gt; Inlet of Valve [17]: Steam quality</t>
  </si>
  <si>
    <t>~2~121~10~~-5001~</t>
  </si>
  <si>
    <t>121 - Feedwater outlet of Feedwater Heater (PCE) [93] -&gt; Inlet of Valve [17]: Density</t>
  </si>
  <si>
    <t>~2~121~11~~-5001~</t>
  </si>
  <si>
    <t>121 - Feedwater outlet of Feedwater Heater (PCE) [93] -&gt; Inlet of Valve [17]: Specific heat</t>
  </si>
  <si>
    <t>~2~121~12~~-5001~</t>
  </si>
  <si>
    <t>121 - Feedwater outlet of Feedwater Heater (PCE) [93] -&gt; Inlet of Valve [17]: Thermal conductivity</t>
  </si>
  <si>
    <t>~2~121~13~~-5001~</t>
  </si>
  <si>
    <t>121 - Feedwater outlet of Feedwater Heater (PCE) [93] -&gt; Inlet of Valve [17]: Dynamic viscosity</t>
  </si>
  <si>
    <t>~2~122~0~~-5001~</t>
  </si>
  <si>
    <t>122 - Outlet of Pipe (PCE) [51] -&gt; Inlet 3 of Mixer [61]: Pressure</t>
  </si>
  <si>
    <t>~2~122~1~~-5001~</t>
  </si>
  <si>
    <t>122 - Outlet of Pipe (PCE) [51] -&gt; Inlet 3 of Mixer [61]: Temperature</t>
  </si>
  <si>
    <t>~2~122~2~~-5001~</t>
  </si>
  <si>
    <t>122 - Outlet of Pipe (PCE) [51] -&gt; Inlet 3 of Mixer [61]: Mass flow</t>
  </si>
  <si>
    <t>~2~122~20~~-5001~</t>
  </si>
  <si>
    <t>122 - Outlet of Pipe (PCE) [51] -&gt; Inlet 3 of Mixer [61]: Entropy</t>
  </si>
  <si>
    <t>~2~122~4~~-5001~</t>
  </si>
  <si>
    <t>122 - Outlet of Pipe (PCE) [51] -&gt; Inlet 3 of Mixer [61]: Enthalpy</t>
  </si>
  <si>
    <t>~2~122~3~~-5001~</t>
  </si>
  <si>
    <t>122 - Outlet of Pipe (PCE) [51] -&gt; Inlet 3 of Mixer [61]: Enthalpy H*</t>
  </si>
  <si>
    <t>~2~122~5~~-5001~</t>
  </si>
  <si>
    <t>122 - Outlet of Pipe (PCE) [51] -&gt; Inlet 3 of Mixer [61]: Steam quality</t>
  </si>
  <si>
    <t>~2~122~10~~-5001~</t>
  </si>
  <si>
    <t>122 - Outlet of Pipe (PCE) [51] -&gt; Inlet 3 of Mixer [61]: Density</t>
  </si>
  <si>
    <t>~2~122~11~~-5001~</t>
  </si>
  <si>
    <t>122 - Outlet of Pipe (PCE) [51] -&gt; Inlet 3 of Mixer [61]: Specific heat</t>
  </si>
  <si>
    <t>~2~122~12~~-5001~</t>
  </si>
  <si>
    <t>122 - Outlet of Pipe (PCE) [51] -&gt; Inlet 3 of Mixer [61]: Thermal conductivity</t>
  </si>
  <si>
    <t>~2~122~13~~-5001~</t>
  </si>
  <si>
    <t>122 - Outlet of Pipe (PCE) [51] -&gt; Inlet 3 of Mixer [61]: Dynamic viscosity</t>
  </si>
  <si>
    <t>~2~123~0~~-5001~</t>
  </si>
  <si>
    <t>123 - Outlet of Pipe (PCE) [84] -&gt; Inlet of Valve [1]: Pressure</t>
  </si>
  <si>
    <t>~2~123~1~~-5001~</t>
  </si>
  <si>
    <t>123 - Outlet of Pipe (PCE) [84] -&gt; Inlet of Valve [1]: Temperature</t>
  </si>
  <si>
    <t>~2~123~2~~-5001~</t>
  </si>
  <si>
    <t>123 - Outlet of Pipe (PCE) [84] -&gt; Inlet of Valve [1]: Mass flow</t>
  </si>
  <si>
    <t>~2~123~20~~-5001~</t>
  </si>
  <si>
    <t>123 - Outlet of Pipe (PCE) [84] -&gt; Inlet of Valve [1]: Entropy</t>
  </si>
  <si>
    <t>~2~123~4~~-5001~</t>
  </si>
  <si>
    <t>123 - Outlet of Pipe (PCE) [84] -&gt; Inlet of Valve [1]: Enthalpy</t>
  </si>
  <si>
    <t>~2~123~3~~-5001~</t>
  </si>
  <si>
    <t>123 - Outlet of Pipe (PCE) [84] -&gt; Inlet of Valve [1]: Enthalpy H*</t>
  </si>
  <si>
    <t>~2~123~5~~-5001~</t>
  </si>
  <si>
    <t>123 - Outlet of Pipe (PCE) [84] -&gt; Inlet of Valve [1]: Steam quality</t>
  </si>
  <si>
    <t>~2~123~10~~-5001~</t>
  </si>
  <si>
    <t>123 - Outlet of Pipe (PCE) [84] -&gt; Inlet of Valve [1]: Density</t>
  </si>
  <si>
    <t>~2~123~11~~-5001~</t>
  </si>
  <si>
    <t>123 - Outlet of Pipe (PCE) [84] -&gt; Inlet of Valve [1]: Specific heat</t>
  </si>
  <si>
    <t>~2~123~12~~-5001~</t>
  </si>
  <si>
    <t>123 - Outlet of Pipe (PCE) [84] -&gt; Inlet of Valve [1]: Thermal conductivity</t>
  </si>
  <si>
    <t>~2~123~13~~-5001~</t>
  </si>
  <si>
    <t>123 - Outlet of Pipe (PCE) [84] -&gt; Inlet of Valve [1]: Dynamic viscosity</t>
  </si>
  <si>
    <t>~2~124~0~~-5001~</t>
  </si>
  <si>
    <t>124 - Outlet of Valve [1] -&gt; Inlet of ST Assembly [1]: ST Group [15] - IPT 1: Pressure</t>
  </si>
  <si>
    <t>~2~124~1~~-5001~</t>
  </si>
  <si>
    <t>124 - Outlet of Valve [1] -&gt; Inlet of ST Assembly [1]: ST Group [15] - IPT 1: Temperature</t>
  </si>
  <si>
    <t>~2~124~2~~-5001~</t>
  </si>
  <si>
    <t>124 - Outlet of Valve [1] -&gt; Inlet of ST Assembly [1]: ST Group [15] - IPT 1: Mass flow</t>
  </si>
  <si>
    <t>~2~124~20~~-5001~</t>
  </si>
  <si>
    <t>124 - Outlet of Valve [1] -&gt; Inlet of ST Assembly [1]: ST Group [15] - IPT 1: Entropy</t>
  </si>
  <si>
    <t>~2~124~4~~-5001~</t>
  </si>
  <si>
    <t>124 - Outlet of Valve [1] -&gt; Inlet of ST Assembly [1]: ST Group [15] - IPT 1: Enthalpy</t>
  </si>
  <si>
    <t>~2~124~3~~-5001~</t>
  </si>
  <si>
    <t>124 - Outlet of Valve [1] -&gt; Inlet of ST Assembly [1]: ST Group [15] - IPT 1: Enthalpy H*</t>
  </si>
  <si>
    <t>~2~124~5~~-5001~</t>
  </si>
  <si>
    <t>124 - Outlet of Valve [1] -&gt; Inlet of ST Assembly [1]: ST Group [15] - IPT 1: Steam quality</t>
  </si>
  <si>
    <t>~2~124~10~~-5001~</t>
  </si>
  <si>
    <t>124 - Outlet of Valve [1] -&gt; Inlet of ST Assembly [1]: ST Group [15] - IPT 1: Density</t>
  </si>
  <si>
    <t>~2~124~11~~-5001~</t>
  </si>
  <si>
    <t>124 - Outlet of Valve [1] -&gt; Inlet of ST Assembly [1]: ST Group [15] - IPT 1: Specific heat</t>
  </si>
  <si>
    <t>~2~124~12~~-5001~</t>
  </si>
  <si>
    <t>124 - Outlet of Valve [1] -&gt; Inlet of ST Assembly [1]: ST Group [15] - IPT 1: Thermal conductivity</t>
  </si>
  <si>
    <t>~2~124~13~~-5001~</t>
  </si>
  <si>
    <t>124 - Outlet of Valve [1] -&gt; Inlet of ST Assembly [1]: ST Group [15] - IPT 1: Dynamic viscosity</t>
  </si>
  <si>
    <t>~2~125~0~~-5001~</t>
  </si>
  <si>
    <t>125 - Outlet of Pipe (PCE) [85] -&gt; Desuperheating water of Reducing Station [71] - DSH SH 3: Pressure</t>
  </si>
  <si>
    <t>~2~125~1~~-5001~</t>
  </si>
  <si>
    <t>125 - Outlet of Pipe (PCE) [85] -&gt; Desuperheating water of Reducing Station [71] - DSH SH 3: Temperature</t>
  </si>
  <si>
    <t>~2~125~2~~-5001~</t>
  </si>
  <si>
    <t>125 - Outlet of Pipe (PCE) [85] -&gt; Desuperheating water of Reducing Station [71] - DSH SH 3: Mass flow</t>
  </si>
  <si>
    <t>~2~125~20~~-5001~</t>
  </si>
  <si>
    <t>125 - Outlet of Pipe (PCE) [85] -&gt; Desuperheating water of Reducing Station [71] - DSH SH 3: Entropy</t>
  </si>
  <si>
    <t>~2~125~4~~-5001~</t>
  </si>
  <si>
    <t>125 - Outlet of Pipe (PCE) [85] -&gt; Desuperheating water of Reducing Station [71] - DSH SH 3: Enthalpy</t>
  </si>
  <si>
    <t>~2~125~3~~-5001~</t>
  </si>
  <si>
    <t>125 - Outlet of Pipe (PCE) [85] -&gt; Desuperheating water of Reducing Station [71] - DSH SH 3: Enthalpy H*</t>
  </si>
  <si>
    <t>~2~125~5~~-5001~</t>
  </si>
  <si>
    <t>125 - Outlet of Pipe (PCE) [85] -&gt; Desuperheating water of Reducing Station [71] - DSH SH 3: Steam quality</t>
  </si>
  <si>
    <t>~2~125~10~~-5001~</t>
  </si>
  <si>
    <t>125 - Outlet of Pipe (PCE) [85] -&gt; Desuperheating water of Reducing Station [71] - DSH SH 3: Density</t>
  </si>
  <si>
    <t>~2~125~11~~-5001~</t>
  </si>
  <si>
    <t>125 - Outlet of Pipe (PCE) [85] -&gt; Desuperheating water of Reducing Station [71] - DSH SH 3: Specific heat</t>
  </si>
  <si>
    <t>~2~125~12~~-5001~</t>
  </si>
  <si>
    <t>125 - Outlet of Pipe (PCE) [85] -&gt; Desuperheating water of Reducing Station [71] - DSH SH 3: Thermal conductivity</t>
  </si>
  <si>
    <t>~2~125~13~~-5001~</t>
  </si>
  <si>
    <t>125 - Outlet of Pipe (PCE) [85] -&gt; Desuperheating water of Reducing Station [71] - DSH SH 3: Dynamic viscosity</t>
  </si>
  <si>
    <t>~2~126~0~~-5001~</t>
  </si>
  <si>
    <t>126 - Outlet of Pipe (PCE) [86] -&gt; Desuperheating water of Reducing Station [70] - DSH RH 1: Pressure</t>
  </si>
  <si>
    <t>~2~126~1~~-5001~</t>
  </si>
  <si>
    <t>126 - Outlet of Pipe (PCE) [86] -&gt; Desuperheating water of Reducing Station [70] - DSH RH 1: Temperature</t>
  </si>
  <si>
    <t>~2~126~2~~-5001~</t>
  </si>
  <si>
    <t>126 - Outlet of Pipe (PCE) [86] -&gt; Desuperheating water of Reducing Station [70] - DSH RH 1: Mass flow</t>
  </si>
  <si>
    <t>~2~126~20~~-5001~</t>
  </si>
  <si>
    <t>126 - Outlet of Pipe (PCE) [86] -&gt; Desuperheating water of Reducing Station [70] - DSH RH 1: Entropy</t>
  </si>
  <si>
    <t>~2~126~4~~-5001~</t>
  </si>
  <si>
    <t>126 - Outlet of Pipe (PCE) [86] -&gt; Desuperheating water of Reducing Station [70] - DSH RH 1: Enthalpy</t>
  </si>
  <si>
    <t>~2~126~3~~-5001~</t>
  </si>
  <si>
    <t>126 - Outlet of Pipe (PCE) [86] -&gt; Desuperheating water of Reducing Station [70] - DSH RH 1: Enthalpy H*</t>
  </si>
  <si>
    <t>~2~126~5~~-5001~</t>
  </si>
  <si>
    <t>126 - Outlet of Pipe (PCE) [86] -&gt; Desuperheating water of Reducing Station [70] - DSH RH 1: Steam quality</t>
  </si>
  <si>
    <t>~2~126~10~~-5001~</t>
  </si>
  <si>
    <t>126 - Outlet of Pipe (PCE) [86] -&gt; Desuperheating water of Reducing Station [70] - DSH RH 1: Density</t>
  </si>
  <si>
    <t>~2~126~11~~-5001~</t>
  </si>
  <si>
    <t>126 - Outlet of Pipe (PCE) [86] -&gt; Desuperheating water of Reducing Station [70] - DSH RH 1: Specific heat</t>
  </si>
  <si>
    <t>~2~126~12~~-5001~</t>
  </si>
  <si>
    <t>126 - Outlet of Pipe (PCE) [86] -&gt; Desuperheating water of Reducing Station [70] - DSH RH 1: Thermal conductivity</t>
  </si>
  <si>
    <t>~2~126~13~~-5001~</t>
  </si>
  <si>
    <t>126 - Outlet of Pipe (PCE) [86] -&gt; Desuperheating water of Reducing Station [70] - DSH RH 1: Dynamic viscosity</t>
  </si>
  <si>
    <t>~2~133~0~~-5001~</t>
  </si>
  <si>
    <t>133 - Feedwater outlet of Feedwater Heater (PCE) [97] -&gt; Feedwater inlet of Feedwater Heater (PCE) [96]: Pressure</t>
  </si>
  <si>
    <t>~2~133~1~~-5001~</t>
  </si>
  <si>
    <t>133 - Feedwater outlet of Feedwater Heater (PCE) [97] -&gt; Feedwater inlet of Feedwater Heater (PCE) [96]: Temperature</t>
  </si>
  <si>
    <t>~2~133~2~~-5001~</t>
  </si>
  <si>
    <t>133 - Feedwater outlet of Feedwater Heater (PCE) [97] -&gt; Feedwater inlet of Feedwater Heater (PCE) [96]: Mass flow</t>
  </si>
  <si>
    <t>~2~133~20~~-5001~</t>
  </si>
  <si>
    <t>133 - Feedwater outlet of Feedwater Heater (PCE) [97] -&gt; Feedwater inlet of Feedwater Heater (PCE) [96]: Entropy</t>
  </si>
  <si>
    <t>~2~133~4~~-5001~</t>
  </si>
  <si>
    <t>133 - Feedwater outlet of Feedwater Heater (PCE) [97] -&gt; Feedwater inlet of Feedwater Heater (PCE) [96]: Enthalpy</t>
  </si>
  <si>
    <t>~2~133~3~~-5001~</t>
  </si>
  <si>
    <t>133 - Feedwater outlet of Feedwater Heater (PCE) [97] -&gt; Feedwater inlet of Feedwater Heater (PCE) [96]: Enthalpy H*</t>
  </si>
  <si>
    <t>~2~133~5~~-5001~</t>
  </si>
  <si>
    <t>133 - Feedwater outlet of Feedwater Heater (PCE) [97] -&gt; Feedwater inlet of Feedwater Heater (PCE) [96]: Steam quality</t>
  </si>
  <si>
    <t>~2~133~10~~-5001~</t>
  </si>
  <si>
    <t>133 - Feedwater outlet of Feedwater Heater (PCE) [97] -&gt; Feedwater inlet of Feedwater Heater (PCE) [96]: Density</t>
  </si>
  <si>
    <t>~2~133~11~~-5001~</t>
  </si>
  <si>
    <t>133 - Feedwater outlet of Feedwater Heater (PCE) [97] -&gt; Feedwater inlet of Feedwater Heater (PCE) [96]: Specific heat</t>
  </si>
  <si>
    <t>~2~133~12~~-5001~</t>
  </si>
  <si>
    <t>133 - Feedwater outlet of Feedwater Heater (PCE) [97] -&gt; Feedwater inlet of Feedwater Heater (PCE) [96]: Thermal conductivity</t>
  </si>
  <si>
    <t>~2~133~13~~-5001~</t>
  </si>
  <si>
    <t>133 - Feedwater outlet of Feedwater Heater (PCE) [97] -&gt; Feedwater inlet of Feedwater Heater (PCE) [96]: Dynamic viscosity</t>
  </si>
  <si>
    <t>~2~134~0~~-5001~</t>
  </si>
  <si>
    <t>134 - Feedwater outlet of Feedwater Heater (PCE) [98] -&gt; Feedwater inlet of Feedwater Heater (PCE) [97]: Pressure</t>
  </si>
  <si>
    <t>~2~134~1~~-5001~</t>
  </si>
  <si>
    <t>134 - Feedwater outlet of Feedwater Heater (PCE) [98] -&gt; Feedwater inlet of Feedwater Heater (PCE) [97]: Temperature</t>
  </si>
  <si>
    <t>~2~134~2~~-5001~</t>
  </si>
  <si>
    <t>134 - Feedwater outlet of Feedwater Heater (PCE) [98] -&gt; Feedwater inlet of Feedwater Heater (PCE) [97]: Mass flow</t>
  </si>
  <si>
    <t>~2~134~20~~-5001~</t>
  </si>
  <si>
    <t>134 - Feedwater outlet of Feedwater Heater (PCE) [98] -&gt; Feedwater inlet of Feedwater Heater (PCE) [97]: Entropy</t>
  </si>
  <si>
    <t>~2~134~4~~-5001~</t>
  </si>
  <si>
    <t>134 - Feedwater outlet of Feedwater Heater (PCE) [98] -&gt; Feedwater inlet of Feedwater Heater (PCE) [97]: Enthalpy</t>
  </si>
  <si>
    <t>~2~134~3~~-5001~</t>
  </si>
  <si>
    <t>134 - Feedwater outlet of Feedwater Heater (PCE) [98] -&gt; Feedwater inlet of Feedwater Heater (PCE) [97]: Enthalpy H*</t>
  </si>
  <si>
    <t>~2~134~5~~-5001~</t>
  </si>
  <si>
    <t>134 - Feedwater outlet of Feedwater Heater (PCE) [98] -&gt; Feedwater inlet of Feedwater Heater (PCE) [97]: Steam quality</t>
  </si>
  <si>
    <t>~2~134~10~~-5001~</t>
  </si>
  <si>
    <t>134 - Feedwater outlet of Feedwater Heater (PCE) [98] -&gt; Feedwater inlet of Feedwater Heater (PCE) [97]: Density</t>
  </si>
  <si>
    <t>~2~134~11~~-5001~</t>
  </si>
  <si>
    <t>134 - Feedwater outlet of Feedwater Heater (PCE) [98] -&gt; Feedwater inlet of Feedwater Heater (PCE) [97]: Specific heat</t>
  </si>
  <si>
    <t>~2~134~12~~-5001~</t>
  </si>
  <si>
    <t>134 - Feedwater outlet of Feedwater Heater (PCE) [98] -&gt; Feedwater inlet of Feedwater Heater (PCE) [97]: Thermal conductivity</t>
  </si>
  <si>
    <t>~2~134~13~~-5001~</t>
  </si>
  <si>
    <t>134 - Feedwater outlet of Feedwater Heater (PCE) [98] -&gt; Feedwater inlet of Feedwater Heater (PCE) [97]: Dynamic viscosity</t>
  </si>
  <si>
    <t>~2~135~0~~-5001~</t>
  </si>
  <si>
    <t>135 - Feedwater outlet of Feedwater Heater (PCE) [99] -&gt; Feedwater inlet of Feedwater Heater (PCE) [98]: Pressure</t>
  </si>
  <si>
    <t>~2~135~1~~-5001~</t>
  </si>
  <si>
    <t>135 - Feedwater outlet of Feedwater Heater (PCE) [99] -&gt; Feedwater inlet of Feedwater Heater (PCE) [98]: Temperature</t>
  </si>
  <si>
    <t>~2~135~2~~-5001~</t>
  </si>
  <si>
    <t>135 - Feedwater outlet of Feedwater Heater (PCE) [99] -&gt; Feedwater inlet of Feedwater Heater (PCE) [98]: Mass flow</t>
  </si>
  <si>
    <t>~2~135~20~~-5001~</t>
  </si>
  <si>
    <t>135 - Feedwater outlet of Feedwater Heater (PCE) [99] -&gt; Feedwater inlet of Feedwater Heater (PCE) [98]: Entropy</t>
  </si>
  <si>
    <t>~2~135~4~~-5001~</t>
  </si>
  <si>
    <t>135 - Feedwater outlet of Feedwater Heater (PCE) [99] -&gt; Feedwater inlet of Feedwater Heater (PCE) [98]: Enthalpy</t>
  </si>
  <si>
    <t>~2~135~3~~-5001~</t>
  </si>
  <si>
    <t>135 - Feedwater outlet of Feedwater Heater (PCE) [99] -&gt; Feedwater inlet of Feedwater Heater (PCE) [98]: Enthalpy H*</t>
  </si>
  <si>
    <t>~2~135~5~~-5001~</t>
  </si>
  <si>
    <t>135 - Feedwater outlet of Feedwater Heater (PCE) [99] -&gt; Feedwater inlet of Feedwater Heater (PCE) [98]: Steam quality</t>
  </si>
  <si>
    <t>~2~135~10~~-5001~</t>
  </si>
  <si>
    <t>135 - Feedwater outlet of Feedwater Heater (PCE) [99] -&gt; Feedwater inlet of Feedwater Heater (PCE) [98]: Density</t>
  </si>
  <si>
    <t>~2~135~11~~-5001~</t>
  </si>
  <si>
    <t>135 - Feedwater outlet of Feedwater Heater (PCE) [99] -&gt; Feedwater inlet of Feedwater Heater (PCE) [98]: Specific heat</t>
  </si>
  <si>
    <t>~2~135~12~~-5001~</t>
  </si>
  <si>
    <t>135 - Feedwater outlet of Feedwater Heater (PCE) [99] -&gt; Feedwater inlet of Feedwater Heater (PCE) [98]: Thermal conductivity</t>
  </si>
  <si>
    <t>~2~135~13~~-5001~</t>
  </si>
  <si>
    <t>135 - Feedwater outlet of Feedwater Heater (PCE) [99] -&gt; Feedwater inlet of Feedwater Heater (PCE) [98]: Dynamic viscosity</t>
  </si>
  <si>
    <t>~2~136~0~~-5001~</t>
  </si>
  <si>
    <t>136 - Condensate outlet of Water-cooled Condenser (PCE) [101] -&gt; Inlet of Makeup / Blowdown [118]: Pressure</t>
  </si>
  <si>
    <t>~2~136~1~~-5001~</t>
  </si>
  <si>
    <t>136 - Condensate outlet of Water-cooled Condenser (PCE) [101] -&gt; Inlet of Makeup / Blowdown [118]: Temperature</t>
  </si>
  <si>
    <t>~2~136~2~~-5001~</t>
  </si>
  <si>
    <t>136 - Condensate outlet of Water-cooled Condenser (PCE) [101] -&gt; Inlet of Makeup / Blowdown [118]: Mass flow</t>
  </si>
  <si>
    <t>~2~136~20~~-5001~</t>
  </si>
  <si>
    <t>136 - Condensate outlet of Water-cooled Condenser (PCE) [101] -&gt; Inlet of Makeup / Blowdown [118]: Entropy</t>
  </si>
  <si>
    <t>~2~136~4~~-5001~</t>
  </si>
  <si>
    <t>136 - Condensate outlet of Water-cooled Condenser (PCE) [101] -&gt; Inlet of Makeup / Blowdown [118]: Enthalpy</t>
  </si>
  <si>
    <t>~2~136~3~~-5001~</t>
  </si>
  <si>
    <t>136 - Condensate outlet of Water-cooled Condenser (PCE) [101] -&gt; Inlet of Makeup / Blowdown [118]: Enthalpy H*</t>
  </si>
  <si>
    <t>~2~136~5~~-5001~</t>
  </si>
  <si>
    <t>136 - Condensate outlet of Water-cooled Condenser (PCE) [101] -&gt; Inlet of Makeup / Blowdown [118]: Steam quality</t>
  </si>
  <si>
    <t>~2~136~10~~-5001~</t>
  </si>
  <si>
    <t>136 - Condensate outlet of Water-cooled Condenser (PCE) [101] -&gt; Inlet of Makeup / Blowdown [118]: Density</t>
  </si>
  <si>
    <t>~2~136~11~~-5001~</t>
  </si>
  <si>
    <t>136 - Condensate outlet of Water-cooled Condenser (PCE) [101] -&gt; Inlet of Makeup / Blowdown [118]: Specific heat</t>
  </si>
  <si>
    <t>~2~136~12~~-5001~</t>
  </si>
  <si>
    <t>136 - Condensate outlet of Water-cooled Condenser (PCE) [101] -&gt; Inlet of Makeup / Blowdown [118]: Thermal conductivity</t>
  </si>
  <si>
    <t>~2~136~13~~-5001~</t>
  </si>
  <si>
    <t>136 - Condensate outlet of Water-cooled Condenser (PCE) [101] -&gt; Inlet of Makeup / Blowdown [118]: Dynamic viscosity</t>
  </si>
  <si>
    <t>~2~143~0~~-5001~</t>
  </si>
  <si>
    <t>143 - Outlet B of Header - Logical, 3 [105] -&gt; Heating steam inlet of District Heater [113]: Pressure</t>
  </si>
  <si>
    <t>~2~143~1~~-5001~</t>
  </si>
  <si>
    <t>143 - Outlet B of Header - Logical, 3 [105] -&gt; Heating steam inlet of District Heater [113]: Temperature</t>
  </si>
  <si>
    <t>~2~143~2~~-5001~</t>
  </si>
  <si>
    <t>143 - Outlet B of Header - Logical, 3 [105] -&gt; Heating steam inlet of District Heater [113]: Mass flow</t>
  </si>
  <si>
    <t>~2~143~20~~-5001~</t>
  </si>
  <si>
    <t>143 - Outlet B of Header - Logical, 3 [105] -&gt; Heating steam inlet of District Heater [113]: Entropy</t>
  </si>
  <si>
    <t>~2~143~4~~-5001~</t>
  </si>
  <si>
    <t>143 - Outlet B of Header - Logical, 3 [105] -&gt; Heating steam inlet of District Heater [113]: Enthalpy</t>
  </si>
  <si>
    <t>~2~143~3~~-5001~</t>
  </si>
  <si>
    <t>143 - Outlet B of Header - Logical, 3 [105] -&gt; Heating steam inlet of District Heater [113]: Enthalpy H*</t>
  </si>
  <si>
    <t>~2~143~5~~-5001~</t>
  </si>
  <si>
    <t>143 - Outlet B of Header - Logical, 3 [105] -&gt; Heating steam inlet of District Heater [113]: Steam quality</t>
  </si>
  <si>
    <t>~2~143~10~~-5001~</t>
  </si>
  <si>
    <t>143 - Outlet B of Header - Logical, 3 [105] -&gt; Heating steam inlet of District Heater [113]: Density</t>
  </si>
  <si>
    <t>~2~143~11~~-5001~</t>
  </si>
  <si>
    <t>143 - Outlet B of Header - Logical, 3 [105] -&gt; Heating steam inlet of District Heater [113]: Specific heat</t>
  </si>
  <si>
    <t>~2~143~12~~-5001~</t>
  </si>
  <si>
    <t>143 - Outlet B of Header - Logical, 3 [105] -&gt; Heating steam inlet of District Heater [113]: Thermal conductivity</t>
  </si>
  <si>
    <t>~2~143~13~~-5001~</t>
  </si>
  <si>
    <t>143 - Outlet B of Header - Logical, 3 [105] -&gt; Heating steam inlet of District Heater [113]: Dynamic viscosity</t>
  </si>
  <si>
    <t>~2~144~0~~-5001~</t>
  </si>
  <si>
    <t>144 - Outlet 3 of Splitter [106] -&gt; Inlet A of Header - Logical, 3 [105]: Pressure</t>
  </si>
  <si>
    <t>~2~144~1~~-5001~</t>
  </si>
  <si>
    <t>144 - Outlet 3 of Splitter [106] -&gt; Inlet A of Header - Logical, 3 [105]: Temperature</t>
  </si>
  <si>
    <t>~2~144~2~~-5001~</t>
  </si>
  <si>
    <t>144 - Outlet 3 of Splitter [106] -&gt; Inlet A of Header - Logical, 3 [105]: Mass flow</t>
  </si>
  <si>
    <t>~2~144~20~~-5001~</t>
  </si>
  <si>
    <t>144 - Outlet 3 of Splitter [106] -&gt; Inlet A of Header - Logical, 3 [105]: Entropy</t>
  </si>
  <si>
    <t>~2~144~4~~-5001~</t>
  </si>
  <si>
    <t>144 - Outlet 3 of Splitter [106] -&gt; Inlet A of Header - Logical, 3 [105]: Enthalpy</t>
  </si>
  <si>
    <t>~2~144~3~~-5001~</t>
  </si>
  <si>
    <t>144 - Outlet 3 of Splitter [106] -&gt; Inlet A of Header - Logical, 3 [105]: Enthalpy H*</t>
  </si>
  <si>
    <t>~2~144~5~~-5001~</t>
  </si>
  <si>
    <t>144 - Outlet 3 of Splitter [106] -&gt; Inlet A of Header - Logical, 3 [105]: Steam quality</t>
  </si>
  <si>
    <t>~2~144~10~~-5001~</t>
  </si>
  <si>
    <t>144 - Outlet 3 of Splitter [106] -&gt; Inlet A of Header - Logical, 3 [105]: Density</t>
  </si>
  <si>
    <t>~2~144~11~~-5001~</t>
  </si>
  <si>
    <t>144 - Outlet 3 of Splitter [106] -&gt; Inlet A of Header - Logical, 3 [105]: Specific heat</t>
  </si>
  <si>
    <t>~2~144~12~~-5001~</t>
  </si>
  <si>
    <t>144 - Outlet 3 of Splitter [106] -&gt; Inlet A of Header - Logical, 3 [105]: Thermal conductivity</t>
  </si>
  <si>
    <t>~2~144~13~~-5001~</t>
  </si>
  <si>
    <t>144 - Outlet 3 of Splitter [106] -&gt; Inlet A of Header - Logical, 3 [105]: Dynamic viscosity</t>
  </si>
  <si>
    <t>~2~145~0~~-5001~</t>
  </si>
  <si>
    <t>145 - Drain outlet of District Heater [113] -&gt; Inlet 2 of Mixer [33]: Pressure</t>
  </si>
  <si>
    <t>~2~145~1~~-5001~</t>
  </si>
  <si>
    <t>145 - Drain outlet of District Heater [113] -&gt; Inlet 2 of Mixer [33]: Temperature</t>
  </si>
  <si>
    <t>~2~145~2~~-5001~</t>
  </si>
  <si>
    <t>145 - Drain outlet of District Heater [113] -&gt; Inlet 2 of Mixer [33]: Mass flow</t>
  </si>
  <si>
    <t>~2~145~20~~-5001~</t>
  </si>
  <si>
    <t>145 - Drain outlet of District Heater [113] -&gt; Inlet 2 of Mixer [33]: Entropy</t>
  </si>
  <si>
    <t>~2~145~4~~-5001~</t>
  </si>
  <si>
    <t>145 - Drain outlet of District Heater [113] -&gt; Inlet 2 of Mixer [33]: Enthalpy</t>
  </si>
  <si>
    <t>~2~145~3~~-5001~</t>
  </si>
  <si>
    <t>145 - Drain outlet of District Heater [113] -&gt; Inlet 2 of Mixer [33]: Enthalpy H*</t>
  </si>
  <si>
    <t>~2~145~5~~-5001~</t>
  </si>
  <si>
    <t>145 - Drain outlet of District Heater [113] -&gt; Inlet 2 of Mixer [33]: Steam quality</t>
  </si>
  <si>
    <t>~2~145~10~~-5001~</t>
  </si>
  <si>
    <t>145 - Drain outlet of District Heater [113] -&gt; Inlet 2 of Mixer [33]: Density</t>
  </si>
  <si>
    <t>~2~145~11~~-5001~</t>
  </si>
  <si>
    <t>145 - Drain outlet of District Heater [113] -&gt; Inlet 2 of Mixer [33]: Specific heat</t>
  </si>
  <si>
    <t>~2~145~12~~-5001~</t>
  </si>
  <si>
    <t>145 - Drain outlet of District Heater [113] -&gt; Inlet 2 of Mixer [33]: Thermal conductivity</t>
  </si>
  <si>
    <t>~2~145~13~~-5001~</t>
  </si>
  <si>
    <t>145 - Drain outlet of District Heater [113] -&gt; Inlet 2 of Mixer [33]: Dynamic viscosity</t>
  </si>
  <si>
    <t>~2~146~0~~-5001~</t>
  </si>
  <si>
    <t>146 - Outlet of Water Source [107] -&gt; DH water inlet of District Heater [113]: Pressure</t>
  </si>
  <si>
    <t>~2~146~1~~-5001~</t>
  </si>
  <si>
    <t>146 - Outlet of Water Source [107] -&gt; DH water inlet of District Heater [113]: Temperature</t>
  </si>
  <si>
    <t>~2~146~2~~-5001~</t>
  </si>
  <si>
    <t>146 - Outlet of Water Source [107] -&gt; DH water inlet of District Heater [113]: Mass flow</t>
  </si>
  <si>
    <t>~2~146~20~~-5001~</t>
  </si>
  <si>
    <t>146 - Outlet of Water Source [107] -&gt; DH water inlet of District Heater [113]: Entropy</t>
  </si>
  <si>
    <t>~2~146~4~~-5001~</t>
  </si>
  <si>
    <t>146 - Outlet of Water Source [107] -&gt; DH water inlet of District Heater [113]: Enthalpy</t>
  </si>
  <si>
    <t>~2~146~3~~-5001~</t>
  </si>
  <si>
    <t>146 - Outlet of Water Source [107] -&gt; DH water inlet of District Heater [113]: Enthalpy H*</t>
  </si>
  <si>
    <t>~2~146~5~~-5001~</t>
  </si>
  <si>
    <t>146 - Outlet of Water Source [107] -&gt; DH water inlet of District Heater [113]: Steam quality</t>
  </si>
  <si>
    <t>~2~146~10~~-5001~</t>
  </si>
  <si>
    <t>146 - Outlet of Water Source [107] -&gt; DH water inlet of District Heater [113]: Density</t>
  </si>
  <si>
    <t>~2~146~11~~-5001~</t>
  </si>
  <si>
    <t>146 - Outlet of Water Source [107] -&gt; DH water inlet of District Heater [113]: Specific heat</t>
  </si>
  <si>
    <t>~2~146~12~~-5001~</t>
  </si>
  <si>
    <t>146 - Outlet of Water Source [107] -&gt; DH water inlet of District Heater [113]: Thermal conductivity</t>
  </si>
  <si>
    <t>~2~146~13~~-5001~</t>
  </si>
  <si>
    <t>146 - Outlet of Water Source [107] -&gt; DH water inlet of District Heater [113]: Dynamic viscosity</t>
  </si>
  <si>
    <t>~2~147~0~~-5001~</t>
  </si>
  <si>
    <t>147 - DH water outlet of District Heater [113] -&gt; Inlet of Water Sink [108]: Pressure</t>
  </si>
  <si>
    <t>~2~147~1~~-5001~</t>
  </si>
  <si>
    <t>147 - DH water outlet of District Heater [113] -&gt; Inlet of Water Sink [108]: Temperature</t>
  </si>
  <si>
    <t>~2~147~2~~-5001~</t>
  </si>
  <si>
    <t>147 - DH water outlet of District Heater [113] -&gt; Inlet of Water Sink [108]: Mass flow</t>
  </si>
  <si>
    <t>~2~147~20~~-5001~</t>
  </si>
  <si>
    <t>147 - DH water outlet of District Heater [113] -&gt; Inlet of Water Sink [108]: Entropy</t>
  </si>
  <si>
    <t>~2~147~4~~-5001~</t>
  </si>
  <si>
    <t>147 - DH water outlet of District Heater [113] -&gt; Inlet of Water Sink [108]: Enthalpy</t>
  </si>
  <si>
    <t>~2~147~3~~-5001~</t>
  </si>
  <si>
    <t>147 - DH water outlet of District Heater [113] -&gt; Inlet of Water Sink [108]: Enthalpy H*</t>
  </si>
  <si>
    <t>~2~147~5~~-5001~</t>
  </si>
  <si>
    <t>147 - DH water outlet of District Heater [113] -&gt; Inlet of Water Sink [108]: Steam quality</t>
  </si>
  <si>
    <t>~2~147~10~~-5001~</t>
  </si>
  <si>
    <t>147 - DH water outlet of District Heater [113] -&gt; Inlet of Water Sink [108]: Density</t>
  </si>
  <si>
    <t>~2~147~11~~-5001~</t>
  </si>
  <si>
    <t>147 - DH water outlet of District Heater [113] -&gt; Inlet of Water Sink [108]: Specific heat</t>
  </si>
  <si>
    <t>~2~147~12~~-5001~</t>
  </si>
  <si>
    <t>147 - DH water outlet of District Heater [113] -&gt; Inlet of Water Sink [108]: Thermal conductivity</t>
  </si>
  <si>
    <t>~2~147~13~~-5001~</t>
  </si>
  <si>
    <t>147 - DH water outlet of District Heater [113] -&gt; Inlet of Water Sink [108]: Dynamic viscosity</t>
  </si>
  <si>
    <t>~2~148~0~~-5001~</t>
  </si>
  <si>
    <t>148 - Outlet 2 of Splitter [19] -&gt; Inlet of Valve [112]: Pressure</t>
  </si>
  <si>
    <t>~2~148~1~~-5001~</t>
  </si>
  <si>
    <t>148 - Outlet 2 of Splitter [19] -&gt; Inlet of Valve [112]: Temperature</t>
  </si>
  <si>
    <t>~2~148~2~~-5001~</t>
  </si>
  <si>
    <t>148 - Outlet 2 of Splitter [19] -&gt; Inlet of Valve [112]: Mass flow</t>
  </si>
  <si>
    <t>~2~148~20~~-5001~</t>
  </si>
  <si>
    <t>148 - Outlet 2 of Splitter [19] -&gt; Inlet of Valve [112]: Entropy</t>
  </si>
  <si>
    <t>~2~148~4~~-5001~</t>
  </si>
  <si>
    <t>148 - Outlet 2 of Splitter [19] -&gt; Inlet of Valve [112]: Enthalpy</t>
  </si>
  <si>
    <t>~2~148~3~~-5001~</t>
  </si>
  <si>
    <t>148 - Outlet 2 of Splitter [19] -&gt; Inlet of Valve [112]: Enthalpy H*</t>
  </si>
  <si>
    <t>~2~148~5~~-5001~</t>
  </si>
  <si>
    <t>148 - Outlet 2 of Splitter [19] -&gt; Inlet of Valve [112]: Steam quality</t>
  </si>
  <si>
    <t>~2~148~10~~-5001~</t>
  </si>
  <si>
    <t>148 - Outlet 2 of Splitter [19] -&gt; Inlet of Valve [112]: Density</t>
  </si>
  <si>
    <t>~2~148~11~~-5001~</t>
  </si>
  <si>
    <t>148 - Outlet 2 of Splitter [19] -&gt; Inlet of Valve [112]: Specific heat</t>
  </si>
  <si>
    <t>~2~148~12~~-5001~</t>
  </si>
  <si>
    <t>148 - Outlet 2 of Splitter [19] -&gt; Inlet of Valve [112]: Thermal conductivity</t>
  </si>
  <si>
    <t>~2~148~13~~-5001~</t>
  </si>
  <si>
    <t>148 - Outlet 2 of Splitter [19] -&gt; Inlet of Valve [112]: Dynamic viscosity</t>
  </si>
  <si>
    <t>~2~149~0~~-5001~</t>
  </si>
  <si>
    <t>149 - Outlet 1 of Splitter [106] -&gt; Steam in of Reducing Station [70] - DSH RH 1: Pressure</t>
  </si>
  <si>
    <t>~2~149~1~~-5001~</t>
  </si>
  <si>
    <t>149 - Outlet 1 of Splitter [106] -&gt; Steam in of Reducing Station [70] - DSH RH 1: Temperature</t>
  </si>
  <si>
    <t>~2~149~2~~-5001~</t>
  </si>
  <si>
    <t>149 - Outlet 1 of Splitter [106] -&gt; Steam in of Reducing Station [70] - DSH RH 1: Mass flow</t>
  </si>
  <si>
    <t>~2~149~20~~-5001~</t>
  </si>
  <si>
    <t>149 - Outlet 1 of Splitter [106] -&gt; Steam in of Reducing Station [70] - DSH RH 1: Entropy</t>
  </si>
  <si>
    <t>~2~149~4~~-5001~</t>
  </si>
  <si>
    <t>149 - Outlet 1 of Splitter [106] -&gt; Steam in of Reducing Station [70] - DSH RH 1: Enthalpy</t>
  </si>
  <si>
    <t>~2~149~3~~-5001~</t>
  </si>
  <si>
    <t>149 - Outlet 1 of Splitter [106] -&gt; Steam in of Reducing Station [70] - DSH RH 1: Enthalpy H*</t>
  </si>
  <si>
    <t>~2~149~5~~-5001~</t>
  </si>
  <si>
    <t>149 - Outlet 1 of Splitter [106] -&gt; Steam in of Reducing Station [70] - DSH RH 1: Steam quality</t>
  </si>
  <si>
    <t>~2~149~10~~-5001~</t>
  </si>
  <si>
    <t>149 - Outlet 1 of Splitter [106] -&gt; Steam in of Reducing Station [70] - DSH RH 1: Density</t>
  </si>
  <si>
    <t>~2~149~11~~-5001~</t>
  </si>
  <si>
    <t>149 - Outlet 1 of Splitter [106] -&gt; Steam in of Reducing Station [70] - DSH RH 1: Specific heat</t>
  </si>
  <si>
    <t>~2~149~12~~-5001~</t>
  </si>
  <si>
    <t>149 - Outlet 1 of Splitter [106] -&gt; Steam in of Reducing Station [70] - DSH RH 1: Thermal conductivity</t>
  </si>
  <si>
    <t>~2~149~13~~-5001~</t>
  </si>
  <si>
    <t>149 - Outlet 1 of Splitter [106] -&gt; Steam in of Reducing Station [70] - DSH RH 1: Dynamic viscosity</t>
  </si>
  <si>
    <t>~2~150~0~~-5001~</t>
  </si>
  <si>
    <t>150 - Outlet of Valve [112] -&gt; Inlet C of Header - Logical, 3 [105]: Pressure</t>
  </si>
  <si>
    <t>~2~150~1~~-5001~</t>
  </si>
  <si>
    <t>150 - Outlet of Valve [112] -&gt; Inlet C of Header - Logical, 3 [105]: Temperature</t>
  </si>
  <si>
    <t>~2~150~2~~-5001~</t>
  </si>
  <si>
    <t>150 - Outlet of Valve [112] -&gt; Inlet C of Header - Logical, 3 [105]: Mass flow</t>
  </si>
  <si>
    <t>~2~150~20~~-5001~</t>
  </si>
  <si>
    <t>150 - Outlet of Valve [112] -&gt; Inlet C of Header - Logical, 3 [105]: Entropy</t>
  </si>
  <si>
    <t>~2~150~4~~-5001~</t>
  </si>
  <si>
    <t>150 - Outlet of Valve [112] -&gt; Inlet C of Header - Logical, 3 [105]: Enthalpy</t>
  </si>
  <si>
    <t>~2~150~3~~-5001~</t>
  </si>
  <si>
    <t>150 - Outlet of Valve [112] -&gt; Inlet C of Header - Logical, 3 [105]: Enthalpy H*</t>
  </si>
  <si>
    <t>~2~150~5~~-5001~</t>
  </si>
  <si>
    <t>150 - Outlet of Valve [112] -&gt; Inlet C of Header - Logical, 3 [105]: Steam quality</t>
  </si>
  <si>
    <t>~2~150~10~~-5001~</t>
  </si>
  <si>
    <t>150 - Outlet of Valve [112] -&gt; Inlet C of Header - Logical, 3 [105]: Density</t>
  </si>
  <si>
    <t>~2~150~11~~-5001~</t>
  </si>
  <si>
    <t>150 - Outlet of Valve [112] -&gt; Inlet C of Header - Logical, 3 [105]: Specific heat</t>
  </si>
  <si>
    <t>~2~150~12~~-5001~</t>
  </si>
  <si>
    <t>150 - Outlet of Valve [112] -&gt; Inlet C of Header - Logical, 3 [105]: Thermal conductivity</t>
  </si>
  <si>
    <t>~2~150~13~~-5001~</t>
  </si>
  <si>
    <t>150 - Outlet of Valve [112] -&gt; Inlet C of Header - Logical, 3 [105]: Dynamic viscosity</t>
  </si>
  <si>
    <t>~2~151~0~~-5001~</t>
  </si>
  <si>
    <t>151 - Steam out of Reducing Station [117] - DSH SH 2 -&gt; Steam inlet of Boiler Assembly [1]: Superheater (PCE) - Parallel Flow [23] - PLATEN SH: Pressure</t>
  </si>
  <si>
    <t>~2~151~1~~-5001~</t>
  </si>
  <si>
    <t>151 - Steam out of Reducing Station [117] - DSH SH 2 -&gt; Steam inlet of Boiler Assembly [1]: Superheater (PCE) - Parallel Flow [23] - PLATEN SH: Temperature</t>
  </si>
  <si>
    <t>~2~151~2~~-5001~</t>
  </si>
  <si>
    <t>151 - Steam out of Reducing Station [117] - DSH SH 2 -&gt; Steam inlet of Boiler Assembly [1]: Superheater (PCE) - Parallel Flow [23] - PLATEN SH: Mass flow</t>
  </si>
  <si>
    <t>~2~151~20~~-5001~</t>
  </si>
  <si>
    <t>151 - Steam out of Reducing Station [117] - DSH SH 2 -&gt; Steam inlet of Boiler Assembly [1]: Superheater (PCE) - Parallel Flow [23] - PLATEN SH: Entropy</t>
  </si>
  <si>
    <t>~2~151~4~~-5001~</t>
  </si>
  <si>
    <t>151 - Steam out of Reducing Station [117] - DSH SH 2 -&gt; Steam inlet of Boiler Assembly [1]: Superheater (PCE) - Parallel Flow [23] - PLATEN SH: Enthalpy</t>
  </si>
  <si>
    <t>~2~151~3~~-5001~</t>
  </si>
  <si>
    <t>151 - Steam out of Reducing Station [117] - DSH SH 2 -&gt; Steam inlet of Boiler Assembly [1]: Superheater (PCE) - Parallel Flow [23] - PLATEN SH: Enthalpy H*</t>
  </si>
  <si>
    <t>~2~151~5~~-5001~</t>
  </si>
  <si>
    <t>151 - Steam out of Reducing Station [117] - DSH SH 2 -&gt; Steam inlet of Boiler Assembly [1]: Superheater (PCE) - Parallel Flow [23] - PLATEN SH: Steam quality</t>
  </si>
  <si>
    <t>~2~151~10~~-5001~</t>
  </si>
  <si>
    <t>151 - Steam out of Reducing Station [117] - DSH SH 2 -&gt; Steam inlet of Boiler Assembly [1]: Superheater (PCE) - Parallel Flow [23] - PLATEN SH: Density</t>
  </si>
  <si>
    <t>~2~151~11~~-5001~</t>
  </si>
  <si>
    <t>151 - Steam out of Reducing Station [117] - DSH SH 2 -&gt; Steam inlet of Boiler Assembly [1]: Superheater (PCE) - Parallel Flow [23] - PLATEN SH: Specific heat</t>
  </si>
  <si>
    <t>~2~151~12~~-5001~</t>
  </si>
  <si>
    <t>151 - Steam out of Reducing Station [117] - DSH SH 2 -&gt; Steam inlet of Boiler Assembly [1]: Superheater (PCE) - Parallel Flow [23] - PLATEN SH: Thermal conductivity</t>
  </si>
  <si>
    <t>~2~151~13~~-5001~</t>
  </si>
  <si>
    <t>151 - Steam out of Reducing Station [117] - DSH SH 2 -&gt; Steam inlet of Boiler Assembly [1]: Superheater (PCE) - Parallel Flow [23] - PLATEN SH: Dynamic viscosity</t>
  </si>
  <si>
    <t>~2~152~0~~-5001~</t>
  </si>
  <si>
    <t>152 - Steam outlet of Boiler Assembly [1]: Superheater (PCE) - Parallel Flow [79] - MEDIUM RH -&gt; Steam inlet of Boiler Assembly [1]: Superheater (PCE) - Parallel Flow [77] - FINAL RH: Pressure</t>
  </si>
  <si>
    <t>~2~152~1~~-5001~</t>
  </si>
  <si>
    <t>152 - Steam outlet of Boiler Assembly [1]: Superheater (PCE) - Parallel Flow [79] - MEDIUM RH -&gt; Steam inlet of Boiler Assembly [1]: Superheater (PCE) - Parallel Flow [77] - FINAL RH: Temperature</t>
  </si>
  <si>
    <t>~2~152~2~~-5001~</t>
  </si>
  <si>
    <t>152 - Steam outlet of Boiler Assembly [1]: Superheater (PCE) - Parallel Flow [79] - MEDIUM RH -&gt; Steam inlet of Boiler Assembly [1]: Superheater (PCE) - Parallel Flow [77] - FINAL RH: Mass flow</t>
  </si>
  <si>
    <t>~2~152~20~~-5001~</t>
  </si>
  <si>
    <t>152 - Steam outlet of Boiler Assembly [1]: Superheater (PCE) - Parallel Flow [79] - MEDIUM RH -&gt; Steam inlet of Boiler Assembly [1]: Superheater (PCE) - Parallel Flow [77] - FINAL RH: Entropy</t>
  </si>
  <si>
    <t>~2~152~4~~-5001~</t>
  </si>
  <si>
    <t>152 - Steam outlet of Boiler Assembly [1]: Superheater (PCE) - Parallel Flow [79] - MEDIUM RH -&gt; Steam inlet of Boiler Assembly [1]: Superheater (PCE) - Parallel Flow [77] - FINAL RH: Enthalpy</t>
  </si>
  <si>
    <t>~2~152~3~~-5001~</t>
  </si>
  <si>
    <t>152 - Steam outlet of Boiler Assembly [1]: Superheater (PCE) - Parallel Flow [79] - MEDIUM RH -&gt; Steam inlet of Boiler Assembly [1]: Superheater (PCE) - Parallel Flow [77] - FINAL RH: Enthalpy H*</t>
  </si>
  <si>
    <t>~2~152~5~~-5001~</t>
  </si>
  <si>
    <t>152 - Steam outlet of Boiler Assembly [1]: Superheater (PCE) - Parallel Flow [79] - MEDIUM RH -&gt; Steam inlet of Boiler Assembly [1]: Superheater (PCE) - Parallel Flow [77] - FINAL RH: Steam quality</t>
  </si>
  <si>
    <t>~2~152~10~~-5001~</t>
  </si>
  <si>
    <t>152 - Steam outlet of Boiler Assembly [1]: Superheater (PCE) - Parallel Flow [79] - MEDIUM RH -&gt; Steam inlet of Boiler Assembly [1]: Superheater (PCE) - Parallel Flow [77] - FINAL RH: Density</t>
  </si>
  <si>
    <t>~2~152~11~~-5001~</t>
  </si>
  <si>
    <t>152 - Steam outlet of Boiler Assembly [1]: Superheater (PCE) - Parallel Flow [79] - MEDIUM RH -&gt; Steam inlet of Boiler Assembly [1]: Superheater (PCE) - Parallel Flow [77] - FINAL RH: Specific heat</t>
  </si>
  <si>
    <t>~2~152~12~~-5001~</t>
  </si>
  <si>
    <t>152 - Steam outlet of Boiler Assembly [1]: Superheater (PCE) - Parallel Flow [79] - MEDIUM RH -&gt; Steam inlet of Boiler Assembly [1]: Superheater (PCE) - Parallel Flow [77] - FINAL RH: Thermal conductivity</t>
  </si>
  <si>
    <t>~2~152~13~~-5001~</t>
  </si>
  <si>
    <t>152 - Steam outlet of Boiler Assembly [1]: Superheater (PCE) - Parallel Flow [79] - MEDIUM RH -&gt; Steam inlet of Boiler Assembly [1]: Superheater (PCE) - Parallel Flow [77] - FINAL RH: Dynamic viscosity</t>
  </si>
  <si>
    <t>~2~153~0~~-5001~</t>
  </si>
  <si>
    <t>153 - Drain outlet of Feedwater Heater (PCE) [93] -&gt; Water/steam addition to shell of Feedwater Heater (PCE) [94]: Pressure</t>
  </si>
  <si>
    <t>~2~153~1~~-5001~</t>
  </si>
  <si>
    <t>153 - Drain outlet of Feedwater Heater (PCE) [93] -&gt; Water/steam addition to shell of Feedwater Heater (PCE) [94]: Temperature</t>
  </si>
  <si>
    <t>~2~153~2~~-5001~</t>
  </si>
  <si>
    <t>153 - Drain outlet of Feedwater Heater (PCE) [93] -&gt; Water/steam addition to shell of Feedwater Heater (PCE) [94]: Mass flow</t>
  </si>
  <si>
    <t>~2~153~20~~-5001~</t>
  </si>
  <si>
    <t>153 - Drain outlet of Feedwater Heater (PCE) [93] -&gt; Water/steam addition to shell of Feedwater Heater (PCE) [94]: Entropy</t>
  </si>
  <si>
    <t>~2~153~4~~-5001~</t>
  </si>
  <si>
    <t>153 - Drain outlet of Feedwater Heater (PCE) [93] -&gt; Water/steam addition to shell of Feedwater Heater (PCE) [94]: Enthalpy</t>
  </si>
  <si>
    <t>~2~153~3~~-5001~</t>
  </si>
  <si>
    <t>153 - Drain outlet of Feedwater Heater (PCE) [93] -&gt; Water/steam addition to shell of Feedwater Heater (PCE) [94]: Enthalpy H*</t>
  </si>
  <si>
    <t>~2~153~5~~-5001~</t>
  </si>
  <si>
    <t>153 - Drain outlet of Feedwater Heater (PCE) [93] -&gt; Water/steam addition to shell of Feedwater Heater (PCE) [94]: Steam quality</t>
  </si>
  <si>
    <t>~2~153~10~~-5001~</t>
  </si>
  <si>
    <t>153 - Drain outlet of Feedwater Heater (PCE) [93] -&gt; Water/steam addition to shell of Feedwater Heater (PCE) [94]: Density</t>
  </si>
  <si>
    <t>~2~153~11~~-5001~</t>
  </si>
  <si>
    <t>153 - Drain outlet of Feedwater Heater (PCE) [93] -&gt; Water/steam addition to shell of Feedwater Heater (PCE) [94]: Specific heat</t>
  </si>
  <si>
    <t>~2~153~12~~-5001~</t>
  </si>
  <si>
    <t>153 - Drain outlet of Feedwater Heater (PCE) [93] -&gt; Water/steam addition to shell of Feedwater Heater (PCE) [94]: Thermal conductivity</t>
  </si>
  <si>
    <t>~2~153~13~~-5001~</t>
  </si>
  <si>
    <t>153 - Drain outlet of Feedwater Heater (PCE) [93] -&gt; Water/steam addition to shell of Feedwater Heater (PCE) [94]: Dynamic viscosity</t>
  </si>
  <si>
    <t>~2~154~0~~-5001~</t>
  </si>
  <si>
    <t>154 - Drain outlet of Feedwater Heater (PCE) [94] -&gt; Water/steam addition to shell of Feedwater Heater (PCE) [95]: Pressure</t>
  </si>
  <si>
    <t>~2~154~1~~-5001~</t>
  </si>
  <si>
    <t>154 - Drain outlet of Feedwater Heater (PCE) [94] -&gt; Water/steam addition to shell of Feedwater Heater (PCE) [95]: Temperature</t>
  </si>
  <si>
    <t>~2~154~2~~-5001~</t>
  </si>
  <si>
    <t>154 - Drain outlet of Feedwater Heater (PCE) [94] -&gt; Water/steam addition to shell of Feedwater Heater (PCE) [95]: Mass flow</t>
  </si>
  <si>
    <t>~2~154~20~~-5001~</t>
  </si>
  <si>
    <t>154 - Drain outlet of Feedwater Heater (PCE) [94] -&gt; Water/steam addition to shell of Feedwater Heater (PCE) [95]: Entropy</t>
  </si>
  <si>
    <t>~2~154~4~~-5001~</t>
  </si>
  <si>
    <t>154 - Drain outlet of Feedwater Heater (PCE) [94] -&gt; Water/steam addition to shell of Feedwater Heater (PCE) [95]: Enthalpy</t>
  </si>
  <si>
    <t>~2~154~3~~-5001~</t>
  </si>
  <si>
    <t>154 - Drain outlet of Feedwater Heater (PCE) [94] -&gt; Water/steam addition to shell of Feedwater Heater (PCE) [95]: Enthalpy H*</t>
  </si>
  <si>
    <t>~2~154~5~~-5001~</t>
  </si>
  <si>
    <t>154 - Drain outlet of Feedwater Heater (PCE) [94] -&gt; Water/steam addition to shell of Feedwater Heater (PCE) [95]: Steam quality</t>
  </si>
  <si>
    <t>~2~154~10~~-5001~</t>
  </si>
  <si>
    <t>154 - Drain outlet of Feedwater Heater (PCE) [94] -&gt; Water/steam addition to shell of Feedwater Heater (PCE) [95]: Density</t>
  </si>
  <si>
    <t>~2~154~11~~-5001~</t>
  </si>
  <si>
    <t>154 - Drain outlet of Feedwater Heater (PCE) [94] -&gt; Water/steam addition to shell of Feedwater Heater (PCE) [95]: Specific heat</t>
  </si>
  <si>
    <t>~2~154~12~~-5001~</t>
  </si>
  <si>
    <t>154 - Drain outlet of Feedwater Heater (PCE) [94] -&gt; Water/steam addition to shell of Feedwater Heater (PCE) [95]: Thermal conductivity</t>
  </si>
  <si>
    <t>~2~154~13~~-5001~</t>
  </si>
  <si>
    <t>154 - Drain outlet of Feedwater Heater (PCE) [94] -&gt; Water/steam addition to shell of Feedwater Heater (PCE) [95]: Dynamic viscosity</t>
  </si>
  <si>
    <t>~2~155~0~~-5001~</t>
  </si>
  <si>
    <t>155 - Outlet 3 of Splitter [116] -&gt; Desuperheating water of Reducing Station [69] - DSH SH 1: Pressure</t>
  </si>
  <si>
    <t>~2~155~1~~-5001~</t>
  </si>
  <si>
    <t>155 - Outlet 3 of Splitter [116] -&gt; Desuperheating water of Reducing Station [69] - DSH SH 1: Temperature</t>
  </si>
  <si>
    <t>~2~155~2~~-5001~</t>
  </si>
  <si>
    <t>155 - Outlet 3 of Splitter [116] -&gt; Desuperheating water of Reducing Station [69] - DSH SH 1: Mass flow</t>
  </si>
  <si>
    <t>~2~155~20~~-5001~</t>
  </si>
  <si>
    <t>155 - Outlet 3 of Splitter [116] -&gt; Desuperheating water of Reducing Station [69] - DSH SH 1: Entropy</t>
  </si>
  <si>
    <t>~2~155~4~~-5001~</t>
  </si>
  <si>
    <t>155 - Outlet 3 of Splitter [116] -&gt; Desuperheating water of Reducing Station [69] - DSH SH 1: Enthalpy</t>
  </si>
  <si>
    <t>~2~155~3~~-5001~</t>
  </si>
  <si>
    <t>155 - Outlet 3 of Splitter [116] -&gt; Desuperheating water of Reducing Station [69] - DSH SH 1: Enthalpy H*</t>
  </si>
  <si>
    <t>~2~155~5~~-5001~</t>
  </si>
  <si>
    <t>155 - Outlet 3 of Splitter [116] -&gt; Desuperheating water of Reducing Station [69] - DSH SH 1: Steam quality</t>
  </si>
  <si>
    <t>~2~155~10~~-5001~</t>
  </si>
  <si>
    <t>155 - Outlet 3 of Splitter [116] -&gt; Desuperheating water of Reducing Station [69] - DSH SH 1: Density</t>
  </si>
  <si>
    <t>~2~155~11~~-5001~</t>
  </si>
  <si>
    <t>155 - Outlet 3 of Splitter [116] -&gt; Desuperheating water of Reducing Station [69] - DSH SH 1: Specific heat</t>
  </si>
  <si>
    <t>~2~155~12~~-5001~</t>
  </si>
  <si>
    <t>155 - Outlet 3 of Splitter [116] -&gt; Desuperheating water of Reducing Station [69] - DSH SH 1: Thermal conductivity</t>
  </si>
  <si>
    <t>~2~155~13~~-5001~</t>
  </si>
  <si>
    <t>155 - Outlet 3 of Splitter [116] -&gt; Desuperheating water of Reducing Station [69] - DSH SH 1: Dynamic viscosity</t>
  </si>
  <si>
    <t>~2~156~0~~-5001~</t>
  </si>
  <si>
    <t>156 - Drain outlet of Feedwater Heater (PCE) [96] -&gt; Water/steam addition to shell of Feedwater Heater (PCE) [97]: Pressure</t>
  </si>
  <si>
    <t>~2~156~1~~-5001~</t>
  </si>
  <si>
    <t>156 - Drain outlet of Feedwater Heater (PCE) [96] -&gt; Water/steam addition to shell of Feedwater Heater (PCE) [97]: Temperature</t>
  </si>
  <si>
    <t>~2~156~2~~-5001~</t>
  </si>
  <si>
    <t>156 - Drain outlet of Feedwater Heater (PCE) [96] -&gt; Water/steam addition to shell of Feedwater Heater (PCE) [97]: Mass flow</t>
  </si>
  <si>
    <t>~2~156~20~~-5001~</t>
  </si>
  <si>
    <t>156 - Drain outlet of Feedwater Heater (PCE) [96] -&gt; Water/steam addition to shell of Feedwater Heater (PCE) [97]: Entropy</t>
  </si>
  <si>
    <t>~2~156~4~~-5001~</t>
  </si>
  <si>
    <t>156 - Drain outlet of Feedwater Heater (PCE) [96] -&gt; Water/steam addition to shell of Feedwater Heater (PCE) [97]: Enthalpy</t>
  </si>
  <si>
    <t>~2~156~3~~-5001~</t>
  </si>
  <si>
    <t>156 - Drain outlet of Feedwater Heater (PCE) [96] -&gt; Water/steam addition to shell of Feedwater Heater (PCE) [97]: Enthalpy H*</t>
  </si>
  <si>
    <t>~2~156~5~~-5001~</t>
  </si>
  <si>
    <t>156 - Drain outlet of Feedwater Heater (PCE) [96] -&gt; Water/steam addition to shell of Feedwater Heater (PCE) [97]: Steam quality</t>
  </si>
  <si>
    <t>~2~156~10~~-5001~</t>
  </si>
  <si>
    <t>156 - Drain outlet of Feedwater Heater (PCE) [96] -&gt; Water/steam addition to shell of Feedwater Heater (PCE) [97]: Density</t>
  </si>
  <si>
    <t>~2~156~11~~-5001~</t>
  </si>
  <si>
    <t>156 - Drain outlet of Feedwater Heater (PCE) [96] -&gt; Water/steam addition to shell of Feedwater Heater (PCE) [97]: Specific heat</t>
  </si>
  <si>
    <t>~2~156~12~~-5001~</t>
  </si>
  <si>
    <t>156 - Drain outlet of Feedwater Heater (PCE) [96] -&gt; Water/steam addition to shell of Feedwater Heater (PCE) [97]: Thermal conductivity</t>
  </si>
  <si>
    <t>~2~156~13~~-5001~</t>
  </si>
  <si>
    <t>156 - Drain outlet of Feedwater Heater (PCE) [96] -&gt; Water/steam addition to shell of Feedwater Heater (PCE) [97]: Dynamic viscosity</t>
  </si>
  <si>
    <t>~2~157~0~~-5001~</t>
  </si>
  <si>
    <t>157 - Drain outlet of Feedwater Heater (PCE) [97] -&gt; Water/steam addition to shell of Feedwater Heater (PCE) [98]: Pressure</t>
  </si>
  <si>
    <t>~2~157~1~~-5001~</t>
  </si>
  <si>
    <t>157 - Drain outlet of Feedwater Heater (PCE) [97] -&gt; Water/steam addition to shell of Feedwater Heater (PCE) [98]: Temperature</t>
  </si>
  <si>
    <t>~2~157~2~~-5001~</t>
  </si>
  <si>
    <t>157 - Drain outlet of Feedwater Heater (PCE) [97] -&gt; Water/steam addition to shell of Feedwater Heater (PCE) [98]: Mass flow</t>
  </si>
  <si>
    <t>~2~157~20~~-5001~</t>
  </si>
  <si>
    <t>157 - Drain outlet of Feedwater Heater (PCE) [97] -&gt; Water/steam addition to shell of Feedwater Heater (PCE) [98]: Entropy</t>
  </si>
  <si>
    <t>~2~157~4~~-5001~</t>
  </si>
  <si>
    <t>157 - Drain outlet of Feedwater Heater (PCE) [97] -&gt; Water/steam addition to shell of Feedwater Heater (PCE) [98]: Enthalpy</t>
  </si>
  <si>
    <t>~2~157~3~~-5001~</t>
  </si>
  <si>
    <t>157 - Drain outlet of Feedwater Heater (PCE) [97] -&gt; Water/steam addition to shell of Feedwater Heater (PCE) [98]: Enthalpy H*</t>
  </si>
  <si>
    <t>~2~157~5~~-5001~</t>
  </si>
  <si>
    <t>157 - Drain outlet of Feedwater Heater (PCE) [97] -&gt; Water/steam addition to shell of Feedwater Heater (PCE) [98]: Steam quality</t>
  </si>
  <si>
    <t>~2~157~10~~-5001~</t>
  </si>
  <si>
    <t>157 - Drain outlet of Feedwater Heater (PCE) [97] -&gt; Water/steam addition to shell of Feedwater Heater (PCE) [98]: Density</t>
  </si>
  <si>
    <t>~2~157~11~~-5001~</t>
  </si>
  <si>
    <t>157 - Drain outlet of Feedwater Heater (PCE) [97] -&gt; Water/steam addition to shell of Feedwater Heater (PCE) [98]: Specific heat</t>
  </si>
  <si>
    <t>~2~157~12~~-5001~</t>
  </si>
  <si>
    <t>157 - Drain outlet of Feedwater Heater (PCE) [97] -&gt; Water/steam addition to shell of Feedwater Heater (PCE) [98]: Thermal conductivity</t>
  </si>
  <si>
    <t>~2~157~13~~-5001~</t>
  </si>
  <si>
    <t>157 - Drain outlet of Feedwater Heater (PCE) [97] -&gt; Water/steam addition to shell of Feedwater Heater (PCE) [98]: Dynamic viscosity</t>
  </si>
  <si>
    <t>~2~158~0~~-5001~</t>
  </si>
  <si>
    <t>158 - Drain outlet of Feedwater Heater (PCE) [98] -&gt; Water/steam addition to shell of Feedwater Heater (PCE) [99]: Pressure</t>
  </si>
  <si>
    <t>~2~158~1~~-5001~</t>
  </si>
  <si>
    <t>158 - Drain outlet of Feedwater Heater (PCE) [98] -&gt; Water/steam addition to shell of Feedwater Heater (PCE) [99]: Temperature</t>
  </si>
  <si>
    <t>~2~158~2~~-5001~</t>
  </si>
  <si>
    <t>158 - Drain outlet of Feedwater Heater (PCE) [98] -&gt; Water/steam addition to shell of Feedwater Heater (PCE) [99]: Mass flow</t>
  </si>
  <si>
    <t>~2~158~20~~-5001~</t>
  </si>
  <si>
    <t>158 - Drain outlet of Feedwater Heater (PCE) [98] -&gt; Water/steam addition to shell of Feedwater Heater (PCE) [99]: Entropy</t>
  </si>
  <si>
    <t>~2~158~4~~-5001~</t>
  </si>
  <si>
    <t>158 - Drain outlet of Feedwater Heater (PCE) [98] -&gt; Water/steam addition to shell of Feedwater Heater (PCE) [99]: Enthalpy</t>
  </si>
  <si>
    <t>~2~158~3~~-5001~</t>
  </si>
  <si>
    <t>158 - Drain outlet of Feedwater Heater (PCE) [98] -&gt; Water/steam addition to shell of Feedwater Heater (PCE) [99]: Enthalpy H*</t>
  </si>
  <si>
    <t>~2~158~5~~-5001~</t>
  </si>
  <si>
    <t>158 - Drain outlet of Feedwater Heater (PCE) [98] -&gt; Water/steam addition to shell of Feedwater Heater (PCE) [99]: Steam quality</t>
  </si>
  <si>
    <t>~2~158~10~~-5001~</t>
  </si>
  <si>
    <t>158 - Drain outlet of Feedwater Heater (PCE) [98] -&gt; Water/steam addition to shell of Feedwater Heater (PCE) [99]: Density</t>
  </si>
  <si>
    <t>~2~158~11~~-5001~</t>
  </si>
  <si>
    <t>158 - Drain outlet of Feedwater Heater (PCE) [98] -&gt; Water/steam addition to shell of Feedwater Heater (PCE) [99]: Specific heat</t>
  </si>
  <si>
    <t>~2~158~12~~-5001~</t>
  </si>
  <si>
    <t>158 - Drain outlet of Feedwater Heater (PCE) [98] -&gt; Water/steam addition to shell of Feedwater Heater (PCE) [99]: Thermal conductivity</t>
  </si>
  <si>
    <t>~2~158~13~~-5001~</t>
  </si>
  <si>
    <t>158 - Drain outlet of Feedwater Heater (PCE) [98] -&gt; Water/steam addition to shell of Feedwater Heater (PCE) [99]: Dynamic viscosity</t>
  </si>
  <si>
    <t>~2~159~0~~-5001~</t>
  </si>
  <si>
    <t>159 - Outlet 1 of Splitter [116] -&gt; Desuperheating water of Reducing Station [117] - DSH SH 2: Pressure</t>
  </si>
  <si>
    <t>~2~159~1~~-5001~</t>
  </si>
  <si>
    <t>159 - Outlet 1 of Splitter [116] -&gt; Desuperheating water of Reducing Station [117] - DSH SH 2: Temperature</t>
  </si>
  <si>
    <t>~2~159~2~~-5001~</t>
  </si>
  <si>
    <t>159 - Outlet 1 of Splitter [116] -&gt; Desuperheating water of Reducing Station [117] - DSH SH 2: Mass flow</t>
  </si>
  <si>
    <t>~2~159~20~~-5001~</t>
  </si>
  <si>
    <t>159 - Outlet 1 of Splitter [116] -&gt; Desuperheating water of Reducing Station [117] - DSH SH 2: Entropy</t>
  </si>
  <si>
    <t>~2~159~4~~-5001~</t>
  </si>
  <si>
    <t>159 - Outlet 1 of Splitter [116] -&gt; Desuperheating water of Reducing Station [117] - DSH SH 2: Enthalpy</t>
  </si>
  <si>
    <t>~2~159~3~~-5001~</t>
  </si>
  <si>
    <t>159 - Outlet 1 of Splitter [116] -&gt; Desuperheating water of Reducing Station [117] - DSH SH 2: Enthalpy H*</t>
  </si>
  <si>
    <t>~2~159~5~~-5001~</t>
  </si>
  <si>
    <t>159 - Outlet 1 of Splitter [116] -&gt; Desuperheating water of Reducing Station [117] - DSH SH 2: Steam quality</t>
  </si>
  <si>
    <t>~2~159~10~~-5001~</t>
  </si>
  <si>
    <t>159 - Outlet 1 of Splitter [116] -&gt; Desuperheating water of Reducing Station [117] - DSH SH 2: Density</t>
  </si>
  <si>
    <t>~2~159~11~~-5001~</t>
  </si>
  <si>
    <t>159 - Outlet 1 of Splitter [116] -&gt; Desuperheating water of Reducing Station [117] - DSH SH 2: Specific heat</t>
  </si>
  <si>
    <t>~2~159~12~~-5001~</t>
  </si>
  <si>
    <t>159 - Outlet 1 of Splitter [116] -&gt; Desuperheating water of Reducing Station [117] - DSH SH 2: Thermal conductivity</t>
  </si>
  <si>
    <t>~2~159~13~~-5001~</t>
  </si>
  <si>
    <t>159 - Outlet 1 of Splitter [116] -&gt; Desuperheating water of Reducing Station [117] - DSH SH 2: Dynamic viscosity</t>
  </si>
  <si>
    <t>~2~160~0~~-5001~</t>
  </si>
  <si>
    <t>160 - Outlet 2 of Splitter [116] -&gt; Desuperheating water of Reducing Station [120] - DSH RH 2: Pressure</t>
  </si>
  <si>
    <t>~2~160~1~~-5001~</t>
  </si>
  <si>
    <t>160 - Outlet 2 of Splitter [116] -&gt; Desuperheating water of Reducing Station [120] - DSH RH 2: Temperature</t>
  </si>
  <si>
    <t>~2~160~2~~-5001~</t>
  </si>
  <si>
    <t>160 - Outlet 2 of Splitter [116] -&gt; Desuperheating water of Reducing Station [120] - DSH RH 2: Mass flow</t>
  </si>
  <si>
    <t>~2~160~20~~-5001~</t>
  </si>
  <si>
    <t>160 - Outlet 2 of Splitter [116] -&gt; Desuperheating water of Reducing Station [120] - DSH RH 2: Entropy</t>
  </si>
  <si>
    <t>~2~160~4~~-5001~</t>
  </si>
  <si>
    <t>160 - Outlet 2 of Splitter [116] -&gt; Desuperheating water of Reducing Station [120] - DSH RH 2: Enthalpy</t>
  </si>
  <si>
    <t>~2~160~3~~-5001~</t>
  </si>
  <si>
    <t>160 - Outlet 2 of Splitter [116] -&gt; Desuperheating water of Reducing Station [120] - DSH RH 2: Enthalpy H*</t>
  </si>
  <si>
    <t>~2~160~5~~-5001~</t>
  </si>
  <si>
    <t>160 - Outlet 2 of Splitter [116] -&gt; Desuperheating water of Reducing Station [120] - DSH RH 2: Steam quality</t>
  </si>
  <si>
    <t>~2~160~10~~-5001~</t>
  </si>
  <si>
    <t>160 - Outlet 2 of Splitter [116] -&gt; Desuperheating water of Reducing Station [120] - DSH RH 2: Density</t>
  </si>
  <si>
    <t>~2~160~11~~-5001~</t>
  </si>
  <si>
    <t>160 - Outlet 2 of Splitter [116] -&gt; Desuperheating water of Reducing Station [120] - DSH RH 2: Specific heat</t>
  </si>
  <si>
    <t>~2~160~12~~-5001~</t>
  </si>
  <si>
    <t>160 - Outlet 2 of Splitter [116] -&gt; Desuperheating water of Reducing Station [120] - DSH RH 2: Thermal conductivity</t>
  </si>
  <si>
    <t>~2~160~13~~-5001~</t>
  </si>
  <si>
    <t>160 - Outlet 2 of Splitter [116] -&gt; Desuperheating water of Reducing Station [120] - DSH RH 2: Dynamic viscosity</t>
  </si>
  <si>
    <t>~2~162~0~~-5001~</t>
  </si>
  <si>
    <t>162 - CW outlet of Water-cooled Condenser (PCE) [101] -&gt; Inlet of Water Sink [109]: Pressure</t>
  </si>
  <si>
    <t>~2~162~1~~-5001~</t>
  </si>
  <si>
    <t>162 - CW outlet of Water-cooled Condenser (PCE) [101] -&gt; Inlet of Water Sink [109]: Temperature</t>
  </si>
  <si>
    <t>~2~162~2~~-5001~</t>
  </si>
  <si>
    <t>162 - CW outlet of Water-cooled Condenser (PCE) [101] -&gt; Inlet of Water Sink [109]: Mass flow</t>
  </si>
  <si>
    <t>~2~162~20~~-5001~</t>
  </si>
  <si>
    <t>162 - CW outlet of Water-cooled Condenser (PCE) [101] -&gt; Inlet of Water Sink [109]: Entropy</t>
  </si>
  <si>
    <t>~2~162~4~~-5001~</t>
  </si>
  <si>
    <t>162 - CW outlet of Water-cooled Condenser (PCE) [101] -&gt; Inlet of Water Sink [109]: Enthalpy</t>
  </si>
  <si>
    <t>~2~162~3~~-5001~</t>
  </si>
  <si>
    <t>162 - CW outlet of Water-cooled Condenser (PCE) [101] -&gt; Inlet of Water Sink [109]: Enthalpy H*</t>
  </si>
  <si>
    <t>~2~162~5~~-5001~</t>
  </si>
  <si>
    <t>162 - CW outlet of Water-cooled Condenser (PCE) [101] -&gt; Inlet of Water Sink [109]: Steam quality</t>
  </si>
  <si>
    <t>~2~162~10~~-5001~</t>
  </si>
  <si>
    <t>162 - CW outlet of Water-cooled Condenser (PCE) [101] -&gt; Inlet of Water Sink [109]: Density</t>
  </si>
  <si>
    <t>~2~162~11~~-5001~</t>
  </si>
  <si>
    <t>162 - CW outlet of Water-cooled Condenser (PCE) [101] -&gt; Inlet of Water Sink [109]: Specific heat</t>
  </si>
  <si>
    <t>~2~162~12~~-5001~</t>
  </si>
  <si>
    <t>162 - CW outlet of Water-cooled Condenser (PCE) [101] -&gt; Inlet of Water Sink [109]: Thermal conductivity</t>
  </si>
  <si>
    <t>~2~162~13~~-5001~</t>
  </si>
  <si>
    <t>162 - CW outlet of Water-cooled Condenser (PCE) [101] -&gt; Inlet of Water Sink [109]: Dynamic viscosity</t>
  </si>
  <si>
    <t>~2~174~0~~-5001~</t>
  </si>
  <si>
    <t>174 - Outlet of Makeup / Blowdown [118] -&gt; Suction of Pump (PCE) [119]: Pressure</t>
  </si>
  <si>
    <t>~2~174~1~~-5001~</t>
  </si>
  <si>
    <t>174 - Outlet of Makeup / Blowdown [118] -&gt; Suction of Pump (PCE) [119]: Temperature</t>
  </si>
  <si>
    <t>~2~174~2~~-5001~</t>
  </si>
  <si>
    <t>174 - Outlet of Makeup / Blowdown [118] -&gt; Suction of Pump (PCE) [119]: Mass flow</t>
  </si>
  <si>
    <t>~2~174~20~~-5001~</t>
  </si>
  <si>
    <t>174 - Outlet of Makeup / Blowdown [118] -&gt; Suction of Pump (PCE) [119]: Entropy</t>
  </si>
  <si>
    <t>~2~174~4~~-5001~</t>
  </si>
  <si>
    <t>174 - Outlet of Makeup / Blowdown [118] -&gt; Suction of Pump (PCE) [119]: Enthalpy</t>
  </si>
  <si>
    <t>~2~174~3~~-5001~</t>
  </si>
  <si>
    <t>174 - Outlet of Makeup / Blowdown [118] -&gt; Suction of Pump (PCE) [119]: Enthalpy H*</t>
  </si>
  <si>
    <t>~2~174~5~~-5001~</t>
  </si>
  <si>
    <t>174 - Outlet of Makeup / Blowdown [118] -&gt; Suction of Pump (PCE) [119]: Steam quality</t>
  </si>
  <si>
    <t>~2~174~10~~-5001~</t>
  </si>
  <si>
    <t>174 - Outlet of Makeup / Blowdown [118] -&gt; Suction of Pump (PCE) [119]: Density</t>
  </si>
  <si>
    <t>~2~174~11~~-5001~</t>
  </si>
  <si>
    <t>174 - Outlet of Makeup / Blowdown [118] -&gt; Suction of Pump (PCE) [119]: Specific heat</t>
  </si>
  <si>
    <t>~2~174~12~~-5001~</t>
  </si>
  <si>
    <t>174 - Outlet of Makeup / Blowdown [118] -&gt; Suction of Pump (PCE) [119]: Thermal conductivity</t>
  </si>
  <si>
    <t>~2~174~13~~-5001~</t>
  </si>
  <si>
    <t>174 - Outlet of Makeup / Blowdown [118] -&gt; Suction of Pump (PCE) [119]: Dynamic viscosity</t>
  </si>
  <si>
    <t>~3~77~0~~-5001~</t>
  </si>
  <si>
    <t>77 - Outlet of Fuel Source [10] - Coal -&gt; Fuel inlet of Boiler Assembly [1]: Furnace w/ Pulverizer [7]: Pressure</t>
  </si>
  <si>
    <t>~3~77~1~~-5001~</t>
  </si>
  <si>
    <t>77 - Outlet of Fuel Source [10] - Coal -&gt; Fuel inlet of Boiler Assembly [1]: Furnace w/ Pulverizer [7]: Temperature</t>
  </si>
  <si>
    <t>~3~77~2~~-5001~</t>
  </si>
  <si>
    <t>77 - Outlet of Fuel Source [10] - Coal -&gt; Fuel inlet of Boiler Assembly [1]: Furnace w/ Pulverizer [7]: Mass flow</t>
  </si>
  <si>
    <t>~3~77~3~~-5001~</t>
  </si>
  <si>
    <t>77 - Outlet of Fuel Source [10] - Coal -&gt; Fuel inlet of Boiler Assembly [1]: Furnace w/ Pulverizer [7]: Enthalpy H*</t>
  </si>
  <si>
    <t>~3~77~4~~-5001~</t>
  </si>
  <si>
    <t>77 - Outlet of Fuel Source [10] - Coal -&gt; Fuel inlet of Boiler Assembly [1]: Furnace w/ Pulverizer [7]: LHV</t>
  </si>
  <si>
    <t>~3~77~5~~-5001~</t>
  </si>
  <si>
    <t>77 - Outlet of Fuel Source [10] - Coal -&gt; Fuel inlet of Boiler Assembly [1]: Furnace w/ Pulverizer [7]: HHV</t>
  </si>
  <si>
    <t>~3~77~8~~-5001~</t>
  </si>
  <si>
    <t>77 - Outlet of Fuel Source [10] - Coal -&gt; Fuel inlet of Boiler Assembly [1]: Furnace w/ Pulverizer [7]: Molecular weight</t>
  </si>
  <si>
    <t>~3~77~6~~-5001~</t>
  </si>
  <si>
    <t>77 - Outlet of Fuel Source [10] - Coal -&gt; Fuel inlet of Boiler Assembly [1]: Furnace w/ Pulverizer [7]: Energy flow (LHV)</t>
  </si>
  <si>
    <t>~3~77~7~~-5001~</t>
  </si>
  <si>
    <t>77 - Outlet of Fuel Source [10] - Coal -&gt; Fuel inlet of Boiler Assembly [1]: Furnace w/ Pulverizer [7]: Energy flow (HHV)</t>
  </si>
  <si>
    <t>~3~77~120~~-5001~</t>
  </si>
  <si>
    <t>77 - Outlet of Fuel Source [10] - Coal -&gt; Fuel inlet of Boiler Assembly [1]: Furnace w/ Pulverizer [7]: Fuel LHV price</t>
  </si>
  <si>
    <t>~3~77~20~~-5001~</t>
  </si>
  <si>
    <t>77 - Outlet of Fuel Source [10] - Coal -&gt; Fuel inlet of Boiler Assembly [1]: Furnace w/ Pulverizer [7]: Weight percent of Ash</t>
  </si>
  <si>
    <t>~3~77~21~~-5001~</t>
  </si>
  <si>
    <t>77 - Outlet of Fuel Source [10] - Coal -&gt; Fuel inlet of Boiler Assembly [1]: Furnace w/ Pulverizer [7]: Weight percent of Moisture</t>
  </si>
  <si>
    <t>~3~77~22~~-5001~</t>
  </si>
  <si>
    <t>77 - Outlet of Fuel Source [10] - Coal -&gt; Fuel inlet of Boiler Assembly [1]: Furnace w/ Pulverizer [7]: Weight percent of Carbon</t>
  </si>
  <si>
    <t>~3~77~23~~-5001~</t>
  </si>
  <si>
    <t>77 - Outlet of Fuel Source [10] - Coal -&gt; Fuel inlet of Boiler Assembly [1]: Furnace w/ Pulverizer [7]: Weight percent of Hydrogen</t>
  </si>
  <si>
    <t>~3~77~24~~-5001~</t>
  </si>
  <si>
    <t>77 - Outlet of Fuel Source [10] - Coal -&gt; Fuel inlet of Boiler Assembly [1]: Furnace w/ Pulverizer [7]: Weight percent of Oxygen</t>
  </si>
  <si>
    <t>~3~77~25~~-5001~</t>
  </si>
  <si>
    <t>77 - Outlet of Fuel Source [10] - Coal -&gt; Fuel inlet of Boiler Assembly [1]: Furnace w/ Pulverizer [7]: Weight percent of Nitrogen</t>
  </si>
  <si>
    <t>~3~77~26~~-5001~</t>
  </si>
  <si>
    <t>77 - Outlet of Fuel Source [10] - Coal -&gt; Fuel inlet of Boiler Assembly [1]: Furnace w/ Pulverizer [7]: Weight percent of Sulfur</t>
  </si>
  <si>
    <t>~3~77~27~~-5001~</t>
  </si>
  <si>
    <t>77 - Outlet of Fuel Source [10] - Coal -&gt; Fuel inlet of Boiler Assembly [1]: Furnace w/ Pulverizer [7]: Weight percent of Chlorine</t>
  </si>
  <si>
    <t>~3~77~28~~-5001~</t>
  </si>
  <si>
    <t>77 - Outlet of Fuel Source [10] - Coal -&gt; Fuel inlet of Boiler Assembly [1]: Furnace w/ Pulverizer [7]: Weight percent of Argon</t>
  </si>
  <si>
    <t>INPUTS - C:\Users\Admin\Documents\Thermoflow\MYFILES29\UJPCT\UJPCT-1_Whatif 75%_RevA.tfx: Case number for file used to start calculation (&lt;0 = Skip case)</t>
  </si>
  <si>
    <t>INPUTS - C:\Users\Admin\Documents\Thermoflow\MYFILES29\UJPCT\UJPCT-1_Whatif 50%_RevA.tfx: Case number for file used to start calculation (&lt;0 = Skip case)</t>
  </si>
  <si>
    <t>86|87|68|86|86|~4~4~18~~-4100~</t>
  </si>
  <si>
    <t>ST Assembly [1]: SSR make-up steam enthalpy</t>
  </si>
  <si>
    <t>Power Out</t>
  </si>
  <si>
    <t>Turbine Pressure</t>
  </si>
  <si>
    <t>Reference</t>
  </si>
  <si>
    <t>Model Case</t>
  </si>
  <si>
    <t>Load</t>
  </si>
  <si>
    <t>Power</t>
  </si>
  <si>
    <t>Range</t>
  </si>
  <si>
    <t>Elink</t>
  </si>
  <si>
    <t>HP - IP</t>
  </si>
  <si>
    <t>100% Case
(bara)</t>
  </si>
  <si>
    <t>75% Case
(bara)</t>
  </si>
  <si>
    <t>50% Case
(bara)</t>
  </si>
  <si>
    <t>100%
Load</t>
  </si>
  <si>
    <t>75%
Load</t>
  </si>
  <si>
    <t>50%
Load</t>
  </si>
  <si>
    <t>Power
(MW)</t>
  </si>
  <si>
    <t>Stream 125</t>
  </si>
  <si>
    <t>Stream 126</t>
  </si>
  <si>
    <t>Stream 155</t>
  </si>
  <si>
    <t>Stream 159</t>
  </si>
  <si>
    <t>Stream 160</t>
  </si>
  <si>
    <t>150 - &lt;200</t>
  </si>
  <si>
    <t>HP1 In (T-4)</t>
  </si>
  <si>
    <t>200 - 275</t>
  </si>
  <si>
    <t>HP2 In (T-5)</t>
  </si>
  <si>
    <t>&gt;275 - 315</t>
  </si>
  <si>
    <t>ELINK</t>
  </si>
  <si>
    <t>CRH Set point (V-[6])</t>
  </si>
  <si>
    <t>Full Load</t>
  </si>
  <si>
    <t>IP1 In (T-15)</t>
  </si>
  <si>
    <t>IP2 In (T-16)</t>
  </si>
  <si>
    <t>LP</t>
  </si>
  <si>
    <t>LP1 In (T-20)</t>
  </si>
  <si>
    <t>LP2 In (T-21)</t>
  </si>
  <si>
    <t>LP3 In (T-22)</t>
  </si>
  <si>
    <t>LP4 In (T-24)</t>
  </si>
  <si>
    <t>Pw</t>
  </si>
  <si>
    <t>Coal (tph)</t>
  </si>
  <si>
    <t>Ps</t>
  </si>
  <si>
    <t>Ts</t>
  </si>
  <si>
    <t>FEGT</t>
  </si>
  <si>
    <t>Aux</t>
  </si>
  <si>
    <t>Expected Output Power</t>
  </si>
  <si>
    <t>Group</t>
  </si>
  <si>
    <t>Status</t>
  </si>
  <si>
    <t>Parameters</t>
  </si>
  <si>
    <t>Unit</t>
  </si>
  <si>
    <t>Elink Row</t>
  </si>
  <si>
    <t>min</t>
  </si>
  <si>
    <t>max</t>
  </si>
  <si>
    <t>Formula if any</t>
  </si>
  <si>
    <t>Remarks</t>
  </si>
  <si>
    <t>Generator</t>
  </si>
  <si>
    <t>view</t>
  </si>
  <si>
    <t>Generator Power Factor</t>
  </si>
  <si>
    <t>N/A</t>
  </si>
  <si>
    <t>Expected Power Output</t>
  </si>
  <si>
    <t>Same value as green highlighted cell; Should be converted from MW to kW; multiply input with 1000 before injected to ELINK.</t>
  </si>
  <si>
    <t>Boiler</t>
  </si>
  <si>
    <t>Desired Coal HHV (kJ/kg)</t>
  </si>
  <si>
    <t>kcal/kg</t>
  </si>
  <si>
    <t>Should be converted from kcal/kg to kJ/kg; multiply input with 4.1868 before injected to ELINK.</t>
  </si>
  <si>
    <t>Total Moisture (% wg)</t>
  </si>
  <si>
    <t>Ambient Condition</t>
  </si>
  <si>
    <t>Ambient Temperature ( C )</t>
  </si>
  <si>
    <t>Relative Humidity (%)</t>
  </si>
  <si>
    <t>Ambient Pressure (bar)</t>
  </si>
  <si>
    <t>Excess Air</t>
  </si>
  <si>
    <t>Condenser</t>
  </si>
  <si>
    <t>Water Cooling Inlet Temp</t>
  </si>
  <si>
    <t>Cooling Temp. Rise</t>
  </si>
  <si>
    <t>background input</t>
  </si>
  <si>
    <t>Main Steam Temp.</t>
  </si>
  <si>
    <t>Korelasi formula dari expected output power</t>
  </si>
  <si>
    <t>Main Steam Press.</t>
  </si>
  <si>
    <t>bara</t>
  </si>
  <si>
    <t>RH Steam Temp.</t>
  </si>
  <si>
    <t>Korelasi formula dari expected output power (Same as mainsteam)</t>
  </si>
  <si>
    <t>Turbine</t>
  </si>
  <si>
    <t>Turbine 5 inlet Press</t>
  </si>
  <si>
    <t>Korelasi formula dari main steam press</t>
  </si>
  <si>
    <t>CRH Press</t>
  </si>
  <si>
    <t>Turbine 15 inlet Press</t>
  </si>
  <si>
    <t>Turbine 16 inlet Press</t>
  </si>
  <si>
    <t>Turbine 20 inlet Press</t>
  </si>
  <si>
    <t>Turbine 21 inlet Press</t>
  </si>
  <si>
    <t>Turbine 22 inlet Press</t>
  </si>
  <si>
    <t>Turbine 24 inlet Press</t>
  </si>
  <si>
    <t>Desup Spray</t>
  </si>
  <si>
    <t>ton/h</t>
  </si>
  <si>
    <t>Furnace</t>
  </si>
  <si>
    <t>Turbine Generator</t>
  </si>
  <si>
    <t>Auxiliary Power</t>
  </si>
  <si>
    <t>y = 48.646x + 1348.2</t>
  </si>
  <si>
    <t>Note : Expected output power is value from user input in MW.</t>
  </si>
  <si>
    <t>No</t>
  </si>
  <si>
    <t>Drawing</t>
  </si>
  <si>
    <t>Row</t>
  </si>
  <si>
    <t>001</t>
  </si>
  <si>
    <t>Ambient Temperature</t>
  </si>
  <si>
    <t>002</t>
  </si>
  <si>
    <t>Relative Humidity</t>
  </si>
  <si>
    <t>003</t>
  </si>
  <si>
    <t>Ambient Pressure</t>
  </si>
  <si>
    <t>004</t>
  </si>
  <si>
    <t>Gross Power Output</t>
  </si>
  <si>
    <t>Should be converted from kW to MW; divided by 1000 before send to SOKET</t>
  </si>
  <si>
    <t>005</t>
  </si>
  <si>
    <t>Stack Temperature</t>
  </si>
  <si>
    <t>006</t>
  </si>
  <si>
    <t>Flue Gas Inlet AH Temp.</t>
  </si>
  <si>
    <t>007</t>
  </si>
  <si>
    <t>Flue Gas Outlet AH Temp.</t>
  </si>
  <si>
    <t>008</t>
  </si>
  <si>
    <t>SA Inlet Temp.</t>
  </si>
  <si>
    <t>009</t>
  </si>
  <si>
    <t>SA Outlet Temp.</t>
  </si>
  <si>
    <t>010</t>
  </si>
  <si>
    <t>PA Inlet Temp.</t>
  </si>
  <si>
    <t>011</t>
  </si>
  <si>
    <t>PA Outlet Temp.</t>
  </si>
  <si>
    <t>012</t>
  </si>
  <si>
    <t>Main Steam Mass Flow</t>
  </si>
  <si>
    <t>013</t>
  </si>
  <si>
    <t>014</t>
  </si>
  <si>
    <t>MPa</t>
  </si>
  <si>
    <t>Should be converted from bara to MPa; divided by 10 before send to SOKET</t>
  </si>
  <si>
    <t>015</t>
  </si>
  <si>
    <t>Feedwater Mass Flow</t>
  </si>
  <si>
    <t>016</t>
  </si>
  <si>
    <t>Feedwater Temp.</t>
  </si>
  <si>
    <t>017</t>
  </si>
  <si>
    <t>Feedwater Press.</t>
  </si>
  <si>
    <t>018</t>
  </si>
  <si>
    <t>Condenser Press.</t>
  </si>
  <si>
    <t>kPa</t>
  </si>
  <si>
    <t>Should be converted from bara to kPa; multiply with 100 before send to SOKET</t>
  </si>
  <si>
    <t>019</t>
  </si>
  <si>
    <t>Cooling Water Inlet Temp.</t>
  </si>
  <si>
    <t>020</t>
  </si>
  <si>
    <t>Cooling Water Mass Flow</t>
  </si>
  <si>
    <t>021</t>
  </si>
  <si>
    <t>Cooling Water Outlet Temp.</t>
  </si>
  <si>
    <t>022</t>
  </si>
  <si>
    <t>Coal Flow</t>
  </si>
  <si>
    <t>023</t>
  </si>
  <si>
    <t>Coal HHV</t>
  </si>
  <si>
    <t>Should be converted from kJ/kg to kcal/kg; should be divided by 4.1868 before send to SOKET</t>
  </si>
  <si>
    <t>024</t>
  </si>
  <si>
    <t>LP Steam Mass Flow</t>
  </si>
  <si>
    <t>025</t>
  </si>
  <si>
    <t>LP Steam Temp.</t>
  </si>
  <si>
    <t>026</t>
  </si>
  <si>
    <t>LP Steam Press.</t>
  </si>
  <si>
    <t>ST Group [4] - HPT 1 : Dry step efficiency</t>
  </si>
  <si>
    <t>HP1</t>
  </si>
  <si>
    <t>ST Group [5] - HPT 2 : Dry step efficiency</t>
  </si>
  <si>
    <t>HP2</t>
  </si>
  <si>
    <t>ST Group [15] - IPT 1 : Dry step efficiency</t>
  </si>
  <si>
    <t>IP1</t>
  </si>
  <si>
    <t>ST Group [16] - IPT 2 : Dry step efficiency</t>
  </si>
  <si>
    <t>IP2</t>
  </si>
  <si>
    <t>ST Group [20] - LPT1 1 : Dry step efficiency</t>
  </si>
  <si>
    <t>LP1</t>
  </si>
  <si>
    <t>ST Group [21] - LPT1 2 : Dry step efficiency</t>
  </si>
  <si>
    <t>LP2</t>
  </si>
  <si>
    <t>ST Group [22] - LPT1 3 : Dry step efficiency</t>
  </si>
  <si>
    <t>LP3</t>
  </si>
  <si>
    <t>ST Group [24] - LPT1 4 : Dry step efficiency</t>
  </si>
  <si>
    <t>LP4</t>
  </si>
  <si>
    <t>ST Group [25] - LPT1 5 : Dry step efficiency</t>
  </si>
  <si>
    <t>LP5</t>
  </si>
  <si>
    <t>027</t>
  </si>
  <si>
    <t>HP Turbine Efficiency</t>
  </si>
  <si>
    <t>Average of HP1 &amp; HP2</t>
  </si>
  <si>
    <t>028</t>
  </si>
  <si>
    <t>IP Turbine Efficiency</t>
  </si>
  <si>
    <t>Average of IP1 &amp; IP2</t>
  </si>
  <si>
    <t>029</t>
  </si>
  <si>
    <t>LP Turbine Efficiency</t>
  </si>
  <si>
    <t>Average of LP1, LP2, LP3, LP4 &amp; LP5</t>
  </si>
  <si>
    <t>030</t>
  </si>
  <si>
    <t>HRH Steam Mass Flow</t>
  </si>
  <si>
    <t>031</t>
  </si>
  <si>
    <t>HRH Steam Temp.</t>
  </si>
  <si>
    <t>032</t>
  </si>
  <si>
    <t>HRH Steam Press.</t>
  </si>
  <si>
    <t>033</t>
  </si>
  <si>
    <t>CRH Steam Mass Flow</t>
  </si>
  <si>
    <t>034</t>
  </si>
  <si>
    <t>CRH Steam Temp.</t>
  </si>
  <si>
    <t>035</t>
  </si>
  <si>
    <t>CRH Steam Press.</t>
  </si>
  <si>
    <t>036</t>
  </si>
  <si>
    <t>HPH-1 DCA</t>
  </si>
  <si>
    <t>037</t>
  </si>
  <si>
    <t>HPH-1 TTD</t>
  </si>
  <si>
    <t>038</t>
  </si>
  <si>
    <t>HPH-2 DCA</t>
  </si>
  <si>
    <t>039</t>
  </si>
  <si>
    <t>HPH-2 TTD</t>
  </si>
  <si>
    <t>040</t>
  </si>
  <si>
    <t>HPH-3 DCA</t>
  </si>
  <si>
    <t>041</t>
  </si>
  <si>
    <t>HPH-3 TTD</t>
  </si>
  <si>
    <t>042</t>
  </si>
  <si>
    <t>LPH-5 DCA</t>
  </si>
  <si>
    <t>043</t>
  </si>
  <si>
    <t>LPH-5 TTD</t>
  </si>
  <si>
    <t>044</t>
  </si>
  <si>
    <t>LPH-6 DCA</t>
  </si>
  <si>
    <t>045</t>
  </si>
  <si>
    <t>LPH-6 TTD</t>
  </si>
  <si>
    <t>046</t>
  </si>
  <si>
    <t>LPH-7 DCA</t>
  </si>
  <si>
    <t>047</t>
  </si>
  <si>
    <t>LPH-7 TTD</t>
  </si>
  <si>
    <t>048</t>
  </si>
  <si>
    <t>LPH-8 DCA</t>
  </si>
  <si>
    <t>049</t>
  </si>
  <si>
    <t>LPH-8 TTD</t>
  </si>
  <si>
    <t>Additional item for Summary Header in SOKET (Unit Configuration Result)</t>
  </si>
  <si>
    <t>Gross Output</t>
  </si>
  <si>
    <t>Gross Heat Rate (HHV)</t>
  </si>
  <si>
    <t>kcal/kWh</t>
  </si>
  <si>
    <t>=[660]*[1193]/[1192]</t>
  </si>
  <si>
    <t>Nett Output</t>
  </si>
  <si>
    <t>Nett Heat Rate (HHV)</t>
  </si>
  <si>
    <t>Note : Following item are not shown in SOKET</t>
  </si>
  <si>
    <t>Gross Heat Rate (LHV)</t>
  </si>
  <si>
    <t>HHV</t>
  </si>
  <si>
    <t>LHV</t>
  </si>
  <si>
    <t>y = 0.0289x + 529.47</t>
  </si>
  <si>
    <t>y = 0.4258x + 34.133</t>
  </si>
  <si>
    <t>y = 0.0869x - 6.5996</t>
  </si>
  <si>
    <t>y = 0.3642x - 41.776</t>
  </si>
  <si>
    <t>y = 0.287x - 23.702</t>
  </si>
  <si>
    <t>y = 0.1148x - 10.886</t>
  </si>
  <si>
    <t>y = 0.1385x - 16.31</t>
  </si>
  <si>
    <t>y = 0.0469x + 1063.2</t>
  </si>
  <si>
    <t>Value</t>
  </si>
  <si>
    <t>Elink Param</t>
  </si>
  <si>
    <t>ELINK3</t>
  </si>
  <si>
    <t>ELINK2</t>
  </si>
  <si>
    <t>°C</t>
  </si>
  <si>
    <t>k°Cal/kg</t>
  </si>
  <si>
    <t>Failed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</si>
</sst>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 #,##0.00_);_(* \(#,##0.00\);_(* &quot;-&quot;??_);_(@_)"/>
    <numFmt numFmtId="165" formatCode="0.0##"/>
    <numFmt numFmtId="166" formatCode="0.0####E-00"/>
    <numFmt numFmtId="167" formatCode="0.0"/>
    <numFmt numFmtId="168" formatCode="0.0#"/>
    <numFmt numFmtId="169" formatCode="0.0###"/>
    <numFmt numFmtId="170" formatCode="#,##0.0"/>
    <numFmt numFmtId="171" formatCode="0.0####"/>
    <numFmt numFmtId="172" formatCode="0.0#####"/>
    <numFmt numFmtId="173" formatCode="0.000"/>
    <numFmt numFmtId="174" formatCode="0.0000"/>
    <numFmt numFmtId="175" formatCode="_(* #,##0_);_(* \(#,##0\);_(* &quot;-&quot;??_);_(@_)"/>
    <numFmt numFmtId="176" formatCode="0.000000"/>
  </numFmts>
  <fonts count="22">
    <font>
      <sz val="11"/>
      <color theme="1"/>
      <name val="Calibri"/>
      <family val="2"/>
      <charset val="1"/>
      <scheme val="minor"/>
    </font>
    <font>
      <sz val="12"/>
      <color theme="1"/>
      <name val="Calibri"/>
      <family val="2"/>
      <scheme val="minor"/>
    </font>
    <font>
      <sz val="11"/>
      <color theme="1"/>
      <name val="Calibri"/>
      <family val="2"/>
      <scheme val="minor"/>
    </font>
    <font>
      <sz val="11"/>
      <color theme="1"/>
      <name val="Calibri"/>
      <family val="2"/>
      <scheme val="minor"/>
    </font>
    <font>
      <b/>
      <sz val="11"/>
      <color rgb="FFFF0000"/>
      <name val="Calibri"/>
      <family val="2"/>
      <scheme val="minor"/>
    </font>
    <font>
      <b/>
      <sz val="11"/>
      <color theme="1"/>
      <name val="Calibri"/>
      <family val="2"/>
      <scheme val="minor"/>
    </font>
    <font>
      <sz val="9"/>
      <color indexed="81"/>
      <name val="Tahoma"/>
      <family val="2"/>
    </font>
    <font>
      <b/>
      <sz val="11"/>
      <color indexed="8"/>
      <name val="Calibri"/>
      <family val="2"/>
      <scheme val="minor"/>
    </font>
    <font>
      <sz val="11"/>
      <color rgb="FF000000"/>
      <name val="Calibri"/>
      <family val="2"/>
      <scheme val="minor"/>
    </font>
    <font>
      <sz val="11"/>
      <color theme="1"/>
      <name val="Calibri"/>
      <family val="2"/>
      <charset val="1"/>
      <scheme val="minor"/>
    </font>
    <font>
      <sz val="9"/>
      <color theme="1"/>
      <name val="Calibri"/>
      <family val="2"/>
      <charset val="1"/>
      <scheme val="minor"/>
    </font>
    <font>
      <b/>
      <sz val="10"/>
      <name val="Calibri Body"/>
    </font>
    <font>
      <sz val="12"/>
      <color theme="1"/>
      <name val="Calibri"/>
      <family val="2"/>
      <scheme val="minor"/>
    </font>
    <font>
      <sz val="14"/>
      <color theme="1"/>
      <name val="Calibri"/>
      <family val="2"/>
      <scheme val="minor"/>
    </font>
    <font>
      <b/>
      <sz val="12"/>
      <color theme="1"/>
      <name val="Calibri"/>
      <family val="2"/>
      <scheme val="minor"/>
    </font>
    <font>
      <sz val="12"/>
      <name val="Arial"/>
      <family val="2"/>
    </font>
    <font>
      <sz val="12"/>
      <color rgb="FF000000"/>
      <name val="Calibri"/>
      <family val="2"/>
      <scheme val="minor"/>
    </font>
    <font>
      <b/>
      <sz val="14"/>
      <color theme="1"/>
      <name val="Calibri"/>
      <family val="2"/>
      <scheme val="minor"/>
    </font>
    <font>
      <b/>
      <sz val="9"/>
      <color rgb="FF000000"/>
      <name val="Tahoma"/>
      <family val="2"/>
    </font>
    <font>
      <sz val="9"/>
      <color rgb="FF000000"/>
      <name val="Tahoma"/>
      <family val="2"/>
    </font>
    <font>
      <sz val="11"/>
      <color indexed="8"/>
      <name val="Calibri"/>
      <family val="2"/>
      <scheme val="minor"/>
    </font>
    <font>
      <sz val="9"/>
      <color indexed="81"/>
      <name val="Tahoma"/>
      <charset val="1"/>
    </font>
  </fonts>
  <fills count="17">
    <fill>
      <patternFill patternType="none"/>
    </fill>
    <fill>
      <patternFill patternType="gray125"/>
    </fill>
    <fill>
      <patternFill patternType="solid">
        <fgColor rgb="FFFFFFFF"/>
        <bgColor indexed="64"/>
      </patternFill>
    </fill>
    <fill>
      <patternFill patternType="solid">
        <fgColor indexed="22"/>
        <bgColor indexed="64"/>
      </patternFill>
    </fill>
    <fill>
      <patternFill patternType="solid">
        <fgColor rgb="FFFFFFCC"/>
        <bgColor indexed="64"/>
      </patternFill>
    </fill>
    <fill>
      <patternFill patternType="solid">
        <fgColor rgb="FFCCFFFF"/>
        <bgColor indexed="64"/>
      </patternFill>
    </fill>
    <fill>
      <patternFill patternType="solid">
        <fgColor rgb="FF92D050"/>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FFF00"/>
        <bgColor indexed="64"/>
      </patternFill>
    </fill>
  </fills>
  <borders count="20">
    <border>
      <left/>
      <right/>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diagonalUp="1">
      <left/>
      <right style="thin">
        <color indexed="64"/>
      </right>
      <top/>
      <bottom/>
      <diagonal style="thin">
        <color indexed="64"/>
      </diagonal>
    </border>
    <border>
      <left/>
      <right/>
      <top/>
      <bottom style="thin">
        <color indexed="64"/>
      </bottom>
      <diagonal/>
    </border>
    <border diagonalUp="1">
      <left/>
      <right style="thin">
        <color indexed="64"/>
      </right>
      <top/>
      <bottom style="thin">
        <color indexed="64"/>
      </bottom>
      <diagonal style="thin">
        <color indexed="64"/>
      </diagonal>
    </border>
    <border diagonalUp="1">
      <left/>
      <right style="thin">
        <color indexed="64"/>
      </right>
      <top style="thin">
        <color indexed="64"/>
      </top>
      <bottom/>
      <diagonal style="thin">
        <color indexed="64"/>
      </diagonal>
    </border>
  </borders>
  <cellStyleXfs count="7">
    <xf numFmtId="0" fontId="0" fillId="0" borderId="0"/>
    <xf numFmtId="0" fontId="3" fillId="0" borderId="0"/>
    <xf numFmtId="164" fontId="9" fillId="0" borderId="0" applyFont="0" applyFill="0" applyBorder="0" applyAlignment="0" applyProtection="0"/>
    <xf numFmtId="9" fontId="9" fillId="0" borderId="0" applyFont="0" applyFill="0" applyBorder="0" applyAlignment="0" applyProtection="0"/>
    <xf numFmtId="0" fontId="9" fillId="0" borderId="0"/>
    <xf numFmtId="0" fontId="12" fillId="0" borderId="0"/>
    <xf numFmtId="0" fontId="2" fillId="0" borderId="0"/>
  </cellStyleXfs>
  <cellXfs count="198">
    <xf numFmtId="0" fontId="0" fillId="0" borderId="0" xfId="0"/>
    <xf numFmtId="0" fontId="5" fillId="6" borderId="0" xfId="0" applyFont="1" applyFill="1"/>
    <xf numFmtId="0" fontId="5" fillId="6" borderId="0" xfId="0" applyFont="1" applyFill="1" applyAlignment="1">
      <alignment horizontal="center" vertical="center"/>
    </xf>
    <xf numFmtId="0" fontId="5" fillId="0" borderId="0" xfId="0" applyFont="1" applyAlignment="1">
      <alignment horizontal="center" vertical="center"/>
    </xf>
    <xf numFmtId="0" fontId="5" fillId="7" borderId="10" xfId="0" applyFont="1" applyFill="1" applyBorder="1" applyAlignment="1">
      <alignment horizontal="center" vertical="center"/>
    </xf>
    <xf numFmtId="0" fontId="5" fillId="8" borderId="11" xfId="0" applyFont="1" applyFill="1" applyBorder="1" applyAlignment="1">
      <alignment horizontal="center" vertical="center"/>
    </xf>
    <xf numFmtId="0" fontId="0" fillId="0" borderId="13" xfId="0" applyBorder="1"/>
    <xf numFmtId="0" fontId="9" fillId="0" borderId="0" xfId="4"/>
    <xf numFmtId="0" fontId="9" fillId="7" borderId="14" xfId="4" applyFill="1" applyBorder="1" applyAlignment="1">
      <alignment horizontal="center" vertical="center" wrapText="1"/>
    </xf>
    <xf numFmtId="0" fontId="9" fillId="0" borderId="0" xfId="4" applyAlignment="1">
      <alignment horizontal="center" vertical="center" wrapText="1"/>
    </xf>
    <xf numFmtId="0" fontId="0" fillId="0" borderId="0" xfId="0" applyAlignment="1">
      <alignment horizontal="center" vertical="center"/>
    </xf>
    <xf numFmtId="0" fontId="9" fillId="9" borderId="0" xfId="4" applyFill="1" applyAlignment="1">
      <alignment horizontal="center" vertical="center" wrapText="1"/>
    </xf>
    <xf numFmtId="0" fontId="0" fillId="9" borderId="15" xfId="0" applyFill="1" applyBorder="1" applyAlignment="1">
      <alignment horizontal="center" vertical="center"/>
    </xf>
    <xf numFmtId="0" fontId="0" fillId="9" borderId="15" xfId="0" applyFill="1" applyBorder="1" applyAlignment="1">
      <alignment horizontal="center" vertical="center" wrapText="1"/>
    </xf>
    <xf numFmtId="9" fontId="0" fillId="0" borderId="9" xfId="0" applyNumberFormat="1" applyBorder="1" applyAlignment="1">
      <alignment horizontal="center" vertical="center"/>
    </xf>
    <xf numFmtId="167" fontId="0" fillId="0" borderId="9" xfId="0" applyNumberFormat="1" applyBorder="1" applyAlignment="1">
      <alignment horizontal="center" vertical="center"/>
    </xf>
    <xf numFmtId="0" fontId="0" fillId="0" borderId="9" xfId="0" applyBorder="1" applyAlignment="1">
      <alignment horizontal="left" vertical="center"/>
    </xf>
    <xf numFmtId="0" fontId="0" fillId="0" borderId="15" xfId="0" applyBorder="1" applyAlignment="1">
      <alignment horizontal="left" vertical="center"/>
    </xf>
    <xf numFmtId="0" fontId="0" fillId="8" borderId="2" xfId="0" applyFill="1" applyBorder="1"/>
    <xf numFmtId="2" fontId="9" fillId="10" borderId="2" xfId="4" applyNumberFormat="1" applyFill="1" applyBorder="1"/>
    <xf numFmtId="0" fontId="0" fillId="0" borderId="5" xfId="0" applyBorder="1"/>
    <xf numFmtId="0" fontId="0" fillId="0" borderId="3" xfId="0" applyBorder="1"/>
    <xf numFmtId="173" fontId="9" fillId="10" borderId="2" xfId="4" applyNumberFormat="1" applyFill="1" applyBorder="1"/>
    <xf numFmtId="0" fontId="9" fillId="0" borderId="5" xfId="4" applyBorder="1"/>
    <xf numFmtId="2" fontId="9" fillId="10" borderId="14" xfId="4" applyNumberFormat="1" applyFill="1" applyBorder="1"/>
    <xf numFmtId="167" fontId="9" fillId="0" borderId="0" xfId="4" applyNumberFormat="1" applyAlignment="1">
      <alignment vertical="center"/>
    </xf>
    <xf numFmtId="9" fontId="0" fillId="0" borderId="0" xfId="3" applyFont="1"/>
    <xf numFmtId="167" fontId="0" fillId="0" borderId="0" xfId="0" applyNumberFormat="1"/>
    <xf numFmtId="9" fontId="9" fillId="0" borderId="0" xfId="3" applyAlignment="1">
      <alignment horizontal="center" vertical="center"/>
    </xf>
    <xf numFmtId="167" fontId="9" fillId="0" borderId="0" xfId="4" applyNumberFormat="1" applyAlignment="1">
      <alignment horizontal="center" vertical="center"/>
    </xf>
    <xf numFmtId="2" fontId="0" fillId="0" borderId="0" xfId="0" applyNumberFormat="1"/>
    <xf numFmtId="9" fontId="0" fillId="0" borderId="15" xfId="0" applyNumberFormat="1" applyBorder="1" applyAlignment="1">
      <alignment horizontal="center" vertical="center"/>
    </xf>
    <xf numFmtId="167" fontId="0" fillId="0" borderId="15" xfId="0" applyNumberFormat="1" applyBorder="1" applyAlignment="1">
      <alignment horizontal="center" vertical="center"/>
    </xf>
    <xf numFmtId="0" fontId="0" fillId="8" borderId="1" xfId="0" applyFill="1" applyBorder="1"/>
    <xf numFmtId="2" fontId="0" fillId="0" borderId="1" xfId="0" applyNumberFormat="1" applyBorder="1"/>
    <xf numFmtId="174" fontId="0" fillId="0" borderId="6" xfId="0" applyNumberFormat="1" applyBorder="1"/>
    <xf numFmtId="173" fontId="9" fillId="0" borderId="1" xfId="4" applyNumberFormat="1" applyBorder="1"/>
    <xf numFmtId="0" fontId="9" fillId="0" borderId="16" xfId="4" applyBorder="1"/>
    <xf numFmtId="2" fontId="9" fillId="0" borderId="8" xfId="4" applyNumberFormat="1" applyBorder="1"/>
    <xf numFmtId="173" fontId="9" fillId="0" borderId="0" xfId="4" applyNumberFormat="1" applyAlignment="1">
      <alignment vertical="center"/>
    </xf>
    <xf numFmtId="2" fontId="0" fillId="8" borderId="1" xfId="0" applyNumberFormat="1" applyFill="1" applyBorder="1"/>
    <xf numFmtId="173" fontId="9" fillId="8" borderId="1" xfId="4" applyNumberFormat="1" applyFill="1" applyBorder="1"/>
    <xf numFmtId="2" fontId="9" fillId="8" borderId="8" xfId="4" applyNumberFormat="1" applyFill="1" applyBorder="1"/>
    <xf numFmtId="0" fontId="10" fillId="0" borderId="0" xfId="0" applyFont="1"/>
    <xf numFmtId="0" fontId="10" fillId="0" borderId="0" xfId="0" applyFont="1" applyAlignment="1">
      <alignment horizontal="left" vertical="center"/>
    </xf>
    <xf numFmtId="0" fontId="9" fillId="0" borderId="0" xfId="4" applyAlignment="1">
      <alignment vertical="center"/>
    </xf>
    <xf numFmtId="0" fontId="0" fillId="8" borderId="4" xfId="0" applyFill="1" applyBorder="1"/>
    <xf numFmtId="2" fontId="0" fillId="0" borderId="4" xfId="0" applyNumberFormat="1" applyBorder="1"/>
    <xf numFmtId="174" fontId="0" fillId="0" borderId="7" xfId="0" applyNumberFormat="1" applyBorder="1"/>
    <xf numFmtId="0" fontId="0" fillId="0" borderId="17" xfId="0" applyBorder="1"/>
    <xf numFmtId="173" fontId="9" fillId="0" borderId="4" xfId="4" applyNumberFormat="1" applyBorder="1"/>
    <xf numFmtId="0" fontId="9" fillId="0" borderId="18" xfId="4" applyBorder="1"/>
    <xf numFmtId="2" fontId="9" fillId="0" borderId="9" xfId="4" applyNumberFormat="1" applyBorder="1"/>
    <xf numFmtId="0" fontId="5" fillId="0" borderId="13" xfId="0" applyFont="1" applyBorder="1" applyAlignment="1">
      <alignment horizontal="center" vertical="center"/>
    </xf>
    <xf numFmtId="174" fontId="0" fillId="0" borderId="0" xfId="0" applyNumberFormat="1"/>
    <xf numFmtId="2" fontId="0" fillId="0" borderId="2" xfId="0" applyNumberFormat="1" applyBorder="1"/>
    <xf numFmtId="174" fontId="0" fillId="0" borderId="5" xfId="0" applyNumberFormat="1" applyBorder="1"/>
    <xf numFmtId="173" fontId="9" fillId="0" borderId="2" xfId="4" applyNumberFormat="1" applyBorder="1"/>
    <xf numFmtId="0" fontId="0" fillId="0" borderId="19" xfId="0" applyBorder="1"/>
    <xf numFmtId="2" fontId="9" fillId="0" borderId="14" xfId="4" applyNumberFormat="1" applyBorder="1"/>
    <xf numFmtId="175" fontId="0" fillId="0" borderId="0" xfId="2" applyNumberFormat="1" applyFont="1"/>
    <xf numFmtId="0" fontId="0" fillId="0" borderId="16" xfId="0" applyBorder="1"/>
    <xf numFmtId="0" fontId="0" fillId="0" borderId="18" xfId="0" applyBorder="1"/>
    <xf numFmtId="0" fontId="9" fillId="0" borderId="0" xfId="4" applyAlignment="1">
      <alignment horizontal="center" vertical="center"/>
    </xf>
    <xf numFmtId="173" fontId="9" fillId="0" borderId="0" xfId="4" applyNumberFormat="1"/>
    <xf numFmtId="2" fontId="9" fillId="0" borderId="0" xfId="4" applyNumberFormat="1"/>
    <xf numFmtId="167" fontId="9" fillId="11" borderId="0" xfId="4" applyNumberFormat="1" applyFill="1" applyAlignment="1">
      <alignment horizontal="center" vertical="center"/>
    </xf>
    <xf numFmtId="167" fontId="9" fillId="12" borderId="0" xfId="4" applyNumberFormat="1" applyFill="1" applyAlignment="1">
      <alignment vertical="center"/>
    </xf>
    <xf numFmtId="2" fontId="9" fillId="0" borderId="0" xfId="4" applyNumberFormat="1" applyAlignment="1">
      <alignment vertical="center"/>
    </xf>
    <xf numFmtId="167" fontId="9" fillId="0" borderId="0" xfId="4" applyNumberFormat="1"/>
    <xf numFmtId="2" fontId="9" fillId="7" borderId="0" xfId="4" applyNumberFormat="1" applyFill="1" applyAlignment="1">
      <alignment vertical="center"/>
    </xf>
    <xf numFmtId="2" fontId="2" fillId="0" borderId="0" xfId="4" applyNumberFormat="1" applyFont="1" applyAlignment="1">
      <alignment horizontal="right" vertical="center"/>
    </xf>
    <xf numFmtId="2" fontId="2" fillId="0" borderId="0" xfId="4" applyNumberFormat="1" applyFont="1" applyAlignment="1">
      <alignment horizontal="right"/>
    </xf>
    <xf numFmtId="167" fontId="9" fillId="12" borderId="0" xfId="4" applyNumberFormat="1" applyFill="1"/>
    <xf numFmtId="2" fontId="2" fillId="0" borderId="0" xfId="4" applyNumberFormat="1" applyFont="1"/>
    <xf numFmtId="1" fontId="9" fillId="12" borderId="0" xfId="4" applyNumberFormat="1" applyFill="1" applyAlignment="1">
      <alignment vertical="center"/>
    </xf>
    <xf numFmtId="1" fontId="9" fillId="7" borderId="0" xfId="4" applyNumberFormat="1" applyFill="1" applyAlignment="1">
      <alignment vertical="center"/>
    </xf>
    <xf numFmtId="0" fontId="11" fillId="0" borderId="0" xfId="0" applyFont="1" applyAlignment="1">
      <alignment horizontal="right"/>
    </xf>
    <xf numFmtId="0" fontId="0" fillId="0" borderId="0" xfId="0" applyAlignment="1">
      <alignment horizontal="right"/>
    </xf>
    <xf numFmtId="0" fontId="12" fillId="0" borderId="0" xfId="5"/>
    <xf numFmtId="0" fontId="13" fillId="6" borderId="0" xfId="5" applyFont="1" applyFill="1" applyAlignment="1">
      <alignment vertical="center"/>
    </xf>
    <xf numFmtId="0" fontId="14" fillId="13" borderId="0" xfId="5" applyFont="1" applyFill="1" applyAlignment="1">
      <alignment horizontal="center" vertical="center"/>
    </xf>
    <xf numFmtId="0" fontId="12" fillId="0" borderId="0" xfId="5" applyAlignment="1">
      <alignment wrapText="1"/>
    </xf>
    <xf numFmtId="0" fontId="12" fillId="0" borderId="0" xfId="5" applyAlignment="1">
      <alignment horizontal="center" vertical="center"/>
    </xf>
    <xf numFmtId="0" fontId="12" fillId="11" borderId="0" xfId="5" applyFill="1"/>
    <xf numFmtId="2" fontId="12" fillId="14" borderId="2" xfId="5" applyNumberFormat="1" applyFill="1" applyBorder="1"/>
    <xf numFmtId="2" fontId="12" fillId="14" borderId="5" xfId="5" applyNumberFormat="1" applyFill="1" applyBorder="1"/>
    <xf numFmtId="174" fontId="12" fillId="0" borderId="0" xfId="5" applyNumberFormat="1" applyAlignment="1">
      <alignment horizontal="center" vertical="center"/>
    </xf>
    <xf numFmtId="0" fontId="15" fillId="0" borderId="0" xfId="0" applyFont="1" applyAlignment="1">
      <alignment horizontal="left"/>
    </xf>
    <xf numFmtId="1" fontId="12" fillId="14" borderId="1" xfId="5" applyNumberFormat="1" applyFill="1" applyBorder="1"/>
    <xf numFmtId="1" fontId="12" fillId="14" borderId="6" xfId="5" applyNumberFormat="1" applyFill="1" applyBorder="1"/>
    <xf numFmtId="0" fontId="12" fillId="14" borderId="1" xfId="5" applyFill="1" applyBorder="1"/>
    <xf numFmtId="0" fontId="12" fillId="14" borderId="6" xfId="5" applyFill="1" applyBorder="1"/>
    <xf numFmtId="0" fontId="12" fillId="14" borderId="4" xfId="5" applyFill="1" applyBorder="1"/>
    <xf numFmtId="0" fontId="12" fillId="14" borderId="7" xfId="5" applyFill="1" applyBorder="1"/>
    <xf numFmtId="0" fontId="12" fillId="8" borderId="0" xfId="5" applyFill="1"/>
    <xf numFmtId="0" fontId="15" fillId="8" borderId="0" xfId="0" applyFont="1" applyFill="1" applyAlignment="1">
      <alignment horizontal="left"/>
    </xf>
    <xf numFmtId="174" fontId="12" fillId="0" borderId="0" xfId="5" applyNumberFormat="1"/>
    <xf numFmtId="0" fontId="12" fillId="0" borderId="0" xfId="5" applyAlignment="1">
      <alignment vertical="center"/>
    </xf>
    <xf numFmtId="174" fontId="12" fillId="8" borderId="0" xfId="5" applyNumberFormat="1" applyFill="1"/>
    <xf numFmtId="0" fontId="12" fillId="8" borderId="0" xfId="5" applyFill="1" applyAlignment="1">
      <alignment vertical="center"/>
    </xf>
    <xf numFmtId="176" fontId="12" fillId="0" borderId="0" xfId="5" applyNumberFormat="1"/>
    <xf numFmtId="0" fontId="12" fillId="15" borderId="0" xfId="5" applyFill="1"/>
    <xf numFmtId="0" fontId="12" fillId="15" borderId="0" xfId="5" applyFill="1" applyAlignment="1">
      <alignment horizontal="center" vertical="center"/>
    </xf>
    <xf numFmtId="0" fontId="12" fillId="16" borderId="0" xfId="5" applyFill="1"/>
    <xf numFmtId="0" fontId="14" fillId="0" borderId="0" xfId="5" applyFont="1" applyAlignment="1">
      <alignment horizontal="center" vertical="center"/>
    </xf>
    <xf numFmtId="49" fontId="12" fillId="0" borderId="0" xfId="5" applyNumberFormat="1" applyAlignment="1">
      <alignment horizontal="center" vertical="center"/>
    </xf>
    <xf numFmtId="0" fontId="16" fillId="0" borderId="0" xfId="5" applyFont="1" applyAlignment="1">
      <alignment vertical="center" wrapText="1"/>
    </xf>
    <xf numFmtId="0" fontId="8" fillId="0" borderId="0" xfId="5" applyFont="1" applyAlignment="1">
      <alignment vertical="center" wrapText="1"/>
    </xf>
    <xf numFmtId="0" fontId="12" fillId="0" borderId="0" xfId="5" applyAlignment="1">
      <alignment horizontal="left" vertical="center"/>
    </xf>
    <xf numFmtId="0" fontId="12" fillId="8" borderId="0" xfId="5" applyFill="1" applyAlignment="1">
      <alignment horizontal="center" vertical="center"/>
    </xf>
    <xf numFmtId="49" fontId="12" fillId="8" borderId="0" xfId="5" applyNumberFormat="1" applyFill="1" applyAlignment="1">
      <alignment horizontal="center" vertical="center"/>
    </xf>
    <xf numFmtId="0" fontId="16" fillId="8" borderId="0" xfId="5" applyFont="1" applyFill="1" applyAlignment="1">
      <alignment vertical="center" wrapText="1"/>
    </xf>
    <xf numFmtId="0" fontId="8" fillId="8" borderId="0" xfId="5" applyFont="1" applyFill="1" applyAlignment="1">
      <alignment vertical="center" wrapText="1"/>
    </xf>
    <xf numFmtId="0" fontId="12" fillId="12" borderId="0" xfId="5" applyFill="1" applyAlignment="1">
      <alignment horizontal="left" vertical="center"/>
    </xf>
    <xf numFmtId="0" fontId="12" fillId="7" borderId="0" xfId="5" applyFill="1" applyAlignment="1">
      <alignment horizontal="left" vertical="center"/>
    </xf>
    <xf numFmtId="0" fontId="12" fillId="9" borderId="0" xfId="5" applyFill="1" applyAlignment="1">
      <alignment horizontal="left" vertical="center"/>
    </xf>
    <xf numFmtId="49" fontId="12" fillId="0" borderId="0" xfId="5" applyNumberFormat="1"/>
    <xf numFmtId="49" fontId="17" fillId="0" borderId="0" xfId="5" applyNumberFormat="1" applyFont="1"/>
    <xf numFmtId="0" fontId="12" fillId="11" borderId="0" xfId="5" quotePrefix="1" applyFill="1"/>
    <xf numFmtId="2" fontId="12" fillId="14" borderId="0" xfId="5" applyNumberFormat="1" applyFill="1" applyBorder="1"/>
    <xf numFmtId="2" fontId="12" fillId="14" borderId="0" xfId="5" applyNumberFormat="1" applyFill="1" applyBorder="1" applyAlignment="1">
      <alignment horizontal="right"/>
    </xf>
    <xf numFmtId="0" fontId="12" fillId="8" borderId="0" xfId="5" applyFill="1" applyAlignment="1">
      <alignment horizontal="right"/>
    </xf>
    <xf numFmtId="174" fontId="12" fillId="0" borderId="0" xfId="5" applyNumberFormat="1" applyAlignment="1">
      <alignment horizontal="right"/>
    </xf>
    <xf numFmtId="174" fontId="1" fillId="0" borderId="0" xfId="5" applyNumberFormat="1" applyFont="1" applyAlignment="1">
      <alignment horizontal="right"/>
    </xf>
    <xf numFmtId="174" fontId="12" fillId="0" borderId="0" xfId="5" applyNumberFormat="1" applyAlignment="1">
      <alignment horizontal="right" vertical="center"/>
    </xf>
    <xf numFmtId="0" fontId="12" fillId="0" borderId="0" xfId="5" applyAlignment="1">
      <alignment horizontal="right"/>
    </xf>
    <xf numFmtId="0" fontId="12" fillId="15" borderId="0" xfId="5" applyFill="1" applyAlignment="1">
      <alignment horizontal="right"/>
    </xf>
    <xf numFmtId="0" fontId="1" fillId="0" borderId="0" xfId="5" applyFont="1" applyAlignment="1">
      <alignment horizontal="left" vertical="center"/>
    </xf>
    <xf numFmtId="2" fontId="1" fillId="14" borderId="0" xfId="5" applyNumberFormat="1" applyFont="1" applyFill="1" applyBorder="1" applyAlignment="1">
      <alignment horizontal="right"/>
    </xf>
    <xf numFmtId="0" fontId="1" fillId="0" borderId="0" xfId="5" applyFont="1"/>
    <xf numFmtId="0" fontId="2" fillId="0" borderId="0" xfId="6"/>
    <xf numFmtId="0" fontId="2" fillId="0" borderId="0" xfId="6" applyAlignment="1"/>
    <xf numFmtId="0" fontId="2" fillId="2" borderId="0" xfId="6" applyFill="1" applyBorder="1" applyAlignment="1"/>
    <xf numFmtId="0" fontId="2" fillId="2" borderId="1" xfId="6" applyFill="1" applyBorder="1"/>
    <xf numFmtId="49" fontId="2" fillId="0" borderId="1" xfId="6" applyNumberFormat="1" applyFont="1" applyBorder="1" applyAlignment="1">
      <alignment horizontal="left"/>
    </xf>
    <xf numFmtId="0" fontId="2" fillId="2" borderId="2" xfId="6" applyFill="1" applyBorder="1"/>
    <xf numFmtId="0" fontId="2" fillId="2" borderId="3" xfId="6" applyFill="1" applyBorder="1" applyAlignment="1"/>
    <xf numFmtId="49" fontId="2" fillId="0" borderId="4" xfId="6" applyNumberFormat="1" applyFont="1" applyBorder="1" applyAlignment="1">
      <alignment horizontal="left"/>
    </xf>
    <xf numFmtId="0" fontId="4" fillId="3" borderId="5" xfId="6" applyFont="1" applyFill="1" applyBorder="1" applyAlignment="1">
      <alignment horizontal="center"/>
    </xf>
    <xf numFmtId="0" fontId="2" fillId="2" borderId="6" xfId="6" applyFill="1" applyBorder="1"/>
    <xf numFmtId="0" fontId="4" fillId="4" borderId="6" xfId="6" applyFont="1" applyFill="1" applyBorder="1" applyAlignment="1">
      <alignment horizontal="center"/>
    </xf>
    <xf numFmtId="0" fontId="4" fillId="5" borderId="6" xfId="6" applyFont="1" applyFill="1" applyBorder="1" applyAlignment="1">
      <alignment horizontal="center"/>
    </xf>
    <xf numFmtId="0" fontId="4" fillId="5" borderId="7" xfId="6" applyFont="1" applyFill="1" applyBorder="1" applyAlignment="1">
      <alignment horizontal="center"/>
    </xf>
    <xf numFmtId="0" fontId="2" fillId="4" borderId="8" xfId="6" applyFont="1" applyFill="1" applyBorder="1" applyAlignment="1">
      <alignment horizontal="left" wrapText="1"/>
    </xf>
    <xf numFmtId="0" fontId="2" fillId="5" borderId="8" xfId="6" applyFont="1" applyFill="1" applyBorder="1" applyAlignment="1">
      <alignment horizontal="left" wrapText="1"/>
    </xf>
    <xf numFmtId="0" fontId="2" fillId="5" borderId="9" xfId="6" applyFont="1" applyFill="1" applyBorder="1" applyAlignment="1">
      <alignment horizontal="left" wrapText="1"/>
    </xf>
    <xf numFmtId="0" fontId="2" fillId="2" borderId="5" xfId="6" applyFill="1" applyBorder="1"/>
    <xf numFmtId="0" fontId="2" fillId="2" borderId="6" xfId="6" applyFill="1" applyBorder="1" applyAlignment="1">
      <alignment horizontal="right"/>
    </xf>
    <xf numFmtId="0" fontId="2" fillId="4" borderId="6" xfId="6" applyFont="1" applyFill="1" applyBorder="1" applyAlignment="1">
      <alignment horizontal="center"/>
    </xf>
    <xf numFmtId="0" fontId="2" fillId="5" borderId="6" xfId="6" applyFont="1" applyFill="1" applyBorder="1" applyAlignment="1">
      <alignment horizontal="center"/>
    </xf>
    <xf numFmtId="0" fontId="2" fillId="5" borderId="7" xfId="6" applyFont="1" applyFill="1" applyBorder="1" applyAlignment="1">
      <alignment horizontal="center"/>
    </xf>
    <xf numFmtId="0" fontId="5" fillId="4" borderId="9" xfId="6" applyFont="1" applyFill="1" applyBorder="1" applyAlignment="1">
      <alignment horizontal="left"/>
    </xf>
    <xf numFmtId="0" fontId="5" fillId="4" borderId="7" xfId="6" applyFont="1" applyFill="1" applyBorder="1" applyAlignment="1">
      <alignment horizontal="center"/>
    </xf>
    <xf numFmtId="0" fontId="4" fillId="4" borderId="7" xfId="6" applyFont="1" applyFill="1" applyBorder="1" applyAlignment="1">
      <alignment horizontal="center"/>
    </xf>
    <xf numFmtId="0" fontId="5" fillId="5" borderId="9" xfId="6" applyFont="1" applyFill="1" applyBorder="1" applyAlignment="1">
      <alignment horizontal="left"/>
    </xf>
    <xf numFmtId="0" fontId="5" fillId="5" borderId="7" xfId="6" applyFont="1" applyFill="1" applyBorder="1" applyAlignment="1">
      <alignment horizontal="center"/>
    </xf>
    <xf numFmtId="0" fontId="7" fillId="0" borderId="6" xfId="6" applyFont="1" applyFill="1" applyBorder="1" applyAlignment="1">
      <alignment horizontal="center"/>
    </xf>
    <xf numFmtId="0" fontId="8" fillId="3" borderId="5" xfId="6" applyFont="1" applyFill="1" applyBorder="1" applyAlignment="1">
      <alignment horizontal="center"/>
    </xf>
    <xf numFmtId="0" fontId="8" fillId="2" borderId="6" xfId="6" applyFont="1" applyFill="1" applyBorder="1"/>
    <xf numFmtId="0" fontId="8" fillId="4" borderId="7" xfId="6" applyFont="1" applyFill="1" applyBorder="1" applyAlignment="1">
      <alignment horizontal="center"/>
    </xf>
    <xf numFmtId="0" fontId="8" fillId="4" borderId="6" xfId="6" applyFont="1" applyFill="1" applyBorder="1" applyAlignment="1">
      <alignment horizontal="center"/>
    </xf>
    <xf numFmtId="0" fontId="8" fillId="5" borderId="7" xfId="6" applyFont="1" applyFill="1" applyBorder="1" applyAlignment="1">
      <alignment horizontal="center"/>
    </xf>
    <xf numFmtId="0" fontId="8" fillId="5" borderId="6" xfId="6" applyFont="1" applyFill="1" applyBorder="1" applyAlignment="1">
      <alignment horizontal="center"/>
    </xf>
    <xf numFmtId="1" fontId="4" fillId="4" borderId="6" xfId="6" applyNumberFormat="1" applyFont="1" applyFill="1" applyBorder="1" applyAlignment="1">
      <alignment horizontal="center"/>
    </xf>
    <xf numFmtId="165" fontId="4" fillId="4" borderId="6" xfId="6" applyNumberFormat="1" applyFont="1" applyFill="1" applyBorder="1" applyAlignment="1">
      <alignment horizontal="center"/>
    </xf>
    <xf numFmtId="166" fontId="4" fillId="4" borderId="6" xfId="6" applyNumberFormat="1" applyFont="1" applyFill="1" applyBorder="1" applyAlignment="1">
      <alignment horizontal="center"/>
    </xf>
    <xf numFmtId="167" fontId="4" fillId="4" borderId="6" xfId="6" applyNumberFormat="1" applyFont="1" applyFill="1" applyBorder="1" applyAlignment="1">
      <alignment horizontal="center"/>
    </xf>
    <xf numFmtId="168" fontId="4" fillId="4" borderId="6" xfId="6" applyNumberFormat="1" applyFont="1" applyFill="1" applyBorder="1" applyAlignment="1">
      <alignment horizontal="center"/>
    </xf>
    <xf numFmtId="169" fontId="4" fillId="4" borderId="6" xfId="6" applyNumberFormat="1" applyFont="1" applyFill="1" applyBorder="1" applyAlignment="1">
      <alignment horizontal="center"/>
    </xf>
    <xf numFmtId="1" fontId="8" fillId="4" borderId="6" xfId="6" applyNumberFormat="1" applyFont="1" applyFill="1" applyBorder="1" applyAlignment="1">
      <alignment horizontal="center"/>
    </xf>
    <xf numFmtId="165" fontId="4" fillId="5" borderId="6" xfId="6" applyNumberFormat="1" applyFont="1" applyFill="1" applyBorder="1" applyAlignment="1">
      <alignment horizontal="center"/>
    </xf>
    <xf numFmtId="168" fontId="4" fillId="5" borderId="6" xfId="6" applyNumberFormat="1" applyFont="1" applyFill="1" applyBorder="1" applyAlignment="1">
      <alignment horizontal="center"/>
    </xf>
    <xf numFmtId="3" fontId="4" fillId="5" borderId="6" xfId="6" applyNumberFormat="1" applyFont="1" applyFill="1" applyBorder="1" applyAlignment="1">
      <alignment horizontal="center"/>
    </xf>
    <xf numFmtId="1" fontId="4" fillId="5" borderId="6" xfId="6" applyNumberFormat="1" applyFont="1" applyFill="1" applyBorder="1" applyAlignment="1">
      <alignment horizontal="center"/>
    </xf>
    <xf numFmtId="15" fontId="4" fillId="5" borderId="6" xfId="6" applyNumberFormat="1" applyFont="1" applyFill="1" applyBorder="1" applyAlignment="1">
      <alignment horizontal="center"/>
    </xf>
    <xf numFmtId="170" fontId="4" fillId="5" borderId="6" xfId="6" applyNumberFormat="1" applyFont="1" applyFill="1" applyBorder="1" applyAlignment="1">
      <alignment horizontal="center"/>
    </xf>
    <xf numFmtId="167" fontId="4" fillId="5" borderId="6" xfId="6" applyNumberFormat="1" applyFont="1" applyFill="1" applyBorder="1" applyAlignment="1">
      <alignment horizontal="center"/>
    </xf>
    <xf numFmtId="169" fontId="4" fillId="5" borderId="6" xfId="6" applyNumberFormat="1" applyFont="1" applyFill="1" applyBorder="1" applyAlignment="1">
      <alignment horizontal="center"/>
    </xf>
    <xf numFmtId="166" fontId="4" fillId="5" borderId="6" xfId="6" applyNumberFormat="1" applyFont="1" applyFill="1" applyBorder="1" applyAlignment="1">
      <alignment horizontal="center"/>
    </xf>
    <xf numFmtId="171" fontId="4" fillId="5" borderId="6" xfId="6" applyNumberFormat="1" applyFont="1" applyFill="1" applyBorder="1" applyAlignment="1">
      <alignment horizontal="center"/>
    </xf>
    <xf numFmtId="172" fontId="4" fillId="5" borderId="6" xfId="6" applyNumberFormat="1" applyFont="1" applyFill="1" applyBorder="1" applyAlignment="1">
      <alignment horizontal="center"/>
    </xf>
    <xf numFmtId="165" fontId="8" fillId="5" borderId="6" xfId="6" applyNumberFormat="1" applyFont="1" applyFill="1" applyBorder="1" applyAlignment="1">
      <alignment horizontal="center"/>
    </xf>
    <xf numFmtId="168" fontId="8" fillId="5" borderId="6" xfId="6" applyNumberFormat="1" applyFont="1" applyFill="1" applyBorder="1" applyAlignment="1">
      <alignment horizontal="center"/>
    </xf>
    <xf numFmtId="3" fontId="8" fillId="5" borderId="6" xfId="6" applyNumberFormat="1" applyFont="1" applyFill="1" applyBorder="1" applyAlignment="1">
      <alignment horizontal="center"/>
    </xf>
    <xf numFmtId="1" fontId="8" fillId="5" borderId="6" xfId="6" applyNumberFormat="1" applyFont="1" applyFill="1" applyBorder="1" applyAlignment="1">
      <alignment horizontal="center"/>
    </xf>
    <xf numFmtId="15" fontId="8" fillId="5" borderId="6" xfId="6" applyNumberFormat="1" applyFont="1" applyFill="1" applyBorder="1" applyAlignment="1">
      <alignment horizontal="center"/>
    </xf>
    <xf numFmtId="170" fontId="8" fillId="5" borderId="6" xfId="6" applyNumberFormat="1" applyFont="1" applyFill="1" applyBorder="1" applyAlignment="1">
      <alignment horizontal="center"/>
    </xf>
    <xf numFmtId="167" fontId="8" fillId="5" borderId="6" xfId="6" applyNumberFormat="1" applyFont="1" applyFill="1" applyBorder="1" applyAlignment="1">
      <alignment horizontal="center"/>
    </xf>
    <xf numFmtId="169" fontId="8" fillId="5" borderId="6" xfId="6" applyNumberFormat="1" applyFont="1" applyFill="1" applyBorder="1" applyAlignment="1">
      <alignment horizontal="center"/>
    </xf>
    <xf numFmtId="166" fontId="8" fillId="5" borderId="6" xfId="6" applyNumberFormat="1" applyFont="1" applyFill="1" applyBorder="1" applyAlignment="1">
      <alignment horizontal="center"/>
    </xf>
    <xf numFmtId="171" fontId="8" fillId="5" borderId="6" xfId="6" applyNumberFormat="1" applyFont="1" applyFill="1" applyBorder="1" applyAlignment="1">
      <alignment horizontal="center"/>
    </xf>
    <xf numFmtId="172" fontId="8" fillId="5" borderId="6" xfId="6" applyNumberFormat="1" applyFont="1" applyFill="1" applyBorder="1" applyAlignment="1">
      <alignment horizontal="center"/>
    </xf>
    <xf numFmtId="0" fontId="20" fillId="0" borderId="6" xfId="6" applyFont="1" applyFill="1" applyBorder="1" applyAlignment="1">
      <alignment horizontal="center"/>
    </xf>
    <xf numFmtId="0" fontId="2" fillId="7" borderId="11" xfId="0" applyFont="1" applyFill="1" applyBorder="1" applyAlignment="1">
      <alignment horizontal="center" vertical="center" wrapText="1"/>
    </xf>
    <xf numFmtId="0" fontId="2" fillId="7" borderId="12" xfId="0" applyFont="1" applyFill="1" applyBorder="1" applyAlignment="1">
      <alignment horizontal="center" vertical="center" wrapText="1"/>
    </xf>
    <xf numFmtId="0" fontId="2" fillId="7" borderId="11" xfId="4" applyFont="1" applyFill="1" applyBorder="1" applyAlignment="1">
      <alignment horizontal="center" vertical="center" wrapText="1"/>
    </xf>
    <xf numFmtId="0" fontId="2" fillId="7" borderId="12" xfId="4" applyFont="1" applyFill="1" applyBorder="1" applyAlignment="1">
      <alignment horizontal="center" vertical="center" wrapText="1"/>
    </xf>
  </cellXfs>
  <cellStyles count="7">
    <cellStyle name="Comma" xfId="2" builtinId="3"/>
    <cellStyle name="Normal" xfId="0" builtinId="0"/>
    <cellStyle name="Normal 2" xfId="1"/>
    <cellStyle name="Normal 2 2" xfId="4"/>
    <cellStyle name="Normal 3" xfId="5"/>
    <cellStyle name="Normal 4" xfId="6"/>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6E371C65-E841-11D3-94C8-00104B687DE7}" ax:persistence="persistStreamInit" r:id="rId1"/>
</file>

<file path=xl/activeX/activeX2.xml><?xml version="1.0" encoding="utf-8"?>
<ax:ocx xmlns:ax="http://schemas.microsoft.com/office/2006/activeX" xmlns:r="http://schemas.openxmlformats.org/officeDocument/2006/relationships" ax:classid="{6E371C65-E841-11D3-94C8-00104B687DE7}" ax:persistence="persistStreamInit" r:id="rId1"/>
</file>

<file path=xl/activeX/activeX3.xml><?xml version="1.0" encoding="utf-8"?>
<ax:ocx xmlns:ax="http://schemas.microsoft.com/office/2006/activeX" xmlns:r="http://schemas.openxmlformats.org/officeDocument/2006/relationships" ax:classid="{6E371C65-E841-11D3-94C8-00104B687DE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Eng_Info!$S$16</c:f>
              <c:strCache>
                <c:ptCount val="1"/>
                <c:pt idx="0">
                  <c:v>Coal (tph)</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Eng_Info!$R$17:$R$19</c:f>
              <c:numCache>
                <c:formatCode>0.00</c:formatCode>
                <c:ptCount val="3"/>
                <c:pt idx="0">
                  <c:v>157.048</c:v>
                </c:pt>
                <c:pt idx="1">
                  <c:v>235.565</c:v>
                </c:pt>
                <c:pt idx="2">
                  <c:v>295.62</c:v>
                </c:pt>
              </c:numCache>
            </c:numRef>
          </c:xVal>
          <c:yVal>
            <c:numRef>
              <c:f>Eng_Info!$S$17:$S$19</c:f>
              <c:numCache>
                <c:formatCode>General</c:formatCode>
                <c:ptCount val="3"/>
                <c:pt idx="0">
                  <c:v>101.3</c:v>
                </c:pt>
                <c:pt idx="1">
                  <c:v>153.4</c:v>
                </c:pt>
                <c:pt idx="2">
                  <c:v>189.5</c:v>
                </c:pt>
              </c:numCache>
            </c:numRef>
          </c:yVal>
          <c:smooth val="0"/>
          <c:extLst xmlns:c16r2="http://schemas.microsoft.com/office/drawing/2015/06/chart">
            <c:ext xmlns:c16="http://schemas.microsoft.com/office/drawing/2014/chart" uri="{C3380CC4-5D6E-409C-BE32-E72D297353CC}">
              <c16:uniqueId val="{00000000-E77A-4524-8894-B8D02B2E1302}"/>
            </c:ext>
          </c:extLst>
        </c:ser>
        <c:dLbls>
          <c:showLegendKey val="0"/>
          <c:showVal val="0"/>
          <c:showCatName val="0"/>
          <c:showSerName val="0"/>
          <c:showPercent val="0"/>
          <c:showBubbleSize val="0"/>
        </c:dLbls>
        <c:axId val="236678912"/>
        <c:axId val="236679696"/>
      </c:scatterChart>
      <c:valAx>
        <c:axId val="236678912"/>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79696"/>
        <c:crosses val="autoZero"/>
        <c:crossBetween val="midCat"/>
      </c:valAx>
      <c:valAx>
        <c:axId val="236679696"/>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78912"/>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Eng_Info!$S$21</c:f>
              <c:strCache>
                <c:ptCount val="1"/>
                <c:pt idx="0">
                  <c:v>Ps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4026881014873142"/>
                  <c:y val="0.14310185185185181"/>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Eng_Info!$R$22:$R$23</c:f>
              <c:numCache>
                <c:formatCode>0.0</c:formatCode>
                <c:ptCount val="2"/>
                <c:pt idx="0">
                  <c:v>157.048</c:v>
                </c:pt>
                <c:pt idx="1">
                  <c:v>295.62</c:v>
                </c:pt>
              </c:numCache>
            </c:numRef>
          </c:xVal>
          <c:yVal>
            <c:numRef>
              <c:f>Eng_Info!$S$22:$S$23</c:f>
              <c:numCache>
                <c:formatCode>0.0</c:formatCode>
                <c:ptCount val="2"/>
                <c:pt idx="0">
                  <c:v>101</c:v>
                </c:pt>
                <c:pt idx="1">
                  <c:v>160</c:v>
                </c:pt>
              </c:numCache>
            </c:numRef>
          </c:yVal>
          <c:smooth val="0"/>
          <c:extLst xmlns:c16r2="http://schemas.microsoft.com/office/drawing/2015/06/chart">
            <c:ext xmlns:c16="http://schemas.microsoft.com/office/drawing/2014/chart" uri="{C3380CC4-5D6E-409C-BE32-E72D297353CC}">
              <c16:uniqueId val="{00000001-C06D-4448-AC0F-E352814B0333}"/>
            </c:ext>
          </c:extLst>
        </c:ser>
        <c:dLbls>
          <c:showLegendKey val="0"/>
          <c:showVal val="0"/>
          <c:showCatName val="0"/>
          <c:showSerName val="0"/>
          <c:showPercent val="0"/>
          <c:showBubbleSize val="0"/>
        </c:dLbls>
        <c:axId val="236555824"/>
        <c:axId val="236564448"/>
      </c:scatterChart>
      <c:valAx>
        <c:axId val="236555824"/>
        <c:scaling>
          <c:orientation val="minMax"/>
          <c:max val="320"/>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64448"/>
        <c:crosses val="autoZero"/>
        <c:crossBetween val="midCat"/>
      </c:valAx>
      <c:valAx>
        <c:axId val="236564448"/>
        <c:scaling>
          <c:orientation val="minMax"/>
          <c:min val="8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582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Eng_Info!$S$26</c:f>
              <c:strCache>
                <c:ptCount val="1"/>
                <c:pt idx="0">
                  <c:v>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6171916010498686"/>
                  <c:y val="0.11532407407407408"/>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Eng_Info!$R$27:$R$28</c:f>
              <c:numCache>
                <c:formatCode>0.0</c:formatCode>
                <c:ptCount val="2"/>
                <c:pt idx="0">
                  <c:v>157.048</c:v>
                </c:pt>
                <c:pt idx="1">
                  <c:v>295.62</c:v>
                </c:pt>
              </c:numCache>
            </c:numRef>
          </c:xVal>
          <c:yVal>
            <c:numRef>
              <c:f>Eng_Info!$S$27:$S$28</c:f>
              <c:numCache>
                <c:formatCode>0.0</c:formatCode>
                <c:ptCount val="2"/>
                <c:pt idx="0">
                  <c:v>534</c:v>
                </c:pt>
                <c:pt idx="1">
                  <c:v>538</c:v>
                </c:pt>
              </c:numCache>
            </c:numRef>
          </c:yVal>
          <c:smooth val="0"/>
          <c:extLst xmlns:c16r2="http://schemas.microsoft.com/office/drawing/2015/06/chart">
            <c:ext xmlns:c16="http://schemas.microsoft.com/office/drawing/2014/chart" uri="{C3380CC4-5D6E-409C-BE32-E72D297353CC}">
              <c16:uniqueId val="{00000001-2D07-495C-B79C-014269A18B7B}"/>
            </c:ext>
          </c:extLst>
        </c:ser>
        <c:dLbls>
          <c:showLegendKey val="0"/>
          <c:showVal val="0"/>
          <c:showCatName val="0"/>
          <c:showSerName val="0"/>
          <c:showPercent val="0"/>
          <c:showBubbleSize val="0"/>
        </c:dLbls>
        <c:axId val="236558176"/>
        <c:axId val="236553864"/>
      </c:scatterChart>
      <c:valAx>
        <c:axId val="236558176"/>
        <c:scaling>
          <c:orientation val="minMax"/>
          <c:min val="14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3864"/>
        <c:crosses val="autoZero"/>
        <c:crossBetween val="midCat"/>
      </c:valAx>
      <c:valAx>
        <c:axId val="2365538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817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Eng_Info!$S$31</c:f>
              <c:strCache>
                <c:ptCount val="1"/>
                <c:pt idx="0">
                  <c:v>FEGT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3726881014873141"/>
                  <c:y val="0.17509769612131817"/>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Eng_Info!$R$32:$R$33</c:f>
              <c:numCache>
                <c:formatCode>0.0</c:formatCode>
                <c:ptCount val="2"/>
                <c:pt idx="0">
                  <c:v>157.048</c:v>
                </c:pt>
                <c:pt idx="1">
                  <c:v>295.62</c:v>
                </c:pt>
              </c:numCache>
            </c:numRef>
          </c:xVal>
          <c:yVal>
            <c:numRef>
              <c:f>Eng_Info!$S$32:$S$33</c:f>
              <c:numCache>
                <c:formatCode>0.0</c:formatCode>
                <c:ptCount val="2"/>
                <c:pt idx="0">
                  <c:v>1070.5999999999999</c:v>
                </c:pt>
                <c:pt idx="1">
                  <c:v>1077.0999999999999</c:v>
                </c:pt>
              </c:numCache>
            </c:numRef>
          </c:yVal>
          <c:smooth val="0"/>
          <c:extLst xmlns:c16r2="http://schemas.microsoft.com/office/drawing/2015/06/chart">
            <c:ext xmlns:c16="http://schemas.microsoft.com/office/drawing/2014/chart" uri="{C3380CC4-5D6E-409C-BE32-E72D297353CC}">
              <c16:uniqueId val="{00000001-CDE8-43E0-9692-CF700CD6B047}"/>
            </c:ext>
          </c:extLst>
        </c:ser>
        <c:dLbls>
          <c:showLegendKey val="0"/>
          <c:showVal val="0"/>
          <c:showCatName val="0"/>
          <c:showSerName val="0"/>
          <c:showPercent val="0"/>
          <c:showBubbleSize val="0"/>
        </c:dLbls>
        <c:axId val="236558568"/>
        <c:axId val="236557392"/>
      </c:scatterChart>
      <c:valAx>
        <c:axId val="236558568"/>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7392"/>
        <c:crosses val="autoZero"/>
        <c:crossBetween val="midCat"/>
      </c:valAx>
      <c:valAx>
        <c:axId val="23655739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856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Eng_Info!$AI$4</c:f>
              <c:strCache>
                <c:ptCount val="1"/>
                <c:pt idx="0">
                  <c:v>Stream 125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6.5033245844269463E-2"/>
                  <c:y val="-3.556685622630504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Eng_Info!$AI$5:$AI$7</c:f>
              <c:numCache>
                <c:formatCode>General</c:formatCode>
                <c:ptCount val="3"/>
                <c:pt idx="0">
                  <c:v>7</c:v>
                </c:pt>
                <c:pt idx="1">
                  <c:v>14</c:v>
                </c:pt>
                <c:pt idx="2">
                  <c:v>19.03</c:v>
                </c:pt>
              </c:numCache>
            </c:numRef>
          </c:yVal>
          <c:smooth val="0"/>
          <c:extLst xmlns:c16r2="http://schemas.microsoft.com/office/drawing/2015/06/chart">
            <c:ext xmlns:c16="http://schemas.microsoft.com/office/drawing/2014/chart" uri="{C3380CC4-5D6E-409C-BE32-E72D297353CC}">
              <c16:uniqueId val="{00000001-4243-4672-BA5A-1A292A581957}"/>
            </c:ext>
          </c:extLst>
        </c:ser>
        <c:dLbls>
          <c:showLegendKey val="0"/>
          <c:showVal val="0"/>
          <c:showCatName val="0"/>
          <c:showSerName val="0"/>
          <c:showPercent val="0"/>
          <c:showBubbleSize val="0"/>
        </c:dLbls>
        <c:axId val="236562880"/>
        <c:axId val="236560920"/>
      </c:scatterChart>
      <c:valAx>
        <c:axId val="23656288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60920"/>
        <c:crosses val="autoZero"/>
        <c:crossBetween val="midCat"/>
      </c:valAx>
      <c:valAx>
        <c:axId val="236560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628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Eng_Info!$AJ$4</c:f>
              <c:strCache>
                <c:ptCount val="1"/>
                <c:pt idx="0">
                  <c:v>Stream 126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8.7449693788276467E-2"/>
                  <c:y val="4.0688976377952754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Eng_Info!$AJ$5:$AJ$7</c:f>
              <c:numCache>
                <c:formatCode>General</c:formatCode>
                <c:ptCount val="3"/>
                <c:pt idx="0">
                  <c:v>15</c:v>
                </c:pt>
                <c:pt idx="1">
                  <c:v>45</c:v>
                </c:pt>
                <c:pt idx="2">
                  <c:v>65.34</c:v>
                </c:pt>
              </c:numCache>
            </c:numRef>
          </c:yVal>
          <c:smooth val="0"/>
          <c:extLst xmlns:c16r2="http://schemas.microsoft.com/office/drawing/2015/06/chart">
            <c:ext xmlns:c16="http://schemas.microsoft.com/office/drawing/2014/chart" uri="{C3380CC4-5D6E-409C-BE32-E72D297353CC}">
              <c16:uniqueId val="{00000001-EEFF-44F6-AAA0-45F85721C18D}"/>
            </c:ext>
          </c:extLst>
        </c:ser>
        <c:dLbls>
          <c:showLegendKey val="0"/>
          <c:showVal val="0"/>
          <c:showCatName val="0"/>
          <c:showSerName val="0"/>
          <c:showPercent val="0"/>
          <c:showBubbleSize val="0"/>
        </c:dLbls>
        <c:axId val="236563664"/>
        <c:axId val="236555432"/>
      </c:scatterChart>
      <c:valAx>
        <c:axId val="23656366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5432"/>
        <c:crosses val="autoZero"/>
        <c:crossBetween val="midCat"/>
      </c:valAx>
      <c:valAx>
        <c:axId val="236555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63664"/>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Eng_Info!$AK$4</c:f>
              <c:strCache>
                <c:ptCount val="1"/>
                <c:pt idx="0">
                  <c:v>Stream 155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Eng_Info!$AK$5:$AK$7</c:f>
              <c:numCache>
                <c:formatCode>General</c:formatCode>
                <c:ptCount val="3"/>
                <c:pt idx="0">
                  <c:v>22.13</c:v>
                </c:pt>
                <c:pt idx="1">
                  <c:v>42.13</c:v>
                </c:pt>
                <c:pt idx="2">
                  <c:v>62.13</c:v>
                </c:pt>
              </c:numCache>
            </c:numRef>
          </c:yVal>
          <c:smooth val="0"/>
          <c:extLst xmlns:c16r2="http://schemas.microsoft.com/office/drawing/2015/06/chart">
            <c:ext xmlns:c16="http://schemas.microsoft.com/office/drawing/2014/chart" uri="{C3380CC4-5D6E-409C-BE32-E72D297353CC}">
              <c16:uniqueId val="{00000001-E4DB-4952-8E47-D2C8A21F5EC7}"/>
            </c:ext>
          </c:extLst>
        </c:ser>
        <c:dLbls>
          <c:showLegendKey val="0"/>
          <c:showVal val="0"/>
          <c:showCatName val="0"/>
          <c:showSerName val="0"/>
          <c:showPercent val="0"/>
          <c:showBubbleSize val="0"/>
        </c:dLbls>
        <c:axId val="236553080"/>
        <c:axId val="236557784"/>
      </c:scatterChart>
      <c:valAx>
        <c:axId val="23655308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7784"/>
        <c:crosses val="autoZero"/>
        <c:crossBetween val="midCat"/>
      </c:valAx>
      <c:valAx>
        <c:axId val="236557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308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Eng_Info!$AL$4</c:f>
              <c:strCache>
                <c:ptCount val="1"/>
                <c:pt idx="0">
                  <c:v>Stream 159</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266859142607174"/>
                  <c:y val="9.123869932925055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Eng_Info!$AL$5:$AL$7</c:f>
              <c:numCache>
                <c:formatCode>General</c:formatCode>
                <c:ptCount val="3"/>
                <c:pt idx="0">
                  <c:v>8</c:v>
                </c:pt>
                <c:pt idx="1">
                  <c:v>14.17</c:v>
                </c:pt>
                <c:pt idx="2">
                  <c:v>24.17</c:v>
                </c:pt>
              </c:numCache>
            </c:numRef>
          </c:yVal>
          <c:smooth val="0"/>
          <c:extLst xmlns:c16r2="http://schemas.microsoft.com/office/drawing/2015/06/chart">
            <c:ext xmlns:c16="http://schemas.microsoft.com/office/drawing/2014/chart" uri="{C3380CC4-5D6E-409C-BE32-E72D297353CC}">
              <c16:uniqueId val="{00000001-F981-49F1-B115-C504A4144712}"/>
            </c:ext>
          </c:extLst>
        </c:ser>
        <c:dLbls>
          <c:showLegendKey val="0"/>
          <c:showVal val="0"/>
          <c:showCatName val="0"/>
          <c:showSerName val="0"/>
          <c:showPercent val="0"/>
          <c:showBubbleSize val="0"/>
        </c:dLbls>
        <c:axId val="236552688"/>
        <c:axId val="236559352"/>
      </c:scatterChart>
      <c:valAx>
        <c:axId val="23655268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9352"/>
        <c:crosses val="autoZero"/>
        <c:crossBetween val="midCat"/>
      </c:valAx>
      <c:valAx>
        <c:axId val="236559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2688"/>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Eng_Info!$AM$4</c:f>
              <c:strCache>
                <c:ptCount val="1"/>
                <c:pt idx="0">
                  <c:v>Stream 160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11522747156605424"/>
                  <c:y val="4.9948235637212013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Eng_Info!$AH$5:$AH$7</c:f>
              <c:numCache>
                <c:formatCode>0.0</c:formatCode>
                <c:ptCount val="3"/>
                <c:pt idx="0">
                  <c:v>157.048</c:v>
                </c:pt>
                <c:pt idx="1">
                  <c:v>235.565</c:v>
                </c:pt>
                <c:pt idx="2">
                  <c:v>295.62</c:v>
                </c:pt>
              </c:numCache>
            </c:numRef>
          </c:xVal>
          <c:yVal>
            <c:numRef>
              <c:f>Eng_Info!$AM$5:$AM$7</c:f>
              <c:numCache>
                <c:formatCode>General</c:formatCode>
                <c:ptCount val="3"/>
                <c:pt idx="0">
                  <c:v>6</c:v>
                </c:pt>
                <c:pt idx="1">
                  <c:v>15</c:v>
                </c:pt>
                <c:pt idx="2">
                  <c:v>25.36</c:v>
                </c:pt>
              </c:numCache>
            </c:numRef>
          </c:yVal>
          <c:smooth val="0"/>
          <c:extLst xmlns:c16r2="http://schemas.microsoft.com/office/drawing/2015/06/chart">
            <c:ext xmlns:c16="http://schemas.microsoft.com/office/drawing/2014/chart" uri="{C3380CC4-5D6E-409C-BE32-E72D297353CC}">
              <c16:uniqueId val="{00000001-1AA8-46D8-B29D-1EE051BE6E81}"/>
            </c:ext>
          </c:extLst>
        </c:ser>
        <c:dLbls>
          <c:showLegendKey val="0"/>
          <c:showVal val="0"/>
          <c:showCatName val="0"/>
          <c:showSerName val="0"/>
          <c:showPercent val="0"/>
          <c:showBubbleSize val="0"/>
        </c:dLbls>
        <c:axId val="236552296"/>
        <c:axId val="236556216"/>
      </c:scatterChart>
      <c:valAx>
        <c:axId val="236552296"/>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6216"/>
        <c:crosses val="autoZero"/>
        <c:crossBetween val="midCat"/>
      </c:valAx>
      <c:valAx>
        <c:axId val="236556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2296"/>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Eng_Info!$S$36</c:f>
              <c:strCache>
                <c:ptCount val="1"/>
                <c:pt idx="0">
                  <c:v>Aux</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1"/>
            <c:trendlineLbl>
              <c:layout>
                <c:manualLayout>
                  <c:x val="-0.21774715660542432"/>
                  <c:y val="9.604184893554972E-2"/>
                </c:manualLayout>
              </c:layout>
              <c:numFmt formatCode="General" sourceLinked="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rendlineLbl>
          </c:trendline>
          <c:xVal>
            <c:numRef>
              <c:f>Eng_Info!$R$37:$R$38</c:f>
              <c:numCache>
                <c:formatCode>0.0</c:formatCode>
                <c:ptCount val="2"/>
                <c:pt idx="0">
                  <c:v>157.048</c:v>
                </c:pt>
                <c:pt idx="1">
                  <c:v>295.62</c:v>
                </c:pt>
              </c:numCache>
            </c:numRef>
          </c:xVal>
          <c:yVal>
            <c:numRef>
              <c:f>Eng_Info!$S$37:$S$38</c:f>
              <c:numCache>
                <c:formatCode>0</c:formatCode>
                <c:ptCount val="2"/>
                <c:pt idx="0">
                  <c:v>8988</c:v>
                </c:pt>
                <c:pt idx="1">
                  <c:v>15729</c:v>
                </c:pt>
              </c:numCache>
            </c:numRef>
          </c:yVal>
          <c:smooth val="0"/>
          <c:extLst xmlns:c16r2="http://schemas.microsoft.com/office/drawing/2015/06/chart">
            <c:ext xmlns:c16="http://schemas.microsoft.com/office/drawing/2014/chart" uri="{C3380CC4-5D6E-409C-BE32-E72D297353CC}">
              <c16:uniqueId val="{00000001-02B9-4CEA-AF35-FDB274E860CE}"/>
            </c:ext>
          </c:extLst>
        </c:ser>
        <c:dLbls>
          <c:showLegendKey val="0"/>
          <c:showVal val="0"/>
          <c:showCatName val="0"/>
          <c:showSerName val="0"/>
          <c:showPercent val="0"/>
          <c:showBubbleSize val="0"/>
        </c:dLbls>
        <c:axId val="236558960"/>
        <c:axId val="236560136"/>
      </c:scatterChart>
      <c:valAx>
        <c:axId val="236558960"/>
        <c:scaling>
          <c:orientation val="minMax"/>
          <c:min val="150"/>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60136"/>
        <c:crosses val="autoZero"/>
        <c:crossBetween val="midCat"/>
      </c:valAx>
      <c:valAx>
        <c:axId val="236560136"/>
        <c:scaling>
          <c:orientation val="minMax"/>
          <c:min val="8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558960"/>
        <c:crosses val="autoZero"/>
        <c:crossBetween val="midCat"/>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2289" name="ELINK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1265" name="ELINK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xdr:col>
          <xdr:colOff>142875</xdr:colOff>
          <xdr:row>5</xdr:row>
          <xdr:rowOff>0</xdr:rowOff>
        </xdr:to>
        <xdr:sp macro="" textlink="">
          <xdr:nvSpPr>
            <xdr:cNvPr id="10241" name="ELINK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284480</xdr:colOff>
      <xdr:row>14</xdr:row>
      <xdr:rowOff>66040</xdr:rowOff>
    </xdr:from>
    <xdr:to>
      <xdr:col>15</xdr:col>
      <xdr:colOff>314960</xdr:colOff>
      <xdr:row>29</xdr:row>
      <xdr:rowOff>45720</xdr:rowOff>
    </xdr:to>
    <xdr:graphicFrame macro="">
      <xdr:nvGraphicFramePr>
        <xdr:cNvPr id="2" name="Chart 1">
          <a:extLst>
            <a:ext uri="{FF2B5EF4-FFF2-40B4-BE49-F238E27FC236}">
              <a16:creationId xmlns:a16="http://schemas.microsoft.com/office/drawing/2014/main" xmlns=""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277009</xdr:colOff>
      <xdr:row>0</xdr:row>
      <xdr:rowOff>37354</xdr:rowOff>
    </xdr:from>
    <xdr:to>
      <xdr:col>31</xdr:col>
      <xdr:colOff>465268</xdr:colOff>
      <xdr:row>14</xdr:row>
      <xdr:rowOff>54088</xdr:rowOff>
    </xdr:to>
    <xdr:graphicFrame macro="">
      <xdr:nvGraphicFramePr>
        <xdr:cNvPr id="3" name="Chart 2">
          <a:extLst>
            <a:ext uri="{FF2B5EF4-FFF2-40B4-BE49-F238E27FC236}">
              <a16:creationId xmlns:a16="http://schemas.microsoft.com/office/drawing/2014/main" xmlns=""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268044</xdr:colOff>
      <xdr:row>14</xdr:row>
      <xdr:rowOff>161663</xdr:rowOff>
    </xdr:from>
    <xdr:to>
      <xdr:col>31</xdr:col>
      <xdr:colOff>456303</xdr:colOff>
      <xdr:row>30</xdr:row>
      <xdr:rowOff>32571</xdr:rowOff>
    </xdr:to>
    <xdr:graphicFrame macro="">
      <xdr:nvGraphicFramePr>
        <xdr:cNvPr id="4" name="Chart 3">
          <a:extLst>
            <a:ext uri="{FF2B5EF4-FFF2-40B4-BE49-F238E27FC236}">
              <a16:creationId xmlns:a16="http://schemas.microsoft.com/office/drawing/2014/main" xmlns=""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278205</xdr:colOff>
      <xdr:row>30</xdr:row>
      <xdr:rowOff>141941</xdr:rowOff>
    </xdr:from>
    <xdr:to>
      <xdr:col>31</xdr:col>
      <xdr:colOff>477520</xdr:colOff>
      <xdr:row>46</xdr:row>
      <xdr:rowOff>12849</xdr:rowOff>
    </xdr:to>
    <xdr:graphicFrame macro="">
      <xdr:nvGraphicFramePr>
        <xdr:cNvPr id="5" name="Chart 4">
          <a:extLst>
            <a:ext uri="{FF2B5EF4-FFF2-40B4-BE49-F238E27FC236}">
              <a16:creationId xmlns:a16="http://schemas.microsoft.com/office/drawing/2014/main" xmlns=""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100149</xdr:colOff>
      <xdr:row>8</xdr:row>
      <xdr:rowOff>71120</xdr:rowOff>
    </xdr:from>
    <xdr:to>
      <xdr:col>38</xdr:col>
      <xdr:colOff>170544</xdr:colOff>
      <xdr:row>23</xdr:row>
      <xdr:rowOff>50800</xdr:rowOff>
    </xdr:to>
    <xdr:graphicFrame macro="">
      <xdr:nvGraphicFramePr>
        <xdr:cNvPr id="6" name="Chart 5">
          <a:extLst>
            <a:ext uri="{FF2B5EF4-FFF2-40B4-BE49-F238E27FC236}">
              <a16:creationId xmlns:a16="http://schemas.microsoft.com/office/drawing/2014/main" xmlns=""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110309</xdr:colOff>
      <xdr:row>23</xdr:row>
      <xdr:rowOff>121920</xdr:rowOff>
    </xdr:from>
    <xdr:to>
      <xdr:col>38</xdr:col>
      <xdr:colOff>180704</xdr:colOff>
      <xdr:row>38</xdr:row>
      <xdr:rowOff>121920</xdr:rowOff>
    </xdr:to>
    <xdr:graphicFrame macro="">
      <xdr:nvGraphicFramePr>
        <xdr:cNvPr id="7" name="Chart 6">
          <a:extLst>
            <a:ext uri="{FF2B5EF4-FFF2-40B4-BE49-F238E27FC236}">
              <a16:creationId xmlns:a16="http://schemas.microsoft.com/office/drawing/2014/main" xmlns=""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110309</xdr:colOff>
      <xdr:row>39</xdr:row>
      <xdr:rowOff>60960</xdr:rowOff>
    </xdr:from>
    <xdr:to>
      <xdr:col>38</xdr:col>
      <xdr:colOff>180704</xdr:colOff>
      <xdr:row>54</xdr:row>
      <xdr:rowOff>60960</xdr:rowOff>
    </xdr:to>
    <xdr:graphicFrame macro="">
      <xdr:nvGraphicFramePr>
        <xdr:cNvPr id="8" name="Chart 7">
          <a:extLst>
            <a:ext uri="{FF2B5EF4-FFF2-40B4-BE49-F238E27FC236}">
              <a16:creationId xmlns:a16="http://schemas.microsoft.com/office/drawing/2014/main" xmlns=""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38</xdr:col>
      <xdr:colOff>403498</xdr:colOff>
      <xdr:row>8</xdr:row>
      <xdr:rowOff>57264</xdr:rowOff>
    </xdr:from>
    <xdr:to>
      <xdr:col>47</xdr:col>
      <xdr:colOff>237836</xdr:colOff>
      <xdr:row>23</xdr:row>
      <xdr:rowOff>36944</xdr:rowOff>
    </xdr:to>
    <xdr:graphicFrame macro="">
      <xdr:nvGraphicFramePr>
        <xdr:cNvPr id="9" name="Chart 8">
          <a:extLst>
            <a:ext uri="{FF2B5EF4-FFF2-40B4-BE49-F238E27FC236}">
              <a16:creationId xmlns:a16="http://schemas.microsoft.com/office/drawing/2014/main" xmlns=""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38</xdr:col>
      <xdr:colOff>413658</xdr:colOff>
      <xdr:row>23</xdr:row>
      <xdr:rowOff>108064</xdr:rowOff>
    </xdr:from>
    <xdr:to>
      <xdr:col>47</xdr:col>
      <xdr:colOff>247996</xdr:colOff>
      <xdr:row>38</xdr:row>
      <xdr:rowOff>108064</xdr:rowOff>
    </xdr:to>
    <xdr:graphicFrame macro="">
      <xdr:nvGraphicFramePr>
        <xdr:cNvPr id="10" name="Chart 9">
          <a:extLst>
            <a:ext uri="{FF2B5EF4-FFF2-40B4-BE49-F238E27FC236}">
              <a16:creationId xmlns:a16="http://schemas.microsoft.com/office/drawing/2014/main" xmlns=""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294640</xdr:colOff>
      <xdr:row>29</xdr:row>
      <xdr:rowOff>132080</xdr:rowOff>
    </xdr:from>
    <xdr:to>
      <xdr:col>15</xdr:col>
      <xdr:colOff>325120</xdr:colOff>
      <xdr:row>44</xdr:row>
      <xdr:rowOff>132080</xdr:rowOff>
    </xdr:to>
    <xdr:graphicFrame macro="">
      <xdr:nvGraphicFramePr>
        <xdr:cNvPr id="11" name="Chart 10">
          <a:extLst>
            <a:ext uri="{FF2B5EF4-FFF2-40B4-BE49-F238E27FC236}">
              <a16:creationId xmlns:a16="http://schemas.microsoft.com/office/drawing/2014/main" xmlns=""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20</xdr:col>
      <xdr:colOff>504020</xdr:colOff>
      <xdr:row>34</xdr:row>
      <xdr:rowOff>53883</xdr:rowOff>
    </xdr:to>
    <xdr:pic>
      <xdr:nvPicPr>
        <xdr:cNvPr id="2" name="Picture 1">
          <a:extLst>
            <a:ext uri="{FF2B5EF4-FFF2-40B4-BE49-F238E27FC236}">
              <a16:creationId xmlns:a16="http://schemas.microsoft.com/office/drawing/2014/main" xmlns=""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12696020" cy="6271803"/>
        </a:xfrm>
        <a:prstGeom prst="rect">
          <a:avLst/>
        </a:prstGeom>
      </xdr:spPr>
    </xdr:pic>
    <xdr:clientData/>
  </xdr:twoCellAnchor>
  <xdr:twoCellAnchor editAs="oneCell">
    <xdr:from>
      <xdr:col>21</xdr:col>
      <xdr:colOff>171450</xdr:colOff>
      <xdr:row>0</xdr:row>
      <xdr:rowOff>95249</xdr:rowOff>
    </xdr:from>
    <xdr:to>
      <xdr:col>35</xdr:col>
      <xdr:colOff>67574</xdr:colOff>
      <xdr:row>25</xdr:row>
      <xdr:rowOff>19049</xdr:rowOff>
    </xdr:to>
    <xdr:pic>
      <xdr:nvPicPr>
        <xdr:cNvPr id="3" name="Picture 2">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2"/>
        <a:stretch>
          <a:fillRect/>
        </a:stretch>
      </xdr:blipFill>
      <xdr:spPr>
        <a:xfrm>
          <a:off x="12973050" y="95249"/>
          <a:ext cx="8430524" cy="4495800"/>
        </a:xfrm>
        <a:prstGeom prst="rect">
          <a:avLst/>
        </a:prstGeom>
      </xdr:spPr>
    </xdr:pic>
    <xdr:clientData/>
  </xdr:twoCellAnchor>
  <xdr:twoCellAnchor editAs="oneCell">
    <xdr:from>
      <xdr:col>21</xdr:col>
      <xdr:colOff>0</xdr:colOff>
      <xdr:row>26</xdr:row>
      <xdr:rowOff>38100</xdr:rowOff>
    </xdr:from>
    <xdr:to>
      <xdr:col>35</xdr:col>
      <xdr:colOff>351290</xdr:colOff>
      <xdr:row>35</xdr:row>
      <xdr:rowOff>63008</xdr:rowOff>
    </xdr:to>
    <xdr:pic>
      <xdr:nvPicPr>
        <xdr:cNvPr id="4" name="Picture 3">
          <a:extLst>
            <a:ext uri="{FF2B5EF4-FFF2-40B4-BE49-F238E27FC236}">
              <a16:creationId xmlns:a16="http://schemas.microsoft.com/office/drawing/2014/main" xmlns="" id="{00000000-0008-0000-0400-000004000000}"/>
            </a:ext>
          </a:extLst>
        </xdr:cNvPr>
        <xdr:cNvPicPr>
          <a:picLocks noChangeAspect="1"/>
        </xdr:cNvPicPr>
      </xdr:nvPicPr>
      <xdr:blipFill>
        <a:blip xmlns:r="http://schemas.openxmlformats.org/officeDocument/2006/relationships" r:embed="rId3"/>
        <a:stretch>
          <a:fillRect/>
        </a:stretch>
      </xdr:blipFill>
      <xdr:spPr>
        <a:xfrm>
          <a:off x="12801600" y="4792980"/>
          <a:ext cx="8885690" cy="167082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775"/>
  <sheetViews>
    <sheetView topLeftCell="B1" workbookViewId="0">
      <selection activeCell="F8" sqref="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9641</v>
      </c>
    </row>
    <row r="7" spans="1:6" ht="15" customHeight="1">
      <c r="A7" s="138"/>
      <c r="B7" s="152" t="s">
        <v>2</v>
      </c>
      <c r="C7" s="153" t="s">
        <v>3</v>
      </c>
      <c r="D7" s="154" t="s">
        <v>4</v>
      </c>
      <c r="E7" s="160" t="s">
        <v>4</v>
      </c>
    </row>
    <row r="8" spans="1:6" ht="75">
      <c r="A8" s="135" t="s">
        <v>9</v>
      </c>
      <c r="B8" s="144" t="s">
        <v>9392</v>
      </c>
      <c r="C8" s="149"/>
      <c r="D8" s="164">
        <v>0</v>
      </c>
      <c r="E8" s="170">
        <f t="shared" ref="E8:E71" si="0">_xlfn.IFNA(F8,D8)</f>
        <v>0</v>
      </c>
      <c r="F8" s="131" t="e">
        <f>VLOOKUP(B8,input!$I$3:$J$35,2,FALSE)</f>
        <v>#N/A</v>
      </c>
    </row>
    <row r="9" spans="1:6">
      <c r="A9" s="135" t="s">
        <v>11</v>
      </c>
      <c r="B9" s="144" t="s">
        <v>12</v>
      </c>
      <c r="C9" s="149"/>
      <c r="D9" s="165">
        <v>1</v>
      </c>
      <c r="E9" s="170">
        <f t="shared" si="0"/>
        <v>1</v>
      </c>
      <c r="F9" s="131" t="e">
        <f>VLOOKUP(B9,input!$I$3:$J$35,2,FALSE)</f>
        <v>#N/A</v>
      </c>
    </row>
    <row r="10" spans="1:6" ht="45">
      <c r="A10" s="135" t="s">
        <v>13</v>
      </c>
      <c r="B10" s="144" t="s">
        <v>14</v>
      </c>
      <c r="C10" s="149" t="s">
        <v>15</v>
      </c>
      <c r="D10" s="164">
        <v>157048</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4.4642009735107422</v>
      </c>
      <c r="E26" s="170">
        <f t="shared" si="0"/>
        <v>4.4642009735107422</v>
      </c>
      <c r="F26" s="131" t="e">
        <f>VLOOKUP(B26,input!$I$3:$J$35,2,FALSE)</f>
        <v>#N/A</v>
      </c>
    </row>
    <row r="27" spans="1:6" ht="30">
      <c r="A27" s="135" t="s">
        <v>53</v>
      </c>
      <c r="B27" s="144" t="s">
        <v>54</v>
      </c>
      <c r="C27" s="149" t="s">
        <v>42</v>
      </c>
      <c r="D27" s="167">
        <v>147.61366271972656</v>
      </c>
      <c r="E27" s="170">
        <f t="shared" si="0"/>
        <v>147.61366271972656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0.4830964207649231</v>
      </c>
      <c r="E50" s="170">
        <f t="shared" si="0"/>
        <v>0.4830964207649231</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156.07244873046875</v>
      </c>
      <c r="E65" s="170">
        <f t="shared" si="0"/>
        <v>156.07244873046875</v>
      </c>
      <c r="F65" s="131" t="e">
        <f>VLOOKUP(B65,input!$I$3:$J$35,2,FALSE)</f>
        <v>#N/A</v>
      </c>
    </row>
    <row r="66" spans="1:6" ht="45">
      <c r="A66" s="135" t="s">
        <v>137</v>
      </c>
      <c r="B66" s="144" t="s">
        <v>138</v>
      </c>
      <c r="C66" s="149" t="s">
        <v>71</v>
      </c>
      <c r="D66" s="168">
        <v>59.212589263916016</v>
      </c>
      <c r="E66" s="170">
        <f t="shared" si="0"/>
        <v>59.212589263916016</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ref="E72:E135" si="1">_xlfn.IFNA(F72,D72)</f>
        <v>1200</v>
      </c>
      <c r="F72" s="131" t="e">
        <f>VLOOKUP(B72,input!$I$3:$J$35,2,FALSE)</f>
        <v>#N/A</v>
      </c>
    </row>
    <row r="73" spans="1:6" ht="30">
      <c r="A73" s="135" t="s">
        <v>151</v>
      </c>
      <c r="B73" s="144" t="s">
        <v>152</v>
      </c>
      <c r="C73" s="149"/>
      <c r="D73" s="167">
        <v>1200</v>
      </c>
      <c r="E73" s="170">
        <f t="shared" si="1"/>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2.0241031646728516</v>
      </c>
      <c r="E76" s="170">
        <f t="shared" si="1"/>
        <v>2.0241031646728516</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8">
        <v>72.345436096191406</v>
      </c>
      <c r="E79" s="170">
        <f t="shared" si="1"/>
        <v>72.345436096191406</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9">
        <v>0.69304561614990234</v>
      </c>
      <c r="E90" s="170">
        <f t="shared" si="1"/>
        <v>0.69304561614990234</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24.157878875732422</v>
      </c>
      <c r="E93" s="170">
        <f t="shared" si="1"/>
        <v>24.157878875732422</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2.0241031646728516</v>
      </c>
      <c r="E104" s="170">
        <f t="shared" si="1"/>
        <v>2.0241031646728516</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8">
        <v>72.345436096191406</v>
      </c>
      <c r="E107" s="170">
        <f t="shared" si="1"/>
        <v>72.345436096191406</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9">
        <v>0.69304561614990234</v>
      </c>
      <c r="E118" s="170">
        <f t="shared" si="1"/>
        <v>0.69304561614990234</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24.157878875732422</v>
      </c>
      <c r="E121" s="170">
        <f t="shared" si="1"/>
        <v>24.157878875732422</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156.07244873046875</v>
      </c>
      <c r="E135" s="170">
        <f t="shared" si="1"/>
        <v>156.07244873046875</v>
      </c>
      <c r="F135" s="131" t="e">
        <f>VLOOKUP(B135,input!$I$3:$J$35,2,FALSE)</f>
        <v>#N/A</v>
      </c>
    </row>
    <row r="136" spans="1:6" ht="45">
      <c r="A136" s="135" t="s">
        <v>277</v>
      </c>
      <c r="B136" s="144" t="s">
        <v>278</v>
      </c>
      <c r="C136" s="149" t="s">
        <v>71</v>
      </c>
      <c r="D136" s="168">
        <v>59.212589263916016</v>
      </c>
      <c r="E136" s="170">
        <f t="shared" ref="E136:E199" si="2">_xlfn.IFNA(F136,D136)</f>
        <v>59.212589263916016</v>
      </c>
      <c r="F136" s="131" t="e">
        <f>VLOOKUP(B136,input!$I$3:$J$35,2,FALSE)</f>
        <v>#N/A</v>
      </c>
    </row>
    <row r="137" spans="1:6" ht="30">
      <c r="A137" s="135" t="s">
        <v>279</v>
      </c>
      <c r="B137" s="144" t="s">
        <v>280</v>
      </c>
      <c r="C137" s="149"/>
      <c r="D137" s="165">
        <v>1.0499999523162842</v>
      </c>
      <c r="E137" s="170">
        <f t="shared" si="2"/>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455.79190063476562</v>
      </c>
      <c r="E198" s="170">
        <f t="shared" si="2"/>
        <v>455.79190063476562</v>
      </c>
      <c r="F198" s="131" t="e">
        <f>VLOOKUP(B198,input!$I$3:$J$35,2,FALSE)</f>
        <v>#N/A</v>
      </c>
    </row>
    <row r="199" spans="1:6" ht="30">
      <c r="A199" s="135" t="s">
        <v>406</v>
      </c>
      <c r="B199" s="144" t="s">
        <v>407</v>
      </c>
      <c r="C199" s="149" t="s">
        <v>42</v>
      </c>
      <c r="D199" s="167">
        <v>1070.5999755859375</v>
      </c>
      <c r="E199" s="170">
        <f t="shared" si="2"/>
        <v>1063.9035000000001</v>
      </c>
      <c r="F199" s="131">
        <f>VLOOKUP(B199,input!$I$3:$J$35,2,FALSE)</f>
        <v>1063.9035000000001</v>
      </c>
    </row>
    <row r="200" spans="1:6" ht="30">
      <c r="A200" s="135" t="s">
        <v>408</v>
      </c>
      <c r="B200" s="144" t="s">
        <v>409</v>
      </c>
      <c r="C200" s="149" t="s">
        <v>45</v>
      </c>
      <c r="D200" s="168">
        <v>20</v>
      </c>
      <c r="E200" s="170">
        <f t="shared" ref="E200:E263" si="3">_xlfn.IFNA(F200,D200)</f>
        <v>15</v>
      </c>
      <c r="F200" s="131">
        <f>VLOOKUP(B200,input!$I$3:$J$35,2,FALSE)</f>
        <v>15</v>
      </c>
    </row>
    <row r="201" spans="1:6" ht="30">
      <c r="A201" s="135" t="s">
        <v>410</v>
      </c>
      <c r="B201" s="144" t="s">
        <v>411</v>
      </c>
      <c r="C201" s="149" t="s">
        <v>45</v>
      </c>
      <c r="D201" s="165">
        <v>2.5</v>
      </c>
      <c r="E201" s="170">
        <f t="shared" si="3"/>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ref="E264:E327" si="4">_xlfn.IFNA(F264,D264)</f>
        <v>0</v>
      </c>
      <c r="F264" s="131" t="e">
        <f>VLOOKUP(B264,input!$I$3:$J$35,2,FALSE)</f>
        <v>#N/A</v>
      </c>
    </row>
    <row r="265" spans="1:6">
      <c r="A265" s="135" t="s">
        <v>541</v>
      </c>
      <c r="B265" s="144" t="s">
        <v>542</v>
      </c>
      <c r="C265" s="149" t="s">
        <v>368</v>
      </c>
      <c r="D265" s="164">
        <v>0</v>
      </c>
      <c r="E265" s="170">
        <f t="shared" si="4"/>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ref="E328:E391" si="5">_xlfn.IFNA(F328,D328)</f>
        <v>15</v>
      </c>
      <c r="F328" s="131" t="e">
        <f>VLOOKUP(B328,input!$I$3:$J$35,2,FALSE)</f>
        <v>#N/A</v>
      </c>
    </row>
    <row r="329" spans="1:6" ht="30">
      <c r="A329" s="135" t="s">
        <v>669</v>
      </c>
      <c r="B329" s="144" t="s">
        <v>670</v>
      </c>
      <c r="C329" s="149" t="s">
        <v>42</v>
      </c>
      <c r="D329" s="164">
        <v>0</v>
      </c>
      <c r="E329" s="170">
        <f t="shared" si="5"/>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8">
        <v>98.479118347167969</v>
      </c>
      <c r="E354" s="170">
        <f t="shared" si="5"/>
        <v>98.479118347167969</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7">
        <v>3000</v>
      </c>
      <c r="E358" s="170">
        <f t="shared" si="5"/>
        <v>3000</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8">
        <v>31.083831787109375</v>
      </c>
      <c r="E362" s="170">
        <f t="shared" si="5"/>
        <v>31.083831787109375</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285.44842529296875</v>
      </c>
      <c r="E365" s="170">
        <f t="shared" si="5"/>
        <v>285.44842529296875</v>
      </c>
      <c r="F365" s="131" t="e">
        <f>VLOOKUP(B365,input!$I$3:$J$35,2,FALSE)</f>
        <v>#N/A</v>
      </c>
    </row>
    <row r="366" spans="1:6" ht="30">
      <c r="A366" s="135" t="s">
        <v>743</v>
      </c>
      <c r="B366" s="144" t="s">
        <v>744</v>
      </c>
      <c r="C366" s="149" t="s">
        <v>50</v>
      </c>
      <c r="D366" s="168">
        <v>93.25726318359375</v>
      </c>
      <c r="E366" s="170">
        <f t="shared" si="5"/>
        <v>93.25726318359375</v>
      </c>
      <c r="F366" s="131" t="e">
        <f>VLOOKUP(B366,input!$I$3:$J$35,2,FALSE)</f>
        <v>#N/A</v>
      </c>
    </row>
    <row r="367" spans="1:6" ht="30">
      <c r="A367" s="135" t="s">
        <v>745</v>
      </c>
      <c r="B367" s="144" t="s">
        <v>746</v>
      </c>
      <c r="C367" s="149" t="s">
        <v>50</v>
      </c>
      <c r="D367" s="165">
        <v>4.4642000198364258</v>
      </c>
      <c r="E367" s="170">
        <f t="shared" si="5"/>
        <v>4.4642000198364258</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5">
        <v>6.8063850402832031</v>
      </c>
      <c r="E369" s="170">
        <f t="shared" si="5"/>
        <v>6.8063850402832031</v>
      </c>
      <c r="F369" s="131" t="e">
        <f>VLOOKUP(B369,input!$I$3:$J$35,2,FALSE)</f>
        <v>#N/A</v>
      </c>
    </row>
    <row r="370" spans="1:6" ht="30">
      <c r="A370" s="135" t="s">
        <v>751</v>
      </c>
      <c r="B370" s="144" t="s">
        <v>752</v>
      </c>
      <c r="C370" s="149" t="s">
        <v>50</v>
      </c>
      <c r="D370" s="168">
        <v>98.479118347167969</v>
      </c>
      <c r="E370" s="170">
        <f t="shared" si="5"/>
        <v>98.479118347167969</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7">
        <v>3000</v>
      </c>
      <c r="E374" s="170">
        <f t="shared" si="5"/>
        <v>3000</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8">
        <v>31.083831787109375</v>
      </c>
      <c r="E378" s="170">
        <f t="shared" si="5"/>
        <v>31.083831787109375</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285.44842529296875</v>
      </c>
      <c r="E381" s="170">
        <f t="shared" si="5"/>
        <v>285.44842529296875</v>
      </c>
      <c r="F381" s="131" t="e">
        <f>VLOOKUP(B381,input!$I$3:$J$35,2,FALSE)</f>
        <v>#N/A</v>
      </c>
    </row>
    <row r="382" spans="1:6" ht="30">
      <c r="A382" s="135" t="s">
        <v>775</v>
      </c>
      <c r="B382" s="144" t="s">
        <v>776</v>
      </c>
      <c r="C382" s="149" t="s">
        <v>50</v>
      </c>
      <c r="D382" s="168">
        <v>93.25726318359375</v>
      </c>
      <c r="E382" s="170">
        <f t="shared" si="5"/>
        <v>93.25726318359375</v>
      </c>
      <c r="F382" s="131" t="e">
        <f>VLOOKUP(B382,input!$I$3:$J$35,2,FALSE)</f>
        <v>#N/A</v>
      </c>
    </row>
    <row r="383" spans="1:6" ht="30">
      <c r="A383" s="135" t="s">
        <v>777</v>
      </c>
      <c r="B383" s="144" t="s">
        <v>778</v>
      </c>
      <c r="C383" s="149" t="s">
        <v>50</v>
      </c>
      <c r="D383" s="165">
        <v>4.4642000198364258</v>
      </c>
      <c r="E383" s="170">
        <f t="shared" si="5"/>
        <v>4.4642000198364258</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5">
        <v>6.8063850402832031</v>
      </c>
      <c r="E385" s="170">
        <f t="shared" si="5"/>
        <v>6.8063850402832031</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ref="E392:E455" si="6">_xlfn.IFNA(F392,D392)</f>
        <v>0.5</v>
      </c>
      <c r="F392" s="131" t="e">
        <f>VLOOKUP(B392,input!$I$3:$J$35,2,FALSE)</f>
        <v>#N/A</v>
      </c>
    </row>
    <row r="393" spans="1:6" ht="30">
      <c r="A393" s="135" t="s">
        <v>797</v>
      </c>
      <c r="B393" s="144" t="s">
        <v>798</v>
      </c>
      <c r="C393" s="149"/>
      <c r="D393" s="169">
        <v>0.81818181276321411</v>
      </c>
      <c r="E393" s="170">
        <f t="shared" si="6"/>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534</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534</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ref="E456:E519" si="7">_xlfn.IFNA(F456,D456)</f>
        <v>1</v>
      </c>
      <c r="F456" s="131" t="e">
        <f>VLOOKUP(B456,input!$I$3:$J$35,2,FALSE)</f>
        <v>#N/A</v>
      </c>
    </row>
    <row r="457" spans="1:6" ht="30">
      <c r="A457" s="135" t="s">
        <v>925</v>
      </c>
      <c r="B457" s="144" t="s">
        <v>926</v>
      </c>
      <c r="C457" s="149"/>
      <c r="D457" s="165">
        <v>1</v>
      </c>
      <c r="E457" s="170">
        <f t="shared" si="7"/>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23.600000381469727</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ref="E520:E583" si="8">_xlfn.IFNA(F520,D520)</f>
        <v>1.0135135650634766</v>
      </c>
      <c r="F520" s="131" t="e">
        <f>VLOOKUP(B520,input!$I$3:$J$35,2,FALSE)</f>
        <v>#N/A</v>
      </c>
    </row>
    <row r="521" spans="1:6">
      <c r="A521" s="135" t="s">
        <v>1053</v>
      </c>
      <c r="B521" s="144" t="s">
        <v>1054</v>
      </c>
      <c r="C521" s="149" t="s">
        <v>42</v>
      </c>
      <c r="D521" s="168">
        <v>29.999990463256836</v>
      </c>
      <c r="E521" s="170">
        <f t="shared" si="8"/>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8988</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5">
        <v>7.0500001907348633</v>
      </c>
      <c r="E532" s="170">
        <f t="shared" si="8"/>
        <v>-36.313000000000002</v>
      </c>
      <c r="F532" s="131">
        <f>VLOOKUP(B532,input!$I$3:$J$35,2,FALSE)</f>
        <v>-36.313000000000002</v>
      </c>
    </row>
    <row r="533" spans="1:6" ht="60">
      <c r="A533" s="135" t="s">
        <v>1077</v>
      </c>
      <c r="B533" s="144" t="s">
        <v>1078</v>
      </c>
      <c r="C533" s="149" t="s">
        <v>20</v>
      </c>
      <c r="D533" s="168">
        <v>15.420000076293945</v>
      </c>
      <c r="E533" s="170">
        <f t="shared" si="8"/>
        <v>-14.232499999999998</v>
      </c>
      <c r="F533" s="131">
        <f>VLOOKUP(B533,input!$I$3:$J$35,2,FALSE)</f>
        <v>-14.232499999999998</v>
      </c>
    </row>
    <row r="534" spans="1:6" ht="60">
      <c r="A534" s="135" t="s">
        <v>1079</v>
      </c>
      <c r="B534" s="144" t="s">
        <v>1080</v>
      </c>
      <c r="C534" s="149" t="s">
        <v>20</v>
      </c>
      <c r="D534" s="168">
        <v>21.370000839233398</v>
      </c>
      <c r="E534" s="170">
        <f t="shared" si="8"/>
        <v>-19.397000000000002</v>
      </c>
      <c r="F534" s="131">
        <f>VLOOKUP(B534,input!$I$3:$J$35,2,FALSE)</f>
        <v>-19.397000000000002</v>
      </c>
    </row>
    <row r="535" spans="1:6" ht="60">
      <c r="A535" s="135" t="s">
        <v>1081</v>
      </c>
      <c r="B535" s="144" t="s">
        <v>1082</v>
      </c>
      <c r="C535" s="149" t="s">
        <v>20</v>
      </c>
      <c r="D535" s="165">
        <v>7.1399998664855957</v>
      </c>
      <c r="E535" s="170">
        <f t="shared" si="8"/>
        <v>-9.1639999999999997</v>
      </c>
      <c r="F535" s="131">
        <f>VLOOKUP(B535,input!$I$3:$J$35,2,FALSE)</f>
        <v>-9.1639999999999997</v>
      </c>
    </row>
    <row r="536" spans="1:6" ht="60">
      <c r="A536" s="135" t="s">
        <v>1083</v>
      </c>
      <c r="B536" s="144" t="s">
        <v>1084</v>
      </c>
      <c r="C536" s="149" t="s">
        <v>20</v>
      </c>
      <c r="D536" s="165">
        <v>5.440000057220459</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101</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36.459999084472656</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21.979999542236328</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ref="E584:E647" si="9">_xlfn.IFNA(F584,D584)</f>
        <v>0</v>
      </c>
      <c r="F584" s="131" t="e">
        <f>VLOOKUP(B584,input!$I$3:$J$35,2,FALSE)</f>
        <v>#N/A</v>
      </c>
    </row>
    <row r="585" spans="1:6" ht="30">
      <c r="A585" s="135" t="s">
        <v>1181</v>
      </c>
      <c r="B585" s="144" t="s">
        <v>1182</v>
      </c>
      <c r="C585" s="149" t="s">
        <v>368</v>
      </c>
      <c r="D585" s="164">
        <v>0</v>
      </c>
      <c r="E585" s="170">
        <f t="shared" si="9"/>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11.479999542236328</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4.4200000762939453</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3.309999942779541</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1.8700001239776611</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1.2400000095367432</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157048.015625</v>
      </c>
      <c r="E654" s="184">
        <v>157048.015625</v>
      </c>
    </row>
    <row r="655" spans="1:6">
      <c r="A655" s="135" t="s">
        <v>1319</v>
      </c>
      <c r="B655" s="145" t="s">
        <v>1320</v>
      </c>
      <c r="C655" s="150" t="s">
        <v>15</v>
      </c>
      <c r="D655" s="173">
        <v>148060.015625</v>
      </c>
      <c r="E655" s="184">
        <v>148060.015625</v>
      </c>
    </row>
    <row r="656" spans="1:6" ht="30">
      <c r="A656" s="135" t="s">
        <v>1321</v>
      </c>
      <c r="B656" s="145" t="s">
        <v>1322</v>
      </c>
      <c r="C656" s="150" t="s">
        <v>15</v>
      </c>
      <c r="D656" s="173">
        <v>8988</v>
      </c>
      <c r="E656" s="184">
        <v>8988</v>
      </c>
    </row>
    <row r="657" spans="1:5">
      <c r="A657" s="135" t="s">
        <v>1323</v>
      </c>
      <c r="B657" s="145" t="s">
        <v>1324</v>
      </c>
      <c r="C657" s="150" t="s">
        <v>15</v>
      </c>
      <c r="D657" s="173">
        <v>8988</v>
      </c>
      <c r="E657" s="184">
        <v>8988</v>
      </c>
    </row>
    <row r="658" spans="1:5">
      <c r="A658" s="135" t="s">
        <v>1325</v>
      </c>
      <c r="B658" s="145" t="s">
        <v>1326</v>
      </c>
      <c r="C658" s="150" t="s">
        <v>15</v>
      </c>
      <c r="D658" s="174">
        <v>0</v>
      </c>
      <c r="E658" s="185">
        <v>0</v>
      </c>
    </row>
    <row r="659" spans="1:5" ht="30">
      <c r="A659" s="135" t="s">
        <v>1327</v>
      </c>
      <c r="B659" s="145" t="s">
        <v>1328</v>
      </c>
      <c r="C659" s="150" t="s">
        <v>45</v>
      </c>
      <c r="D659" s="172">
        <v>34.68341064453125</v>
      </c>
      <c r="E659" s="183">
        <v>34.683559417724609</v>
      </c>
    </row>
    <row r="660" spans="1:5">
      <c r="A660" s="135" t="s">
        <v>1329</v>
      </c>
      <c r="B660" s="145" t="s">
        <v>1330</v>
      </c>
      <c r="C660" s="150" t="s">
        <v>1331</v>
      </c>
      <c r="D660" s="173">
        <v>10379.6015625</v>
      </c>
      <c r="E660" s="184">
        <v>10379.556640625</v>
      </c>
    </row>
    <row r="661" spans="1:5">
      <c r="A661" s="135" t="s">
        <v>1332</v>
      </c>
      <c r="B661" s="145" t="s">
        <v>1333</v>
      </c>
      <c r="C661" s="150" t="s">
        <v>45</v>
      </c>
      <c r="D661" s="172">
        <v>32.698448181152344</v>
      </c>
      <c r="E661" s="183">
        <v>32.698589324951172</v>
      </c>
    </row>
    <row r="662" spans="1:5">
      <c r="A662" s="135" t="s">
        <v>1334</v>
      </c>
      <c r="B662" s="145" t="s">
        <v>1335</v>
      </c>
      <c r="C662" s="150" t="s">
        <v>1331</v>
      </c>
      <c r="D662" s="173">
        <v>11009.6962890625</v>
      </c>
      <c r="E662" s="184">
        <v>11009.6494140625</v>
      </c>
    </row>
    <row r="663" spans="1:5">
      <c r="A663" s="135" t="s">
        <v>1336</v>
      </c>
      <c r="B663" s="145" t="s">
        <v>1337</v>
      </c>
      <c r="C663" s="150" t="s">
        <v>15</v>
      </c>
      <c r="D663" s="173">
        <v>452804.375</v>
      </c>
      <c r="E663" s="184">
        <v>452802.4375</v>
      </c>
    </row>
    <row r="664" spans="1:5">
      <c r="A664" s="135" t="s">
        <v>1338</v>
      </c>
      <c r="B664" s="145" t="s">
        <v>1339</v>
      </c>
      <c r="C664" s="150" t="s">
        <v>15</v>
      </c>
      <c r="D664" s="174">
        <v>0</v>
      </c>
      <c r="E664" s="185">
        <v>0</v>
      </c>
    </row>
    <row r="665" spans="1:5">
      <c r="A665" s="135" t="s">
        <v>1340</v>
      </c>
      <c r="B665" s="145" t="s">
        <v>1341</v>
      </c>
      <c r="C665" s="150" t="s">
        <v>45</v>
      </c>
      <c r="D665" s="172">
        <v>32.698448181152344</v>
      </c>
      <c r="E665" s="183">
        <v>32.698589324951172</v>
      </c>
    </row>
    <row r="666" spans="1:5">
      <c r="A666" s="135" t="s">
        <v>1342</v>
      </c>
      <c r="B666" s="145" t="s">
        <v>1343</v>
      </c>
      <c r="C666" s="150" t="s">
        <v>45</v>
      </c>
      <c r="D666" s="172">
        <v>32.698448181152344</v>
      </c>
      <c r="E666" s="183">
        <v>32.698589324951172</v>
      </c>
    </row>
    <row r="667" spans="1:5" ht="30">
      <c r="A667" s="135" t="s">
        <v>1344</v>
      </c>
      <c r="B667" s="145" t="s">
        <v>1345</v>
      </c>
      <c r="C667" s="150" t="s">
        <v>45</v>
      </c>
      <c r="D667" s="172">
        <v>29.935417175292969</v>
      </c>
      <c r="E667" s="183">
        <v>29.935546875</v>
      </c>
    </row>
    <row r="668" spans="1:5">
      <c r="A668" s="135" t="s">
        <v>1346</v>
      </c>
      <c r="B668" s="145" t="s">
        <v>1347</v>
      </c>
      <c r="C668" s="150" t="s">
        <v>1331</v>
      </c>
      <c r="D668" s="173">
        <v>12025.888671875</v>
      </c>
      <c r="E668" s="184">
        <v>12025.8359375</v>
      </c>
    </row>
    <row r="669" spans="1:5" ht="30">
      <c r="A669" s="135" t="s">
        <v>1348</v>
      </c>
      <c r="B669" s="145" t="s">
        <v>1349</v>
      </c>
      <c r="C669" s="150" t="s">
        <v>15</v>
      </c>
      <c r="D669" s="173">
        <v>494598.125</v>
      </c>
      <c r="E669" s="184">
        <v>494595.96875</v>
      </c>
    </row>
    <row r="670" spans="1:5" ht="30">
      <c r="A670" s="135" t="s">
        <v>1350</v>
      </c>
      <c r="B670" s="145" t="s">
        <v>1351</v>
      </c>
      <c r="C670" s="150" t="s">
        <v>15</v>
      </c>
      <c r="D670" s="173">
        <v>452804.375</v>
      </c>
      <c r="E670" s="184">
        <v>452802.4375</v>
      </c>
    </row>
    <row r="671" spans="1:5" ht="30">
      <c r="A671" s="135" t="s">
        <v>1352</v>
      </c>
      <c r="B671" s="145" t="s">
        <v>1353</v>
      </c>
      <c r="C671" s="150" t="s">
        <v>45</v>
      </c>
      <c r="D671" s="172">
        <v>32.698448181152344</v>
      </c>
      <c r="E671" s="183">
        <v>32.698589324951172</v>
      </c>
    </row>
    <row r="672" spans="1:5">
      <c r="A672" s="135" t="s">
        <v>1354</v>
      </c>
      <c r="B672" s="145" t="s">
        <v>1355</v>
      </c>
      <c r="C672" s="150" t="s">
        <v>20</v>
      </c>
      <c r="D672" s="171">
        <v>1.7926175594329834</v>
      </c>
      <c r="E672" s="182">
        <v>1.7926175594329834</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452804.375</v>
      </c>
      <c r="E676" s="184">
        <v>452802.4375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494598.125</v>
      </c>
      <c r="E679" s="184">
        <v>494595.96875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4135.22705078125</v>
      </c>
      <c r="E681" s="184">
        <v>4135.20947265625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39291320</v>
      </c>
      <c r="E685" s="184">
        <v>39291320</v>
      </c>
    </row>
    <row r="686" spans="1:5" ht="30">
      <c r="A686" s="135" t="s">
        <v>1384</v>
      </c>
      <c r="B686" s="145" t="s">
        <v>1385</v>
      </c>
      <c r="C686" s="150" t="s">
        <v>1383</v>
      </c>
      <c r="D686" s="173">
        <v>50027220</v>
      </c>
      <c r="E686" s="184">
        <v>50027220</v>
      </c>
    </row>
    <row r="687" spans="1:5">
      <c r="A687" s="135" t="s">
        <v>1386</v>
      </c>
      <c r="B687" s="145" t="s">
        <v>1387</v>
      </c>
      <c r="C687" s="150" t="s">
        <v>1331</v>
      </c>
      <c r="D687" s="173">
        <v>9268.001953125</v>
      </c>
      <c r="E687" s="184">
        <v>9268.001953125</v>
      </c>
    </row>
    <row r="688" spans="1:5">
      <c r="A688" s="135" t="s">
        <v>1388</v>
      </c>
      <c r="B688" s="145" t="s">
        <v>1389</v>
      </c>
      <c r="C688" s="150"/>
      <c r="D688" s="173">
        <v>8100</v>
      </c>
      <c r="E688" s="184">
        <v>8100</v>
      </c>
    </row>
    <row r="689" spans="1:5" ht="30">
      <c r="A689" s="135" t="s">
        <v>1390</v>
      </c>
      <c r="B689" s="145" t="s">
        <v>1391</v>
      </c>
      <c r="C689" s="150"/>
      <c r="D689" s="176">
        <v>1199.2861328125</v>
      </c>
      <c r="E689" s="187">
        <v>1199.2861328125</v>
      </c>
    </row>
    <row r="690" spans="1:5">
      <c r="A690" s="135" t="s">
        <v>1392</v>
      </c>
      <c r="B690" s="145" t="s">
        <v>1393</v>
      </c>
      <c r="C690" s="150" t="s">
        <v>1394</v>
      </c>
      <c r="D690" s="174">
        <v>0</v>
      </c>
      <c r="E690" s="185">
        <v>0</v>
      </c>
    </row>
    <row r="691" spans="1:5">
      <c r="A691" s="135" t="s">
        <v>1395</v>
      </c>
      <c r="B691" s="145" t="s">
        <v>1396</v>
      </c>
      <c r="C691" s="150" t="s">
        <v>1394</v>
      </c>
      <c r="D691" s="173">
        <v>13203.7763671875</v>
      </c>
      <c r="E691" s="184">
        <v>13203.7197265625</v>
      </c>
    </row>
    <row r="692" spans="1:5">
      <c r="A692" s="135" t="s">
        <v>1397</v>
      </c>
      <c r="B692" s="145" t="s">
        <v>1398</v>
      </c>
      <c r="C692" s="150" t="s">
        <v>1399</v>
      </c>
      <c r="D692" s="172">
        <v>14.688088417053223</v>
      </c>
      <c r="E692" s="183">
        <v>14.688088417053223</v>
      </c>
    </row>
    <row r="693" spans="1:5">
      <c r="A693" s="135" t="s">
        <v>1400</v>
      </c>
      <c r="B693" s="145" t="s">
        <v>1401</v>
      </c>
      <c r="C693" s="150" t="s">
        <v>1402</v>
      </c>
      <c r="D693" s="176">
        <v>1339.478271484375</v>
      </c>
      <c r="E693" s="187">
        <v>1339.4722900390625</v>
      </c>
    </row>
    <row r="694" spans="1:5">
      <c r="A694" s="135" t="s">
        <v>1403</v>
      </c>
      <c r="B694" s="145" t="s">
        <v>1404</v>
      </c>
      <c r="C694" s="150" t="s">
        <v>1405</v>
      </c>
      <c r="D694" s="173">
        <v>50027.21875</v>
      </c>
      <c r="E694" s="184">
        <v>50027.21875</v>
      </c>
    </row>
    <row r="695" spans="1:5" ht="30">
      <c r="A695" s="135" t="s">
        <v>1406</v>
      </c>
      <c r="B695" s="145" t="s">
        <v>1407</v>
      </c>
      <c r="C695" s="150" t="s">
        <v>1408</v>
      </c>
      <c r="D695" s="177">
        <v>337.88473510742187</v>
      </c>
      <c r="E695" s="188">
        <v>337.88473510742187</v>
      </c>
    </row>
    <row r="696" spans="1:5">
      <c r="A696" s="135" t="s">
        <v>1409</v>
      </c>
      <c r="B696" s="145" t="s">
        <v>1410</v>
      </c>
      <c r="C696" s="150" t="s">
        <v>1405</v>
      </c>
      <c r="D696" s="173">
        <v>654593.5625</v>
      </c>
      <c r="E696" s="184">
        <v>654596.125</v>
      </c>
    </row>
    <row r="697" spans="1:5">
      <c r="A697" s="135" t="s">
        <v>1411</v>
      </c>
      <c r="B697" s="145" t="s">
        <v>1412</v>
      </c>
      <c r="C697" s="150" t="s">
        <v>1405</v>
      </c>
      <c r="D697" s="173">
        <v>15008.1640625</v>
      </c>
      <c r="E697" s="184">
        <v>15008.1640625</v>
      </c>
    </row>
    <row r="698" spans="1:5" ht="30">
      <c r="A698" s="135" t="s">
        <v>1413</v>
      </c>
      <c r="B698" s="145" t="s">
        <v>1414</v>
      </c>
      <c r="C698" s="150" t="s">
        <v>45</v>
      </c>
      <c r="D698" s="172">
        <v>55.771171569824219</v>
      </c>
      <c r="E698" s="183">
        <v>55.7713623046875</v>
      </c>
    </row>
    <row r="699" spans="1:5" ht="30">
      <c r="A699" s="135" t="s">
        <v>1415</v>
      </c>
      <c r="B699" s="145" t="s">
        <v>1416</v>
      </c>
      <c r="C699" s="150" t="s">
        <v>45</v>
      </c>
      <c r="D699" s="177">
        <v>161.37051391601562</v>
      </c>
      <c r="E699" s="188">
        <v>161.37115478515625</v>
      </c>
    </row>
    <row r="700" spans="1:5">
      <c r="A700" s="135" t="s">
        <v>1417</v>
      </c>
      <c r="B700" s="145" t="s">
        <v>1418</v>
      </c>
      <c r="C700" s="150"/>
      <c r="D700" s="178">
        <v>0.63177973031997681</v>
      </c>
      <c r="E700" s="189">
        <v>0.63177722692489624</v>
      </c>
    </row>
    <row r="701" spans="1:5">
      <c r="A701" s="135" t="s">
        <v>1419</v>
      </c>
      <c r="B701" s="145" t="s">
        <v>1420</v>
      </c>
      <c r="C701" s="150" t="s">
        <v>1405</v>
      </c>
      <c r="D701" s="173">
        <v>337110.21875</v>
      </c>
      <c r="E701" s="184">
        <v>337111.625</v>
      </c>
    </row>
    <row r="702" spans="1:5">
      <c r="A702" s="135" t="s">
        <v>1421</v>
      </c>
      <c r="B702" s="145" t="s">
        <v>1422</v>
      </c>
      <c r="C702" s="150" t="s">
        <v>1423</v>
      </c>
      <c r="D702" s="178">
        <v>3.5301897674798965E-2</v>
      </c>
      <c r="E702" s="189">
        <v>3.5301774740219116E-2</v>
      </c>
    </row>
    <row r="703" spans="1:5">
      <c r="A703" s="135" t="s">
        <v>1424</v>
      </c>
      <c r="B703" s="145" t="s">
        <v>1425</v>
      </c>
      <c r="C703" s="150" t="s">
        <v>449</v>
      </c>
      <c r="D703" s="171">
        <v>5.2342495918273926</v>
      </c>
      <c r="E703" s="182">
        <v>5.2342720031738281</v>
      </c>
    </row>
    <row r="704" spans="1:5" ht="30">
      <c r="A704" s="135" t="s">
        <v>1426</v>
      </c>
      <c r="B704" s="145" t="s">
        <v>1427</v>
      </c>
      <c r="C704" s="150" t="s">
        <v>1383</v>
      </c>
      <c r="D704" s="173">
        <v>39291320</v>
      </c>
      <c r="E704" s="184">
        <v>39291320</v>
      </c>
    </row>
    <row r="705" spans="1:5" ht="30">
      <c r="A705" s="135" t="s">
        <v>1428</v>
      </c>
      <c r="B705" s="145" t="s">
        <v>1429</v>
      </c>
      <c r="C705" s="150" t="s">
        <v>1383</v>
      </c>
      <c r="D705" s="174">
        <v>0</v>
      </c>
      <c r="E705" s="185">
        <v>0</v>
      </c>
    </row>
    <row r="706" spans="1:5" ht="45">
      <c r="A706" s="135" t="s">
        <v>1430</v>
      </c>
      <c r="B706" s="145" t="s">
        <v>1431</v>
      </c>
      <c r="C706" s="150" t="s">
        <v>1383</v>
      </c>
      <c r="D706" s="173">
        <v>39291320</v>
      </c>
      <c r="E706" s="184">
        <v>39291320</v>
      </c>
    </row>
    <row r="707" spans="1:5" ht="30">
      <c r="A707" s="135" t="s">
        <v>1432</v>
      </c>
      <c r="B707" s="145" t="s">
        <v>1433</v>
      </c>
      <c r="C707" s="150" t="s">
        <v>1383</v>
      </c>
      <c r="D707" s="173">
        <v>7199681.5</v>
      </c>
      <c r="E707" s="184">
        <v>7199681.5</v>
      </c>
    </row>
    <row r="708" spans="1:5">
      <c r="A708" s="135" t="s">
        <v>1434</v>
      </c>
      <c r="B708" s="145" t="s">
        <v>1435</v>
      </c>
      <c r="C708" s="150" t="s">
        <v>1383</v>
      </c>
      <c r="D708" s="173">
        <v>46491000</v>
      </c>
      <c r="E708" s="184">
        <v>46491000</v>
      </c>
    </row>
    <row r="709" spans="1:5" ht="30">
      <c r="A709" s="135" t="s">
        <v>1436</v>
      </c>
      <c r="B709" s="145" t="s">
        <v>1437</v>
      </c>
      <c r="C709" s="150" t="s">
        <v>1383</v>
      </c>
      <c r="D709" s="173">
        <v>3536218.75</v>
      </c>
      <c r="E709" s="184">
        <v>3536218.75</v>
      </c>
    </row>
    <row r="710" spans="1:5">
      <c r="A710" s="135" t="s">
        <v>1438</v>
      </c>
      <c r="B710" s="145" t="s">
        <v>1439</v>
      </c>
      <c r="C710" s="150" t="s">
        <v>1383</v>
      </c>
      <c r="D710" s="173">
        <v>50027220</v>
      </c>
      <c r="E710" s="184">
        <v>50027220</v>
      </c>
    </row>
    <row r="711" spans="1:5" ht="30">
      <c r="A711" s="135" t="s">
        <v>1440</v>
      </c>
      <c r="B711" s="145" t="s">
        <v>1441</v>
      </c>
      <c r="C711" s="150" t="s">
        <v>15</v>
      </c>
      <c r="D711" s="173">
        <v>157048.015625</v>
      </c>
      <c r="E711" s="184">
        <v>157048.015625</v>
      </c>
    </row>
    <row r="712" spans="1:5" ht="30">
      <c r="A712" s="135" t="s">
        <v>1442</v>
      </c>
      <c r="B712" s="145" t="s">
        <v>1443</v>
      </c>
      <c r="C712" s="150" t="s">
        <v>15</v>
      </c>
      <c r="D712" s="174">
        <v>0</v>
      </c>
      <c r="E712" s="185">
        <v>0</v>
      </c>
    </row>
    <row r="713" spans="1:5" ht="30">
      <c r="A713" s="135" t="s">
        <v>1444</v>
      </c>
      <c r="B713" s="145" t="s">
        <v>1445</v>
      </c>
      <c r="C713" s="150" t="s">
        <v>15</v>
      </c>
      <c r="D713" s="177">
        <v>652.88043212890625</v>
      </c>
      <c r="E713" s="188">
        <v>652.8646240234375</v>
      </c>
    </row>
    <row r="714" spans="1:5" ht="30">
      <c r="A714" s="135" t="s">
        <v>1446</v>
      </c>
      <c r="B714" s="145" t="s">
        <v>1447</v>
      </c>
      <c r="C714" s="150" t="s">
        <v>15</v>
      </c>
      <c r="D714" s="177">
        <v>709.586181640625</v>
      </c>
      <c r="E714" s="188">
        <v>709.5496826171875</v>
      </c>
    </row>
    <row r="715" spans="1:5" ht="30">
      <c r="A715" s="135" t="s">
        <v>1448</v>
      </c>
      <c r="B715" s="145" t="s">
        <v>1449</v>
      </c>
      <c r="C715" s="150" t="s">
        <v>15</v>
      </c>
      <c r="D715" s="177">
        <v>709.586181640625</v>
      </c>
      <c r="E715" s="188">
        <v>709.5496826171875</v>
      </c>
    </row>
    <row r="716" spans="1:5" ht="30">
      <c r="A716" s="135" t="s">
        <v>1450</v>
      </c>
      <c r="B716" s="145" t="s">
        <v>1451</v>
      </c>
      <c r="C716" s="150" t="s">
        <v>15</v>
      </c>
      <c r="D716" s="177">
        <v>212.2352294921875</v>
      </c>
      <c r="E716" s="188">
        <v>212.23289489746094</v>
      </c>
    </row>
    <row r="717" spans="1:5" ht="30">
      <c r="A717" s="135" t="s">
        <v>1452</v>
      </c>
      <c r="B717" s="145" t="s">
        <v>1453</v>
      </c>
      <c r="C717" s="150" t="s">
        <v>15</v>
      </c>
      <c r="D717" s="172">
        <v>73.566459655761719</v>
      </c>
      <c r="E717" s="183">
        <v>73.565963745117187</v>
      </c>
    </row>
    <row r="718" spans="1:5" ht="30">
      <c r="A718" s="135" t="s">
        <v>1454</v>
      </c>
      <c r="B718" s="145" t="s">
        <v>1455</v>
      </c>
      <c r="C718" s="150" t="s">
        <v>15</v>
      </c>
      <c r="D718" s="177">
        <v>212.2352294921875</v>
      </c>
      <c r="E718" s="188">
        <v>212.23289489746094</v>
      </c>
    </row>
    <row r="719" spans="1:5" ht="30">
      <c r="A719" s="135" t="s">
        <v>1456</v>
      </c>
      <c r="B719" s="145" t="s">
        <v>1457</v>
      </c>
      <c r="C719" s="150" t="s">
        <v>15</v>
      </c>
      <c r="D719" s="172">
        <v>73.566459655761719</v>
      </c>
      <c r="E719" s="183">
        <v>73.565963745117187</v>
      </c>
    </row>
    <row r="720" spans="1:5" ht="30">
      <c r="A720" s="135" t="s">
        <v>1458</v>
      </c>
      <c r="B720" s="145" t="s">
        <v>1459</v>
      </c>
      <c r="C720" s="150" t="s">
        <v>15</v>
      </c>
      <c r="D720" s="173">
        <v>3929.9619140625</v>
      </c>
      <c r="E720" s="184">
        <v>3929.939453125</v>
      </c>
    </row>
    <row r="721" spans="1:5">
      <c r="A721" s="135" t="s">
        <v>1460</v>
      </c>
      <c r="B721" s="145" t="s">
        <v>1461</v>
      </c>
      <c r="C721" s="150" t="s">
        <v>15</v>
      </c>
      <c r="D721" s="177">
        <v>161.36143493652344</v>
      </c>
      <c r="E721" s="188">
        <v>161.36143493652344</v>
      </c>
    </row>
    <row r="722" spans="1:5">
      <c r="A722" s="135" t="s">
        <v>1462</v>
      </c>
      <c r="B722" s="145" t="s">
        <v>1463</v>
      </c>
      <c r="C722" s="150" t="s">
        <v>15</v>
      </c>
      <c r="D722" s="177">
        <v>199.49896240234375</v>
      </c>
      <c r="E722" s="188">
        <v>199.49896240234375</v>
      </c>
    </row>
    <row r="723" spans="1:5">
      <c r="A723" s="135" t="s">
        <v>1464</v>
      </c>
      <c r="B723" s="145" t="s">
        <v>1465</v>
      </c>
      <c r="C723" s="150" t="s">
        <v>15</v>
      </c>
      <c r="D723" s="177">
        <v>161.36143493652344</v>
      </c>
      <c r="E723" s="188">
        <v>161.36143493652344</v>
      </c>
    </row>
    <row r="724" spans="1:5" ht="30">
      <c r="A724" s="135" t="s">
        <v>1466</v>
      </c>
      <c r="B724" s="145" t="s">
        <v>1467</v>
      </c>
      <c r="C724" s="150" t="s">
        <v>15</v>
      </c>
      <c r="D724" s="177">
        <v>247.35061645507812</v>
      </c>
      <c r="E724" s="188">
        <v>247.35061645507812</v>
      </c>
    </row>
    <row r="725" spans="1:5" ht="30">
      <c r="A725" s="135" t="s">
        <v>1468</v>
      </c>
      <c r="B725" s="145" t="s">
        <v>1469</v>
      </c>
      <c r="C725" s="150" t="s">
        <v>15</v>
      </c>
      <c r="D725" s="174">
        <v>0</v>
      </c>
      <c r="E725" s="185">
        <v>0</v>
      </c>
    </row>
    <row r="726" spans="1:5">
      <c r="A726" s="135" t="s">
        <v>1323</v>
      </c>
      <c r="B726" s="145" t="s">
        <v>1470</v>
      </c>
      <c r="C726" s="150" t="s">
        <v>15</v>
      </c>
      <c r="D726" s="173">
        <v>8988</v>
      </c>
      <c r="E726" s="184">
        <v>8988</v>
      </c>
    </row>
    <row r="727" spans="1:5" ht="30">
      <c r="A727" s="135" t="s">
        <v>1471</v>
      </c>
      <c r="B727" s="145" t="s">
        <v>1472</v>
      </c>
      <c r="C727" s="150" t="s">
        <v>15</v>
      </c>
      <c r="D727" s="173">
        <v>452804.375</v>
      </c>
      <c r="E727" s="184">
        <v>452802.4375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52.250255584716797</v>
      </c>
      <c r="E736" s="183">
        <v>52.250255584716797</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5229.0439453125</v>
      </c>
      <c r="E739" s="184">
        <v>5229.0439453125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1029.6885986328125</v>
      </c>
      <c r="E742" s="187">
        <v>1029.6885986328125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1322.6251220703125</v>
      </c>
      <c r="E745" s="187">
        <v>1322.6251220703125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81">
        <v>2.266171359224245E-4</v>
      </c>
      <c r="E748" s="192">
        <v>2.266171359224245E-4</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759656.4375</v>
      </c>
      <c r="E754" s="184">
        <v>759656.4375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7">
        <v>635.5228271484375</v>
      </c>
      <c r="E760" s="188">
        <v>635.5228271484375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1002153</v>
      </c>
      <c r="E766" s="184">
        <v>1002153</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20254.453125</v>
      </c>
      <c r="E769" s="184">
        <v>20254.453125</v>
      </c>
    </row>
    <row r="770" spans="1:5" ht="30">
      <c r="A770" s="135" t="s">
        <v>1558</v>
      </c>
      <c r="B770" s="145" t="s">
        <v>1559</v>
      </c>
      <c r="C770" s="150" t="s">
        <v>15</v>
      </c>
      <c r="D770" s="173">
        <v>25493.17578125</v>
      </c>
      <c r="E770" s="184">
        <v>25493.17578125</v>
      </c>
    </row>
    <row r="771" spans="1:5" ht="30">
      <c r="A771" s="135" t="s">
        <v>1560</v>
      </c>
      <c r="B771" s="145" t="s">
        <v>1561</v>
      </c>
      <c r="C771" s="150" t="s">
        <v>15</v>
      </c>
      <c r="D771" s="173">
        <v>8426.8232421875</v>
      </c>
      <c r="E771" s="184">
        <v>8426.8232421875</v>
      </c>
    </row>
    <row r="772" spans="1:5" ht="30">
      <c r="A772" s="135" t="s">
        <v>1562</v>
      </c>
      <c r="B772" s="145" t="s">
        <v>1563</v>
      </c>
      <c r="C772" s="150" t="s">
        <v>15</v>
      </c>
      <c r="D772" s="173">
        <v>14692.140625</v>
      </c>
      <c r="E772" s="184">
        <v>14692.140625</v>
      </c>
    </row>
    <row r="773" spans="1:5" ht="30">
      <c r="A773" s="135" t="s">
        <v>1564</v>
      </c>
      <c r="B773" s="145" t="s">
        <v>1565</v>
      </c>
      <c r="C773" s="150" t="s">
        <v>15</v>
      </c>
      <c r="D773" s="173">
        <v>9167.2265625</v>
      </c>
      <c r="E773" s="184">
        <v>9167.2265625</v>
      </c>
    </row>
    <row r="774" spans="1:5" ht="30">
      <c r="A774" s="135" t="s">
        <v>1566</v>
      </c>
      <c r="B774" s="145" t="s">
        <v>1567</v>
      </c>
      <c r="C774" s="150" t="s">
        <v>15</v>
      </c>
      <c r="D774" s="173">
        <v>7231.71142578125</v>
      </c>
      <c r="E774" s="184">
        <v>7231.71142578125</v>
      </c>
    </row>
    <row r="775" spans="1:5" ht="30">
      <c r="A775" s="135" t="s">
        <v>1568</v>
      </c>
      <c r="B775" s="145" t="s">
        <v>1569</v>
      </c>
      <c r="C775" s="150" t="s">
        <v>15</v>
      </c>
      <c r="D775" s="173">
        <v>28398.578125</v>
      </c>
      <c r="E775" s="184">
        <v>28398.578125</v>
      </c>
    </row>
    <row r="776" spans="1:5" ht="30">
      <c r="A776" s="135" t="s">
        <v>1570</v>
      </c>
      <c r="B776" s="145" t="s">
        <v>1571</v>
      </c>
      <c r="C776" s="150" t="s">
        <v>15</v>
      </c>
      <c r="D776" s="173">
        <v>32862.3125</v>
      </c>
      <c r="E776" s="184">
        <v>32862.3125</v>
      </c>
    </row>
    <row r="777" spans="1:5" ht="30">
      <c r="A777" s="135" t="s">
        <v>1572</v>
      </c>
      <c r="B777" s="145" t="s">
        <v>1573</v>
      </c>
      <c r="C777" s="150" t="s">
        <v>15</v>
      </c>
      <c r="D777" s="173">
        <v>12501.578125</v>
      </c>
      <c r="E777" s="184">
        <v>12501.578125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7">
        <v>652.88043212890625</v>
      </c>
      <c r="E781" s="188">
        <v>652.8646240234375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7">
        <v>709.586181640625</v>
      </c>
      <c r="E784" s="188">
        <v>709.5496826171875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7">
        <v>709.586181640625</v>
      </c>
      <c r="E787" s="188">
        <v>709.5496826171875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212.2352294921875</v>
      </c>
      <c r="E790" s="188">
        <v>212.23289489746094</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2">
        <v>73.566459655761719</v>
      </c>
      <c r="E793" s="183">
        <v>73.565963745117187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212.2352294921875</v>
      </c>
      <c r="E796" s="188">
        <v>212.23289489746094</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2">
        <v>73.566459655761719</v>
      </c>
      <c r="E799" s="183">
        <v>73.565963745117187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3929.9619140625</v>
      </c>
      <c r="E802" s="184">
        <v>3929.939453125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161.36143493652344</v>
      </c>
      <c r="E805" s="188">
        <v>161.36143493652344</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199.49896240234375</v>
      </c>
      <c r="E808" s="188">
        <v>199.49896240234375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161.36143493652344</v>
      </c>
      <c r="E811" s="188">
        <v>161.36143493652344</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4.4642009735107422</v>
      </c>
      <c r="E816" s="182">
        <v>4.4642009735107422</v>
      </c>
    </row>
    <row r="817" spans="1:5">
      <c r="A817" s="135" t="s">
        <v>1643</v>
      </c>
      <c r="B817" s="145" t="s">
        <v>1644</v>
      </c>
      <c r="C817" s="150" t="s">
        <v>42</v>
      </c>
      <c r="D817" s="177">
        <v>147.61366271972656</v>
      </c>
      <c r="E817" s="188">
        <v>147.61366271972656</v>
      </c>
    </row>
    <row r="818" spans="1:5">
      <c r="A818" s="135" t="s">
        <v>1645</v>
      </c>
      <c r="B818" s="145" t="s">
        <v>1646</v>
      </c>
      <c r="C818" s="150" t="s">
        <v>50</v>
      </c>
      <c r="D818" s="172">
        <v>10.446000099182129</v>
      </c>
      <c r="E818" s="183">
        <v>10.446000099182129</v>
      </c>
    </row>
    <row r="819" spans="1:5">
      <c r="A819" s="135" t="s">
        <v>1647</v>
      </c>
      <c r="B819" s="145" t="s">
        <v>1648</v>
      </c>
      <c r="C819" s="150" t="s">
        <v>42</v>
      </c>
      <c r="D819" s="177">
        <v>134.9271240234375</v>
      </c>
      <c r="E819" s="188">
        <v>134.9271240234375</v>
      </c>
    </row>
    <row r="820" spans="1:5">
      <c r="A820" s="135" t="s">
        <v>1649</v>
      </c>
      <c r="B820" s="145" t="s">
        <v>1650</v>
      </c>
      <c r="C820" s="150" t="s">
        <v>368</v>
      </c>
      <c r="D820" s="177">
        <v>567.8690185546875</v>
      </c>
      <c r="E820" s="188">
        <v>567.8690185546875</v>
      </c>
    </row>
    <row r="821" spans="1:5">
      <c r="A821" s="135" t="s">
        <v>1651</v>
      </c>
      <c r="B821" s="145" t="s">
        <v>1652</v>
      </c>
      <c r="C821" s="150" t="s">
        <v>20</v>
      </c>
      <c r="D821" s="177">
        <v>436.20523071289062</v>
      </c>
      <c r="E821" s="188">
        <v>436.20523071289062</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4.4642000198364258</v>
      </c>
      <c r="E823" s="182">
        <v>4.4642000198364258</v>
      </c>
    </row>
    <row r="824" spans="1:5" ht="30">
      <c r="A824" s="135" t="s">
        <v>1657</v>
      </c>
      <c r="B824" s="145" t="s">
        <v>1658</v>
      </c>
      <c r="C824" s="150" t="s">
        <v>42</v>
      </c>
      <c r="D824" s="177">
        <v>344.65762329101563</v>
      </c>
      <c r="E824" s="188">
        <v>344.65762329101563</v>
      </c>
    </row>
    <row r="825" spans="1:5">
      <c r="A825" s="135" t="s">
        <v>1659</v>
      </c>
      <c r="B825" s="145" t="s">
        <v>1660</v>
      </c>
      <c r="C825" s="150" t="s">
        <v>368</v>
      </c>
      <c r="D825" s="173">
        <v>3158.0537109375</v>
      </c>
      <c r="E825" s="184">
        <v>3158.0537109375</v>
      </c>
    </row>
    <row r="826" spans="1:5">
      <c r="A826" s="135" t="s">
        <v>1661</v>
      </c>
      <c r="B826" s="145" t="s">
        <v>1662</v>
      </c>
      <c r="C826" s="150" t="s">
        <v>20</v>
      </c>
      <c r="D826" s="171">
        <v>8.3646440505981445</v>
      </c>
      <c r="E826" s="182">
        <v>8.3646440505981445</v>
      </c>
    </row>
    <row r="827" spans="1:5">
      <c r="A827" s="135" t="s">
        <v>1663</v>
      </c>
      <c r="B827" s="145" t="s">
        <v>1664</v>
      </c>
      <c r="C827" s="150" t="s">
        <v>50</v>
      </c>
      <c r="D827" s="172">
        <v>11.479998588562012</v>
      </c>
      <c r="E827" s="183">
        <v>11.479998588562012</v>
      </c>
    </row>
    <row r="828" spans="1:5">
      <c r="A828" s="135" t="s">
        <v>1665</v>
      </c>
      <c r="B828" s="145" t="s">
        <v>1666</v>
      </c>
      <c r="C828" s="150" t="s">
        <v>42</v>
      </c>
      <c r="D828" s="177">
        <v>155.50201416015625</v>
      </c>
      <c r="E828" s="188">
        <v>155.50201416015625</v>
      </c>
    </row>
    <row r="829" spans="1:5">
      <c r="A829" s="135" t="s">
        <v>1667</v>
      </c>
      <c r="B829" s="145" t="s">
        <v>1668</v>
      </c>
      <c r="C829" s="150" t="s">
        <v>368</v>
      </c>
      <c r="D829" s="177">
        <v>656.311767578125</v>
      </c>
      <c r="E829" s="188">
        <v>656.311767578125</v>
      </c>
    </row>
    <row r="830" spans="1:5">
      <c r="A830" s="135" t="s">
        <v>1669</v>
      </c>
      <c r="B830" s="145" t="s">
        <v>1670</v>
      </c>
      <c r="C830" s="150" t="s">
        <v>20</v>
      </c>
      <c r="D830" s="172">
        <v>69.237289428710938</v>
      </c>
      <c r="E830" s="183">
        <v>69.237289428710938</v>
      </c>
    </row>
    <row r="831" spans="1:5">
      <c r="A831" s="135" t="s">
        <v>1671</v>
      </c>
      <c r="B831" s="145" t="s">
        <v>1672</v>
      </c>
      <c r="C831" s="150" t="s">
        <v>50</v>
      </c>
      <c r="D831" s="172">
        <v>10.446000099182129</v>
      </c>
      <c r="E831" s="183">
        <v>10.446000099182129</v>
      </c>
    </row>
    <row r="832" spans="1:5">
      <c r="A832" s="135" t="s">
        <v>1673</v>
      </c>
      <c r="B832" s="145" t="s">
        <v>1674</v>
      </c>
      <c r="C832" s="150" t="s">
        <v>42</v>
      </c>
      <c r="D832" s="177">
        <v>147.54786682128906</v>
      </c>
      <c r="E832" s="188">
        <v>147.54786682128906</v>
      </c>
    </row>
    <row r="833" spans="1:5">
      <c r="A833" s="135" t="s">
        <v>1675</v>
      </c>
      <c r="B833" s="145" t="s">
        <v>1676</v>
      </c>
      <c r="C833" s="150" t="s">
        <v>368</v>
      </c>
      <c r="D833" s="177">
        <v>621.9544677734375</v>
      </c>
      <c r="E833" s="188">
        <v>621.9544677734375</v>
      </c>
    </row>
    <row r="834" spans="1:5">
      <c r="A834" s="135" t="s">
        <v>1677</v>
      </c>
      <c r="B834" s="145" t="s">
        <v>1678</v>
      </c>
      <c r="C834" s="150" t="s">
        <v>20</v>
      </c>
      <c r="D834" s="177">
        <v>513.80712890625</v>
      </c>
      <c r="E834" s="188">
        <v>513.80712890625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56.939807891845703</v>
      </c>
      <c r="E856" s="183">
        <v>56.939434051513672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302.15200805664062</v>
      </c>
      <c r="E860" s="188">
        <v>302.14764404296875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170.51705932617187</v>
      </c>
      <c r="E864" s="188">
        <v>170.51513671875</v>
      </c>
    </row>
    <row r="865" spans="1:5" ht="30">
      <c r="A865" s="135" t="s">
        <v>1742</v>
      </c>
      <c r="B865" s="145" t="s">
        <v>1743</v>
      </c>
      <c r="C865" s="150"/>
      <c r="D865" s="142" t="s">
        <v>1637</v>
      </c>
      <c r="E865" s="163" t="s">
        <v>1637</v>
      </c>
    </row>
    <row r="866" spans="1:5" ht="30">
      <c r="A866" s="135" t="s">
        <v>1744</v>
      </c>
      <c r="B866" s="145" t="s">
        <v>1745</v>
      </c>
      <c r="C866" s="150" t="s">
        <v>20</v>
      </c>
      <c r="D866" s="177">
        <v>457.38714599609375</v>
      </c>
      <c r="E866" s="188">
        <v>457.38714599609375</v>
      </c>
    </row>
    <row r="867" spans="1:5" ht="30">
      <c r="A867" s="135" t="s">
        <v>1746</v>
      </c>
      <c r="B867" s="145" t="s">
        <v>1747</v>
      </c>
      <c r="C867" s="150" t="s">
        <v>50</v>
      </c>
      <c r="D867" s="177">
        <v>107.21352386474609</v>
      </c>
      <c r="E867" s="188">
        <v>107.21352386474609</v>
      </c>
    </row>
    <row r="868" spans="1:5" ht="30">
      <c r="A868" s="135" t="s">
        <v>1748</v>
      </c>
      <c r="B868" s="145" t="s">
        <v>1749</v>
      </c>
      <c r="C868" s="150" t="s">
        <v>368</v>
      </c>
      <c r="D868" s="176">
        <v>1024.0123291015625</v>
      </c>
      <c r="E868" s="187">
        <v>1024.0123291015625</v>
      </c>
    </row>
    <row r="869" spans="1:5" ht="30">
      <c r="A869" s="135" t="s">
        <v>1750</v>
      </c>
      <c r="B869" s="145" t="s">
        <v>1751</v>
      </c>
      <c r="C869" s="150" t="s">
        <v>42</v>
      </c>
      <c r="D869" s="177">
        <v>236.9095458984375</v>
      </c>
      <c r="E869" s="188">
        <v>236.9095458984375</v>
      </c>
    </row>
    <row r="870" spans="1:5" ht="30">
      <c r="A870" s="135" t="s">
        <v>1752</v>
      </c>
      <c r="B870" s="145" t="s">
        <v>1753</v>
      </c>
      <c r="C870" s="150" t="s">
        <v>20</v>
      </c>
      <c r="D870" s="177">
        <v>457.38714599609375</v>
      </c>
      <c r="E870" s="188">
        <v>457.38714599609375</v>
      </c>
    </row>
    <row r="871" spans="1:5" ht="30">
      <c r="A871" s="135" t="s">
        <v>1754</v>
      </c>
      <c r="B871" s="145" t="s">
        <v>1755</v>
      </c>
      <c r="C871" s="150" t="s">
        <v>50</v>
      </c>
      <c r="D871" s="177">
        <v>106.15200805664062</v>
      </c>
      <c r="E871" s="188">
        <v>106.15200805664062</v>
      </c>
    </row>
    <row r="872" spans="1:5" ht="30">
      <c r="A872" s="135" t="s">
        <v>1756</v>
      </c>
      <c r="B872" s="145" t="s">
        <v>1757</v>
      </c>
      <c r="C872" s="150" t="s">
        <v>42</v>
      </c>
      <c r="D872" s="177">
        <v>310</v>
      </c>
      <c r="E872" s="188">
        <v>310</v>
      </c>
    </row>
    <row r="873" spans="1:5" ht="30">
      <c r="A873" s="135" t="s">
        <v>1758</v>
      </c>
      <c r="B873" s="145" t="s">
        <v>1759</v>
      </c>
      <c r="C873" s="150" t="s">
        <v>368</v>
      </c>
      <c r="D873" s="176">
        <v>1400.7200927734375</v>
      </c>
      <c r="E873" s="187">
        <v>1400.7200927734375</v>
      </c>
    </row>
    <row r="874" spans="1:5" ht="30">
      <c r="A874" s="135" t="s">
        <v>1760</v>
      </c>
      <c r="B874" s="145" t="s">
        <v>1761</v>
      </c>
      <c r="C874" s="150" t="s">
        <v>20</v>
      </c>
      <c r="D874" s="177">
        <v>798.33038330078125</v>
      </c>
      <c r="E874" s="188">
        <v>798.32464599609375</v>
      </c>
    </row>
    <row r="875" spans="1:5" ht="30">
      <c r="A875" s="135" t="s">
        <v>1762</v>
      </c>
      <c r="B875" s="145" t="s">
        <v>1763</v>
      </c>
      <c r="C875" s="150" t="s">
        <v>20</v>
      </c>
      <c r="D875" s="171">
        <v>4.783541202545166</v>
      </c>
      <c r="E875" s="182">
        <v>4.7835206985473633</v>
      </c>
    </row>
    <row r="876" spans="1:5" ht="30">
      <c r="A876" s="135" t="s">
        <v>1764</v>
      </c>
      <c r="B876" s="145" t="s">
        <v>1765</v>
      </c>
      <c r="C876" s="150" t="s">
        <v>42</v>
      </c>
      <c r="D876" s="177">
        <v>600.9490966796875</v>
      </c>
      <c r="E876" s="188">
        <v>600.94476318359375</v>
      </c>
    </row>
    <row r="877" spans="1:5" ht="30">
      <c r="A877" s="135" t="s">
        <v>1766</v>
      </c>
      <c r="B877" s="145" t="s">
        <v>1767</v>
      </c>
      <c r="C877" s="150" t="s">
        <v>42</v>
      </c>
      <c r="D877" s="177">
        <v>414.23565673828125</v>
      </c>
      <c r="E877" s="188">
        <v>414.22933959960937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47862.22265625</v>
      </c>
      <c r="E881" s="184">
        <v>47862.22265625</v>
      </c>
    </row>
    <row r="882" spans="1:5" ht="30">
      <c r="A882" s="135" t="s">
        <v>1776</v>
      </c>
      <c r="B882" s="145" t="s">
        <v>1777</v>
      </c>
      <c r="C882" s="150" t="s">
        <v>15</v>
      </c>
      <c r="D882" s="174">
        <v>0</v>
      </c>
      <c r="E882" s="185">
        <v>0</v>
      </c>
    </row>
    <row r="883" spans="1:5" ht="30">
      <c r="A883" s="135" t="s">
        <v>1778</v>
      </c>
      <c r="B883" s="145" t="s">
        <v>1779</v>
      </c>
      <c r="C883" s="150" t="s">
        <v>15</v>
      </c>
      <c r="D883" s="173">
        <v>47862.22265625</v>
      </c>
      <c r="E883" s="184">
        <v>47862.22265625</v>
      </c>
    </row>
    <row r="884" spans="1:5" ht="30">
      <c r="A884" s="135" t="s">
        <v>1780</v>
      </c>
      <c r="B884" s="145" t="s">
        <v>1781</v>
      </c>
      <c r="C884" s="150" t="s">
        <v>15</v>
      </c>
      <c r="D884" s="176">
        <v>2704.215576171875</v>
      </c>
      <c r="E884" s="187">
        <v>2704.215576171875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1.0615168809890747</v>
      </c>
      <c r="E887" s="182">
        <v>1.0615168809890747</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7">
        <v>652.88043212890625</v>
      </c>
      <c r="E889" s="188">
        <v>652.86456298828125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153.00041198730469</v>
      </c>
      <c r="E891" s="188">
        <v>152.99447631835937</v>
      </c>
    </row>
    <row r="892" spans="1:5" ht="45">
      <c r="A892" s="135" t="s">
        <v>1796</v>
      </c>
      <c r="B892" s="145" t="s">
        <v>1797</v>
      </c>
      <c r="C892" s="150" t="s">
        <v>1798</v>
      </c>
      <c r="D892" s="173">
        <v>1111719</v>
      </c>
      <c r="E892" s="184">
        <v>1111693.625</v>
      </c>
    </row>
    <row r="893" spans="1:5" ht="30">
      <c r="A893" s="135" t="s">
        <v>1799</v>
      </c>
      <c r="B893" s="145" t="s">
        <v>1800</v>
      </c>
      <c r="C893" s="150" t="s">
        <v>20</v>
      </c>
      <c r="D893" s="177">
        <v>894.07757568359375</v>
      </c>
      <c r="E893" s="188">
        <v>894.0711669921875</v>
      </c>
    </row>
    <row r="894" spans="1:5" ht="45">
      <c r="A894" s="135" t="s">
        <v>1801</v>
      </c>
      <c r="B894" s="145" t="s">
        <v>1802</v>
      </c>
      <c r="C894" s="150" t="s">
        <v>20</v>
      </c>
      <c r="D894" s="171">
        <v>4.783541202545166</v>
      </c>
      <c r="E894" s="182">
        <v>4.7835206985473633</v>
      </c>
    </row>
    <row r="895" spans="1:5" ht="30">
      <c r="A895" s="135" t="s">
        <v>1803</v>
      </c>
      <c r="B895" s="145" t="s">
        <v>1804</v>
      </c>
      <c r="C895" s="150" t="s">
        <v>20</v>
      </c>
      <c r="D895" s="171">
        <v>4.7682571411132812</v>
      </c>
      <c r="E895" s="182">
        <v>4.7682366371154785</v>
      </c>
    </row>
    <row r="896" spans="1:5" ht="45">
      <c r="A896" s="135" t="s">
        <v>1805</v>
      </c>
      <c r="B896" s="145" t="s">
        <v>1806</v>
      </c>
      <c r="C896" s="150" t="s">
        <v>20</v>
      </c>
      <c r="D896" s="178">
        <v>1.5284011140465736E-2</v>
      </c>
      <c r="E896" s="189">
        <v>1.5284011140465736E-2</v>
      </c>
    </row>
    <row r="897" spans="1:5" ht="45">
      <c r="A897" s="135" t="s">
        <v>1807</v>
      </c>
      <c r="B897" s="145" t="s">
        <v>1808</v>
      </c>
      <c r="C897" s="150" t="s">
        <v>94</v>
      </c>
      <c r="D897" s="176">
        <v>2686.58935546875</v>
      </c>
      <c r="E897" s="187">
        <v>2686.58935546875</v>
      </c>
    </row>
    <row r="898" spans="1:5" ht="45">
      <c r="A898" s="135" t="s">
        <v>1809</v>
      </c>
      <c r="B898" s="145" t="s">
        <v>1810</v>
      </c>
      <c r="C898" s="150" t="s">
        <v>97</v>
      </c>
      <c r="D898" s="173">
        <v>7824.4775390625</v>
      </c>
      <c r="E898" s="184">
        <v>7824.47802734375</v>
      </c>
    </row>
    <row r="899" spans="1:5" ht="45">
      <c r="A899" s="135" t="s">
        <v>1811</v>
      </c>
      <c r="B899" s="145" t="s">
        <v>1812</v>
      </c>
      <c r="C899" s="150" t="s">
        <v>94</v>
      </c>
      <c r="D899" s="171">
        <v>8.5839881896972656</v>
      </c>
      <c r="E899" s="182">
        <v>8.5840263366699219</v>
      </c>
    </row>
    <row r="900" spans="1:5" ht="45">
      <c r="A900" s="135" t="s">
        <v>1813</v>
      </c>
      <c r="B900" s="145" t="s">
        <v>1814</v>
      </c>
      <c r="C900" s="150" t="s">
        <v>97</v>
      </c>
      <c r="D900" s="172">
        <v>25.000177383422852</v>
      </c>
      <c r="E900" s="183">
        <v>25.00029182434082</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1.2149167060852051</v>
      </c>
      <c r="E903" s="182">
        <v>1.2148889303207397</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7">
        <v>683.16412353515625</v>
      </c>
      <c r="E908" s="188">
        <v>683.1287841796875</v>
      </c>
    </row>
    <row r="909" spans="1:5" ht="30">
      <c r="A909" s="135" t="s">
        <v>1831</v>
      </c>
      <c r="B909" s="145" t="s">
        <v>1832</v>
      </c>
      <c r="C909" s="150" t="s">
        <v>15</v>
      </c>
      <c r="D909" s="177">
        <v>683.16412353515625</v>
      </c>
      <c r="E909" s="188">
        <v>683.1287841796875</v>
      </c>
    </row>
    <row r="910" spans="1:5" ht="30">
      <c r="A910" s="135" t="s">
        <v>1833</v>
      </c>
      <c r="B910" s="145" t="s">
        <v>1834</v>
      </c>
      <c r="C910" s="150" t="s">
        <v>15</v>
      </c>
      <c r="D910" s="177">
        <v>683.16412353515625</v>
      </c>
      <c r="E910" s="188">
        <v>683.1287841796875</v>
      </c>
    </row>
    <row r="911" spans="1:5" ht="30">
      <c r="A911" s="135" t="s">
        <v>1835</v>
      </c>
      <c r="B911" s="145" t="s">
        <v>1836</v>
      </c>
      <c r="C911" s="150" t="s">
        <v>136</v>
      </c>
      <c r="D911" s="177">
        <v>156.07244873046875</v>
      </c>
      <c r="E911" s="188">
        <v>156.06884765625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87.068267822265625</v>
      </c>
      <c r="E915" s="183">
        <v>87.070610046386719</v>
      </c>
    </row>
    <row r="916" spans="1:5" ht="30">
      <c r="A916" s="135" t="s">
        <v>1845</v>
      </c>
      <c r="B916" s="145" t="s">
        <v>1846</v>
      </c>
      <c r="C916" s="150" t="s">
        <v>45</v>
      </c>
      <c r="D916" s="172">
        <v>86.999977111816406</v>
      </c>
      <c r="E916" s="183">
        <v>86.999954223632813</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7">
        <v>745.06536865234375</v>
      </c>
      <c r="E921" s="188">
        <v>745.02703857421875</v>
      </c>
    </row>
    <row r="922" spans="1:5" ht="30">
      <c r="A922" s="135" t="s">
        <v>1856</v>
      </c>
      <c r="B922" s="145" t="s">
        <v>1857</v>
      </c>
      <c r="C922" s="150" t="s">
        <v>45</v>
      </c>
      <c r="D922" s="172">
        <v>96.294944763183594</v>
      </c>
      <c r="E922" s="183">
        <v>96.294914245605469</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7">
        <v>709.58612060546875</v>
      </c>
      <c r="E925" s="188">
        <v>709.54962158203125</v>
      </c>
    </row>
    <row r="926" spans="1:5" ht="30">
      <c r="A926" s="135" t="s">
        <v>1863</v>
      </c>
      <c r="B926" s="145" t="s">
        <v>1864</v>
      </c>
      <c r="C926" s="150" t="s">
        <v>15</v>
      </c>
      <c r="D926" s="177">
        <v>683.16412353515625</v>
      </c>
      <c r="E926" s="188">
        <v>683.1287841796875</v>
      </c>
    </row>
    <row r="927" spans="1:5" ht="30">
      <c r="A927" s="135" t="s">
        <v>1865</v>
      </c>
      <c r="B927" s="145" t="s">
        <v>1866</v>
      </c>
      <c r="C927" s="150" t="s">
        <v>45</v>
      </c>
      <c r="D927" s="172">
        <v>96.276420593261719</v>
      </c>
      <c r="E927" s="183">
        <v>96.276390075683594</v>
      </c>
    </row>
    <row r="928" spans="1:5" ht="30">
      <c r="A928" s="135" t="s">
        <v>1867</v>
      </c>
      <c r="B928" s="145" t="s">
        <v>1868</v>
      </c>
      <c r="C928" s="150" t="s">
        <v>15</v>
      </c>
      <c r="D928" s="172">
        <v>26.422004699707031</v>
      </c>
      <c r="E928" s="183">
        <v>26.420858383178711</v>
      </c>
    </row>
    <row r="929" spans="1:5" ht="30">
      <c r="A929" s="135" t="s">
        <v>1869</v>
      </c>
      <c r="B929" s="145" t="s">
        <v>1870</v>
      </c>
      <c r="C929" s="150" t="s">
        <v>15</v>
      </c>
      <c r="D929" s="177">
        <v>717.322265625</v>
      </c>
      <c r="E929" s="188">
        <v>717.28521728515625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202.4105224609375</v>
      </c>
      <c r="E934" s="188">
        <v>202.40827941894531</v>
      </c>
    </row>
    <row r="935" spans="1:5" ht="30">
      <c r="A935" s="135" t="s">
        <v>1880</v>
      </c>
      <c r="B935" s="145" t="s">
        <v>1881</v>
      </c>
      <c r="C935" s="150" t="s">
        <v>15</v>
      </c>
      <c r="D935" s="177">
        <v>202.4105224609375</v>
      </c>
      <c r="E935" s="188">
        <v>202.40827941894531</v>
      </c>
    </row>
    <row r="936" spans="1:5" ht="30">
      <c r="A936" s="135" t="s">
        <v>1882</v>
      </c>
      <c r="B936" s="145" t="s">
        <v>1883</v>
      </c>
      <c r="C936" s="150" t="s">
        <v>15</v>
      </c>
      <c r="D936" s="177">
        <v>200.38641357421875</v>
      </c>
      <c r="E936" s="188">
        <v>200.38420104980469</v>
      </c>
    </row>
    <row r="937" spans="1:5" ht="30">
      <c r="A937" s="135" t="s">
        <v>1884</v>
      </c>
      <c r="B937" s="145" t="s">
        <v>1885</v>
      </c>
      <c r="C937" s="150" t="s">
        <v>136</v>
      </c>
      <c r="D937" s="172">
        <v>72.345436096191406</v>
      </c>
      <c r="E937" s="183">
        <v>72.344673156738281</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2.0241031646728516</v>
      </c>
      <c r="E944" s="182">
        <v>2.0240809917449951</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222.84698486328125</v>
      </c>
      <c r="E947" s="188">
        <v>222.84452819824219</v>
      </c>
    </row>
    <row r="948" spans="1:5" ht="30">
      <c r="A948" s="135" t="s">
        <v>1904</v>
      </c>
      <c r="B948" s="145" t="s">
        <v>1905</v>
      </c>
      <c r="C948" s="150" t="s">
        <v>45</v>
      </c>
      <c r="D948" s="172">
        <v>95.393875122070312</v>
      </c>
      <c r="E948" s="183">
        <v>95.393867492675781</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212.2352294921875</v>
      </c>
      <c r="E951" s="188">
        <v>212.23289489746094</v>
      </c>
    </row>
    <row r="952" spans="1:5" ht="30">
      <c r="A952" s="135" t="s">
        <v>1911</v>
      </c>
      <c r="B952" s="145" t="s">
        <v>1912</v>
      </c>
      <c r="C952" s="150" t="s">
        <v>15</v>
      </c>
      <c r="D952" s="177">
        <v>202.4105224609375</v>
      </c>
      <c r="E952" s="188">
        <v>202.40827941894531</v>
      </c>
    </row>
    <row r="953" spans="1:5" ht="30">
      <c r="A953" s="135" t="s">
        <v>1913</v>
      </c>
      <c r="B953" s="145" t="s">
        <v>1914</v>
      </c>
      <c r="C953" s="150" t="s">
        <v>45</v>
      </c>
      <c r="D953" s="172">
        <v>95.370841979980469</v>
      </c>
      <c r="E953" s="183">
        <v>95.370834350585938</v>
      </c>
    </row>
    <row r="954" spans="1:5" ht="30">
      <c r="A954" s="135" t="s">
        <v>1915</v>
      </c>
      <c r="B954" s="145" t="s">
        <v>1916</v>
      </c>
      <c r="C954" s="150" t="s">
        <v>15</v>
      </c>
      <c r="D954" s="171">
        <v>9.8247051239013672</v>
      </c>
      <c r="E954" s="182">
        <v>9.8246088027954102</v>
      </c>
    </row>
    <row r="955" spans="1:5" ht="30">
      <c r="A955" s="135" t="s">
        <v>1917</v>
      </c>
      <c r="B955" s="145" t="s">
        <v>1918</v>
      </c>
      <c r="C955" s="150" t="s">
        <v>15</v>
      </c>
      <c r="D955" s="177">
        <v>212.53103637695312</v>
      </c>
      <c r="E955" s="188">
        <v>212.5286865234375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2">
        <v>69.30462646484375</v>
      </c>
      <c r="E960" s="183">
        <v>69.304153442382813</v>
      </c>
    </row>
    <row r="961" spans="1:5" ht="30">
      <c r="A961" s="135" t="s">
        <v>1928</v>
      </c>
      <c r="B961" s="145" t="s">
        <v>1929</v>
      </c>
      <c r="C961" s="150" t="s">
        <v>15</v>
      </c>
      <c r="D961" s="172">
        <v>69.30462646484375</v>
      </c>
      <c r="E961" s="183">
        <v>69.304153442382813</v>
      </c>
    </row>
    <row r="962" spans="1:5" ht="30">
      <c r="A962" s="135" t="s">
        <v>1930</v>
      </c>
      <c r="B962" s="145" t="s">
        <v>1931</v>
      </c>
      <c r="C962" s="150" t="s">
        <v>15</v>
      </c>
      <c r="D962" s="172">
        <v>68.611579895019531</v>
      </c>
      <c r="E962" s="183">
        <v>68.611114501953125</v>
      </c>
    </row>
    <row r="963" spans="1:5" ht="30">
      <c r="A963" s="135" t="s">
        <v>1932</v>
      </c>
      <c r="B963" s="145" t="s">
        <v>1933</v>
      </c>
      <c r="C963" s="150" t="s">
        <v>136</v>
      </c>
      <c r="D963" s="172">
        <v>24.157878875732422</v>
      </c>
      <c r="E963" s="183">
        <v>24.157726287841797</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8">
        <v>0.69304561614990234</v>
      </c>
      <c r="E970" s="189">
        <v>0.69304090738296509</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2">
        <v>77.244781494140625</v>
      </c>
      <c r="E973" s="183">
        <v>77.244255065917969</v>
      </c>
    </row>
    <row r="974" spans="1:5" ht="30">
      <c r="A974" s="135" t="s">
        <v>1952</v>
      </c>
      <c r="B974" s="145" t="s">
        <v>1953</v>
      </c>
      <c r="C974" s="150" t="s">
        <v>45</v>
      </c>
      <c r="D974" s="172">
        <v>94.235649108886719</v>
      </c>
      <c r="E974" s="183">
        <v>94.235641479492188</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2">
        <v>73.566459655761719</v>
      </c>
      <c r="E977" s="183">
        <v>73.565963745117187</v>
      </c>
    </row>
    <row r="978" spans="1:5" ht="30">
      <c r="A978" s="135" t="s">
        <v>1959</v>
      </c>
      <c r="B978" s="145" t="s">
        <v>1960</v>
      </c>
      <c r="C978" s="150" t="s">
        <v>15</v>
      </c>
      <c r="D978" s="172">
        <v>69.30462646484375</v>
      </c>
      <c r="E978" s="183">
        <v>69.304153442382813</v>
      </c>
    </row>
    <row r="979" spans="1:5" ht="30">
      <c r="A979" s="135" t="s">
        <v>1961</v>
      </c>
      <c r="B979" s="145" t="s">
        <v>1962</v>
      </c>
      <c r="C979" s="150" t="s">
        <v>45</v>
      </c>
      <c r="D979" s="172">
        <v>94.206825256347656</v>
      </c>
      <c r="E979" s="183">
        <v>94.206817626953125</v>
      </c>
    </row>
    <row r="980" spans="1:5" ht="30">
      <c r="A980" s="135" t="s">
        <v>1963</v>
      </c>
      <c r="B980" s="145" t="s">
        <v>1964</v>
      </c>
      <c r="C980" s="150" t="s">
        <v>15</v>
      </c>
      <c r="D980" s="171">
        <v>4.2618331909179687</v>
      </c>
      <c r="E980" s="182">
        <v>4.2618083953857422</v>
      </c>
    </row>
    <row r="981" spans="1:5" ht="30">
      <c r="A981" s="135" t="s">
        <v>1965</v>
      </c>
      <c r="B981" s="145" t="s">
        <v>1966</v>
      </c>
      <c r="C981" s="150" t="s">
        <v>15</v>
      </c>
      <c r="D981" s="172">
        <v>72.769851684570313</v>
      </c>
      <c r="E981" s="183">
        <v>72.769363403320312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202.4105224609375</v>
      </c>
      <c r="E986" s="188">
        <v>202.40827941894531</v>
      </c>
    </row>
    <row r="987" spans="1:5" ht="30">
      <c r="A987" s="135" t="s">
        <v>1976</v>
      </c>
      <c r="B987" s="145" t="s">
        <v>1977</v>
      </c>
      <c r="C987" s="150" t="s">
        <v>15</v>
      </c>
      <c r="D987" s="177">
        <v>202.4105224609375</v>
      </c>
      <c r="E987" s="188">
        <v>202.40827941894531</v>
      </c>
    </row>
    <row r="988" spans="1:5" ht="30">
      <c r="A988" s="135" t="s">
        <v>1978</v>
      </c>
      <c r="B988" s="145" t="s">
        <v>1979</v>
      </c>
      <c r="C988" s="150" t="s">
        <v>15</v>
      </c>
      <c r="D988" s="177">
        <v>200.38641357421875</v>
      </c>
      <c r="E988" s="188">
        <v>200.38420104980469</v>
      </c>
    </row>
    <row r="989" spans="1:5" ht="30">
      <c r="A989" s="135" t="s">
        <v>1980</v>
      </c>
      <c r="B989" s="145" t="s">
        <v>1981</v>
      </c>
      <c r="C989" s="150" t="s">
        <v>136</v>
      </c>
      <c r="D989" s="172">
        <v>72.345436096191406</v>
      </c>
      <c r="E989" s="183">
        <v>72.344673156738281</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2.0241031646728516</v>
      </c>
      <c r="E996" s="182">
        <v>2.0240809917449951</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222.84698486328125</v>
      </c>
      <c r="E999" s="188">
        <v>222.84452819824219</v>
      </c>
    </row>
    <row r="1000" spans="1:5" ht="30">
      <c r="A1000" s="135" t="s">
        <v>2000</v>
      </c>
      <c r="B1000" s="145" t="s">
        <v>2001</v>
      </c>
      <c r="C1000" s="150" t="s">
        <v>45</v>
      </c>
      <c r="D1000" s="172">
        <v>95.393875122070312</v>
      </c>
      <c r="E1000" s="183">
        <v>95.393867492675781</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212.2352294921875</v>
      </c>
      <c r="E1003" s="188">
        <v>212.23289489746094</v>
      </c>
    </row>
    <row r="1004" spans="1:5" ht="30">
      <c r="A1004" s="135" t="s">
        <v>2007</v>
      </c>
      <c r="B1004" s="145" t="s">
        <v>2008</v>
      </c>
      <c r="C1004" s="150" t="s">
        <v>15</v>
      </c>
      <c r="D1004" s="177">
        <v>202.4105224609375</v>
      </c>
      <c r="E1004" s="188">
        <v>202.40827941894531</v>
      </c>
    </row>
    <row r="1005" spans="1:5" ht="30">
      <c r="A1005" s="135" t="s">
        <v>2009</v>
      </c>
      <c r="B1005" s="145" t="s">
        <v>2010</v>
      </c>
      <c r="C1005" s="150" t="s">
        <v>45</v>
      </c>
      <c r="D1005" s="172">
        <v>95.370841979980469</v>
      </c>
      <c r="E1005" s="183">
        <v>95.370834350585938</v>
      </c>
    </row>
    <row r="1006" spans="1:5" ht="30">
      <c r="A1006" s="135" t="s">
        <v>2011</v>
      </c>
      <c r="B1006" s="145" t="s">
        <v>2012</v>
      </c>
      <c r="C1006" s="150" t="s">
        <v>15</v>
      </c>
      <c r="D1006" s="171">
        <v>9.8247051239013672</v>
      </c>
      <c r="E1006" s="182">
        <v>9.8246088027954102</v>
      </c>
    </row>
    <row r="1007" spans="1:5" ht="30">
      <c r="A1007" s="135" t="s">
        <v>2013</v>
      </c>
      <c r="B1007" s="145" t="s">
        <v>2014</v>
      </c>
      <c r="C1007" s="150" t="s">
        <v>15</v>
      </c>
      <c r="D1007" s="177">
        <v>212.53103637695312</v>
      </c>
      <c r="E1007" s="188">
        <v>212.5286865234375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2">
        <v>69.30462646484375</v>
      </c>
      <c r="E1012" s="183">
        <v>69.304153442382813</v>
      </c>
    </row>
    <row r="1013" spans="1:5" ht="30">
      <c r="A1013" s="135" t="s">
        <v>2024</v>
      </c>
      <c r="B1013" s="145" t="s">
        <v>2025</v>
      </c>
      <c r="C1013" s="150" t="s">
        <v>15</v>
      </c>
      <c r="D1013" s="172">
        <v>69.30462646484375</v>
      </c>
      <c r="E1013" s="183">
        <v>69.304153442382813</v>
      </c>
    </row>
    <row r="1014" spans="1:5" ht="30">
      <c r="A1014" s="135" t="s">
        <v>2026</v>
      </c>
      <c r="B1014" s="145" t="s">
        <v>2027</v>
      </c>
      <c r="C1014" s="150" t="s">
        <v>15</v>
      </c>
      <c r="D1014" s="172">
        <v>68.611579895019531</v>
      </c>
      <c r="E1014" s="183">
        <v>68.611114501953125</v>
      </c>
    </row>
    <row r="1015" spans="1:5" ht="30">
      <c r="A1015" s="135" t="s">
        <v>2028</v>
      </c>
      <c r="B1015" s="145" t="s">
        <v>2029</v>
      </c>
      <c r="C1015" s="150" t="s">
        <v>136</v>
      </c>
      <c r="D1015" s="172">
        <v>24.157878875732422</v>
      </c>
      <c r="E1015" s="183">
        <v>24.157726287841797</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8">
        <v>0.69304561614990234</v>
      </c>
      <c r="E1022" s="189">
        <v>0.69304090738296509</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2">
        <v>77.244781494140625</v>
      </c>
      <c r="E1025" s="183">
        <v>77.244255065917969</v>
      </c>
    </row>
    <row r="1026" spans="1:5" ht="30">
      <c r="A1026" s="135" t="s">
        <v>2048</v>
      </c>
      <c r="B1026" s="145" t="s">
        <v>2049</v>
      </c>
      <c r="C1026" s="150" t="s">
        <v>45</v>
      </c>
      <c r="D1026" s="172">
        <v>94.235649108886719</v>
      </c>
      <c r="E1026" s="183">
        <v>94.235641479492188</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2">
        <v>73.566459655761719</v>
      </c>
      <c r="E1029" s="183">
        <v>73.565963745117187</v>
      </c>
    </row>
    <row r="1030" spans="1:5" ht="30">
      <c r="A1030" s="135" t="s">
        <v>2055</v>
      </c>
      <c r="B1030" s="145" t="s">
        <v>2056</v>
      </c>
      <c r="C1030" s="150" t="s">
        <v>15</v>
      </c>
      <c r="D1030" s="172">
        <v>69.30462646484375</v>
      </c>
      <c r="E1030" s="183">
        <v>69.304153442382813</v>
      </c>
    </row>
    <row r="1031" spans="1:5" ht="30">
      <c r="A1031" s="135" t="s">
        <v>2057</v>
      </c>
      <c r="B1031" s="145" t="s">
        <v>2058</v>
      </c>
      <c r="C1031" s="150" t="s">
        <v>45</v>
      </c>
      <c r="D1031" s="172">
        <v>94.206825256347656</v>
      </c>
      <c r="E1031" s="183">
        <v>94.206817626953125</v>
      </c>
    </row>
    <row r="1032" spans="1:5" ht="30">
      <c r="A1032" s="135" t="s">
        <v>2059</v>
      </c>
      <c r="B1032" s="145" t="s">
        <v>2060</v>
      </c>
      <c r="C1032" s="150" t="s">
        <v>15</v>
      </c>
      <c r="D1032" s="171">
        <v>4.2618331909179687</v>
      </c>
      <c r="E1032" s="182">
        <v>4.2618083953857422</v>
      </c>
    </row>
    <row r="1033" spans="1:5" ht="30">
      <c r="A1033" s="135" t="s">
        <v>2061</v>
      </c>
      <c r="B1033" s="145" t="s">
        <v>2062</v>
      </c>
      <c r="C1033" s="150" t="s">
        <v>15</v>
      </c>
      <c r="D1033" s="172">
        <v>72.769851684570313</v>
      </c>
      <c r="E1033" s="183">
        <v>72.769363403320312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7">
        <v>683.16412353515625</v>
      </c>
      <c r="E1038" s="188">
        <v>683.1287841796875</v>
      </c>
    </row>
    <row r="1039" spans="1:5" ht="30">
      <c r="A1039" s="135" t="s">
        <v>2072</v>
      </c>
      <c r="B1039" s="145" t="s">
        <v>2073</v>
      </c>
      <c r="C1039" s="150" t="s">
        <v>15</v>
      </c>
      <c r="D1039" s="177">
        <v>683.16412353515625</v>
      </c>
      <c r="E1039" s="188">
        <v>683.1287841796875</v>
      </c>
    </row>
    <row r="1040" spans="1:5" ht="30">
      <c r="A1040" s="135" t="s">
        <v>2074</v>
      </c>
      <c r="B1040" s="145" t="s">
        <v>2075</v>
      </c>
      <c r="C1040" s="150" t="s">
        <v>15</v>
      </c>
      <c r="D1040" s="177">
        <v>683.16412353515625</v>
      </c>
      <c r="E1040" s="188">
        <v>683.1287841796875</v>
      </c>
    </row>
    <row r="1041" spans="1:5" ht="30">
      <c r="A1041" s="135" t="s">
        <v>2076</v>
      </c>
      <c r="B1041" s="145" t="s">
        <v>2077</v>
      </c>
      <c r="C1041" s="150" t="s">
        <v>136</v>
      </c>
      <c r="D1041" s="177">
        <v>156.07244873046875</v>
      </c>
      <c r="E1041" s="188">
        <v>156.06884765625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87.068267822265625</v>
      </c>
      <c r="E1045" s="183">
        <v>87.070610046386719</v>
      </c>
    </row>
    <row r="1046" spans="1:5" ht="30">
      <c r="A1046" s="135" t="s">
        <v>2086</v>
      </c>
      <c r="B1046" s="145" t="s">
        <v>2087</v>
      </c>
      <c r="C1046" s="150" t="s">
        <v>45</v>
      </c>
      <c r="D1046" s="172">
        <v>86.999977111816406</v>
      </c>
      <c r="E1046" s="183">
        <v>86.999954223632813</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7">
        <v>745.06536865234375</v>
      </c>
      <c r="E1051" s="188">
        <v>745.02703857421875</v>
      </c>
    </row>
    <row r="1052" spans="1:5" ht="30">
      <c r="A1052" s="135" t="s">
        <v>2096</v>
      </c>
      <c r="B1052" s="145" t="s">
        <v>2097</v>
      </c>
      <c r="C1052" s="150" t="s">
        <v>45</v>
      </c>
      <c r="D1052" s="172">
        <v>96.294944763183594</v>
      </c>
      <c r="E1052" s="183">
        <v>96.294914245605469</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7">
        <v>709.58612060546875</v>
      </c>
      <c r="E1055" s="188">
        <v>709.54962158203125</v>
      </c>
    </row>
    <row r="1056" spans="1:5" ht="30">
      <c r="A1056" s="135" t="s">
        <v>2103</v>
      </c>
      <c r="B1056" s="145" t="s">
        <v>2104</v>
      </c>
      <c r="C1056" s="150" t="s">
        <v>15</v>
      </c>
      <c r="D1056" s="177">
        <v>683.16412353515625</v>
      </c>
      <c r="E1056" s="188">
        <v>683.1287841796875</v>
      </c>
    </row>
    <row r="1057" spans="1:5" ht="30">
      <c r="A1057" s="135" t="s">
        <v>2105</v>
      </c>
      <c r="B1057" s="145" t="s">
        <v>2106</v>
      </c>
      <c r="C1057" s="150" t="s">
        <v>45</v>
      </c>
      <c r="D1057" s="172">
        <v>96.276420593261719</v>
      </c>
      <c r="E1057" s="183">
        <v>96.276390075683594</v>
      </c>
    </row>
    <row r="1058" spans="1:5" ht="30">
      <c r="A1058" s="135" t="s">
        <v>2107</v>
      </c>
      <c r="B1058" s="145" t="s">
        <v>2108</v>
      </c>
      <c r="C1058" s="150" t="s">
        <v>15</v>
      </c>
      <c r="D1058" s="172">
        <v>26.422004699707031</v>
      </c>
      <c r="E1058" s="183">
        <v>26.420858383178711</v>
      </c>
    </row>
    <row r="1059" spans="1:5" ht="30">
      <c r="A1059" s="135" t="s">
        <v>2109</v>
      </c>
      <c r="B1059" s="145" t="s">
        <v>2110</v>
      </c>
      <c r="C1059" s="150" t="s">
        <v>15</v>
      </c>
      <c r="D1059" s="177">
        <v>717.322265625</v>
      </c>
      <c r="E1059" s="188">
        <v>717.28521728515625</v>
      </c>
    </row>
    <row r="1060" spans="1:5" ht="30">
      <c r="A1060" s="135" t="s">
        <v>2111</v>
      </c>
      <c r="B1060" s="145" t="s">
        <v>2112</v>
      </c>
      <c r="C1060" s="150" t="s">
        <v>50</v>
      </c>
      <c r="D1060" s="172">
        <v>36.459999084472656</v>
      </c>
      <c r="E1060" s="183">
        <v>36.459999084472656</v>
      </c>
    </row>
    <row r="1061" spans="1:5" ht="30">
      <c r="A1061" s="135" t="s">
        <v>2113</v>
      </c>
      <c r="B1061" s="145" t="s">
        <v>2114</v>
      </c>
      <c r="C1061" s="150" t="s">
        <v>42</v>
      </c>
      <c r="D1061" s="177">
        <v>244.92185974121094</v>
      </c>
      <c r="E1061" s="188">
        <v>244.92185974121094</v>
      </c>
    </row>
    <row r="1062" spans="1:5" ht="30">
      <c r="A1062" s="135" t="s">
        <v>2115</v>
      </c>
      <c r="B1062" s="145" t="s">
        <v>2116</v>
      </c>
      <c r="C1062" s="150" t="s">
        <v>15</v>
      </c>
      <c r="D1062" s="173">
        <v>7743.349609375</v>
      </c>
      <c r="E1062" s="184">
        <v>7743.349609375</v>
      </c>
    </row>
    <row r="1063" spans="1:5" ht="30">
      <c r="A1063" s="135" t="s">
        <v>2117</v>
      </c>
      <c r="B1063" s="145" t="s">
        <v>2118</v>
      </c>
      <c r="C1063" s="150" t="s">
        <v>15</v>
      </c>
      <c r="D1063" s="173">
        <v>6118.5302734375</v>
      </c>
      <c r="E1063" s="184">
        <v>6118.5302734375</v>
      </c>
    </row>
    <row r="1064" spans="1:5" ht="30">
      <c r="A1064" s="135" t="s">
        <v>2119</v>
      </c>
      <c r="B1064" s="145" t="s">
        <v>2120</v>
      </c>
      <c r="C1064" s="150" t="s">
        <v>15</v>
      </c>
      <c r="D1064" s="176">
        <v>1292.9254150390625</v>
      </c>
      <c r="E1064" s="187">
        <v>1292.9254150390625</v>
      </c>
    </row>
    <row r="1065" spans="1:5" ht="30">
      <c r="A1065" s="135" t="s">
        <v>2121</v>
      </c>
      <c r="B1065" s="145" t="s">
        <v>2122</v>
      </c>
      <c r="C1065" s="150" t="s">
        <v>15</v>
      </c>
      <c r="D1065" s="177">
        <v>331.89395141601562</v>
      </c>
      <c r="E1065" s="188">
        <v>331.89395141601562</v>
      </c>
    </row>
    <row r="1066" spans="1:5" ht="30">
      <c r="A1066" s="135" t="s">
        <v>2123</v>
      </c>
      <c r="B1066" s="145" t="s">
        <v>2124</v>
      </c>
      <c r="C1066" s="150" t="s">
        <v>42</v>
      </c>
      <c r="D1066" s="172">
        <v>13.204702377319336</v>
      </c>
      <c r="E1066" s="183">
        <v>13.204702377319336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23.600000381469727</v>
      </c>
      <c r="E1078" s="183">
        <v>23.600000381469727</v>
      </c>
    </row>
    <row r="1079" spans="1:5" ht="30">
      <c r="A1079" s="135" t="s">
        <v>2149</v>
      </c>
      <c r="B1079" s="145" t="s">
        <v>2150</v>
      </c>
      <c r="C1079" s="150" t="s">
        <v>42</v>
      </c>
      <c r="D1079" s="177">
        <v>220.91162109375</v>
      </c>
      <c r="E1079" s="188">
        <v>220.91162109375</v>
      </c>
    </row>
    <row r="1080" spans="1:5" ht="30">
      <c r="A1080" s="135" t="s">
        <v>2151</v>
      </c>
      <c r="B1080" s="145" t="s">
        <v>2152</v>
      </c>
      <c r="C1080" s="150" t="s">
        <v>15</v>
      </c>
      <c r="D1080" s="173">
        <v>20810.662109375</v>
      </c>
      <c r="E1080" s="184">
        <v>20810.662109375</v>
      </c>
    </row>
    <row r="1081" spans="1:5" ht="30">
      <c r="A1081" s="135" t="s">
        <v>2153</v>
      </c>
      <c r="B1081" s="145" t="s">
        <v>2154</v>
      </c>
      <c r="C1081" s="150" t="s">
        <v>15</v>
      </c>
      <c r="D1081" s="173">
        <v>17178.552734375</v>
      </c>
      <c r="E1081" s="184">
        <v>17178.552734375</v>
      </c>
    </row>
    <row r="1082" spans="1:5" ht="30">
      <c r="A1082" s="135" t="s">
        <v>2155</v>
      </c>
      <c r="B1082" s="145" t="s">
        <v>2156</v>
      </c>
      <c r="C1082" s="150" t="s">
        <v>15</v>
      </c>
      <c r="D1082" s="176">
        <v>2288.728271484375</v>
      </c>
      <c r="E1082" s="187">
        <v>2288.728271484375</v>
      </c>
    </row>
    <row r="1083" spans="1:5" ht="30">
      <c r="A1083" s="135" t="s">
        <v>2157</v>
      </c>
      <c r="B1083" s="145" t="s">
        <v>2158</v>
      </c>
      <c r="C1083" s="150" t="s">
        <v>15</v>
      </c>
      <c r="D1083" s="176">
        <v>1343.381103515625</v>
      </c>
      <c r="E1083" s="187">
        <v>1343.381103515625</v>
      </c>
    </row>
    <row r="1084" spans="1:5" ht="30">
      <c r="A1084" s="135" t="s">
        <v>2159</v>
      </c>
      <c r="B1084" s="145" t="s">
        <v>2160</v>
      </c>
      <c r="C1084" s="150" t="s">
        <v>42</v>
      </c>
      <c r="D1084" s="172">
        <v>36.603446960449219</v>
      </c>
      <c r="E1084" s="183">
        <v>36.603446960449219</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11.479999542236328</v>
      </c>
      <c r="E1096" s="183">
        <v>11.479999542236328</v>
      </c>
    </row>
    <row r="1097" spans="1:5" ht="30">
      <c r="A1097" s="135" t="s">
        <v>2185</v>
      </c>
      <c r="B1097" s="145" t="s">
        <v>2186</v>
      </c>
      <c r="C1097" s="150" t="s">
        <v>42</v>
      </c>
      <c r="D1097" s="177">
        <v>185.97250366210937</v>
      </c>
      <c r="E1097" s="188">
        <v>185.97250366210937</v>
      </c>
    </row>
    <row r="1098" spans="1:5" ht="30">
      <c r="A1098" s="135" t="s">
        <v>2187</v>
      </c>
      <c r="B1098" s="145" t="s">
        <v>2188</v>
      </c>
      <c r="C1098" s="150" t="s">
        <v>15</v>
      </c>
      <c r="D1098" s="173">
        <v>20943.662109375</v>
      </c>
      <c r="E1098" s="184">
        <v>20943.662109375</v>
      </c>
    </row>
    <row r="1099" spans="1:5" ht="30">
      <c r="A1099" s="135" t="s">
        <v>2189</v>
      </c>
      <c r="B1099" s="145" t="s">
        <v>2190</v>
      </c>
      <c r="C1099" s="150" t="s">
        <v>15</v>
      </c>
      <c r="D1099" s="173">
        <v>14615.6513671875</v>
      </c>
      <c r="E1099" s="184">
        <v>14615.6513671875</v>
      </c>
    </row>
    <row r="1100" spans="1:5" ht="30">
      <c r="A1100" s="135" t="s">
        <v>2191</v>
      </c>
      <c r="B1100" s="145" t="s">
        <v>2192</v>
      </c>
      <c r="C1100" s="150" t="s">
        <v>15</v>
      </c>
      <c r="D1100" s="173">
        <v>3763.69189453125</v>
      </c>
      <c r="E1100" s="184">
        <v>3763.69189453125</v>
      </c>
    </row>
    <row r="1101" spans="1:5" ht="30">
      <c r="A1101" s="135" t="s">
        <v>2193</v>
      </c>
      <c r="B1101" s="145" t="s">
        <v>2194</v>
      </c>
      <c r="C1101" s="150" t="s">
        <v>15</v>
      </c>
      <c r="D1101" s="176">
        <v>2564.319091796875</v>
      </c>
      <c r="E1101" s="187">
        <v>2564.319091796875</v>
      </c>
    </row>
    <row r="1102" spans="1:5" ht="30">
      <c r="A1102" s="135" t="s">
        <v>2195</v>
      </c>
      <c r="B1102" s="145" t="s">
        <v>2196</v>
      </c>
      <c r="C1102" s="150" t="s">
        <v>42</v>
      </c>
      <c r="D1102" s="172">
        <v>38.073173522949219</v>
      </c>
      <c r="E1102" s="183">
        <v>38.073173522949219</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3.309999942779541</v>
      </c>
      <c r="E1114" s="182">
        <v>3.309999942779541</v>
      </c>
    </row>
    <row r="1115" spans="1:5" ht="30">
      <c r="A1115" s="135" t="s">
        <v>2221</v>
      </c>
      <c r="B1115" s="145" t="s">
        <v>2222</v>
      </c>
      <c r="C1115" s="150" t="s">
        <v>42</v>
      </c>
      <c r="D1115" s="177">
        <v>136.91065979003906</v>
      </c>
      <c r="E1115" s="188">
        <v>136.91065979003906</v>
      </c>
    </row>
    <row r="1116" spans="1:5" ht="30">
      <c r="A1116" s="135" t="s">
        <v>2223</v>
      </c>
      <c r="B1116" s="145" t="s">
        <v>2224</v>
      </c>
      <c r="C1116" s="150" t="s">
        <v>15</v>
      </c>
      <c r="D1116" s="173">
        <v>9693.71484375</v>
      </c>
      <c r="E1116" s="184">
        <v>9693.71484375</v>
      </c>
    </row>
    <row r="1117" spans="1:5" ht="30">
      <c r="A1117" s="135" t="s">
        <v>2225</v>
      </c>
      <c r="B1117" s="145" t="s">
        <v>2226</v>
      </c>
      <c r="C1117" s="150" t="s">
        <v>15</v>
      </c>
      <c r="D1117" s="173">
        <v>9384.1279296875</v>
      </c>
      <c r="E1117" s="184">
        <v>9384.1279296875</v>
      </c>
    </row>
    <row r="1118" spans="1:5" ht="30">
      <c r="A1118" s="135" t="s">
        <v>2227</v>
      </c>
      <c r="B1118" s="145" t="s">
        <v>2228</v>
      </c>
      <c r="C1118" s="150" t="s">
        <v>15</v>
      </c>
      <c r="D1118" s="177">
        <v>309.58673095703125</v>
      </c>
      <c r="E1118" s="188">
        <v>309.58673095703125</v>
      </c>
    </row>
    <row r="1119" spans="1:5" ht="30">
      <c r="A1119" s="135" t="s">
        <v>2229</v>
      </c>
      <c r="B1119" s="145" t="s">
        <v>2230</v>
      </c>
      <c r="C1119" s="150" t="s">
        <v>42</v>
      </c>
      <c r="D1119" s="172">
        <v>18.803592681884766</v>
      </c>
      <c r="E1119" s="183">
        <v>18.803592681884766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1.8700001239776611</v>
      </c>
      <c r="E1131" s="182">
        <v>1.8700001239776611</v>
      </c>
    </row>
    <row r="1132" spans="1:5" ht="30">
      <c r="A1132" s="135" t="s">
        <v>2255</v>
      </c>
      <c r="B1132" s="145" t="s">
        <v>2256</v>
      </c>
      <c r="C1132" s="150" t="s">
        <v>42</v>
      </c>
      <c r="D1132" s="177">
        <v>118.09973907470703</v>
      </c>
      <c r="E1132" s="188">
        <v>118.09973907470703</v>
      </c>
    </row>
    <row r="1133" spans="1:5" ht="30">
      <c r="A1133" s="135" t="s">
        <v>2257</v>
      </c>
      <c r="B1133" s="145" t="s">
        <v>2258</v>
      </c>
      <c r="C1133" s="150" t="s">
        <v>15</v>
      </c>
      <c r="D1133" s="173">
        <v>9896.8505859375</v>
      </c>
      <c r="E1133" s="184">
        <v>9896.8505859375</v>
      </c>
    </row>
    <row r="1134" spans="1:5" ht="30">
      <c r="A1134" s="135" t="s">
        <v>2259</v>
      </c>
      <c r="B1134" s="145" t="s">
        <v>2260</v>
      </c>
      <c r="C1134" s="150" t="s">
        <v>15</v>
      </c>
      <c r="D1134" s="173">
        <v>9300.98828125</v>
      </c>
      <c r="E1134" s="184">
        <v>9300.98828125</v>
      </c>
    </row>
    <row r="1135" spans="1:5" ht="30">
      <c r="A1135" s="135" t="s">
        <v>2261</v>
      </c>
      <c r="B1135" s="145" t="s">
        <v>2262</v>
      </c>
      <c r="C1135" s="150" t="s">
        <v>15</v>
      </c>
      <c r="D1135" s="177">
        <v>595.862548828125</v>
      </c>
      <c r="E1135" s="188">
        <v>595.862548828125</v>
      </c>
    </row>
    <row r="1136" spans="1:5" ht="30">
      <c r="A1136" s="135" t="s">
        <v>2263</v>
      </c>
      <c r="B1136" s="145" t="s">
        <v>2264</v>
      </c>
      <c r="C1136" s="150" t="s">
        <v>42</v>
      </c>
      <c r="D1136" s="172">
        <v>19.347568511962891</v>
      </c>
      <c r="E1136" s="183">
        <v>19.347568511962891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1.2400000095367432</v>
      </c>
      <c r="E1148" s="182">
        <v>1.2400000095367432</v>
      </c>
    </row>
    <row r="1149" spans="1:5" ht="30">
      <c r="A1149" s="135" t="s">
        <v>2289</v>
      </c>
      <c r="B1149" s="145" t="s">
        <v>2290</v>
      </c>
      <c r="C1149" s="150" t="s">
        <v>42</v>
      </c>
      <c r="D1149" s="177">
        <v>105.73255920410156</v>
      </c>
      <c r="E1149" s="188">
        <v>105.73255920410156</v>
      </c>
    </row>
    <row r="1150" spans="1:5" ht="30">
      <c r="A1150" s="135" t="s">
        <v>2291</v>
      </c>
      <c r="B1150" s="145" t="s">
        <v>2292</v>
      </c>
      <c r="C1150" s="150" t="s">
        <v>15</v>
      </c>
      <c r="D1150" s="176">
        <v>1578.8193359375</v>
      </c>
      <c r="E1150" s="187">
        <v>1578.8193359375</v>
      </c>
    </row>
    <row r="1151" spans="1:5" ht="30">
      <c r="A1151" s="135" t="s">
        <v>2293</v>
      </c>
      <c r="B1151" s="145" t="s">
        <v>2294</v>
      </c>
      <c r="C1151" s="150" t="s">
        <v>15</v>
      </c>
      <c r="D1151" s="176">
        <v>1261.18115234375</v>
      </c>
      <c r="E1151" s="187">
        <v>1261.18115234375</v>
      </c>
    </row>
    <row r="1152" spans="1:5" ht="30">
      <c r="A1152" s="135" t="s">
        <v>2295</v>
      </c>
      <c r="B1152" s="145" t="s">
        <v>2296</v>
      </c>
      <c r="C1152" s="150" t="s">
        <v>15</v>
      </c>
      <c r="D1152" s="177">
        <v>317.63821411132812</v>
      </c>
      <c r="E1152" s="188">
        <v>317.63821411132812</v>
      </c>
    </row>
    <row r="1153" spans="1:5" ht="30">
      <c r="A1153" s="135" t="s">
        <v>2297</v>
      </c>
      <c r="B1153" s="145" t="s">
        <v>2298</v>
      </c>
      <c r="C1153" s="150" t="s">
        <v>42</v>
      </c>
      <c r="D1153" s="171">
        <v>3.1047399044036865</v>
      </c>
      <c r="E1153" s="182">
        <v>3.1047399044036865</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17837.96875</v>
      </c>
      <c r="E1167" s="184">
        <v>17837.96875</v>
      </c>
    </row>
    <row r="1168" spans="1:5" ht="30">
      <c r="A1168" s="135" t="s">
        <v>2327</v>
      </c>
      <c r="B1168" s="145" t="s">
        <v>2328</v>
      </c>
      <c r="C1168" s="150" t="s">
        <v>15</v>
      </c>
      <c r="D1168" s="173">
        <v>15900.00390625</v>
      </c>
      <c r="E1168" s="184">
        <v>15900.00390625</v>
      </c>
    </row>
    <row r="1169" spans="1:5" ht="30">
      <c r="A1169" s="135" t="s">
        <v>2329</v>
      </c>
      <c r="B1169" s="145" t="s">
        <v>2330</v>
      </c>
      <c r="C1169" s="150" t="s">
        <v>15</v>
      </c>
      <c r="D1169" s="176">
        <v>1937.9658203125</v>
      </c>
      <c r="E1169" s="187">
        <v>1937.9658203125</v>
      </c>
    </row>
    <row r="1170" spans="1:5" ht="30">
      <c r="A1170" s="135" t="s">
        <v>2331</v>
      </c>
      <c r="B1170" s="145" t="s">
        <v>2332</v>
      </c>
      <c r="C1170" s="150" t="s">
        <v>42</v>
      </c>
      <c r="D1170" s="172">
        <v>35.130107879638672</v>
      </c>
      <c r="E1170" s="183">
        <v>35.130107879638672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16105.9384765625</v>
      </c>
      <c r="E1184" s="184">
        <v>16105.939453125</v>
      </c>
    </row>
    <row r="1185" spans="1:5">
      <c r="A1185" s="135" t="s">
        <v>2361</v>
      </c>
      <c r="B1185" s="145" t="s">
        <v>348</v>
      </c>
      <c r="C1185" s="150" t="s">
        <v>20</v>
      </c>
      <c r="D1185" s="177">
        <v>101.27920532226562</v>
      </c>
      <c r="E1185" s="188">
        <v>101.27877044677734</v>
      </c>
    </row>
    <row r="1186" spans="1:5">
      <c r="A1186" s="135" t="s">
        <v>2362</v>
      </c>
      <c r="B1186" s="145" t="s">
        <v>2363</v>
      </c>
      <c r="C1186" s="150" t="s">
        <v>15</v>
      </c>
      <c r="D1186" s="173">
        <v>452804.375</v>
      </c>
      <c r="E1186" s="184">
        <v>452802.4375</v>
      </c>
    </row>
    <row r="1187" spans="1:5">
      <c r="A1187" s="135" t="s">
        <v>2364</v>
      </c>
      <c r="B1187" s="145" t="s">
        <v>2365</v>
      </c>
      <c r="C1187" s="150" t="s">
        <v>15</v>
      </c>
      <c r="D1187" s="173">
        <v>494598.125</v>
      </c>
      <c r="E1187" s="184">
        <v>494595.96875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4135.22705078125</v>
      </c>
      <c r="E1189" s="184">
        <v>4135.20947265625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455.79190063476562</v>
      </c>
      <c r="E1207" s="188">
        <v>455.79190063476562</v>
      </c>
    </row>
    <row r="1208" spans="1:5" ht="30">
      <c r="A1208" s="135" t="s">
        <v>2404</v>
      </c>
      <c r="B1208" s="145" t="s">
        <v>2405</v>
      </c>
      <c r="C1208" s="150" t="s">
        <v>50</v>
      </c>
      <c r="D1208" s="177">
        <v>106.15200805664062</v>
      </c>
      <c r="E1208" s="188">
        <v>106.15200805664062</v>
      </c>
    </row>
    <row r="1209" spans="1:5" ht="30">
      <c r="A1209" s="135" t="s">
        <v>2406</v>
      </c>
      <c r="B1209" s="145" t="s">
        <v>2407</v>
      </c>
      <c r="C1209" s="150" t="s">
        <v>42</v>
      </c>
      <c r="D1209" s="177">
        <v>315.4178466796875</v>
      </c>
      <c r="E1209" s="188">
        <v>315.4178466796875</v>
      </c>
    </row>
    <row r="1210" spans="1:5" ht="30">
      <c r="A1210" s="135" t="s">
        <v>2408</v>
      </c>
      <c r="B1210" s="145" t="s">
        <v>2409</v>
      </c>
      <c r="C1210" s="150" t="s">
        <v>368</v>
      </c>
      <c r="D1210" s="176">
        <v>2713.935546875</v>
      </c>
      <c r="E1210" s="187">
        <v>2713.935546875</v>
      </c>
    </row>
    <row r="1211" spans="1:5" ht="30">
      <c r="A1211" s="135" t="s">
        <v>2410</v>
      </c>
      <c r="B1211" s="145" t="s">
        <v>2411</v>
      </c>
      <c r="C1211" s="150" t="s">
        <v>20</v>
      </c>
      <c r="D1211" s="171">
        <v>1.5952714681625366</v>
      </c>
      <c r="E1211" s="182">
        <v>1.5952714681625366</v>
      </c>
    </row>
    <row r="1212" spans="1:5" ht="30">
      <c r="A1212" s="135" t="s">
        <v>2412</v>
      </c>
      <c r="B1212" s="145" t="s">
        <v>2413</v>
      </c>
      <c r="C1212" s="150" t="s">
        <v>368</v>
      </c>
      <c r="D1212" s="176">
        <v>1434.142333984375</v>
      </c>
      <c r="E1212" s="187">
        <v>1434.142333984375</v>
      </c>
    </row>
    <row r="1213" spans="1:5" ht="30">
      <c r="A1213" s="135" t="s">
        <v>2414</v>
      </c>
      <c r="B1213" s="145" t="s">
        <v>2415</v>
      </c>
      <c r="C1213" s="150" t="s">
        <v>42</v>
      </c>
      <c r="D1213" s="176">
        <v>1819.4200439453125</v>
      </c>
      <c r="E1213" s="187">
        <v>1819.427001953125</v>
      </c>
    </row>
    <row r="1214" spans="1:5" ht="30">
      <c r="A1214" s="135" t="s">
        <v>2416</v>
      </c>
      <c r="B1214" s="145" t="s">
        <v>2417</v>
      </c>
      <c r="C1214" s="150" t="s">
        <v>42</v>
      </c>
      <c r="D1214" s="176">
        <v>1449.0408935546875</v>
      </c>
      <c r="E1214" s="187">
        <v>1449.044189453125</v>
      </c>
    </row>
    <row r="1215" spans="1:5" ht="30">
      <c r="A1215" s="135" t="s">
        <v>2418</v>
      </c>
      <c r="B1215" s="145" t="s">
        <v>407</v>
      </c>
      <c r="C1215" s="150" t="s">
        <v>42</v>
      </c>
      <c r="D1215" s="176">
        <v>1070.560302734375</v>
      </c>
      <c r="E1215" s="187">
        <v>1070.560302734375</v>
      </c>
    </row>
    <row r="1216" spans="1:5" ht="30">
      <c r="A1216" s="135" t="s">
        <v>2419</v>
      </c>
      <c r="B1216" s="145" t="s">
        <v>2420</v>
      </c>
      <c r="C1216" s="150" t="s">
        <v>42</v>
      </c>
      <c r="D1216" s="176">
        <v>1012.1072998046875</v>
      </c>
      <c r="E1216" s="187">
        <v>1012.1082763671875</v>
      </c>
    </row>
    <row r="1217" spans="1:5" ht="30">
      <c r="A1217" s="135" t="s">
        <v>2421</v>
      </c>
      <c r="B1217" s="145" t="s">
        <v>409</v>
      </c>
      <c r="C1217" s="150" t="s">
        <v>45</v>
      </c>
      <c r="D1217" s="172">
        <v>20.000017166137695</v>
      </c>
      <c r="E1217" s="183">
        <v>20.000003814697266</v>
      </c>
    </row>
    <row r="1218" spans="1:5" ht="30">
      <c r="A1218" s="135" t="s">
        <v>2422</v>
      </c>
      <c r="B1218" s="145" t="s">
        <v>2423</v>
      </c>
      <c r="C1218" s="150" t="s">
        <v>45</v>
      </c>
      <c r="D1218" s="172">
        <v>67.341941833496094</v>
      </c>
      <c r="E1218" s="183">
        <v>67.342216491699219</v>
      </c>
    </row>
    <row r="1219" spans="1:5" ht="30">
      <c r="A1219" s="135" t="s">
        <v>2424</v>
      </c>
      <c r="B1219" s="145" t="s">
        <v>2425</v>
      </c>
      <c r="C1219" s="150" t="s">
        <v>45</v>
      </c>
      <c r="D1219" s="171">
        <v>3.007676362991333</v>
      </c>
      <c r="E1219" s="182">
        <v>3.0076882839202881</v>
      </c>
    </row>
    <row r="1220" spans="1:5" ht="30">
      <c r="A1220" s="135" t="s">
        <v>2426</v>
      </c>
      <c r="B1220" s="145" t="s">
        <v>2427</v>
      </c>
      <c r="C1220" s="150" t="s">
        <v>45</v>
      </c>
      <c r="D1220" s="172">
        <v>13.631508827209473</v>
      </c>
      <c r="E1220" s="183">
        <v>13.631567001342773</v>
      </c>
    </row>
    <row r="1221" spans="1:5" ht="30">
      <c r="A1221" s="135" t="s">
        <v>2428</v>
      </c>
      <c r="B1221" s="145" t="s">
        <v>2429</v>
      </c>
      <c r="C1221" s="150" t="s">
        <v>45</v>
      </c>
      <c r="D1221" s="172">
        <v>15.175683975219727</v>
      </c>
      <c r="E1221" s="183">
        <v>15.175336837768555</v>
      </c>
    </row>
    <row r="1222" spans="1:5" ht="30">
      <c r="A1222" s="135" t="s">
        <v>2430</v>
      </c>
      <c r="B1222" s="145" t="s">
        <v>2431</v>
      </c>
      <c r="C1222" s="150" t="s">
        <v>45</v>
      </c>
      <c r="D1222" s="178">
        <v>3.3172756433486938E-2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226483.546875</v>
      </c>
      <c r="E1224" s="184">
        <v>226483.5</v>
      </c>
    </row>
    <row r="1225" spans="1:5" ht="30">
      <c r="A1225" s="135" t="s">
        <v>2436</v>
      </c>
      <c r="B1225" s="145" t="s">
        <v>2437</v>
      </c>
      <c r="C1225" s="150" t="s">
        <v>15</v>
      </c>
      <c r="D1225" s="173">
        <v>166294.390625</v>
      </c>
      <c r="E1225" s="184">
        <v>166294.34375</v>
      </c>
    </row>
    <row r="1226" spans="1:5" ht="30">
      <c r="A1226" s="135" t="s">
        <v>2438</v>
      </c>
      <c r="B1226" s="145" t="s">
        <v>2439</v>
      </c>
      <c r="C1226" s="150" t="s">
        <v>15</v>
      </c>
      <c r="D1226" s="173">
        <v>35822.546875</v>
      </c>
      <c r="E1226" s="184">
        <v>35822.5546875</v>
      </c>
    </row>
    <row r="1227" spans="1:5" ht="30">
      <c r="A1227" s="135" t="s">
        <v>2440</v>
      </c>
      <c r="B1227" s="145" t="s">
        <v>2441</v>
      </c>
      <c r="C1227" s="150" t="s">
        <v>15</v>
      </c>
      <c r="D1227" s="173">
        <v>24366.6015625</v>
      </c>
      <c r="E1227" s="184">
        <v>24366.603515625</v>
      </c>
    </row>
    <row r="1228" spans="1:5" ht="30">
      <c r="A1228" s="135" t="s">
        <v>2442</v>
      </c>
      <c r="B1228" s="145" t="s">
        <v>2443</v>
      </c>
      <c r="C1228" s="150" t="s">
        <v>15</v>
      </c>
      <c r="D1228" s="176">
        <v>2124.36181640625</v>
      </c>
      <c r="E1228" s="187">
        <v>2124.35302734375</v>
      </c>
    </row>
    <row r="1229" spans="1:5" ht="30">
      <c r="A1229" s="135" t="s">
        <v>2444</v>
      </c>
      <c r="B1229" s="145" t="s">
        <v>2445</v>
      </c>
      <c r="C1229" s="150" t="s">
        <v>15</v>
      </c>
      <c r="D1229" s="173">
        <v>5661.38330078125</v>
      </c>
      <c r="E1229" s="184">
        <v>5661.3828125</v>
      </c>
    </row>
    <row r="1230" spans="1:5" ht="30">
      <c r="A1230" s="135" t="s">
        <v>2446</v>
      </c>
      <c r="B1230" s="145" t="s">
        <v>419</v>
      </c>
      <c r="C1230" s="150" t="s">
        <v>15</v>
      </c>
      <c r="D1230" s="176">
        <v>1608.6641845703125</v>
      </c>
      <c r="E1230" s="187">
        <v>1608.6639404296875</v>
      </c>
    </row>
    <row r="1231" spans="1:5" ht="30">
      <c r="A1231" s="135" t="s">
        <v>2447</v>
      </c>
      <c r="B1231" s="145" t="s">
        <v>2448</v>
      </c>
      <c r="C1231" s="150" t="s">
        <v>15</v>
      </c>
      <c r="D1231" s="177">
        <v>390.24432373046875</v>
      </c>
      <c r="E1231" s="188">
        <v>390.24261474609375</v>
      </c>
    </row>
    <row r="1232" spans="1:5" ht="30">
      <c r="A1232" s="135" t="s">
        <v>2449</v>
      </c>
      <c r="B1232" s="145" t="s">
        <v>2450</v>
      </c>
      <c r="C1232" s="150" t="s">
        <v>15</v>
      </c>
      <c r="D1232" s="176">
        <v>1560.9774169921875</v>
      </c>
      <c r="E1232" s="187">
        <v>1560.9705810546875</v>
      </c>
    </row>
    <row r="1233" spans="1:5" ht="30">
      <c r="A1233" s="135" t="s">
        <v>2451</v>
      </c>
      <c r="B1233" s="145" t="s">
        <v>2452</v>
      </c>
      <c r="C1233" s="150" t="s">
        <v>2453</v>
      </c>
      <c r="D1233" s="172">
        <v>94.857833862304688</v>
      </c>
      <c r="E1233" s="183">
        <v>94.857955932617188</v>
      </c>
    </row>
    <row r="1234" spans="1:5" ht="30">
      <c r="A1234" s="135" t="s">
        <v>2454</v>
      </c>
      <c r="B1234" s="145" t="s">
        <v>2455</v>
      </c>
      <c r="C1234" s="150" t="s">
        <v>2453</v>
      </c>
      <c r="D1234" s="177">
        <v>212.14013671875</v>
      </c>
      <c r="E1234" s="188">
        <v>212.13937377929687</v>
      </c>
    </row>
    <row r="1235" spans="1:5" ht="30">
      <c r="A1235" s="135" t="s">
        <v>2456</v>
      </c>
      <c r="B1235" s="145" t="s">
        <v>2457</v>
      </c>
      <c r="C1235" s="150" t="s">
        <v>2458</v>
      </c>
      <c r="D1235" s="177">
        <v>140.32513427734375</v>
      </c>
      <c r="E1235" s="188">
        <v>140.32487487792969</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10.416853904724121</v>
      </c>
      <c r="E1239" s="183">
        <v>10.416796684265137</v>
      </c>
    </row>
    <row r="1240" spans="1:5" ht="45">
      <c r="A1240" s="135" t="s">
        <v>2468</v>
      </c>
      <c r="B1240" s="145" t="s">
        <v>2469</v>
      </c>
      <c r="C1240" s="150" t="s">
        <v>100</v>
      </c>
      <c r="D1240" s="172">
        <v>11.051016807556152</v>
      </c>
      <c r="E1240" s="183">
        <v>11.050936698913574</v>
      </c>
    </row>
    <row r="1241" spans="1:5" ht="30">
      <c r="A1241" s="135" t="s">
        <v>2470</v>
      </c>
      <c r="B1241" s="145" t="s">
        <v>2471</v>
      </c>
      <c r="C1241" s="150" t="s">
        <v>2467</v>
      </c>
      <c r="D1241" s="171">
        <v>8.5035543441772461</v>
      </c>
      <c r="E1241" s="182">
        <v>8.5035076141357422</v>
      </c>
    </row>
    <row r="1242" spans="1:5" ht="45">
      <c r="A1242" s="135" t="s">
        <v>2472</v>
      </c>
      <c r="B1242" s="145" t="s">
        <v>2473</v>
      </c>
      <c r="C1242" s="150" t="s">
        <v>100</v>
      </c>
      <c r="D1242" s="172">
        <v>11.562235832214355</v>
      </c>
      <c r="E1242" s="183">
        <v>11.562174797058105</v>
      </c>
    </row>
    <row r="1243" spans="1:5" ht="30">
      <c r="A1243" s="135" t="s">
        <v>2474</v>
      </c>
      <c r="B1243" s="145" t="s">
        <v>2475</v>
      </c>
      <c r="C1243" s="150" t="s">
        <v>20</v>
      </c>
      <c r="D1243" s="177">
        <v>101.27920532226562</v>
      </c>
      <c r="E1243" s="188">
        <v>101.27877044677734</v>
      </c>
    </row>
    <row r="1244" spans="1:5" ht="30">
      <c r="A1244" s="135" t="s">
        <v>2476</v>
      </c>
      <c r="B1244" s="145" t="s">
        <v>2477</v>
      </c>
      <c r="C1244" s="150" t="s">
        <v>2478</v>
      </c>
      <c r="D1244" s="176">
        <v>2430.69921875</v>
      </c>
      <c r="E1244" s="187">
        <v>2430.688720703125</v>
      </c>
    </row>
    <row r="1245" spans="1:5" ht="30">
      <c r="A1245" s="135" t="s">
        <v>2479</v>
      </c>
      <c r="B1245" s="145" t="s">
        <v>2480</v>
      </c>
      <c r="C1245" s="150" t="s">
        <v>15</v>
      </c>
      <c r="D1245" s="173">
        <v>452804.375</v>
      </c>
      <c r="E1245" s="184">
        <v>452802.4375</v>
      </c>
    </row>
    <row r="1246" spans="1:5" ht="30">
      <c r="A1246" s="135" t="s">
        <v>2481</v>
      </c>
      <c r="B1246" s="145" t="s">
        <v>2482</v>
      </c>
      <c r="C1246" s="150" t="s">
        <v>15</v>
      </c>
      <c r="D1246" s="173">
        <v>494598.125</v>
      </c>
      <c r="E1246" s="184">
        <v>494595.96875</v>
      </c>
    </row>
    <row r="1247" spans="1:5" ht="30">
      <c r="A1247" s="135" t="s">
        <v>2483</v>
      </c>
      <c r="B1247" s="145" t="s">
        <v>2484</v>
      </c>
      <c r="C1247" s="150" t="s">
        <v>15</v>
      </c>
      <c r="D1247" s="173">
        <v>3666.31494140625</v>
      </c>
      <c r="E1247" s="184">
        <v>3666.29345703125</v>
      </c>
    </row>
    <row r="1248" spans="1:5" ht="30">
      <c r="A1248" s="135" t="s">
        <v>2485</v>
      </c>
      <c r="B1248" s="145" t="s">
        <v>2486</v>
      </c>
      <c r="C1248" s="150" t="s">
        <v>15</v>
      </c>
      <c r="D1248" s="177">
        <v>263.64706420898437</v>
      </c>
      <c r="E1248" s="188">
        <v>263.64593505859375</v>
      </c>
    </row>
    <row r="1249" spans="1:5" ht="30">
      <c r="A1249" s="135" t="s">
        <v>2487</v>
      </c>
      <c r="B1249" s="145" t="s">
        <v>2488</v>
      </c>
      <c r="C1249" s="150" t="s">
        <v>20</v>
      </c>
      <c r="D1249" s="171">
        <v>5.7526626586914062</v>
      </c>
      <c r="E1249" s="182">
        <v>5.7526373863220215</v>
      </c>
    </row>
    <row r="1250" spans="1:5" ht="30">
      <c r="A1250" s="135" t="s">
        <v>2489</v>
      </c>
      <c r="B1250" s="145" t="s">
        <v>2490</v>
      </c>
      <c r="C1250" s="150" t="s">
        <v>20</v>
      </c>
      <c r="D1250" s="178">
        <v>0.22676408290863037</v>
      </c>
      <c r="E1250" s="189">
        <v>0.22676311433315277</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5.9794268608093262</v>
      </c>
      <c r="E1253" s="182">
        <v>5.979400634765625</v>
      </c>
    </row>
    <row r="1254" spans="1:5" ht="30">
      <c r="A1254" s="135" t="s">
        <v>2497</v>
      </c>
      <c r="B1254" s="145" t="s">
        <v>2498</v>
      </c>
      <c r="C1254" s="150" t="s">
        <v>20</v>
      </c>
      <c r="D1254" s="171">
        <v>1.195885181427002</v>
      </c>
      <c r="E1254" s="182">
        <v>1.1958800554275513</v>
      </c>
    </row>
    <row r="1255" spans="1:5" ht="30">
      <c r="A1255" s="135" t="s">
        <v>2499</v>
      </c>
      <c r="B1255" s="145" t="s">
        <v>2500</v>
      </c>
      <c r="C1255" s="150" t="s">
        <v>20</v>
      </c>
      <c r="D1255" s="171">
        <v>4.783541202545166</v>
      </c>
      <c r="E1255" s="182">
        <v>4.7835206985473633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101.27920532226562</v>
      </c>
      <c r="E1267" s="188">
        <v>101.27877044677734</v>
      </c>
    </row>
    <row r="1268" spans="1:5" ht="30">
      <c r="A1268" s="135" t="s">
        <v>2528</v>
      </c>
      <c r="B1268" s="145" t="s">
        <v>2529</v>
      </c>
      <c r="C1268" s="150" t="s">
        <v>20</v>
      </c>
      <c r="D1268" s="172">
        <v>25.319801330566406</v>
      </c>
      <c r="E1268" s="183">
        <v>25.319692611694336</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20.881618499755859</v>
      </c>
      <c r="E1271" s="183">
        <v>20.881528854370117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17.752725601196289</v>
      </c>
      <c r="E1274" s="183">
        <v>17.752651214599609</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117.59119415283203</v>
      </c>
      <c r="E1276" s="188">
        <v>117.59098052978516</v>
      </c>
    </row>
    <row r="1277" spans="1:5" ht="45">
      <c r="A1277" s="135" t="s">
        <v>2546</v>
      </c>
      <c r="B1277" s="145" t="s">
        <v>2547</v>
      </c>
      <c r="C1277" s="150" t="s">
        <v>20</v>
      </c>
      <c r="D1277" s="172">
        <v>29.397798538208008</v>
      </c>
      <c r="E1277" s="183">
        <v>29.397745132446289</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64.711372375488281</v>
      </c>
      <c r="E1279" s="183">
        <v>64.710792541503906</v>
      </c>
    </row>
    <row r="1280" spans="1:5" ht="45">
      <c r="A1280" s="135" t="s">
        <v>2552</v>
      </c>
      <c r="B1280" s="145" t="s">
        <v>2553</v>
      </c>
      <c r="C1280" s="150" t="s">
        <v>20</v>
      </c>
      <c r="D1280" s="172">
        <v>16.17784309387207</v>
      </c>
      <c r="E1280" s="183">
        <v>16.177698135375977</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182.30256652832031</v>
      </c>
      <c r="E1282" s="188">
        <v>182.30177307128906</v>
      </c>
    </row>
    <row r="1283" spans="1:5" ht="30">
      <c r="A1283" s="135" t="s">
        <v>2558</v>
      </c>
      <c r="B1283" s="145" t="s">
        <v>2559</v>
      </c>
      <c r="C1283" s="150" t="s">
        <v>20</v>
      </c>
      <c r="D1283" s="172">
        <v>45.575641632080078</v>
      </c>
      <c r="E1283" s="183">
        <v>45.575443267822266</v>
      </c>
    </row>
    <row r="1284" spans="1:5" ht="30">
      <c r="A1284" s="135" t="s">
        <v>2560</v>
      </c>
      <c r="B1284" s="145" t="s">
        <v>2561</v>
      </c>
      <c r="C1284" s="150" t="s">
        <v>42</v>
      </c>
      <c r="D1284" s="177">
        <v>258.71749877929687</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1.7999999523162842</v>
      </c>
      <c r="E1287" s="182">
        <v>1.7999999523162842</v>
      </c>
    </row>
    <row r="1288" spans="1:5" ht="30">
      <c r="A1288" s="135" t="s">
        <v>2568</v>
      </c>
      <c r="B1288" s="145" t="s">
        <v>2569</v>
      </c>
      <c r="C1288" s="150" t="s">
        <v>20</v>
      </c>
      <c r="D1288" s="177">
        <v>200.0552978515625</v>
      </c>
      <c r="E1288" s="188">
        <v>200.05442810058594</v>
      </c>
    </row>
    <row r="1289" spans="1:5" ht="30">
      <c r="A1289" s="135" t="s">
        <v>2570</v>
      </c>
      <c r="B1289" s="145" t="s">
        <v>2571</v>
      </c>
      <c r="C1289" s="150" t="s">
        <v>20</v>
      </c>
      <c r="D1289" s="172">
        <v>50.013824462890625</v>
      </c>
      <c r="E1289" s="183">
        <v>50.013607025146484</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7">
        <v>685.8983154296875</v>
      </c>
      <c r="E1292" s="188">
        <v>685.89544677734375</v>
      </c>
    </row>
    <row r="1293" spans="1:5" ht="30">
      <c r="A1293" s="135" t="s">
        <v>2578</v>
      </c>
      <c r="B1293" s="145" t="s">
        <v>2579</v>
      </c>
      <c r="C1293" s="150" t="s">
        <v>15</v>
      </c>
      <c r="D1293" s="177">
        <v>230.68045043945312</v>
      </c>
      <c r="E1293" s="188">
        <v>230.67793273925781</v>
      </c>
    </row>
    <row r="1294" spans="1:5" ht="30">
      <c r="A1294" s="135" t="s">
        <v>2580</v>
      </c>
      <c r="B1294" s="145" t="s">
        <v>2581</v>
      </c>
      <c r="C1294" s="150" t="s">
        <v>15</v>
      </c>
      <c r="D1294" s="173">
        <v>3666.31494140625</v>
      </c>
      <c r="E1294" s="184">
        <v>3666.29345703125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598.83642578125</v>
      </c>
      <c r="E1298" s="188">
        <v>598.83123779296875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0.27025175094604492</v>
      </c>
      <c r="E1307" s="189">
        <v>0.27025023102760315</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199.96586608886719</v>
      </c>
      <c r="E1311" s="188">
        <v>199.96498107910156</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9.024355560541153E-2</v>
      </c>
      <c r="E1320" s="189">
        <v>9.0243428945541382E-2</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22.646015167236328</v>
      </c>
      <c r="E1327" s="183">
        <v>22.646015167236328</v>
      </c>
    </row>
    <row r="1328" spans="1:5" ht="30">
      <c r="A1328" s="135" t="s">
        <v>2647</v>
      </c>
      <c r="B1328" s="145" t="s">
        <v>2648</v>
      </c>
      <c r="C1328" s="150" t="s">
        <v>42</v>
      </c>
      <c r="D1328" s="177">
        <v>343.80148315429687</v>
      </c>
      <c r="E1328" s="188">
        <v>343.80148315429687</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345.67520141601562</v>
      </c>
      <c r="E1332" s="188">
        <v>345.67520141601562</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3167</v>
      </c>
      <c r="E1334" s="184">
        <v>3167</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1.7926175594329834</v>
      </c>
      <c r="E1339" s="182">
        <v>1.7926175594329834</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434.41262817382812</v>
      </c>
      <c r="E1346" s="188">
        <v>434.41262817382812</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436.20523071289062</v>
      </c>
      <c r="E1349" s="188">
        <v>436.20523071289062</v>
      </c>
    </row>
    <row r="1350" spans="1:5" ht="30">
      <c r="A1350" s="135" t="s">
        <v>2690</v>
      </c>
      <c r="B1350" s="145" t="s">
        <v>2691</v>
      </c>
      <c r="C1350" s="150" t="s">
        <v>42</v>
      </c>
      <c r="D1350" s="172">
        <v>49.322399139404297</v>
      </c>
      <c r="E1350" s="183">
        <v>49.322399139404297</v>
      </c>
    </row>
    <row r="1351" spans="1:5">
      <c r="A1351" s="135" t="s">
        <v>2692</v>
      </c>
      <c r="B1351" s="145" t="s">
        <v>2693</v>
      </c>
      <c r="C1351" s="150" t="s">
        <v>368</v>
      </c>
      <c r="D1351" s="177">
        <v>206.49172973632812</v>
      </c>
      <c r="E1351" s="188">
        <v>206.49172973632812</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0.66541773080825806</v>
      </c>
      <c r="E1355" s="189">
        <v>0.66541773080825806</v>
      </c>
    </row>
    <row r="1356" spans="1:5" ht="30">
      <c r="A1356" s="135" t="s">
        <v>2696</v>
      </c>
      <c r="B1356" s="145" t="s">
        <v>2697</v>
      </c>
      <c r="C1356" s="150"/>
      <c r="D1356" s="178">
        <v>6.8691857159137726E-2</v>
      </c>
      <c r="E1356" s="189">
        <v>6.8691857159137726E-2</v>
      </c>
    </row>
    <row r="1357" spans="1:5" ht="30">
      <c r="A1357" s="135" t="s">
        <v>2698</v>
      </c>
      <c r="B1357" s="145" t="s">
        <v>2699</v>
      </c>
      <c r="C1357" s="150"/>
      <c r="D1357" s="178">
        <v>0.26589035987854004</v>
      </c>
      <c r="E1357" s="189">
        <v>0.26589035987854004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0.94636690616607666</v>
      </c>
      <c r="E1360" s="189">
        <v>0.94636690616607666</v>
      </c>
    </row>
    <row r="1361" spans="1:5" ht="30">
      <c r="A1361" s="135" t="s">
        <v>2702</v>
      </c>
      <c r="B1361" s="145" t="s">
        <v>2703</v>
      </c>
      <c r="C1361" s="150"/>
      <c r="D1361" s="178">
        <v>5.363314226269722E-2</v>
      </c>
      <c r="E1361" s="189">
        <v>5.363314226269722E-2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4.3456260114908218E-2</v>
      </c>
      <c r="E1372" s="189">
        <v>4.3456260114908218E-2</v>
      </c>
    </row>
    <row r="1373" spans="1:5" ht="30">
      <c r="A1373" s="135" t="s">
        <v>2714</v>
      </c>
      <c r="B1373" s="145" t="s">
        <v>2715</v>
      </c>
      <c r="C1373" s="150"/>
      <c r="D1373" s="178">
        <v>0.9565436840057373</v>
      </c>
      <c r="E1373" s="189">
        <v>0.9565436840057373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0.18256165087223053</v>
      </c>
      <c r="E1376" s="189">
        <v>0.18256165087223053</v>
      </c>
    </row>
    <row r="1377" spans="1:5" ht="30">
      <c r="A1377" s="135" t="s">
        <v>2718</v>
      </c>
      <c r="B1377" s="145" t="s">
        <v>2719</v>
      </c>
      <c r="C1377" s="150"/>
      <c r="D1377" s="178">
        <v>0.81743842363357544</v>
      </c>
      <c r="E1377" s="189">
        <v>0.81743842363357544</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9">
        <v>1.2370462876276633E-8</v>
      </c>
      <c r="E1380" s="190">
        <v>1.2370462876276633E-8</v>
      </c>
    </row>
    <row r="1381" spans="1:5" ht="30">
      <c r="A1381" s="135" t="s">
        <v>2722</v>
      </c>
      <c r="B1381" s="145" t="s">
        <v>2723</v>
      </c>
      <c r="C1381" s="150"/>
      <c r="D1381" s="171">
        <v>1</v>
      </c>
      <c r="E1381" s="182">
        <v>1</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75.626548767089844</v>
      </c>
      <c r="E1392" s="183">
        <v>75.62689208984375</v>
      </c>
    </row>
    <row r="1393" spans="1:5">
      <c r="A1393" s="135" t="s">
        <v>2738</v>
      </c>
      <c r="B1393" s="145" t="s">
        <v>2739</v>
      </c>
      <c r="C1393" s="150" t="s">
        <v>45</v>
      </c>
      <c r="D1393" s="172">
        <v>20.29124641418457</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4.8749523162841797</v>
      </c>
      <c r="E1417" s="182">
        <v>4.8749728202819824</v>
      </c>
    </row>
    <row r="1418" spans="1:5">
      <c r="A1418" s="135" t="s">
        <v>2780</v>
      </c>
      <c r="B1418" s="145" t="s">
        <v>2781</v>
      </c>
      <c r="C1418" s="150" t="s">
        <v>45</v>
      </c>
      <c r="D1418" s="172">
        <v>12.161965370178223</v>
      </c>
      <c r="E1418" s="183">
        <v>12.162017822265625</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0.82090812921524048</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1.0721383094787598</v>
      </c>
      <c r="E1455" s="182">
        <v>1.0721383094787598</v>
      </c>
    </row>
    <row r="1456" spans="1:5" ht="30">
      <c r="A1456" s="135" t="s">
        <v>2856</v>
      </c>
      <c r="B1456" s="145" t="s">
        <v>2857</v>
      </c>
      <c r="C1456" s="150" t="s">
        <v>45</v>
      </c>
      <c r="D1456" s="171">
        <v>1.0000028610229492</v>
      </c>
      <c r="E1456" s="182">
        <v>1.0000028610229492</v>
      </c>
    </row>
    <row r="1457" spans="1:5">
      <c r="A1457" s="135" t="s">
        <v>2858</v>
      </c>
      <c r="B1457" s="145" t="s">
        <v>2859</v>
      </c>
      <c r="C1457" s="150" t="s">
        <v>15</v>
      </c>
      <c r="D1457" s="177">
        <v>127.05754089355469</v>
      </c>
      <c r="E1457" s="188">
        <v>127.05754089355469</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4.4199887663125992E-2</v>
      </c>
      <c r="E1463" s="189">
        <v>4.4199887663125992E-2</v>
      </c>
    </row>
    <row r="1464" spans="1:5" ht="30">
      <c r="A1464" s="135" t="s">
        <v>2872</v>
      </c>
      <c r="B1464" s="145" t="s">
        <v>2873</v>
      </c>
      <c r="C1464" s="150" t="s">
        <v>45</v>
      </c>
      <c r="D1464" s="178">
        <v>0.99999737739562988</v>
      </c>
      <c r="E1464" s="189">
        <v>0.99999737739562988</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1.6382788419723511</v>
      </c>
      <c r="E1471" s="182">
        <v>1.6382788419723511</v>
      </c>
    </row>
    <row r="1472" spans="1:5" ht="30">
      <c r="A1472" s="135" t="s">
        <v>2888</v>
      </c>
      <c r="B1472" s="145" t="s">
        <v>2889</v>
      </c>
      <c r="C1472" s="150" t="s">
        <v>45</v>
      </c>
      <c r="D1472" s="171">
        <v>1.5270004272460937</v>
      </c>
      <c r="E1472" s="182">
        <v>1.5270004272460937</v>
      </c>
    </row>
    <row r="1473" spans="1:5">
      <c r="A1473" s="135" t="s">
        <v>2890</v>
      </c>
      <c r="B1473" s="145" t="s">
        <v>2891</v>
      </c>
      <c r="C1473" s="150" t="s">
        <v>15</v>
      </c>
      <c r="D1473" s="172">
        <v>20.621572494506836</v>
      </c>
      <c r="E1473" s="183">
        <v>20.621572494506836</v>
      </c>
    </row>
    <row r="1474" spans="1:5">
      <c r="A1474" s="135" t="s">
        <v>2892</v>
      </c>
      <c r="B1474" s="145" t="s">
        <v>2893</v>
      </c>
      <c r="C1474" s="150"/>
      <c r="D1474" s="142" t="s">
        <v>1637</v>
      </c>
      <c r="E1474" s="163" t="s">
        <v>1637</v>
      </c>
    </row>
    <row r="1475" spans="1:5" ht="30">
      <c r="A1475" s="135" t="s">
        <v>2894</v>
      </c>
      <c r="B1475" s="145" t="s">
        <v>2895</v>
      </c>
      <c r="C1475" s="150" t="s">
        <v>50</v>
      </c>
      <c r="D1475" s="172">
        <v>34.897079467773438</v>
      </c>
      <c r="E1475" s="183">
        <v>34.897079467773438</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101.77351379394531</v>
      </c>
      <c r="E1477" s="188">
        <v>101.77351379394531</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153.45655822753906</v>
      </c>
      <c r="E1485" s="188">
        <v>153.45655822753906</v>
      </c>
    </row>
    <row r="1486" spans="1:5">
      <c r="A1486" s="135" t="s">
        <v>2917</v>
      </c>
      <c r="B1486" s="145" t="s">
        <v>2918</v>
      </c>
      <c r="C1486" s="150" t="s">
        <v>15</v>
      </c>
      <c r="D1486" s="177">
        <v>148.85285949707031</v>
      </c>
      <c r="E1486" s="188">
        <v>148.85285949707031</v>
      </c>
    </row>
    <row r="1487" spans="1:5" ht="30">
      <c r="A1487" s="135" t="s">
        <v>2919</v>
      </c>
      <c r="B1487" s="145" t="s">
        <v>2920</v>
      </c>
      <c r="C1487" s="150" t="s">
        <v>15</v>
      </c>
      <c r="D1487" s="177">
        <v>161.36143493652344</v>
      </c>
      <c r="E1487" s="188">
        <v>161.36143493652344</v>
      </c>
    </row>
    <row r="1488" spans="1:5">
      <c r="A1488" s="135" t="s">
        <v>2921</v>
      </c>
      <c r="B1488" s="145" t="s">
        <v>2922</v>
      </c>
      <c r="C1488" s="150" t="s">
        <v>20</v>
      </c>
      <c r="D1488" s="173">
        <v>12394.0849609375</v>
      </c>
      <c r="E1488" s="184">
        <v>12394.0849609375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12394.0849609375</v>
      </c>
      <c r="E1492" s="184">
        <v>12394.0849609375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166.99911499023437</v>
      </c>
      <c r="E1497" s="188">
        <v>166.99911499023437</v>
      </c>
    </row>
    <row r="1498" spans="1:5" ht="30">
      <c r="A1498" s="135" t="s">
        <v>2941</v>
      </c>
      <c r="B1498" s="145" t="s">
        <v>2942</v>
      </c>
      <c r="C1498" s="150" t="s">
        <v>45</v>
      </c>
      <c r="D1498" s="172">
        <v>95.118186950683594</v>
      </c>
      <c r="E1498" s="183">
        <v>95.118186950683594</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161.36143493652344</v>
      </c>
      <c r="E1501" s="188">
        <v>161.36143493652344</v>
      </c>
    </row>
    <row r="1502" spans="1:5">
      <c r="A1502" s="135" t="s">
        <v>2948</v>
      </c>
      <c r="B1502" s="145" t="s">
        <v>2949</v>
      </c>
      <c r="C1502" s="150" t="s">
        <v>15</v>
      </c>
      <c r="D1502" s="177">
        <v>153.45655822753906</v>
      </c>
      <c r="E1502" s="188">
        <v>153.45655822753906</v>
      </c>
    </row>
    <row r="1503" spans="1:5">
      <c r="A1503" s="135" t="s">
        <v>2950</v>
      </c>
      <c r="B1503" s="145" t="s">
        <v>2951</v>
      </c>
      <c r="C1503" s="150" t="s">
        <v>45</v>
      </c>
      <c r="D1503" s="172">
        <v>95.10113525390625</v>
      </c>
      <c r="E1503" s="183">
        <v>95.10113525390625</v>
      </c>
    </row>
    <row r="1504" spans="1:5">
      <c r="A1504" s="135" t="s">
        <v>2952</v>
      </c>
      <c r="B1504" s="145" t="s">
        <v>2953</v>
      </c>
      <c r="C1504" s="150" t="s">
        <v>15</v>
      </c>
      <c r="D1504" s="171">
        <v>7.904881477355957</v>
      </c>
      <c r="E1504" s="182">
        <v>7.904881477355957</v>
      </c>
    </row>
    <row r="1505" spans="1:5" ht="30">
      <c r="A1505" s="135" t="s">
        <v>2954</v>
      </c>
      <c r="B1505" s="145" t="s">
        <v>2955</v>
      </c>
      <c r="C1505" s="150" t="s">
        <v>15</v>
      </c>
      <c r="D1505" s="177">
        <v>158.81805419921875</v>
      </c>
      <c r="E1505" s="188">
        <v>158.81805419921875</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153.45655822753906</v>
      </c>
      <c r="E1513" s="188">
        <v>153.45655822753906</v>
      </c>
    </row>
    <row r="1514" spans="1:5" ht="30">
      <c r="A1514" s="135" t="s">
        <v>2972</v>
      </c>
      <c r="B1514" s="145" t="s">
        <v>2973</v>
      </c>
      <c r="C1514" s="150" t="s">
        <v>15</v>
      </c>
      <c r="D1514" s="177">
        <v>148.85285949707031</v>
      </c>
      <c r="E1514" s="188">
        <v>148.85285949707031</v>
      </c>
    </row>
    <row r="1515" spans="1:5" ht="30">
      <c r="A1515" s="135" t="s">
        <v>2974</v>
      </c>
      <c r="B1515" s="145" t="s">
        <v>2975</v>
      </c>
      <c r="C1515" s="150" t="s">
        <v>15</v>
      </c>
      <c r="D1515" s="177">
        <v>161.36143493652344</v>
      </c>
      <c r="E1515" s="188">
        <v>161.36143493652344</v>
      </c>
    </row>
    <row r="1516" spans="1:5">
      <c r="A1516" s="135" t="s">
        <v>2976</v>
      </c>
      <c r="B1516" s="145" t="s">
        <v>2977</v>
      </c>
      <c r="C1516" s="150" t="s">
        <v>20</v>
      </c>
      <c r="D1516" s="173">
        <v>12394.0849609375</v>
      </c>
      <c r="E1516" s="184">
        <v>12394.0849609375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12394.0849609375</v>
      </c>
      <c r="E1520" s="184">
        <v>12394.0849609375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166.99911499023437</v>
      </c>
      <c r="E1525" s="188">
        <v>166.99911499023437</v>
      </c>
    </row>
    <row r="1526" spans="1:5" ht="30">
      <c r="A1526" s="135" t="s">
        <v>2996</v>
      </c>
      <c r="B1526" s="145" t="s">
        <v>2997</v>
      </c>
      <c r="C1526" s="150" t="s">
        <v>45</v>
      </c>
      <c r="D1526" s="172">
        <v>95.118186950683594</v>
      </c>
      <c r="E1526" s="183">
        <v>95.118186950683594</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161.36143493652344</v>
      </c>
      <c r="E1529" s="188">
        <v>161.36143493652344</v>
      </c>
    </row>
    <row r="1530" spans="1:5">
      <c r="A1530" s="135" t="s">
        <v>3003</v>
      </c>
      <c r="B1530" s="145" t="s">
        <v>3004</v>
      </c>
      <c r="C1530" s="150" t="s">
        <v>15</v>
      </c>
      <c r="D1530" s="177">
        <v>153.45655822753906</v>
      </c>
      <c r="E1530" s="188">
        <v>153.45655822753906</v>
      </c>
    </row>
    <row r="1531" spans="1:5">
      <c r="A1531" s="135" t="s">
        <v>3005</v>
      </c>
      <c r="B1531" s="145" t="s">
        <v>3006</v>
      </c>
      <c r="C1531" s="150" t="s">
        <v>45</v>
      </c>
      <c r="D1531" s="172">
        <v>95.10113525390625</v>
      </c>
      <c r="E1531" s="183">
        <v>95.10113525390625</v>
      </c>
    </row>
    <row r="1532" spans="1:5">
      <c r="A1532" s="135" t="s">
        <v>3007</v>
      </c>
      <c r="B1532" s="145" t="s">
        <v>3008</v>
      </c>
      <c r="C1532" s="150" t="s">
        <v>15</v>
      </c>
      <c r="D1532" s="171">
        <v>7.904881477355957</v>
      </c>
      <c r="E1532" s="182">
        <v>7.904881477355957</v>
      </c>
    </row>
    <row r="1533" spans="1:5" ht="30">
      <c r="A1533" s="135" t="s">
        <v>3009</v>
      </c>
      <c r="B1533" s="145" t="s">
        <v>3010</v>
      </c>
      <c r="C1533" s="150" t="s">
        <v>15</v>
      </c>
      <c r="D1533" s="177">
        <v>158.81805419921875</v>
      </c>
      <c r="E1533" s="188">
        <v>158.81805419921875</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124.17464447021484</v>
      </c>
      <c r="E1536" s="188">
        <v>124.17464447021484</v>
      </c>
    </row>
    <row r="1537" spans="1:5" ht="30">
      <c r="A1537" s="135" t="s">
        <v>3017</v>
      </c>
      <c r="B1537" s="145" t="s">
        <v>3018</v>
      </c>
      <c r="C1537" s="150" t="s">
        <v>50</v>
      </c>
      <c r="D1537" s="172">
        <v>12.035488128662109</v>
      </c>
      <c r="E1537" s="183">
        <v>12.035488128662109</v>
      </c>
    </row>
    <row r="1538" spans="1:5" ht="30">
      <c r="A1538" s="135" t="s">
        <v>3019</v>
      </c>
      <c r="B1538" s="145" t="s">
        <v>3020</v>
      </c>
      <c r="C1538" s="150" t="s">
        <v>50</v>
      </c>
      <c r="D1538" s="172">
        <v>12.035488128662109</v>
      </c>
      <c r="E1538" s="183">
        <v>12.035488128662109</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79.999557495117187</v>
      </c>
      <c r="E1540" s="183">
        <v>79.999557495117187</v>
      </c>
    </row>
    <row r="1541" spans="1:5">
      <c r="A1541" s="135" t="s">
        <v>3025</v>
      </c>
      <c r="B1541" s="145" t="s">
        <v>3026</v>
      </c>
      <c r="C1541" s="150" t="s">
        <v>15</v>
      </c>
      <c r="D1541" s="177">
        <v>190.13685607910156</v>
      </c>
      <c r="E1541" s="188">
        <v>190.13685607910156</v>
      </c>
    </row>
    <row r="1542" spans="1:5" ht="30">
      <c r="A1542" s="135" t="s">
        <v>3027</v>
      </c>
      <c r="B1542" s="145" t="s">
        <v>3028</v>
      </c>
      <c r="C1542" s="150" t="s">
        <v>15</v>
      </c>
      <c r="D1542" s="177">
        <v>184.43275451660156</v>
      </c>
      <c r="E1542" s="188">
        <v>184.43275451660156</v>
      </c>
    </row>
    <row r="1543" spans="1:5" ht="30">
      <c r="A1543" s="135" t="s">
        <v>3029</v>
      </c>
      <c r="B1543" s="145" t="s">
        <v>3030</v>
      </c>
      <c r="C1543" s="150" t="s">
        <v>15</v>
      </c>
      <c r="D1543" s="177">
        <v>199.49896240234375</v>
      </c>
      <c r="E1543" s="188">
        <v>199.49896240234375</v>
      </c>
    </row>
    <row r="1544" spans="1:5">
      <c r="A1544" s="135" t="s">
        <v>3031</v>
      </c>
      <c r="B1544" s="145" t="s">
        <v>3032</v>
      </c>
      <c r="C1544" s="150" t="s">
        <v>20</v>
      </c>
      <c r="D1544" s="177">
        <v>436.20523071289062</v>
      </c>
      <c r="E1544" s="188">
        <v>436.20523071289062</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49.3223876953125</v>
      </c>
      <c r="E1546" s="183">
        <v>49.3223876953125</v>
      </c>
    </row>
    <row r="1547" spans="1:5">
      <c r="A1547" s="135" t="s">
        <v>3037</v>
      </c>
      <c r="B1547" s="145" t="s">
        <v>3038</v>
      </c>
      <c r="C1547" s="150" t="s">
        <v>368</v>
      </c>
      <c r="D1547" s="177">
        <v>206.49172973632812</v>
      </c>
      <c r="E1547" s="188">
        <v>206.49172973632812</v>
      </c>
    </row>
    <row r="1548" spans="1:5">
      <c r="A1548" s="135" t="s">
        <v>3039</v>
      </c>
      <c r="B1548" s="145" t="s">
        <v>3040</v>
      </c>
      <c r="C1548" s="150" t="s">
        <v>20</v>
      </c>
      <c r="D1548" s="177">
        <v>436.20523071289062</v>
      </c>
      <c r="E1548" s="188">
        <v>436.20523071289062</v>
      </c>
    </row>
    <row r="1549" spans="1:5">
      <c r="A1549" s="135" t="s">
        <v>3041</v>
      </c>
      <c r="B1549" s="145" t="s">
        <v>3042</v>
      </c>
      <c r="C1549" s="150" t="s">
        <v>50</v>
      </c>
      <c r="D1549" s="172">
        <v>12.514395713806152</v>
      </c>
      <c r="E1549" s="183">
        <v>12.514395713806152</v>
      </c>
    </row>
    <row r="1550" spans="1:5">
      <c r="A1550" s="135" t="s">
        <v>3043</v>
      </c>
      <c r="B1550" s="145" t="s">
        <v>3044</v>
      </c>
      <c r="C1550" s="150" t="s">
        <v>42</v>
      </c>
      <c r="D1550" s="172">
        <v>49.436206817626953</v>
      </c>
      <c r="E1550" s="183">
        <v>49.436206817626953</v>
      </c>
    </row>
    <row r="1551" spans="1:5">
      <c r="A1551" s="135" t="s">
        <v>3045</v>
      </c>
      <c r="B1551" s="145" t="s">
        <v>3046</v>
      </c>
      <c r="C1551" s="150" t="s">
        <v>368</v>
      </c>
      <c r="D1551" s="177">
        <v>208.01383972167969</v>
      </c>
      <c r="E1551" s="188">
        <v>208.01383972167969</v>
      </c>
    </row>
    <row r="1552" spans="1:5">
      <c r="A1552" s="135" t="s">
        <v>3047</v>
      </c>
      <c r="B1552" s="145" t="s">
        <v>3048</v>
      </c>
      <c r="C1552" s="150"/>
      <c r="D1552" s="142" t="s">
        <v>1853</v>
      </c>
      <c r="E1552" s="163" t="s">
        <v>1853</v>
      </c>
    </row>
    <row r="1553" spans="1:5" ht="30">
      <c r="A1553" s="135" t="s">
        <v>3049</v>
      </c>
      <c r="B1553" s="145" t="s">
        <v>3050</v>
      </c>
      <c r="C1553" s="150" t="s">
        <v>15</v>
      </c>
      <c r="D1553" s="177">
        <v>206.46910095214844</v>
      </c>
      <c r="E1553" s="188">
        <v>206.46910095214844</v>
      </c>
    </row>
    <row r="1554" spans="1:5" ht="30">
      <c r="A1554" s="135" t="s">
        <v>3051</v>
      </c>
      <c r="B1554" s="145" t="s">
        <v>3052</v>
      </c>
      <c r="C1554" s="150" t="s">
        <v>45</v>
      </c>
      <c r="D1554" s="172">
        <v>95.323524475097656</v>
      </c>
      <c r="E1554" s="183">
        <v>95.323524475097656</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199.49896240234375</v>
      </c>
      <c r="E1557" s="188">
        <v>199.49896240234375</v>
      </c>
    </row>
    <row r="1558" spans="1:5">
      <c r="A1558" s="135" t="s">
        <v>3058</v>
      </c>
      <c r="B1558" s="145" t="s">
        <v>3059</v>
      </c>
      <c r="C1558" s="150" t="s">
        <v>15</v>
      </c>
      <c r="D1558" s="177">
        <v>190.13685607910156</v>
      </c>
      <c r="E1558" s="188">
        <v>190.13685607910156</v>
      </c>
    </row>
    <row r="1559" spans="1:5">
      <c r="A1559" s="135" t="s">
        <v>3060</v>
      </c>
      <c r="B1559" s="145" t="s">
        <v>3061</v>
      </c>
      <c r="C1559" s="150" t="s">
        <v>45</v>
      </c>
      <c r="D1559" s="172">
        <v>95.30718994140625</v>
      </c>
      <c r="E1559" s="183">
        <v>95.30718994140625</v>
      </c>
    </row>
    <row r="1560" spans="1:5">
      <c r="A1560" s="135" t="s">
        <v>3062</v>
      </c>
      <c r="B1560" s="145" t="s">
        <v>3063</v>
      </c>
      <c r="C1560" s="150" t="s">
        <v>15</v>
      </c>
      <c r="D1560" s="171">
        <v>9.3621110916137695</v>
      </c>
      <c r="E1560" s="182">
        <v>9.3621110916137695</v>
      </c>
    </row>
    <row r="1561" spans="1:5" ht="30">
      <c r="A1561" s="135" t="s">
        <v>3064</v>
      </c>
      <c r="B1561" s="145" t="s">
        <v>3065</v>
      </c>
      <c r="C1561" s="150" t="s">
        <v>15</v>
      </c>
      <c r="D1561" s="177">
        <v>196.77989196777344</v>
      </c>
      <c r="E1561" s="188">
        <v>196.77989196777344</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34.123062133789063</v>
      </c>
      <c r="E1567" s="183">
        <v>34.123062133789063</v>
      </c>
    </row>
    <row r="1568" spans="1:5" ht="30">
      <c r="A1568" s="135" t="s">
        <v>3081</v>
      </c>
      <c r="B1568" s="145" t="s">
        <v>3082</v>
      </c>
      <c r="C1568" s="150" t="s">
        <v>50</v>
      </c>
      <c r="D1568" s="177">
        <v>104.06040191650391</v>
      </c>
      <c r="E1568" s="188">
        <v>104.06040191650391</v>
      </c>
    </row>
    <row r="1569" spans="1:5" ht="30">
      <c r="A1569" s="135" t="s">
        <v>3083</v>
      </c>
      <c r="B1569" s="145" t="s">
        <v>3084</v>
      </c>
      <c r="C1569" s="150" t="s">
        <v>42</v>
      </c>
      <c r="D1569" s="177">
        <v>410.00424194335937</v>
      </c>
      <c r="E1569" s="188">
        <v>410.00424194335937</v>
      </c>
    </row>
    <row r="1570" spans="1:5" ht="30">
      <c r="A1570" s="135" t="s">
        <v>3085</v>
      </c>
      <c r="B1570" s="145" t="s">
        <v>3086</v>
      </c>
      <c r="C1570" s="150" t="s">
        <v>20</v>
      </c>
      <c r="D1570" s="177">
        <v>455.79190063476562</v>
      </c>
      <c r="E1570" s="188">
        <v>455.79190063476562</v>
      </c>
    </row>
    <row r="1571" spans="1:5" ht="30">
      <c r="A1571" s="135" t="s">
        <v>3087</v>
      </c>
      <c r="B1571" s="145" t="s">
        <v>3088</v>
      </c>
      <c r="C1571" s="150" t="s">
        <v>368</v>
      </c>
      <c r="D1571" s="173">
        <v>3119.5419921875</v>
      </c>
      <c r="E1571" s="184">
        <v>3119.5419921875</v>
      </c>
    </row>
    <row r="1572" spans="1:5" ht="30">
      <c r="A1572" s="135" t="s">
        <v>3089</v>
      </c>
      <c r="B1572" s="145" t="s">
        <v>3090</v>
      </c>
      <c r="C1572" s="150" t="s">
        <v>50</v>
      </c>
      <c r="D1572" s="177">
        <v>104.06040191650391</v>
      </c>
      <c r="E1572" s="188">
        <v>104.06040191650391</v>
      </c>
    </row>
    <row r="1573" spans="1:5" ht="30">
      <c r="A1573" s="135" t="s">
        <v>3091</v>
      </c>
      <c r="B1573" s="145" t="s">
        <v>3092</v>
      </c>
      <c r="C1573" s="150" t="s">
        <v>42</v>
      </c>
      <c r="D1573" s="177">
        <v>375.88116455078125</v>
      </c>
      <c r="E1573" s="188">
        <v>375.88116455078125</v>
      </c>
    </row>
    <row r="1574" spans="1:5" ht="30">
      <c r="A1574" s="135" t="s">
        <v>3093</v>
      </c>
      <c r="B1574" s="145" t="s">
        <v>3094</v>
      </c>
      <c r="C1574" s="150" t="s">
        <v>20</v>
      </c>
      <c r="D1574" s="177">
        <v>477.161865234375</v>
      </c>
      <c r="E1574" s="188">
        <v>477.161865234375</v>
      </c>
    </row>
    <row r="1575" spans="1:5" ht="30">
      <c r="A1575" s="135" t="s">
        <v>3095</v>
      </c>
      <c r="B1575" s="145" t="s">
        <v>3096</v>
      </c>
      <c r="C1575" s="150" t="s">
        <v>368</v>
      </c>
      <c r="D1575" s="173">
        <v>3008.28955078125</v>
      </c>
      <c r="E1575" s="184">
        <v>3008.28955078125</v>
      </c>
    </row>
    <row r="1576" spans="1:5" ht="30">
      <c r="A1576" s="135" t="s">
        <v>3097</v>
      </c>
      <c r="B1576" s="145" t="s">
        <v>3098</v>
      </c>
      <c r="C1576" s="150" t="s">
        <v>20</v>
      </c>
      <c r="D1576" s="172">
        <v>21.370000839233398</v>
      </c>
      <c r="E1576" s="183">
        <v>21.370000839233398</v>
      </c>
    </row>
    <row r="1577" spans="1:5" ht="30">
      <c r="A1577" s="135" t="s">
        <v>3099</v>
      </c>
      <c r="B1577" s="145" t="s">
        <v>3100</v>
      </c>
      <c r="C1577" s="150" t="s">
        <v>368</v>
      </c>
      <c r="D1577" s="177">
        <v>635.4322509765625</v>
      </c>
      <c r="E1577" s="188">
        <v>635.4322509765625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37.050037384033203</v>
      </c>
      <c r="E1583" s="183">
        <v>37.050037384033203</v>
      </c>
    </row>
    <row r="1584" spans="1:5" ht="30">
      <c r="A1584" s="135" t="s">
        <v>3113</v>
      </c>
      <c r="B1584" s="145" t="s">
        <v>3114</v>
      </c>
      <c r="C1584" s="150" t="s">
        <v>50</v>
      </c>
      <c r="D1584" s="172">
        <v>22.646015167236328</v>
      </c>
      <c r="E1584" s="183">
        <v>22.646015167236328</v>
      </c>
    </row>
    <row r="1585" spans="1:5" ht="30">
      <c r="A1585" s="135" t="s">
        <v>3115</v>
      </c>
      <c r="B1585" s="145" t="s">
        <v>3116</v>
      </c>
      <c r="C1585" s="150" t="s">
        <v>42</v>
      </c>
      <c r="D1585" s="177">
        <v>343.801513671875</v>
      </c>
      <c r="E1585" s="188">
        <v>343.801513671875</v>
      </c>
    </row>
    <row r="1586" spans="1:5" ht="30">
      <c r="A1586" s="135" t="s">
        <v>3117</v>
      </c>
      <c r="B1586" s="145" t="s">
        <v>3118</v>
      </c>
      <c r="C1586" s="150" t="s">
        <v>20</v>
      </c>
      <c r="D1586" s="177">
        <v>436.91400146484375</v>
      </c>
      <c r="E1586" s="188">
        <v>436.91400146484375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22.646015167236328</v>
      </c>
      <c r="E1588" s="183">
        <v>22.646015167236328</v>
      </c>
    </row>
    <row r="1589" spans="1:5" ht="30">
      <c r="A1589" s="135" t="s">
        <v>3123</v>
      </c>
      <c r="B1589" s="145" t="s">
        <v>3124</v>
      </c>
      <c r="C1589" s="150" t="s">
        <v>42</v>
      </c>
      <c r="D1589" s="177">
        <v>306.75146484375</v>
      </c>
      <c r="E1589" s="188">
        <v>306.75146484375</v>
      </c>
    </row>
    <row r="1590" spans="1:5" ht="30">
      <c r="A1590" s="135" t="s">
        <v>3125</v>
      </c>
      <c r="B1590" s="145" t="s">
        <v>3126</v>
      </c>
      <c r="C1590" s="150" t="s">
        <v>20</v>
      </c>
      <c r="D1590" s="177">
        <v>452.33401489257812</v>
      </c>
      <c r="E1590" s="188">
        <v>452.33401489257812</v>
      </c>
    </row>
    <row r="1591" spans="1:5" ht="30">
      <c r="A1591" s="135" t="s">
        <v>3127</v>
      </c>
      <c r="B1591" s="145" t="s">
        <v>3128</v>
      </c>
      <c r="C1591" s="150" t="s">
        <v>368</v>
      </c>
      <c r="D1591" s="173">
        <v>3032.555908203125</v>
      </c>
      <c r="E1591" s="184">
        <v>3032.555908203125</v>
      </c>
    </row>
    <row r="1592" spans="1:5" ht="30">
      <c r="A1592" s="135" t="s">
        <v>3129</v>
      </c>
      <c r="B1592" s="145" t="s">
        <v>3130</v>
      </c>
      <c r="C1592" s="150" t="s">
        <v>20</v>
      </c>
      <c r="D1592" s="172">
        <v>15.420000076293945</v>
      </c>
      <c r="E1592" s="183">
        <v>15.420000076293945</v>
      </c>
    </row>
    <row r="1593" spans="1:5" ht="30">
      <c r="A1593" s="135" t="s">
        <v>3131</v>
      </c>
      <c r="B1593" s="145" t="s">
        <v>3132</v>
      </c>
      <c r="C1593" s="150" t="s">
        <v>368</v>
      </c>
      <c r="D1593" s="177">
        <v>611.67236328125</v>
      </c>
      <c r="E1593" s="188">
        <v>611.67236328125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15.312093734741211</v>
      </c>
      <c r="E1599" s="183">
        <v>15.312093734741211</v>
      </c>
    </row>
    <row r="1600" spans="1:5" ht="30">
      <c r="A1600" s="135" t="s">
        <v>3145</v>
      </c>
      <c r="B1600" s="145" t="s">
        <v>3146</v>
      </c>
      <c r="C1600" s="150" t="s">
        <v>50</v>
      </c>
      <c r="D1600" s="177">
        <v>102.00999450683594</v>
      </c>
      <c r="E1600" s="188">
        <v>102.00999450683594</v>
      </c>
    </row>
    <row r="1601" spans="1:5" ht="30">
      <c r="A1601" s="135" t="s">
        <v>3147</v>
      </c>
      <c r="B1601" s="145" t="s">
        <v>3148</v>
      </c>
      <c r="C1601" s="150" t="s">
        <v>42</v>
      </c>
      <c r="D1601" s="177">
        <v>508.00201416015625</v>
      </c>
      <c r="E1601" s="188">
        <v>508.00201416015625</v>
      </c>
    </row>
    <row r="1602" spans="1:5" ht="30">
      <c r="A1602" s="135" t="s">
        <v>3149</v>
      </c>
      <c r="B1602" s="145" t="s">
        <v>3150</v>
      </c>
      <c r="C1602" s="150" t="s">
        <v>20</v>
      </c>
      <c r="D1602" s="177">
        <v>484.3018798828125</v>
      </c>
      <c r="E1602" s="188">
        <v>484.3018798828125</v>
      </c>
    </row>
    <row r="1603" spans="1:5" ht="30">
      <c r="A1603" s="135" t="s">
        <v>3151</v>
      </c>
      <c r="B1603" s="145" t="s">
        <v>3152</v>
      </c>
      <c r="C1603" s="150" t="s">
        <v>368</v>
      </c>
      <c r="D1603" s="173">
        <v>3393.256591796875</v>
      </c>
      <c r="E1603" s="184">
        <v>3393.256591796875</v>
      </c>
    </row>
    <row r="1604" spans="1:5" ht="30">
      <c r="A1604" s="135" t="s">
        <v>3153</v>
      </c>
      <c r="B1604" s="145" t="s">
        <v>3154</v>
      </c>
      <c r="C1604" s="150" t="s">
        <v>50</v>
      </c>
      <c r="D1604" s="177">
        <v>102.00999450683594</v>
      </c>
      <c r="E1604" s="188">
        <v>102.00999450683594</v>
      </c>
    </row>
    <row r="1605" spans="1:5" ht="30">
      <c r="A1605" s="135" t="s">
        <v>3155</v>
      </c>
      <c r="B1605" s="145" t="s">
        <v>3156</v>
      </c>
      <c r="C1605" s="150" t="s">
        <v>42</v>
      </c>
      <c r="D1605" s="177">
        <v>492.68991088867187</v>
      </c>
      <c r="E1605" s="188">
        <v>492.68991088867187</v>
      </c>
    </row>
    <row r="1606" spans="1:5" ht="30">
      <c r="A1606" s="135" t="s">
        <v>3157</v>
      </c>
      <c r="B1606" s="145" t="s">
        <v>3158</v>
      </c>
      <c r="C1606" s="150" t="s">
        <v>20</v>
      </c>
      <c r="D1606" s="177">
        <v>491.35189819335937</v>
      </c>
      <c r="E1606" s="188">
        <v>491.35189819335937</v>
      </c>
    </row>
    <row r="1607" spans="1:5" ht="30">
      <c r="A1607" s="135" t="s">
        <v>3159</v>
      </c>
      <c r="B1607" s="145" t="s">
        <v>3160</v>
      </c>
      <c r="C1607" s="150" t="s">
        <v>368</v>
      </c>
      <c r="D1607" s="173">
        <v>3353.53564453125</v>
      </c>
      <c r="E1607" s="184">
        <v>3353.53564453125</v>
      </c>
    </row>
    <row r="1608" spans="1:5" ht="30">
      <c r="A1608" s="135" t="s">
        <v>3161</v>
      </c>
      <c r="B1608" s="145" t="s">
        <v>3162</v>
      </c>
      <c r="C1608" s="150" t="s">
        <v>20</v>
      </c>
      <c r="D1608" s="171">
        <v>7.0500001907348633</v>
      </c>
      <c r="E1608" s="182">
        <v>7.0500001907348633</v>
      </c>
    </row>
    <row r="1609" spans="1:5" ht="30">
      <c r="A1609" s="135" t="s">
        <v>3163</v>
      </c>
      <c r="B1609" s="145" t="s">
        <v>3164</v>
      </c>
      <c r="C1609" s="150" t="s">
        <v>368</v>
      </c>
      <c r="D1609" s="177">
        <v>624.90228271484375</v>
      </c>
      <c r="E1609" s="188">
        <v>624.90228271484375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14.2303466796875</v>
      </c>
      <c r="E1615" s="183">
        <v>14.2303466796875</v>
      </c>
    </row>
    <row r="1616" spans="1:5" ht="30">
      <c r="A1616" s="135" t="s">
        <v>3177</v>
      </c>
      <c r="B1616" s="145" t="s">
        <v>3178</v>
      </c>
      <c r="C1616" s="150" t="s">
        <v>50</v>
      </c>
      <c r="D1616" s="177">
        <v>103.03009033203125</v>
      </c>
      <c r="E1616" s="188">
        <v>103.03009033203125</v>
      </c>
    </row>
    <row r="1617" spans="1:5" ht="30">
      <c r="A1617" s="135" t="s">
        <v>3179</v>
      </c>
      <c r="B1617" s="145" t="s">
        <v>3180</v>
      </c>
      <c r="C1617" s="150" t="s">
        <v>42</v>
      </c>
      <c r="D1617" s="177">
        <v>465.00146484375</v>
      </c>
      <c r="E1617" s="188">
        <v>465.00146484375</v>
      </c>
    </row>
    <row r="1618" spans="1:5" ht="30">
      <c r="A1618" s="135" t="s">
        <v>3181</v>
      </c>
      <c r="B1618" s="145" t="s">
        <v>3182</v>
      </c>
      <c r="C1618" s="150" t="s">
        <v>20</v>
      </c>
      <c r="D1618" s="177">
        <v>477.161865234375</v>
      </c>
      <c r="E1618" s="188">
        <v>477.161865234375</v>
      </c>
    </row>
    <row r="1619" spans="1:5" ht="30">
      <c r="A1619" s="135" t="s">
        <v>3183</v>
      </c>
      <c r="B1619" s="145" t="s">
        <v>3184</v>
      </c>
      <c r="C1619" s="150" t="s">
        <v>368</v>
      </c>
      <c r="D1619" s="173">
        <v>3278.555908203125</v>
      </c>
      <c r="E1619" s="184">
        <v>3278.555908203125</v>
      </c>
    </row>
    <row r="1620" spans="1:5" ht="30">
      <c r="A1620" s="135" t="s">
        <v>3185</v>
      </c>
      <c r="B1620" s="145" t="s">
        <v>3186</v>
      </c>
      <c r="C1620" s="150" t="s">
        <v>50</v>
      </c>
      <c r="D1620" s="177">
        <v>103.03009033203125</v>
      </c>
      <c r="E1620" s="188">
        <v>103.03009033203125</v>
      </c>
    </row>
    <row r="1621" spans="1:5" ht="30">
      <c r="A1621" s="135" t="s">
        <v>3187</v>
      </c>
      <c r="B1621" s="145" t="s">
        <v>3188</v>
      </c>
      <c r="C1621" s="150" t="s">
        <v>42</v>
      </c>
      <c r="D1621" s="177">
        <v>450.7711181640625</v>
      </c>
      <c r="E1621" s="188">
        <v>450.7711181640625</v>
      </c>
    </row>
    <row r="1622" spans="1:5" ht="30">
      <c r="A1622" s="135" t="s">
        <v>3189</v>
      </c>
      <c r="B1622" s="145" t="s">
        <v>3190</v>
      </c>
      <c r="C1622" s="150" t="s">
        <v>20</v>
      </c>
      <c r="D1622" s="177">
        <v>484.3018798828125</v>
      </c>
      <c r="E1622" s="188">
        <v>484.3018798828125</v>
      </c>
    </row>
    <row r="1623" spans="1:5" ht="30">
      <c r="A1623" s="135" t="s">
        <v>3191</v>
      </c>
      <c r="B1623" s="145" t="s">
        <v>3192</v>
      </c>
      <c r="C1623" s="150" t="s">
        <v>368</v>
      </c>
      <c r="D1623" s="173">
        <v>3239.588623046875</v>
      </c>
      <c r="E1623" s="184">
        <v>3239.588623046875</v>
      </c>
    </row>
    <row r="1624" spans="1:5" ht="30">
      <c r="A1624" s="135" t="s">
        <v>3193</v>
      </c>
      <c r="B1624" s="145" t="s">
        <v>3194</v>
      </c>
      <c r="C1624" s="150" t="s">
        <v>20</v>
      </c>
      <c r="D1624" s="171">
        <v>7.1399998664855957</v>
      </c>
      <c r="E1624" s="182">
        <v>7.1399998664855957</v>
      </c>
    </row>
    <row r="1625" spans="1:5" ht="30">
      <c r="A1625" s="135" t="s">
        <v>3195</v>
      </c>
      <c r="B1625" s="145" t="s">
        <v>3196</v>
      </c>
      <c r="C1625" s="150" t="s">
        <v>368</v>
      </c>
      <c r="D1625" s="177">
        <v>635.4322509765625</v>
      </c>
      <c r="E1625" s="188">
        <v>635.4322509765625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13.83348274230957</v>
      </c>
      <c r="E1631" s="183">
        <v>13.83348274230957</v>
      </c>
    </row>
    <row r="1632" spans="1:5" ht="30">
      <c r="A1632" s="135" t="s">
        <v>3209</v>
      </c>
      <c r="B1632" s="145" t="s">
        <v>3210</v>
      </c>
      <c r="C1632" s="150" t="s">
        <v>50</v>
      </c>
      <c r="D1632" s="172">
        <v>22.421798706054687</v>
      </c>
      <c r="E1632" s="183">
        <v>22.421798706054687</v>
      </c>
    </row>
    <row r="1633" spans="1:5" ht="30">
      <c r="A1633" s="135" t="s">
        <v>3211</v>
      </c>
      <c r="B1633" s="145" t="s">
        <v>3212</v>
      </c>
      <c r="C1633" s="150" t="s">
        <v>42</v>
      </c>
      <c r="D1633" s="177">
        <v>392.00048828125</v>
      </c>
      <c r="E1633" s="188">
        <v>392.00048828125</v>
      </c>
    </row>
    <row r="1634" spans="1:5" ht="30">
      <c r="A1634" s="135" t="s">
        <v>3213</v>
      </c>
      <c r="B1634" s="145" t="s">
        <v>3214</v>
      </c>
      <c r="C1634" s="150" t="s">
        <v>20</v>
      </c>
      <c r="D1634" s="177">
        <v>452.33401489257812</v>
      </c>
      <c r="E1634" s="188">
        <v>452.33401489257812</v>
      </c>
    </row>
    <row r="1635" spans="1:5" ht="30">
      <c r="A1635" s="135" t="s">
        <v>3215</v>
      </c>
      <c r="B1635" s="145" t="s">
        <v>3216</v>
      </c>
      <c r="C1635" s="150" t="s">
        <v>368</v>
      </c>
      <c r="D1635" s="173">
        <v>3226.482421875</v>
      </c>
      <c r="E1635" s="184">
        <v>3226.482421875</v>
      </c>
    </row>
    <row r="1636" spans="1:5" ht="30">
      <c r="A1636" s="135" t="s">
        <v>3217</v>
      </c>
      <c r="B1636" s="145" t="s">
        <v>3218</v>
      </c>
      <c r="C1636" s="150" t="s">
        <v>50</v>
      </c>
      <c r="D1636" s="172">
        <v>22.421798706054687</v>
      </c>
      <c r="E1636" s="183">
        <v>22.421798706054687</v>
      </c>
    </row>
    <row r="1637" spans="1:5" ht="30">
      <c r="A1637" s="135" t="s">
        <v>3219</v>
      </c>
      <c r="B1637" s="145" t="s">
        <v>3220</v>
      </c>
      <c r="C1637" s="150" t="s">
        <v>42</v>
      </c>
      <c r="D1637" s="177">
        <v>378.16702270507812</v>
      </c>
      <c r="E1637" s="188">
        <v>378.16702270507812</v>
      </c>
    </row>
    <row r="1638" spans="1:5" ht="30">
      <c r="A1638" s="135" t="s">
        <v>3221</v>
      </c>
      <c r="B1638" s="145" t="s">
        <v>3222</v>
      </c>
      <c r="C1638" s="150" t="s">
        <v>20</v>
      </c>
      <c r="D1638" s="177">
        <v>457.77401733398437</v>
      </c>
      <c r="E1638" s="188">
        <v>457.77401733398437</v>
      </c>
    </row>
    <row r="1639" spans="1:5" ht="30">
      <c r="A1639" s="135" t="s">
        <v>3223</v>
      </c>
      <c r="B1639" s="145" t="s">
        <v>3224</v>
      </c>
      <c r="C1639" s="150" t="s">
        <v>368</v>
      </c>
      <c r="D1639" s="173">
        <v>3195.691162109375</v>
      </c>
      <c r="E1639" s="184">
        <v>3195.691162109375</v>
      </c>
    </row>
    <row r="1640" spans="1:5" ht="30">
      <c r="A1640" s="135" t="s">
        <v>3225</v>
      </c>
      <c r="B1640" s="145" t="s">
        <v>3226</v>
      </c>
      <c r="C1640" s="150" t="s">
        <v>20</v>
      </c>
      <c r="D1640" s="171">
        <v>5.4400005340576172</v>
      </c>
      <c r="E1640" s="182">
        <v>5.4400005340576172</v>
      </c>
    </row>
    <row r="1641" spans="1:5" ht="30">
      <c r="A1641" s="135" t="s">
        <v>3227</v>
      </c>
      <c r="B1641" s="145" t="s">
        <v>3228</v>
      </c>
      <c r="C1641" s="150" t="s">
        <v>368</v>
      </c>
      <c r="D1641" s="177">
        <v>635.4322509765625</v>
      </c>
      <c r="E1641" s="188">
        <v>635.4322509765625</v>
      </c>
    </row>
    <row r="1642" spans="1:5" ht="45">
      <c r="A1642" s="135" t="s">
        <v>3229</v>
      </c>
      <c r="B1642" s="145" t="s">
        <v>3230</v>
      </c>
      <c r="C1642" s="150" t="s">
        <v>15</v>
      </c>
      <c r="D1642" s="173">
        <v>12527.740234375</v>
      </c>
      <c r="E1642" s="184">
        <v>12527.6865234375</v>
      </c>
    </row>
    <row r="1643" spans="1:5" ht="45">
      <c r="A1643" s="135" t="s">
        <v>3231</v>
      </c>
      <c r="B1643" s="145" t="s">
        <v>3232</v>
      </c>
      <c r="C1643" s="150" t="s">
        <v>15</v>
      </c>
      <c r="D1643" s="173">
        <v>53841.91015625</v>
      </c>
      <c r="E1643" s="184">
        <v>53841.30859375</v>
      </c>
    </row>
    <row r="1644" spans="1:5" ht="30">
      <c r="A1644" s="135" t="s">
        <v>3233</v>
      </c>
      <c r="B1644" s="145" t="s">
        <v>3234</v>
      </c>
      <c r="C1644" s="150" t="s">
        <v>15</v>
      </c>
      <c r="D1644" s="173">
        <v>66369.6484375</v>
      </c>
      <c r="E1644" s="184">
        <v>66369</v>
      </c>
    </row>
    <row r="1645" spans="1:5" ht="45">
      <c r="A1645" s="135" t="s">
        <v>3235</v>
      </c>
      <c r="B1645" s="145" t="s">
        <v>3236</v>
      </c>
      <c r="C1645" s="150" t="s">
        <v>45</v>
      </c>
      <c r="D1645" s="172">
        <v>23.267637252807617</v>
      </c>
      <c r="E1645" s="183">
        <v>23.267797470092773</v>
      </c>
    </row>
    <row r="1646" spans="1:5" ht="45">
      <c r="A1646" s="135" t="s">
        <v>3237</v>
      </c>
      <c r="B1646" s="145" t="s">
        <v>3238</v>
      </c>
      <c r="C1646" s="150" t="s">
        <v>42</v>
      </c>
      <c r="D1646" s="172">
        <v>96.5439453125</v>
      </c>
      <c r="E1646" s="183">
        <v>96.540756225585937</v>
      </c>
    </row>
    <row r="1647" spans="1:5" ht="45">
      <c r="A1647" s="135" t="s">
        <v>3239</v>
      </c>
      <c r="B1647" s="145" t="s">
        <v>3240</v>
      </c>
      <c r="C1647" s="150" t="s">
        <v>42</v>
      </c>
      <c r="D1647" s="172">
        <v>52.120998382568359</v>
      </c>
      <c r="E1647" s="183">
        <v>52.120456695556641</v>
      </c>
    </row>
    <row r="1648" spans="1:5" ht="45">
      <c r="A1648" s="135" t="s">
        <v>3241</v>
      </c>
      <c r="B1648" s="145" t="s">
        <v>3242</v>
      </c>
      <c r="C1648" s="150" t="s">
        <v>42</v>
      </c>
      <c r="D1648" s="177">
        <v>122.53797149658203</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4.8749518394470215</v>
      </c>
      <c r="E1650" s="182">
        <v>4.8749723434448242</v>
      </c>
    </row>
    <row r="1651" spans="1:5" ht="30">
      <c r="A1651" s="135" t="s">
        <v>3247</v>
      </c>
      <c r="B1651" s="145" t="s">
        <v>3248</v>
      </c>
      <c r="C1651" s="150" t="s">
        <v>45</v>
      </c>
      <c r="D1651" s="172">
        <v>12.161965370178223</v>
      </c>
      <c r="E1651" s="183">
        <v>12.162017822265625</v>
      </c>
    </row>
    <row r="1652" spans="1:5" ht="30">
      <c r="A1652" s="135" t="s">
        <v>3249</v>
      </c>
      <c r="B1652" s="145" t="s">
        <v>3250</v>
      </c>
      <c r="C1652" s="150" t="s">
        <v>45</v>
      </c>
      <c r="D1652" s="172">
        <v>13.875600814819336</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2.9588852077722549E-2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7">
        <v>992.890869140625</v>
      </c>
      <c r="E1660" s="188">
        <v>992.890869140625</v>
      </c>
    </row>
    <row r="1661" spans="1:5">
      <c r="A1661" s="135" t="s">
        <v>3267</v>
      </c>
      <c r="B1661" s="145" t="s">
        <v>3268</v>
      </c>
      <c r="C1661" s="150" t="s">
        <v>15</v>
      </c>
      <c r="D1661" s="177">
        <v>992.890869140625</v>
      </c>
      <c r="E1661" s="188">
        <v>992.890869140625</v>
      </c>
    </row>
    <row r="1662" spans="1:5" ht="30">
      <c r="A1662" s="135" t="s">
        <v>3269</v>
      </c>
      <c r="B1662" s="145" t="s">
        <v>3270</v>
      </c>
      <c r="C1662" s="150" t="s">
        <v>15</v>
      </c>
      <c r="D1662" s="177">
        <v>961.80706787109375</v>
      </c>
      <c r="E1662" s="188">
        <v>961.80706787109375</v>
      </c>
    </row>
    <row r="1663" spans="1:5" ht="30">
      <c r="A1663" s="135" t="s">
        <v>3271</v>
      </c>
      <c r="B1663" s="145" t="s">
        <v>3272</v>
      </c>
      <c r="C1663" s="150" t="s">
        <v>20</v>
      </c>
      <c r="D1663" s="177">
        <v>256.903564453125</v>
      </c>
      <c r="E1663" s="188">
        <v>256.903564453125</v>
      </c>
    </row>
    <row r="1664" spans="1:5" ht="30">
      <c r="A1664" s="135" t="s">
        <v>3273</v>
      </c>
      <c r="B1664" s="145" t="s">
        <v>3274</v>
      </c>
      <c r="C1664" s="150" t="s">
        <v>50</v>
      </c>
      <c r="D1664" s="172">
        <v>98.479667663574219</v>
      </c>
      <c r="E1664" s="183">
        <v>98.479667663574219</v>
      </c>
    </row>
    <row r="1665" spans="1:5" ht="30">
      <c r="A1665" s="135" t="s">
        <v>3275</v>
      </c>
      <c r="B1665" s="145" t="s">
        <v>3276</v>
      </c>
      <c r="C1665" s="150" t="s">
        <v>50</v>
      </c>
      <c r="D1665" s="172">
        <v>98.479667663574219</v>
      </c>
      <c r="E1665" s="183">
        <v>98.479667663574219</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79.449806213378906</v>
      </c>
      <c r="E1667" s="183">
        <v>79.449806213378906</v>
      </c>
    </row>
    <row r="1668" spans="1:5">
      <c r="A1668" s="135" t="s">
        <v>3281</v>
      </c>
      <c r="B1668" s="145" t="s">
        <v>728</v>
      </c>
      <c r="C1668" s="150"/>
      <c r="D1668" s="176">
        <v>3000</v>
      </c>
      <c r="E1668" s="187">
        <v>3000</v>
      </c>
    </row>
    <row r="1669" spans="1:5" ht="30">
      <c r="A1669" s="135" t="s">
        <v>3282</v>
      </c>
      <c r="B1669" s="145" t="s">
        <v>3283</v>
      </c>
      <c r="C1669" s="150" t="s">
        <v>15</v>
      </c>
      <c r="D1669" s="172">
        <v>31.083831787109375</v>
      </c>
      <c r="E1669" s="183">
        <v>31.083831787109375</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7">
        <v>992.890869140625</v>
      </c>
      <c r="E1671" s="188">
        <v>992.890869140625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7">
        <v>992.890869140625</v>
      </c>
      <c r="E1677" s="188">
        <v>992.890869140625</v>
      </c>
    </row>
    <row r="1678" spans="1:5">
      <c r="A1678" s="135" t="s">
        <v>3298</v>
      </c>
      <c r="B1678" s="145" t="s">
        <v>3299</v>
      </c>
      <c r="C1678" s="150" t="s">
        <v>15</v>
      </c>
      <c r="D1678" s="177">
        <v>992.890869140625</v>
      </c>
      <c r="E1678" s="188">
        <v>992.890869140625</v>
      </c>
    </row>
    <row r="1679" spans="1:5" ht="30">
      <c r="A1679" s="135" t="s">
        <v>3300</v>
      </c>
      <c r="B1679" s="145" t="s">
        <v>3301</v>
      </c>
      <c r="C1679" s="150" t="s">
        <v>15</v>
      </c>
      <c r="D1679" s="177">
        <v>961.80706787109375</v>
      </c>
      <c r="E1679" s="188">
        <v>961.80706787109375</v>
      </c>
    </row>
    <row r="1680" spans="1:5" ht="30">
      <c r="A1680" s="135" t="s">
        <v>3302</v>
      </c>
      <c r="B1680" s="145" t="s">
        <v>3303</v>
      </c>
      <c r="C1680" s="150" t="s">
        <v>20</v>
      </c>
      <c r="D1680" s="177">
        <v>256.903564453125</v>
      </c>
      <c r="E1680" s="188">
        <v>256.903564453125</v>
      </c>
    </row>
    <row r="1681" spans="1:5" ht="30">
      <c r="A1681" s="135" t="s">
        <v>3304</v>
      </c>
      <c r="B1681" s="145" t="s">
        <v>3305</v>
      </c>
      <c r="C1681" s="150" t="s">
        <v>50</v>
      </c>
      <c r="D1681" s="172">
        <v>98.479667663574219</v>
      </c>
      <c r="E1681" s="183">
        <v>98.479667663574219</v>
      </c>
    </row>
    <row r="1682" spans="1:5" ht="30">
      <c r="A1682" s="135" t="s">
        <v>3306</v>
      </c>
      <c r="B1682" s="145" t="s">
        <v>3307</v>
      </c>
      <c r="C1682" s="150" t="s">
        <v>50</v>
      </c>
      <c r="D1682" s="172">
        <v>98.479667663574219</v>
      </c>
      <c r="E1682" s="183">
        <v>98.479667663574219</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79.449806213378906</v>
      </c>
      <c r="E1684" s="183">
        <v>79.449806213378906</v>
      </c>
    </row>
    <row r="1685" spans="1:5">
      <c r="A1685" s="135" t="s">
        <v>3312</v>
      </c>
      <c r="B1685" s="145" t="s">
        <v>760</v>
      </c>
      <c r="C1685" s="150"/>
      <c r="D1685" s="176">
        <v>3000</v>
      </c>
      <c r="E1685" s="187">
        <v>3000</v>
      </c>
    </row>
    <row r="1686" spans="1:5" ht="30">
      <c r="A1686" s="135" t="s">
        <v>3313</v>
      </c>
      <c r="B1686" s="145" t="s">
        <v>3314</v>
      </c>
      <c r="C1686" s="150" t="s">
        <v>15</v>
      </c>
      <c r="D1686" s="172">
        <v>31.083831787109375</v>
      </c>
      <c r="E1686" s="183">
        <v>31.083831787109375</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7">
        <v>992.890869140625</v>
      </c>
      <c r="E1688" s="188">
        <v>992.890869140625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4596.27490234375</v>
      </c>
      <c r="E1692" s="184">
        <v>4596.27490234375</v>
      </c>
    </row>
    <row r="1693" spans="1:5" ht="30">
      <c r="A1693" s="135" t="s">
        <v>3326</v>
      </c>
      <c r="B1693" s="145" t="s">
        <v>3327</v>
      </c>
      <c r="C1693" s="150" t="s">
        <v>42</v>
      </c>
      <c r="D1693" s="171">
        <v>9.0825910568237305</v>
      </c>
      <c r="E1693" s="182">
        <v>9.0825910568237305</v>
      </c>
    </row>
    <row r="1694" spans="1:5" ht="30">
      <c r="A1694" s="135" t="s">
        <v>3328</v>
      </c>
      <c r="B1694" s="145" t="s">
        <v>3329</v>
      </c>
      <c r="C1694" s="150" t="s">
        <v>42</v>
      </c>
      <c r="D1694" s="172">
        <v>41.405548095703125</v>
      </c>
      <c r="E1694" s="183">
        <v>41.405548095703125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0.67626482248306274</v>
      </c>
      <c r="E1706" s="189">
        <v>0.67626655101776123</v>
      </c>
    </row>
    <row r="1707" spans="1:5" ht="30">
      <c r="A1707" s="135" t="s">
        <v>3350</v>
      </c>
      <c r="B1707" s="145" t="s">
        <v>3351</v>
      </c>
      <c r="C1707" s="150"/>
      <c r="D1707" s="178">
        <v>0.32373514771461487</v>
      </c>
      <c r="E1707" s="189">
        <v>0.32373347878456116</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2.5559253990650177E-2</v>
      </c>
      <c r="E1710" s="189">
        <v>2.5559253990650177E-2</v>
      </c>
    </row>
    <row r="1711" spans="1:5" ht="30">
      <c r="A1711" s="135" t="s">
        <v>3354</v>
      </c>
      <c r="B1711" s="145" t="s">
        <v>3355</v>
      </c>
      <c r="C1711" s="150"/>
      <c r="D1711" s="178">
        <v>0.97444075345993042</v>
      </c>
      <c r="E1711" s="189">
        <v>0.97444075345993042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6.8429619073867798E-2</v>
      </c>
      <c r="E1714" s="189">
        <v>6.8429619073867798E-2</v>
      </c>
    </row>
    <row r="1715" spans="1:5" ht="30">
      <c r="A1715" s="135" t="s">
        <v>3358</v>
      </c>
      <c r="B1715" s="145" t="s">
        <v>3359</v>
      </c>
      <c r="C1715" s="150"/>
      <c r="D1715" s="178">
        <v>0.93157041072845459</v>
      </c>
      <c r="E1715" s="189">
        <v>0.93157041072845459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0.94849616289138794</v>
      </c>
      <c r="E1718" s="189">
        <v>0.94849616289138794</v>
      </c>
    </row>
    <row r="1719" spans="1:5" ht="30">
      <c r="A1719" s="135" t="s">
        <v>3362</v>
      </c>
      <c r="B1719" s="145" t="s">
        <v>3363</v>
      </c>
      <c r="C1719" s="150"/>
      <c r="D1719" s="178">
        <v>5.1503848284482956E-2</v>
      </c>
      <c r="E1719" s="189">
        <v>5.1503848284482956E-2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0.95285111665725708</v>
      </c>
      <c r="E1723" s="189">
        <v>0.95285111665725708</v>
      </c>
    </row>
    <row r="1724" spans="1:5" ht="30">
      <c r="A1724" s="135" t="s">
        <v>3366</v>
      </c>
      <c r="B1724" s="145" t="s">
        <v>3367</v>
      </c>
      <c r="C1724" s="150"/>
      <c r="D1724" s="179">
        <v>6.782636119417873E-10</v>
      </c>
      <c r="E1724" s="190">
        <v>6.782636119417873E-10</v>
      </c>
    </row>
    <row r="1725" spans="1:5" ht="30">
      <c r="A1725" s="135" t="s">
        <v>3368</v>
      </c>
      <c r="B1725" s="145" t="s">
        <v>3369</v>
      </c>
      <c r="C1725" s="150"/>
      <c r="D1725" s="178">
        <v>4.7148928046226501E-2</v>
      </c>
      <c r="E1725" s="189">
        <v>4.7148928046226501E-2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0.96752351522445679</v>
      </c>
      <c r="E1728" s="189">
        <v>0.96752351522445679</v>
      </c>
    </row>
    <row r="1729" spans="1:5" ht="30">
      <c r="A1729" s="135" t="s">
        <v>3372</v>
      </c>
      <c r="B1729" s="145" t="s">
        <v>3373</v>
      </c>
      <c r="C1729" s="150"/>
      <c r="D1729" s="178">
        <v>3.2476447522640228E-2</v>
      </c>
      <c r="E1729" s="189">
        <v>3.2476447522640228E-2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0.96597200632095337</v>
      </c>
      <c r="E1732" s="189">
        <v>0.96597200632095337</v>
      </c>
    </row>
    <row r="1733" spans="1:5" ht="30">
      <c r="A1733" s="135" t="s">
        <v>3376</v>
      </c>
      <c r="B1733" s="145" t="s">
        <v>3377</v>
      </c>
      <c r="C1733" s="150"/>
      <c r="D1733" s="178">
        <v>3.4027967602014542E-2</v>
      </c>
      <c r="E1733" s="189">
        <v>3.4027967602014542E-2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0.99438565969467163</v>
      </c>
      <c r="E1736" s="189">
        <v>0.99438565969467163</v>
      </c>
    </row>
    <row r="1737" spans="1:5" ht="30">
      <c r="A1737" s="135" t="s">
        <v>3380</v>
      </c>
      <c r="B1737" s="145" t="s">
        <v>3381</v>
      </c>
      <c r="C1737" s="150"/>
      <c r="D1737" s="180">
        <v>5.614361260086298E-3</v>
      </c>
      <c r="E1737" s="191">
        <v>5.614361260086298E-3</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0.9380834698677063</v>
      </c>
      <c r="E1740" s="189">
        <v>0.9380834698677063</v>
      </c>
    </row>
    <row r="1741" spans="1:5" ht="30">
      <c r="A1741" s="135" t="s">
        <v>3384</v>
      </c>
      <c r="B1741" s="145" t="s">
        <v>3385</v>
      </c>
      <c r="C1741" s="150"/>
      <c r="D1741" s="178">
        <v>6.1916530132293701E-2</v>
      </c>
      <c r="E1741" s="189">
        <v>6.1916530132293701E-2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0.33435028791427612</v>
      </c>
      <c r="E1744" s="189">
        <v>0.33435028791427612</v>
      </c>
    </row>
    <row r="1745" spans="1:5" ht="30">
      <c r="A1745" s="135" t="s">
        <v>3388</v>
      </c>
      <c r="B1745" s="145" t="s">
        <v>3389</v>
      </c>
      <c r="C1745" s="150"/>
      <c r="D1745" s="178">
        <v>0.6656496524810791</v>
      </c>
      <c r="E1745" s="189">
        <v>0.6656496524810791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0.10980773717164993</v>
      </c>
      <c r="E1760" s="189">
        <v>0.10980773717164993</v>
      </c>
    </row>
    <row r="1761" spans="1:5" ht="30">
      <c r="A1761" s="135" t="s">
        <v>3404</v>
      </c>
      <c r="B1761" s="145" t="s">
        <v>3405</v>
      </c>
      <c r="C1761" s="150"/>
      <c r="D1761" s="178">
        <v>0.89019227027893066</v>
      </c>
      <c r="E1761" s="189">
        <v>0.89019227027893066</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0.1249556839466095</v>
      </c>
      <c r="E1764" s="189">
        <v>0.1249556839466095</v>
      </c>
    </row>
    <row r="1765" spans="1:5" ht="30">
      <c r="A1765" s="135" t="s">
        <v>3408</v>
      </c>
      <c r="B1765" s="145" t="s">
        <v>3409</v>
      </c>
      <c r="C1765" s="150"/>
      <c r="D1765" s="178">
        <v>0.87504434585571289</v>
      </c>
      <c r="E1765" s="189">
        <v>0.87504434585571289</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0.31233540177345276</v>
      </c>
      <c r="E1768" s="189">
        <v>0.31233540177345276</v>
      </c>
    </row>
    <row r="1769" spans="1:5" ht="30">
      <c r="A1769" s="135" t="s">
        <v>3412</v>
      </c>
      <c r="B1769" s="145" t="s">
        <v>3413</v>
      </c>
      <c r="C1769" s="150"/>
      <c r="D1769" s="178">
        <v>0.68766456842422485</v>
      </c>
      <c r="E1769" s="189">
        <v>0.68766456842422485</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0.99679386615753174</v>
      </c>
      <c r="E1784" s="189">
        <v>0.99679386615753174</v>
      </c>
    </row>
    <row r="1785" spans="1:5" ht="30">
      <c r="A1785" s="135" t="s">
        <v>3428</v>
      </c>
      <c r="B1785" s="145" t="s">
        <v>3429</v>
      </c>
      <c r="C1785" s="150"/>
      <c r="D1785" s="180">
        <v>3.2060232479125261E-3</v>
      </c>
      <c r="E1785" s="191">
        <v>3.2060232479125261E-3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0.21030925214290619</v>
      </c>
      <c r="E1789" s="189">
        <v>0.21030925214290619</v>
      </c>
    </row>
    <row r="1790" spans="1:5" ht="30">
      <c r="A1790" s="135" t="s">
        <v>3432</v>
      </c>
      <c r="B1790" s="145" t="s">
        <v>3433</v>
      </c>
      <c r="C1790" s="150"/>
      <c r="D1790" s="178">
        <v>0.16023564338684082</v>
      </c>
      <c r="E1790" s="189">
        <v>0.16023564338684082</v>
      </c>
    </row>
    <row r="1791" spans="1:5" ht="30">
      <c r="A1791" s="135" t="s">
        <v>3434</v>
      </c>
      <c r="B1791" s="145" t="s">
        <v>3435</v>
      </c>
      <c r="C1791" s="150"/>
      <c r="D1791" s="178">
        <v>0.62945502996444702</v>
      </c>
      <c r="E1791" s="189">
        <v>0.62945502996444702</v>
      </c>
    </row>
    <row r="1792" spans="1:5" ht="30">
      <c r="A1792" s="135" t="s">
        <v>3436</v>
      </c>
      <c r="B1792" s="145" t="s">
        <v>3437</v>
      </c>
      <c r="C1792" s="150"/>
      <c r="D1792" s="142" t="s">
        <v>1637</v>
      </c>
      <c r="E1792" s="163" t="s">
        <v>1637</v>
      </c>
    </row>
    <row r="1793" spans="1:5" ht="30">
      <c r="A1793" s="135" t="s">
        <v>3438</v>
      </c>
      <c r="B1793" s="145" t="s">
        <v>3439</v>
      </c>
      <c r="C1793" s="150" t="s">
        <v>42</v>
      </c>
      <c r="D1793" s="177">
        <v>156.93063354492187</v>
      </c>
      <c r="E1793" s="188">
        <v>156.92431640625</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3977.476318359375</v>
      </c>
      <c r="E1796" s="184">
        <v>3977.458740234375</v>
      </c>
    </row>
    <row r="1797" spans="1:5" ht="30">
      <c r="A1797" s="135" t="s">
        <v>3446</v>
      </c>
      <c r="B1797" s="145" t="s">
        <v>3447</v>
      </c>
      <c r="C1797" s="150" t="s">
        <v>45</v>
      </c>
      <c r="D1797" s="171">
        <v>4.8749523162841797</v>
      </c>
      <c r="E1797" s="182">
        <v>4.8749728202819824</v>
      </c>
    </row>
    <row r="1798" spans="1:5" ht="30">
      <c r="A1798" s="135" t="s">
        <v>3448</v>
      </c>
      <c r="B1798" s="145" t="s">
        <v>3449</v>
      </c>
      <c r="C1798" s="150" t="s">
        <v>45</v>
      </c>
      <c r="D1798" s="172">
        <v>12.161965370178223</v>
      </c>
      <c r="E1798" s="183">
        <v>12.162017822265625</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0.82090812921524048</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329.61605834960937</v>
      </c>
      <c r="E1803" s="188">
        <v>329.61599731445312</v>
      </c>
    </row>
    <row r="1804" spans="1:5" ht="45">
      <c r="A1804" s="135" t="s">
        <v>3460</v>
      </c>
      <c r="B1804" s="145" t="s">
        <v>3461</v>
      </c>
      <c r="C1804" s="150" t="s">
        <v>97</v>
      </c>
      <c r="D1804" s="177">
        <v>959.98046875</v>
      </c>
      <c r="E1804" s="188">
        <v>959.9805908203125</v>
      </c>
    </row>
    <row r="1805" spans="1:5" ht="45">
      <c r="A1805" s="135" t="s">
        <v>3462</v>
      </c>
      <c r="B1805" s="145" t="s">
        <v>3463</v>
      </c>
      <c r="C1805" s="150"/>
      <c r="D1805" s="177">
        <v>335.873291015625</v>
      </c>
      <c r="E1805" s="188">
        <v>335.87332153320312</v>
      </c>
    </row>
    <row r="1806" spans="1:5" ht="30">
      <c r="A1806" s="135" t="s">
        <v>3464</v>
      </c>
      <c r="B1806" s="145" t="s">
        <v>3465</v>
      </c>
      <c r="C1806" s="150" t="s">
        <v>20</v>
      </c>
      <c r="D1806" s="178">
        <v>1.5284011140465736E-2</v>
      </c>
      <c r="E1806" s="189">
        <v>1.5284011140465736E-2</v>
      </c>
    </row>
    <row r="1807" spans="1:5" ht="45">
      <c r="A1807" s="135" t="s">
        <v>3466</v>
      </c>
      <c r="B1807" s="145" t="s">
        <v>3467</v>
      </c>
      <c r="C1807" s="150" t="s">
        <v>94</v>
      </c>
      <c r="D1807" s="171">
        <v>8.5839881896972656</v>
      </c>
      <c r="E1807" s="182">
        <v>8.5840263366699219</v>
      </c>
    </row>
    <row r="1808" spans="1:5" ht="45">
      <c r="A1808" s="135" t="s">
        <v>3468</v>
      </c>
      <c r="B1808" s="145" t="s">
        <v>3469</v>
      </c>
      <c r="C1808" s="150" t="s">
        <v>97</v>
      </c>
      <c r="D1808" s="172">
        <v>25.000177383422852</v>
      </c>
      <c r="E1808" s="183">
        <v>25.000295639038086</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4.8749523162841797</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484.3018798828125</v>
      </c>
      <c r="E1831" s="188">
        <v>484.3018798828125</v>
      </c>
    </row>
    <row r="1832" spans="1:5" ht="45">
      <c r="A1832" s="135" t="s">
        <v>3516</v>
      </c>
      <c r="B1832" s="145" t="s">
        <v>3517</v>
      </c>
      <c r="C1832" s="150" t="s">
        <v>50</v>
      </c>
      <c r="D1832" s="177">
        <v>103.03009796142578</v>
      </c>
      <c r="E1832" s="188">
        <v>103.03009796142578</v>
      </c>
    </row>
    <row r="1833" spans="1:5" ht="45">
      <c r="A1833" s="135" t="s">
        <v>3518</v>
      </c>
      <c r="B1833" s="145" t="s">
        <v>3519</v>
      </c>
      <c r="C1833" s="150" t="s">
        <v>368</v>
      </c>
      <c r="D1833" s="173">
        <v>3239.588623046875</v>
      </c>
      <c r="E1833" s="184">
        <v>3239.588623046875</v>
      </c>
    </row>
    <row r="1834" spans="1:5" ht="45">
      <c r="A1834" s="135" t="s">
        <v>3520</v>
      </c>
      <c r="B1834" s="145" t="s">
        <v>3521</v>
      </c>
      <c r="C1834" s="150" t="s">
        <v>42</v>
      </c>
      <c r="D1834" s="177">
        <v>450.77108764648437</v>
      </c>
      <c r="E1834" s="188">
        <v>450.77108764648437</v>
      </c>
    </row>
    <row r="1835" spans="1:5" ht="45">
      <c r="A1835" s="135" t="s">
        <v>3522</v>
      </c>
      <c r="B1835" s="145" t="s">
        <v>3523</v>
      </c>
      <c r="C1835" s="150" t="s">
        <v>20</v>
      </c>
      <c r="D1835" s="177">
        <v>484.3018798828125</v>
      </c>
      <c r="E1835" s="188">
        <v>484.3018798828125</v>
      </c>
    </row>
    <row r="1836" spans="1:5" ht="45">
      <c r="A1836" s="135" t="s">
        <v>3524</v>
      </c>
      <c r="B1836" s="145" t="s">
        <v>3525</v>
      </c>
      <c r="C1836" s="150" t="s">
        <v>50</v>
      </c>
      <c r="D1836" s="177">
        <v>102.00999450683594</v>
      </c>
      <c r="E1836" s="188">
        <v>102.00999450683594</v>
      </c>
    </row>
    <row r="1837" spans="1:5" ht="45">
      <c r="A1837" s="135" t="s">
        <v>3526</v>
      </c>
      <c r="B1837" s="145" t="s">
        <v>3527</v>
      </c>
      <c r="C1837" s="150" t="s">
        <v>42</v>
      </c>
      <c r="D1837" s="177">
        <v>508</v>
      </c>
      <c r="E1837" s="188">
        <v>508</v>
      </c>
    </row>
    <row r="1838" spans="1:5" ht="45">
      <c r="A1838" s="135" t="s">
        <v>3528</v>
      </c>
      <c r="B1838" s="145" t="s">
        <v>3529</v>
      </c>
      <c r="C1838" s="150" t="s">
        <v>368</v>
      </c>
      <c r="D1838" s="173">
        <v>3393.256591796875</v>
      </c>
      <c r="E1838" s="184">
        <v>3393.256591796875</v>
      </c>
    </row>
    <row r="1839" spans="1:5" ht="45">
      <c r="A1839" s="135" t="s">
        <v>3530</v>
      </c>
      <c r="B1839" s="145" t="s">
        <v>3531</v>
      </c>
      <c r="C1839" s="150" t="s">
        <v>20</v>
      </c>
      <c r="D1839" s="177">
        <v>798.33038330078125</v>
      </c>
      <c r="E1839" s="188">
        <v>798.32464599609375</v>
      </c>
    </row>
    <row r="1840" spans="1:5" ht="45">
      <c r="A1840" s="135" t="s">
        <v>3532</v>
      </c>
      <c r="B1840" s="145" t="s">
        <v>3533</v>
      </c>
      <c r="C1840" s="150" t="s">
        <v>20</v>
      </c>
      <c r="D1840" s="171">
        <v>4.783541202545166</v>
      </c>
      <c r="E1840" s="182">
        <v>4.7835206985473633</v>
      </c>
    </row>
    <row r="1841" spans="1:5" ht="45">
      <c r="A1841" s="135" t="s">
        <v>3534</v>
      </c>
      <c r="B1841" s="145" t="s">
        <v>3535</v>
      </c>
      <c r="C1841" s="150" t="s">
        <v>42</v>
      </c>
      <c r="D1841" s="176">
        <v>1070.5999755859375</v>
      </c>
      <c r="E1841" s="187">
        <v>1070.5999755859375</v>
      </c>
    </row>
    <row r="1842" spans="1:5" ht="45">
      <c r="A1842" s="135" t="s">
        <v>3536</v>
      </c>
      <c r="B1842" s="145" t="s">
        <v>3537</v>
      </c>
      <c r="C1842" s="150" t="s">
        <v>42</v>
      </c>
      <c r="D1842" s="176">
        <v>1003.1690673828125</v>
      </c>
      <c r="E1842" s="187">
        <v>1003.1685180664062</v>
      </c>
    </row>
    <row r="1843" spans="1:5" ht="45">
      <c r="A1843" s="135" t="s">
        <v>3538</v>
      </c>
      <c r="B1843" s="145" t="s">
        <v>3539</v>
      </c>
      <c r="C1843" s="150" t="s">
        <v>15</v>
      </c>
      <c r="D1843" s="173">
        <v>20673.021484375</v>
      </c>
      <c r="E1843" s="184">
        <v>20673.021484375</v>
      </c>
    </row>
    <row r="1844" spans="1:5" ht="30">
      <c r="A1844" s="135" t="s">
        <v>3540</v>
      </c>
      <c r="B1844" s="145" t="s">
        <v>3541</v>
      </c>
      <c r="C1844" s="150" t="s">
        <v>15</v>
      </c>
      <c r="D1844" s="176">
        <v>1168.025634765625</v>
      </c>
      <c r="E1844" s="187">
        <v>1168.025634765625</v>
      </c>
    </row>
    <row r="1845" spans="1:5" ht="45">
      <c r="A1845" s="135" t="s">
        <v>3542</v>
      </c>
      <c r="B1845" s="145" t="s">
        <v>3543</v>
      </c>
      <c r="C1845" s="150" t="s">
        <v>15</v>
      </c>
      <c r="D1845" s="176">
        <v>1608.54541015625</v>
      </c>
      <c r="E1845" s="187">
        <v>1608.54541015625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1.0201001167297363</v>
      </c>
      <c r="E1847" s="182">
        <v>1.0201001167297363</v>
      </c>
    </row>
    <row r="1848" spans="1:5" ht="30">
      <c r="A1848" s="135" t="s">
        <v>3548</v>
      </c>
      <c r="B1848" s="145" t="s">
        <v>3549</v>
      </c>
      <c r="C1848" s="150"/>
      <c r="D1848" s="142" t="s">
        <v>1637</v>
      </c>
      <c r="E1848" s="163" t="s">
        <v>1637</v>
      </c>
    </row>
    <row r="1849" spans="1:5" ht="30">
      <c r="A1849" s="135" t="s">
        <v>3550</v>
      </c>
      <c r="B1849" s="145" t="s">
        <v>3551</v>
      </c>
      <c r="C1849" s="150" t="s">
        <v>20</v>
      </c>
      <c r="D1849" s="177">
        <v>455.79190063476562</v>
      </c>
      <c r="E1849" s="188">
        <v>455.79190063476562</v>
      </c>
    </row>
    <row r="1850" spans="1:5" ht="30">
      <c r="A1850" s="135" t="s">
        <v>3552</v>
      </c>
      <c r="B1850" s="145" t="s">
        <v>3553</v>
      </c>
      <c r="C1850" s="150" t="s">
        <v>50</v>
      </c>
      <c r="D1850" s="177">
        <v>105.10099792480469</v>
      </c>
      <c r="E1850" s="188">
        <v>105.10099792480469</v>
      </c>
    </row>
    <row r="1851" spans="1:5" ht="30">
      <c r="A1851" s="135" t="s">
        <v>3554</v>
      </c>
      <c r="B1851" s="145" t="s">
        <v>3555</v>
      </c>
      <c r="C1851" s="150" t="s">
        <v>368</v>
      </c>
      <c r="D1851" s="173">
        <v>3098.765869140625</v>
      </c>
      <c r="E1851" s="184">
        <v>3098.765869140625</v>
      </c>
    </row>
    <row r="1852" spans="1:5" ht="30">
      <c r="A1852" s="135" t="s">
        <v>3556</v>
      </c>
      <c r="B1852" s="145" t="s">
        <v>3557</v>
      </c>
      <c r="C1852" s="150" t="s">
        <v>42</v>
      </c>
      <c r="D1852" s="177">
        <v>404.0045166015625</v>
      </c>
      <c r="E1852" s="188">
        <v>404.0045166015625</v>
      </c>
    </row>
    <row r="1853" spans="1:5" ht="30">
      <c r="A1853" s="135" t="s">
        <v>3558</v>
      </c>
      <c r="B1853" s="145" t="s">
        <v>3559</v>
      </c>
      <c r="C1853" s="150" t="s">
        <v>20</v>
      </c>
      <c r="D1853" s="177">
        <v>455.79190063476562</v>
      </c>
      <c r="E1853" s="188">
        <v>455.79190063476562</v>
      </c>
    </row>
    <row r="1854" spans="1:5" ht="30">
      <c r="A1854" s="135" t="s">
        <v>3560</v>
      </c>
      <c r="B1854" s="145" t="s">
        <v>3561</v>
      </c>
      <c r="C1854" s="150" t="s">
        <v>50</v>
      </c>
      <c r="D1854" s="177">
        <v>104.06040191650391</v>
      </c>
      <c r="E1854" s="188">
        <v>104.06040191650391</v>
      </c>
    </row>
    <row r="1855" spans="1:5" ht="30">
      <c r="A1855" s="135" t="s">
        <v>3562</v>
      </c>
      <c r="B1855" s="145" t="s">
        <v>3563</v>
      </c>
      <c r="C1855" s="150" t="s">
        <v>42</v>
      </c>
      <c r="D1855" s="177">
        <v>410</v>
      </c>
      <c r="E1855" s="188">
        <v>410</v>
      </c>
    </row>
    <row r="1856" spans="1:5" ht="30">
      <c r="A1856" s="135" t="s">
        <v>3564</v>
      </c>
      <c r="B1856" s="145" t="s">
        <v>3565</v>
      </c>
      <c r="C1856" s="150" t="s">
        <v>368</v>
      </c>
      <c r="D1856" s="173">
        <v>3119.5419921875</v>
      </c>
      <c r="E1856" s="184">
        <v>3119.5419921875</v>
      </c>
    </row>
    <row r="1857" spans="1:5" ht="30">
      <c r="A1857" s="135" t="s">
        <v>3566</v>
      </c>
      <c r="B1857" s="145" t="s">
        <v>3567</v>
      </c>
      <c r="C1857" s="150" t="s">
        <v>20</v>
      </c>
      <c r="D1857" s="177">
        <v>798.33038330078125</v>
      </c>
      <c r="E1857" s="188">
        <v>798.32464599609375</v>
      </c>
    </row>
    <row r="1858" spans="1:5" ht="30">
      <c r="A1858" s="135" t="s">
        <v>3568</v>
      </c>
      <c r="B1858" s="145" t="s">
        <v>3569</v>
      </c>
      <c r="C1858" s="150" t="s">
        <v>20</v>
      </c>
      <c r="D1858" s="171">
        <v>4.783541202545166</v>
      </c>
      <c r="E1858" s="182">
        <v>4.7835206985473633</v>
      </c>
    </row>
    <row r="1859" spans="1:5" ht="30">
      <c r="A1859" s="135" t="s">
        <v>3570</v>
      </c>
      <c r="B1859" s="145" t="s">
        <v>3571</v>
      </c>
      <c r="C1859" s="150" t="s">
        <v>42</v>
      </c>
      <c r="D1859" s="177">
        <v>792.54168701171875</v>
      </c>
      <c r="E1859" s="188">
        <v>792.53912353515625</v>
      </c>
    </row>
    <row r="1860" spans="1:5" ht="30">
      <c r="A1860" s="135" t="s">
        <v>3572</v>
      </c>
      <c r="B1860" s="145" t="s">
        <v>3573</v>
      </c>
      <c r="C1860" s="150" t="s">
        <v>42</v>
      </c>
      <c r="D1860" s="177">
        <v>782.9063720703125</v>
      </c>
      <c r="E1860" s="188">
        <v>782.90374755859375</v>
      </c>
    </row>
    <row r="1861" spans="1:5" ht="30">
      <c r="A1861" s="135" t="s">
        <v>3574</v>
      </c>
      <c r="B1861" s="145" t="s">
        <v>3575</v>
      </c>
      <c r="C1861" s="150" t="s">
        <v>15</v>
      </c>
      <c r="D1861" s="176">
        <v>2630.4951171875</v>
      </c>
      <c r="E1861" s="187">
        <v>2630.4951171875</v>
      </c>
    </row>
    <row r="1862" spans="1:5" ht="30">
      <c r="A1862" s="135" t="s">
        <v>3576</v>
      </c>
      <c r="B1862" s="145" t="s">
        <v>3577</v>
      </c>
      <c r="C1862" s="150" t="s">
        <v>15</v>
      </c>
      <c r="D1862" s="177">
        <v>148.62298583984375</v>
      </c>
      <c r="E1862" s="188">
        <v>148.62298583984375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1.0406023263931274</v>
      </c>
      <c r="E1865" s="182">
        <v>1.0406023263931274</v>
      </c>
    </row>
    <row r="1866" spans="1:5" ht="30">
      <c r="A1866" s="135" t="s">
        <v>3584</v>
      </c>
      <c r="B1866" s="145" t="s">
        <v>3585</v>
      </c>
      <c r="C1866" s="150"/>
      <c r="D1866" s="142" t="s">
        <v>1637</v>
      </c>
      <c r="E1866" s="163" t="s">
        <v>1637</v>
      </c>
    </row>
    <row r="1867" spans="1:5" ht="30">
      <c r="A1867" s="135" t="s">
        <v>3586</v>
      </c>
      <c r="B1867" s="145" t="s">
        <v>3587</v>
      </c>
      <c r="C1867" s="150" t="s">
        <v>20</v>
      </c>
      <c r="D1867" s="177">
        <v>455.79190063476562</v>
      </c>
      <c r="E1867" s="188">
        <v>455.79190063476562</v>
      </c>
    </row>
    <row r="1868" spans="1:5" ht="30">
      <c r="A1868" s="135" t="s">
        <v>3588</v>
      </c>
      <c r="B1868" s="145" t="s">
        <v>3589</v>
      </c>
      <c r="C1868" s="150" t="s">
        <v>50</v>
      </c>
      <c r="D1868" s="177">
        <v>106.15200805664062</v>
      </c>
      <c r="E1868" s="188">
        <v>106.15200805664062</v>
      </c>
    </row>
    <row r="1869" spans="1:5" ht="30">
      <c r="A1869" s="135" t="s">
        <v>3590</v>
      </c>
      <c r="B1869" s="145" t="s">
        <v>3591</v>
      </c>
      <c r="C1869" s="150" t="s">
        <v>368</v>
      </c>
      <c r="D1869" s="176">
        <v>2713.935546875</v>
      </c>
      <c r="E1869" s="187">
        <v>2713.935546875</v>
      </c>
    </row>
    <row r="1870" spans="1:5" ht="30">
      <c r="A1870" s="135" t="s">
        <v>3592</v>
      </c>
      <c r="B1870" s="145" t="s">
        <v>3593</v>
      </c>
      <c r="C1870" s="150" t="s">
        <v>42</v>
      </c>
      <c r="D1870" s="177">
        <v>315.41781616210937</v>
      </c>
      <c r="E1870" s="188">
        <v>315.41781616210937</v>
      </c>
    </row>
    <row r="1871" spans="1:5" ht="30">
      <c r="A1871" s="135" t="s">
        <v>3594</v>
      </c>
      <c r="B1871" s="145" t="s">
        <v>3595</v>
      </c>
      <c r="C1871" s="150" t="s">
        <v>20</v>
      </c>
      <c r="D1871" s="177">
        <v>455.79190063476562</v>
      </c>
      <c r="E1871" s="188">
        <v>455.79190063476562</v>
      </c>
    </row>
    <row r="1872" spans="1:5" ht="30">
      <c r="A1872" s="135" t="s">
        <v>3596</v>
      </c>
      <c r="B1872" s="145" t="s">
        <v>3597</v>
      </c>
      <c r="C1872" s="150" t="s">
        <v>50</v>
      </c>
      <c r="D1872" s="177">
        <v>105.10099029541016</v>
      </c>
      <c r="E1872" s="188">
        <v>105.10099029541016</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3098.765869140625</v>
      </c>
      <c r="E1874" s="184">
        <v>3098.765869140625</v>
      </c>
    </row>
    <row r="1875" spans="1:5" ht="30">
      <c r="A1875" s="135" t="s">
        <v>3602</v>
      </c>
      <c r="B1875" s="145" t="s">
        <v>3603</v>
      </c>
      <c r="C1875" s="150" t="s">
        <v>20</v>
      </c>
      <c r="D1875" s="177">
        <v>798.33038330078125</v>
      </c>
      <c r="E1875" s="188">
        <v>798.32464599609375</v>
      </c>
    </row>
    <row r="1876" spans="1:5" ht="30">
      <c r="A1876" s="135" t="s">
        <v>3604</v>
      </c>
      <c r="B1876" s="145" t="s">
        <v>3605</v>
      </c>
      <c r="C1876" s="150" t="s">
        <v>20</v>
      </c>
      <c r="D1876" s="171">
        <v>4.783541202545166</v>
      </c>
      <c r="E1876" s="182">
        <v>4.7835206985473633</v>
      </c>
    </row>
    <row r="1877" spans="1:5" ht="30">
      <c r="A1877" s="135" t="s">
        <v>3606</v>
      </c>
      <c r="B1877" s="145" t="s">
        <v>3607</v>
      </c>
      <c r="C1877" s="150" t="s">
        <v>42</v>
      </c>
      <c r="D1877" s="177">
        <v>782.9088134765625</v>
      </c>
      <c r="E1877" s="188">
        <v>782.90625</v>
      </c>
    </row>
    <row r="1878" spans="1:5" ht="30">
      <c r="A1878" s="135" t="s">
        <v>3608</v>
      </c>
      <c r="B1878" s="145" t="s">
        <v>3609</v>
      </c>
      <c r="C1878" s="150" t="s">
        <v>42</v>
      </c>
      <c r="D1878" s="177">
        <v>600.943115234375</v>
      </c>
      <c r="E1878" s="188">
        <v>600.93878173828125</v>
      </c>
    </row>
    <row r="1879" spans="1:5" ht="30">
      <c r="A1879" s="135" t="s">
        <v>3610</v>
      </c>
      <c r="B1879" s="145" t="s">
        <v>3611</v>
      </c>
      <c r="C1879" s="150" t="s">
        <v>15</v>
      </c>
      <c r="D1879" s="173">
        <v>48723.66796875</v>
      </c>
      <c r="E1879" s="184">
        <v>48723.66796875</v>
      </c>
    </row>
    <row r="1880" spans="1:5" ht="30">
      <c r="A1880" s="135" t="s">
        <v>3612</v>
      </c>
      <c r="B1880" s="145" t="s">
        <v>3613</v>
      </c>
      <c r="C1880" s="150" t="s">
        <v>15</v>
      </c>
      <c r="D1880" s="176">
        <v>2752.88720703125</v>
      </c>
      <c r="E1880" s="187">
        <v>2752.88720703125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1.0510133504867554</v>
      </c>
      <c r="E1883" s="182">
        <v>1.0510133504867554</v>
      </c>
    </row>
    <row r="1884" spans="1:5" ht="30">
      <c r="A1884" s="135" t="s">
        <v>3620</v>
      </c>
      <c r="B1884" s="145" t="s">
        <v>3621</v>
      </c>
      <c r="C1884" s="150"/>
      <c r="D1884" s="142" t="s">
        <v>1637</v>
      </c>
      <c r="E1884" s="163" t="s">
        <v>1637</v>
      </c>
    </row>
    <row r="1885" spans="1:5" ht="45">
      <c r="A1885" s="135" t="s">
        <v>3622</v>
      </c>
      <c r="B1885" s="145" t="s">
        <v>3623</v>
      </c>
      <c r="C1885" s="150" t="s">
        <v>20</v>
      </c>
      <c r="D1885" s="177">
        <v>457.77401733398437</v>
      </c>
      <c r="E1885" s="188">
        <v>457.77401733398437</v>
      </c>
    </row>
    <row r="1886" spans="1:5" ht="45">
      <c r="A1886" s="135" t="s">
        <v>3624</v>
      </c>
      <c r="B1886" s="145" t="s">
        <v>3625</v>
      </c>
      <c r="C1886" s="150" t="s">
        <v>50</v>
      </c>
      <c r="D1886" s="172">
        <v>22.199800491333008</v>
      </c>
      <c r="E1886" s="183">
        <v>22.199800491333008</v>
      </c>
    </row>
    <row r="1887" spans="1:5" ht="45">
      <c r="A1887" s="135" t="s">
        <v>3626</v>
      </c>
      <c r="B1887" s="145" t="s">
        <v>3627</v>
      </c>
      <c r="C1887" s="150" t="s">
        <v>368</v>
      </c>
      <c r="D1887" s="173">
        <v>3434.678466796875</v>
      </c>
      <c r="E1887" s="184">
        <v>3434.678466796875</v>
      </c>
    </row>
    <row r="1888" spans="1:5" ht="45">
      <c r="A1888" s="135" t="s">
        <v>3628</v>
      </c>
      <c r="B1888" s="145" t="s">
        <v>3629</v>
      </c>
      <c r="C1888" s="150" t="s">
        <v>42</v>
      </c>
      <c r="D1888" s="177">
        <v>485.99740600585937</v>
      </c>
      <c r="E1888" s="188">
        <v>485.99740600585937</v>
      </c>
    </row>
    <row r="1889" spans="1:5" ht="45">
      <c r="A1889" s="135" t="s">
        <v>3630</v>
      </c>
      <c r="B1889" s="145" t="s">
        <v>3631</v>
      </c>
      <c r="C1889" s="150" t="s">
        <v>20</v>
      </c>
      <c r="D1889" s="177">
        <v>457.77401733398437</v>
      </c>
      <c r="E1889" s="188">
        <v>457.77401733398437</v>
      </c>
    </row>
    <row r="1890" spans="1:5" ht="45">
      <c r="A1890" s="135" t="s">
        <v>3632</v>
      </c>
      <c r="B1890" s="145" t="s">
        <v>3633</v>
      </c>
      <c r="C1890" s="150" t="s">
        <v>50</v>
      </c>
      <c r="D1890" s="172">
        <v>21.979999542236328</v>
      </c>
      <c r="E1890" s="183">
        <v>21.979999542236328</v>
      </c>
    </row>
    <row r="1891" spans="1:5" ht="45">
      <c r="A1891" s="135" t="s">
        <v>3634</v>
      </c>
      <c r="B1891" s="145" t="s">
        <v>3635</v>
      </c>
      <c r="C1891" s="150" t="s">
        <v>42</v>
      </c>
      <c r="D1891" s="177">
        <v>534</v>
      </c>
      <c r="E1891" s="188">
        <v>534</v>
      </c>
    </row>
    <row r="1892" spans="1:5" ht="45">
      <c r="A1892" s="135" t="s">
        <v>3636</v>
      </c>
      <c r="B1892" s="145" t="s">
        <v>3637</v>
      </c>
      <c r="C1892" s="150" t="s">
        <v>368</v>
      </c>
      <c r="D1892" s="173">
        <v>3541.39013671875</v>
      </c>
      <c r="E1892" s="184">
        <v>3541.39013671875</v>
      </c>
    </row>
    <row r="1893" spans="1:5" ht="30">
      <c r="A1893" s="135" t="s">
        <v>3638</v>
      </c>
      <c r="B1893" s="145" t="s">
        <v>3639</v>
      </c>
      <c r="C1893" s="150" t="s">
        <v>20</v>
      </c>
      <c r="D1893" s="177">
        <v>798.33038330078125</v>
      </c>
      <c r="E1893" s="188">
        <v>798.32464599609375</v>
      </c>
    </row>
    <row r="1894" spans="1:5" ht="45">
      <c r="A1894" s="135" t="s">
        <v>3640</v>
      </c>
      <c r="B1894" s="145" t="s">
        <v>3641</v>
      </c>
      <c r="C1894" s="150" t="s">
        <v>20</v>
      </c>
      <c r="D1894" s="171">
        <v>4.783541202545166</v>
      </c>
      <c r="E1894" s="182">
        <v>4.7835206985473633</v>
      </c>
    </row>
    <row r="1895" spans="1:5" ht="45">
      <c r="A1895" s="135" t="s">
        <v>3642</v>
      </c>
      <c r="B1895" s="145" t="s">
        <v>3643</v>
      </c>
      <c r="C1895" s="150" t="s">
        <v>42</v>
      </c>
      <c r="D1895" s="177">
        <v>894.799560546875</v>
      </c>
      <c r="E1895" s="188">
        <v>894.79803466796875</v>
      </c>
    </row>
    <row r="1896" spans="1:5" ht="45">
      <c r="A1896" s="135" t="s">
        <v>3644</v>
      </c>
      <c r="B1896" s="145" t="s">
        <v>3645</v>
      </c>
      <c r="C1896" s="150" t="s">
        <v>42</v>
      </c>
      <c r="D1896" s="177">
        <v>845.8099365234375</v>
      </c>
      <c r="E1896" s="188">
        <v>845.80804443359375</v>
      </c>
    </row>
    <row r="1897" spans="1:5" ht="45">
      <c r="A1897" s="135" t="s">
        <v>3646</v>
      </c>
      <c r="B1897" s="145" t="s">
        <v>3647</v>
      </c>
      <c r="C1897" s="150" t="s">
        <v>15</v>
      </c>
      <c r="D1897" s="173">
        <v>13569.6220703125</v>
      </c>
      <c r="E1897" s="184">
        <v>13569.6220703125</v>
      </c>
    </row>
    <row r="1898" spans="1:5" ht="30">
      <c r="A1898" s="135" t="s">
        <v>3648</v>
      </c>
      <c r="B1898" s="145" t="s">
        <v>3649</v>
      </c>
      <c r="C1898" s="150" t="s">
        <v>15</v>
      </c>
      <c r="D1898" s="177">
        <v>766.6837158203125</v>
      </c>
      <c r="E1898" s="188">
        <v>766.6837158203125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0.21980063617229462</v>
      </c>
      <c r="E1901" s="189">
        <v>0.21980063617229462</v>
      </c>
    </row>
    <row r="1902" spans="1:5" ht="30">
      <c r="A1902" s="135" t="s">
        <v>3656</v>
      </c>
      <c r="B1902" s="145" t="s">
        <v>3657</v>
      </c>
      <c r="C1902" s="150"/>
      <c r="D1902" s="142" t="s">
        <v>1637</v>
      </c>
      <c r="E1902" s="163" t="s">
        <v>1637</v>
      </c>
    </row>
    <row r="1903" spans="1:5" ht="45">
      <c r="A1903" s="135" t="s">
        <v>3658</v>
      </c>
      <c r="B1903" s="145" t="s">
        <v>3659</v>
      </c>
      <c r="C1903" s="150" t="s">
        <v>20</v>
      </c>
      <c r="D1903" s="177">
        <v>491.35189819335937</v>
      </c>
      <c r="E1903" s="188">
        <v>491.35189819335937</v>
      </c>
    </row>
    <row r="1904" spans="1:5" ht="45">
      <c r="A1904" s="135" t="s">
        <v>3660</v>
      </c>
      <c r="B1904" s="145" t="s">
        <v>3661</v>
      </c>
      <c r="C1904" s="150" t="s">
        <v>50</v>
      </c>
      <c r="D1904" s="177">
        <v>102.00999450683594</v>
      </c>
      <c r="E1904" s="188">
        <v>102.00999450683594</v>
      </c>
    </row>
    <row r="1905" spans="1:5" ht="45">
      <c r="A1905" s="135" t="s">
        <v>3662</v>
      </c>
      <c r="B1905" s="145" t="s">
        <v>3663</v>
      </c>
      <c r="C1905" s="150" t="s">
        <v>368</v>
      </c>
      <c r="D1905" s="173">
        <v>3353.53564453125</v>
      </c>
      <c r="E1905" s="184">
        <v>3353.53564453125</v>
      </c>
    </row>
    <row r="1906" spans="1:5" ht="45">
      <c r="A1906" s="135" t="s">
        <v>3664</v>
      </c>
      <c r="B1906" s="145" t="s">
        <v>3665</v>
      </c>
      <c r="C1906" s="150" t="s">
        <v>42</v>
      </c>
      <c r="D1906" s="177">
        <v>492.68991088867187</v>
      </c>
      <c r="E1906" s="188">
        <v>492.68991088867187</v>
      </c>
    </row>
    <row r="1907" spans="1:5" ht="45">
      <c r="A1907" s="135" t="s">
        <v>3666</v>
      </c>
      <c r="B1907" s="145" t="s">
        <v>3667</v>
      </c>
      <c r="C1907" s="150" t="s">
        <v>20</v>
      </c>
      <c r="D1907" s="177">
        <v>491.35189819335937</v>
      </c>
      <c r="E1907" s="188">
        <v>491.35189819335937</v>
      </c>
    </row>
    <row r="1908" spans="1:5" ht="45">
      <c r="A1908" s="135" t="s">
        <v>3668</v>
      </c>
      <c r="B1908" s="145" t="s">
        <v>3669</v>
      </c>
      <c r="C1908" s="150" t="s">
        <v>50</v>
      </c>
      <c r="D1908" s="177">
        <v>101</v>
      </c>
      <c r="E1908" s="188">
        <v>101</v>
      </c>
    </row>
    <row r="1909" spans="1:5" ht="45">
      <c r="A1909" s="135" t="s">
        <v>3670</v>
      </c>
      <c r="B1909" s="145" t="s">
        <v>3671</v>
      </c>
      <c r="C1909" s="150" t="s">
        <v>42</v>
      </c>
      <c r="D1909" s="177">
        <v>534</v>
      </c>
      <c r="E1909" s="188">
        <v>534</v>
      </c>
    </row>
    <row r="1910" spans="1:5" ht="45">
      <c r="A1910" s="135" t="s">
        <v>3672</v>
      </c>
      <c r="B1910" s="145" t="s">
        <v>3673</v>
      </c>
      <c r="C1910" s="150" t="s">
        <v>368</v>
      </c>
      <c r="D1910" s="173">
        <v>3460.6953125</v>
      </c>
      <c r="E1910" s="184">
        <v>3460.6953125</v>
      </c>
    </row>
    <row r="1911" spans="1:5" ht="30">
      <c r="A1911" s="135" t="s">
        <v>3674</v>
      </c>
      <c r="B1911" s="145" t="s">
        <v>3675</v>
      </c>
      <c r="C1911" s="150" t="s">
        <v>20</v>
      </c>
      <c r="D1911" s="177">
        <v>798.33038330078125</v>
      </c>
      <c r="E1911" s="188">
        <v>798.32464599609375</v>
      </c>
    </row>
    <row r="1912" spans="1:5" ht="45">
      <c r="A1912" s="135" t="s">
        <v>3676</v>
      </c>
      <c r="B1912" s="145" t="s">
        <v>3677</v>
      </c>
      <c r="C1912" s="150" t="s">
        <v>20</v>
      </c>
      <c r="D1912" s="171">
        <v>4.783541202545166</v>
      </c>
      <c r="E1912" s="182">
        <v>4.7835206985473633</v>
      </c>
    </row>
    <row r="1913" spans="1:5" ht="45">
      <c r="A1913" s="135" t="s">
        <v>3678</v>
      </c>
      <c r="B1913" s="145" t="s">
        <v>3679</v>
      </c>
      <c r="C1913" s="150" t="s">
        <v>42</v>
      </c>
      <c r="D1913" s="177">
        <v>845.810302734375</v>
      </c>
      <c r="E1913" s="188">
        <v>845.80841064453125</v>
      </c>
    </row>
    <row r="1914" spans="1:5" ht="45">
      <c r="A1914" s="135" t="s">
        <v>3680</v>
      </c>
      <c r="B1914" s="145" t="s">
        <v>3681</v>
      </c>
      <c r="C1914" s="150" t="s">
        <v>42</v>
      </c>
      <c r="D1914" s="177">
        <v>792.54052734375</v>
      </c>
      <c r="E1914" s="188">
        <v>792.53814697265625</v>
      </c>
    </row>
    <row r="1915" spans="1:5" ht="45">
      <c r="A1915" s="135" t="s">
        <v>3682</v>
      </c>
      <c r="B1915" s="145" t="s">
        <v>3683</v>
      </c>
      <c r="C1915" s="150" t="s">
        <v>15</v>
      </c>
      <c r="D1915" s="173">
        <v>14626.0703125</v>
      </c>
      <c r="E1915" s="184">
        <v>14626.0703125</v>
      </c>
    </row>
    <row r="1916" spans="1:5" ht="30">
      <c r="A1916" s="135" t="s">
        <v>3684</v>
      </c>
      <c r="B1916" s="145" t="s">
        <v>3685</v>
      </c>
      <c r="C1916" s="150" t="s">
        <v>15</v>
      </c>
      <c r="D1916" s="177">
        <v>826.37298583984375</v>
      </c>
      <c r="E1916" s="188">
        <v>826.37298583984375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1.0100005865097046</v>
      </c>
      <c r="E1919" s="182">
        <v>1.0100005865097046</v>
      </c>
    </row>
    <row r="1920" spans="1:5" ht="30">
      <c r="A1920" s="135" t="s">
        <v>3692</v>
      </c>
      <c r="B1920" s="145" t="s">
        <v>3693</v>
      </c>
      <c r="C1920" s="150"/>
      <c r="D1920" s="142" t="s">
        <v>1637</v>
      </c>
      <c r="E1920" s="163" t="s">
        <v>1637</v>
      </c>
    </row>
    <row r="1921" spans="1:5" ht="45">
      <c r="A1921" s="135" t="s">
        <v>3694</v>
      </c>
      <c r="B1921" s="145" t="s">
        <v>3695</v>
      </c>
      <c r="C1921" s="150" t="s">
        <v>20</v>
      </c>
      <c r="D1921" s="177">
        <v>457.77401733398437</v>
      </c>
      <c r="E1921" s="188">
        <v>457.77401733398437</v>
      </c>
    </row>
    <row r="1922" spans="1:5" ht="45">
      <c r="A1922" s="135" t="s">
        <v>3696</v>
      </c>
      <c r="B1922" s="145" t="s">
        <v>3697</v>
      </c>
      <c r="C1922" s="150" t="s">
        <v>50</v>
      </c>
      <c r="D1922" s="172">
        <v>22.421798706054687</v>
      </c>
      <c r="E1922" s="183">
        <v>22.421798706054687</v>
      </c>
    </row>
    <row r="1923" spans="1:5" ht="45">
      <c r="A1923" s="135" t="s">
        <v>3698</v>
      </c>
      <c r="B1923" s="145" t="s">
        <v>3699</v>
      </c>
      <c r="C1923" s="150" t="s">
        <v>368</v>
      </c>
      <c r="D1923" s="173">
        <v>3195.691162109375</v>
      </c>
      <c r="E1923" s="184">
        <v>3195.691162109375</v>
      </c>
    </row>
    <row r="1924" spans="1:5" ht="45">
      <c r="A1924" s="135" t="s">
        <v>3700</v>
      </c>
      <c r="B1924" s="145" t="s">
        <v>3701</v>
      </c>
      <c r="C1924" s="150" t="s">
        <v>42</v>
      </c>
      <c r="D1924" s="177">
        <v>378.1669921875</v>
      </c>
      <c r="E1924" s="188">
        <v>378.1669921875</v>
      </c>
    </row>
    <row r="1925" spans="1:5" ht="45">
      <c r="A1925" s="135" t="s">
        <v>3702</v>
      </c>
      <c r="B1925" s="145" t="s">
        <v>3703</v>
      </c>
      <c r="C1925" s="150" t="s">
        <v>20</v>
      </c>
      <c r="D1925" s="177">
        <v>457.77401733398437</v>
      </c>
      <c r="E1925" s="188">
        <v>457.77401733398437</v>
      </c>
    </row>
    <row r="1926" spans="1:5" ht="45">
      <c r="A1926" s="135" t="s">
        <v>3704</v>
      </c>
      <c r="B1926" s="145" t="s">
        <v>3705</v>
      </c>
      <c r="C1926" s="150" t="s">
        <v>50</v>
      </c>
      <c r="D1926" s="172">
        <v>22.199800491333008</v>
      </c>
      <c r="E1926" s="183">
        <v>22.199800491333008</v>
      </c>
    </row>
    <row r="1927" spans="1:5" ht="45">
      <c r="A1927" s="135" t="s">
        <v>3706</v>
      </c>
      <c r="B1927" s="145" t="s">
        <v>3707</v>
      </c>
      <c r="C1927" s="150" t="s">
        <v>42</v>
      </c>
      <c r="D1927" s="177">
        <v>486</v>
      </c>
      <c r="E1927" s="188">
        <v>486</v>
      </c>
    </row>
    <row r="1928" spans="1:5" ht="45">
      <c r="A1928" s="135" t="s">
        <v>3708</v>
      </c>
      <c r="B1928" s="145" t="s">
        <v>3709</v>
      </c>
      <c r="C1928" s="150" t="s">
        <v>368</v>
      </c>
      <c r="D1928" s="173">
        <v>3434.678466796875</v>
      </c>
      <c r="E1928" s="184">
        <v>3434.678466796875</v>
      </c>
    </row>
    <row r="1929" spans="1:5" ht="45">
      <c r="A1929" s="135" t="s">
        <v>3710</v>
      </c>
      <c r="B1929" s="145" t="s">
        <v>3711</v>
      </c>
      <c r="C1929" s="150" t="s">
        <v>20</v>
      </c>
      <c r="D1929" s="177">
        <v>798.33038330078125</v>
      </c>
      <c r="E1929" s="188">
        <v>798.32464599609375</v>
      </c>
    </row>
    <row r="1930" spans="1:5" ht="45">
      <c r="A1930" s="135" t="s">
        <v>3712</v>
      </c>
      <c r="B1930" s="145" t="s">
        <v>3713</v>
      </c>
      <c r="C1930" s="150" t="s">
        <v>20</v>
      </c>
      <c r="D1930" s="171">
        <v>4.783541202545166</v>
      </c>
      <c r="E1930" s="182">
        <v>4.7835206985473633</v>
      </c>
    </row>
    <row r="1931" spans="1:5" ht="45">
      <c r="A1931" s="135" t="s">
        <v>3714</v>
      </c>
      <c r="B1931" s="145" t="s">
        <v>3715</v>
      </c>
      <c r="C1931" s="150" t="s">
        <v>42</v>
      </c>
      <c r="D1931" s="176">
        <v>1003.1691284179687</v>
      </c>
      <c r="E1931" s="187">
        <v>1003.1685791015625</v>
      </c>
    </row>
    <row r="1932" spans="1:5" ht="45">
      <c r="A1932" s="135" t="s">
        <v>3716</v>
      </c>
      <c r="B1932" s="145" t="s">
        <v>3717</v>
      </c>
      <c r="C1932" s="150" t="s">
        <v>42</v>
      </c>
      <c r="D1932" s="177">
        <v>894.79949951171875</v>
      </c>
      <c r="E1932" s="188">
        <v>894.7979736328125</v>
      </c>
    </row>
    <row r="1933" spans="1:5" ht="45">
      <c r="A1933" s="135" t="s">
        <v>3718</v>
      </c>
      <c r="B1933" s="145" t="s">
        <v>3719</v>
      </c>
      <c r="C1933" s="150" t="s">
        <v>15</v>
      </c>
      <c r="D1933" s="173">
        <v>30389.955078125</v>
      </c>
      <c r="E1933" s="184">
        <v>30389.955078125</v>
      </c>
    </row>
    <row r="1934" spans="1:5" ht="30">
      <c r="A1934" s="135" t="s">
        <v>3720</v>
      </c>
      <c r="B1934" s="145" t="s">
        <v>3721</v>
      </c>
      <c r="C1934" s="150" t="s">
        <v>15</v>
      </c>
      <c r="D1934" s="176">
        <v>1717.032470703125</v>
      </c>
      <c r="E1934" s="187">
        <v>1717.032470703125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0.22199729084968567</v>
      </c>
      <c r="E1937" s="189">
        <v>0.22199729084968567</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21.979999542236328</v>
      </c>
      <c r="E1942" s="183">
        <v>21.979999542236328</v>
      </c>
    </row>
    <row r="1943" spans="1:5">
      <c r="A1943" s="135" t="s">
        <v>3738</v>
      </c>
      <c r="B1943" s="145" t="s">
        <v>3739</v>
      </c>
      <c r="C1943" s="150" t="s">
        <v>42</v>
      </c>
      <c r="D1943" s="177">
        <v>533.99920654296875</v>
      </c>
      <c r="E1943" s="188">
        <v>533.99920654296875</v>
      </c>
    </row>
    <row r="1944" spans="1:5">
      <c r="A1944" s="135" t="s">
        <v>3740</v>
      </c>
      <c r="B1944" s="145" t="s">
        <v>3741</v>
      </c>
      <c r="C1944" s="150" t="s">
        <v>368</v>
      </c>
      <c r="D1944" s="173">
        <v>3541.39013671875</v>
      </c>
      <c r="E1944" s="184">
        <v>3541.39013671875</v>
      </c>
    </row>
    <row r="1945" spans="1:5">
      <c r="A1945" s="135" t="s">
        <v>3742</v>
      </c>
      <c r="B1945" s="145" t="s">
        <v>3743</v>
      </c>
      <c r="C1945" s="150" t="s">
        <v>20</v>
      </c>
      <c r="D1945" s="177">
        <v>457.77401733398437</v>
      </c>
      <c r="E1945" s="188">
        <v>457.77401733398437</v>
      </c>
    </row>
    <row r="1946" spans="1:5">
      <c r="A1946" s="135" t="s">
        <v>3744</v>
      </c>
      <c r="B1946" s="145" t="s">
        <v>3745</v>
      </c>
      <c r="C1946" s="150" t="s">
        <v>50</v>
      </c>
      <c r="D1946" s="172">
        <v>21.979999542236328</v>
      </c>
      <c r="E1946" s="183">
        <v>21.979999542236328</v>
      </c>
    </row>
    <row r="1947" spans="1:5">
      <c r="A1947" s="135" t="s">
        <v>3746</v>
      </c>
      <c r="B1947" s="145" t="s">
        <v>3747</v>
      </c>
      <c r="C1947" s="150" t="s">
        <v>42</v>
      </c>
      <c r="D1947" s="177">
        <v>533.99920654296875</v>
      </c>
      <c r="E1947" s="188">
        <v>533.99920654296875</v>
      </c>
    </row>
    <row r="1948" spans="1:5">
      <c r="A1948" s="135" t="s">
        <v>3748</v>
      </c>
      <c r="B1948" s="145" t="s">
        <v>3749</v>
      </c>
      <c r="C1948" s="150" t="s">
        <v>368</v>
      </c>
      <c r="D1948" s="173">
        <v>3541.39013671875</v>
      </c>
      <c r="E1948" s="184">
        <v>3541.39013671875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8">
        <v>0.95398575067520142</v>
      </c>
      <c r="E1952" s="189">
        <v>0.95398575067520142</v>
      </c>
    </row>
    <row r="1953" spans="1:5">
      <c r="A1953" s="135" t="s">
        <v>3760</v>
      </c>
      <c r="B1953" s="145" t="s">
        <v>3761</v>
      </c>
      <c r="C1953" s="150" t="s">
        <v>50</v>
      </c>
      <c r="D1953" s="172">
        <v>23.600000381469727</v>
      </c>
      <c r="E1953" s="183">
        <v>23.600000381469727</v>
      </c>
    </row>
    <row r="1954" spans="1:5">
      <c r="A1954" s="135" t="s">
        <v>3762</v>
      </c>
      <c r="B1954" s="145" t="s">
        <v>3763</v>
      </c>
      <c r="C1954" s="150" t="s">
        <v>42</v>
      </c>
      <c r="D1954" s="177">
        <v>344.72720336914063</v>
      </c>
      <c r="E1954" s="188">
        <v>344.72720336914063</v>
      </c>
    </row>
    <row r="1955" spans="1:5">
      <c r="A1955" s="135" t="s">
        <v>3764</v>
      </c>
      <c r="B1955" s="145" t="s">
        <v>3765</v>
      </c>
      <c r="C1955" s="150" t="s">
        <v>368</v>
      </c>
      <c r="D1955" s="173">
        <v>3117.99609375</v>
      </c>
      <c r="E1955" s="184">
        <v>3117.99609375</v>
      </c>
    </row>
    <row r="1956" spans="1:5">
      <c r="A1956" s="135" t="s">
        <v>3766</v>
      </c>
      <c r="B1956" s="145" t="s">
        <v>3767</v>
      </c>
      <c r="C1956" s="150" t="s">
        <v>20</v>
      </c>
      <c r="D1956" s="177">
        <v>438.31930541992187</v>
      </c>
      <c r="E1956" s="188">
        <v>438.31930541992187</v>
      </c>
    </row>
    <row r="1957" spans="1:5">
      <c r="A1957" s="135" t="s">
        <v>3768</v>
      </c>
      <c r="B1957" s="145" t="s">
        <v>3769</v>
      </c>
      <c r="C1957" s="150" t="s">
        <v>50</v>
      </c>
      <c r="D1957" s="172">
        <v>22.646015167236328</v>
      </c>
      <c r="E1957" s="183">
        <v>22.646015167236328</v>
      </c>
    </row>
    <row r="1958" spans="1:5">
      <c r="A1958" s="135" t="s">
        <v>3770</v>
      </c>
      <c r="B1958" s="145" t="s">
        <v>3771</v>
      </c>
      <c r="C1958" s="150" t="s">
        <v>42</v>
      </c>
      <c r="D1958" s="177">
        <v>343.801513671875</v>
      </c>
      <c r="E1958" s="188">
        <v>343.801513671875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108.28565979003906</v>
      </c>
      <c r="E1964" s="188">
        <v>108.28565979003906</v>
      </c>
    </row>
    <row r="1965" spans="1:5">
      <c r="A1965" s="135" t="s">
        <v>3784</v>
      </c>
      <c r="B1965" s="145" t="s">
        <v>3785</v>
      </c>
      <c r="C1965" s="150" t="s">
        <v>42</v>
      </c>
      <c r="D1965" s="177">
        <v>237.11978149414062</v>
      </c>
      <c r="E1965" s="188">
        <v>237.11978149414062</v>
      </c>
    </row>
    <row r="1966" spans="1:5">
      <c r="A1966" s="135" t="s">
        <v>3786</v>
      </c>
      <c r="B1966" s="145" t="s">
        <v>3787</v>
      </c>
      <c r="C1966" s="150" t="s">
        <v>368</v>
      </c>
      <c r="D1966" s="176">
        <v>1025.0123291015625</v>
      </c>
      <c r="E1966" s="187">
        <v>1025.0123291015625</v>
      </c>
    </row>
    <row r="1967" spans="1:5">
      <c r="A1967" s="135" t="s">
        <v>3788</v>
      </c>
      <c r="B1967" s="145" t="s">
        <v>3789</v>
      </c>
      <c r="C1967" s="150" t="s">
        <v>20</v>
      </c>
      <c r="D1967" s="177">
        <v>457.38714599609375</v>
      </c>
      <c r="E1967" s="188">
        <v>457.38714599609375</v>
      </c>
    </row>
    <row r="1968" spans="1:5">
      <c r="A1968" s="135" t="s">
        <v>3790</v>
      </c>
      <c r="B1968" s="145" t="s">
        <v>3791</v>
      </c>
      <c r="C1968" s="150" t="s">
        <v>50</v>
      </c>
      <c r="D1968" s="177">
        <v>108.28565979003906</v>
      </c>
      <c r="E1968" s="188">
        <v>108.28565979003906</v>
      </c>
    </row>
    <row r="1969" spans="1:5">
      <c r="A1969" s="135" t="s">
        <v>3792</v>
      </c>
      <c r="B1969" s="145" t="s">
        <v>3793</v>
      </c>
      <c r="C1969" s="150" t="s">
        <v>42</v>
      </c>
      <c r="D1969" s="177">
        <v>237.11978149414062</v>
      </c>
      <c r="E1969" s="188">
        <v>237.11978149414062</v>
      </c>
    </row>
    <row r="1970" spans="1:5">
      <c r="A1970" s="135" t="s">
        <v>3794</v>
      </c>
      <c r="B1970" s="145" t="s">
        <v>3795</v>
      </c>
      <c r="C1970" s="150" t="s">
        <v>368</v>
      </c>
      <c r="D1970" s="176">
        <v>1025.0123291015625</v>
      </c>
      <c r="E1970" s="187">
        <v>1025.0123291015625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4.4642000198364258</v>
      </c>
      <c r="E1975" s="182">
        <v>4.4642000198364258</v>
      </c>
    </row>
    <row r="1976" spans="1:5">
      <c r="A1976" s="135" t="s">
        <v>3806</v>
      </c>
      <c r="B1976" s="145" t="s">
        <v>3807</v>
      </c>
      <c r="C1976" s="150" t="s">
        <v>42</v>
      </c>
      <c r="D1976" s="177">
        <v>348.98095703125</v>
      </c>
      <c r="E1976" s="188">
        <v>348.98095703125</v>
      </c>
    </row>
    <row r="1977" spans="1:5">
      <c r="A1977" s="135" t="s">
        <v>3808</v>
      </c>
      <c r="B1977" s="145" t="s">
        <v>3809</v>
      </c>
      <c r="C1977" s="150" t="s">
        <v>368</v>
      </c>
      <c r="D1977" s="173">
        <v>3167</v>
      </c>
      <c r="E1977" s="184">
        <v>3167</v>
      </c>
    </row>
    <row r="1978" spans="1:5">
      <c r="A1978" s="135" t="s">
        <v>3810</v>
      </c>
      <c r="B1978" s="145" t="s">
        <v>3811</v>
      </c>
      <c r="C1978" s="150" t="s">
        <v>20</v>
      </c>
      <c r="D1978" s="171">
        <v>6.8063850402832031</v>
      </c>
      <c r="E1978" s="182">
        <v>6.8063850402832031</v>
      </c>
    </row>
    <row r="1979" spans="1:5">
      <c r="A1979" s="135" t="s">
        <v>3812</v>
      </c>
      <c r="B1979" s="145" t="s">
        <v>3813</v>
      </c>
      <c r="C1979" s="150" t="s">
        <v>50</v>
      </c>
      <c r="D1979" s="171">
        <v>4.4642000198364258</v>
      </c>
      <c r="E1979" s="182">
        <v>4.4642000198364258</v>
      </c>
    </row>
    <row r="1980" spans="1:5">
      <c r="A1980" s="135" t="s">
        <v>3814</v>
      </c>
      <c r="B1980" s="145" t="s">
        <v>3815</v>
      </c>
      <c r="C1980" s="150" t="s">
        <v>42</v>
      </c>
      <c r="D1980" s="177">
        <v>348.98095703125</v>
      </c>
      <c r="E1980" s="188">
        <v>348.98095703125</v>
      </c>
    </row>
    <row r="1981" spans="1:5">
      <c r="A1981" s="135" t="s">
        <v>3816</v>
      </c>
      <c r="B1981" s="145" t="s">
        <v>3817</v>
      </c>
      <c r="C1981" s="150" t="s">
        <v>368</v>
      </c>
      <c r="D1981" s="173">
        <v>3167</v>
      </c>
      <c r="E1981" s="184">
        <v>3167</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4.4642000198364258</v>
      </c>
      <c r="E1986" s="182">
        <v>4.4642000198364258</v>
      </c>
    </row>
    <row r="1987" spans="1:5">
      <c r="A1987" s="135" t="s">
        <v>3828</v>
      </c>
      <c r="B1987" s="145" t="s">
        <v>3829</v>
      </c>
      <c r="C1987" s="150" t="s">
        <v>42</v>
      </c>
      <c r="D1987" s="177">
        <v>348.98095703125</v>
      </c>
      <c r="E1987" s="188">
        <v>348.98095703125</v>
      </c>
    </row>
    <row r="1988" spans="1:5">
      <c r="A1988" s="135" t="s">
        <v>3830</v>
      </c>
      <c r="B1988" s="145" t="s">
        <v>3831</v>
      </c>
      <c r="C1988" s="150" t="s">
        <v>368</v>
      </c>
      <c r="D1988" s="173">
        <v>3167</v>
      </c>
      <c r="E1988" s="184">
        <v>3167</v>
      </c>
    </row>
    <row r="1989" spans="1:5">
      <c r="A1989" s="135" t="s">
        <v>3832</v>
      </c>
      <c r="B1989" s="145" t="s">
        <v>3833</v>
      </c>
      <c r="C1989" s="150" t="s">
        <v>20</v>
      </c>
      <c r="D1989" s="171">
        <v>6.8063850402832031</v>
      </c>
      <c r="E1989" s="182">
        <v>6.8063850402832031</v>
      </c>
    </row>
    <row r="1990" spans="1:5">
      <c r="A1990" s="135" t="s">
        <v>3834</v>
      </c>
      <c r="B1990" s="145" t="s">
        <v>3835</v>
      </c>
      <c r="C1990" s="150" t="s">
        <v>50</v>
      </c>
      <c r="D1990" s="171">
        <v>4.4642000198364258</v>
      </c>
      <c r="E1990" s="182">
        <v>4.4642000198364258</v>
      </c>
    </row>
    <row r="1991" spans="1:5">
      <c r="A1991" s="135" t="s">
        <v>3836</v>
      </c>
      <c r="B1991" s="145" t="s">
        <v>3837</v>
      </c>
      <c r="C1991" s="150" t="s">
        <v>42</v>
      </c>
      <c r="D1991" s="177">
        <v>348.98095703125</v>
      </c>
      <c r="E1991" s="188">
        <v>348.98095703125</v>
      </c>
    </row>
    <row r="1992" spans="1:5">
      <c r="A1992" s="135" t="s">
        <v>3838</v>
      </c>
      <c r="B1992" s="145" t="s">
        <v>3839</v>
      </c>
      <c r="C1992" s="150" t="s">
        <v>368</v>
      </c>
      <c r="D1992" s="173">
        <v>3167</v>
      </c>
      <c r="E1992" s="184">
        <v>3167</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101</v>
      </c>
      <c r="E1997" s="188">
        <v>101</v>
      </c>
    </row>
    <row r="1998" spans="1:5">
      <c r="A1998" s="135" t="s">
        <v>3850</v>
      </c>
      <c r="B1998" s="145" t="s">
        <v>3851</v>
      </c>
      <c r="C1998" s="150" t="s">
        <v>42</v>
      </c>
      <c r="D1998" s="177">
        <v>534.001953125</v>
      </c>
      <c r="E1998" s="188">
        <v>534.001953125</v>
      </c>
    </row>
    <row r="1999" spans="1:5">
      <c r="A1999" s="135" t="s">
        <v>3852</v>
      </c>
      <c r="B1999" s="145" t="s">
        <v>3853</v>
      </c>
      <c r="C1999" s="150" t="s">
        <v>368</v>
      </c>
      <c r="D1999" s="173">
        <v>3460.6953125</v>
      </c>
      <c r="E1999" s="184">
        <v>3460.6953125</v>
      </c>
    </row>
    <row r="2000" spans="1:5">
      <c r="A2000" s="135" t="s">
        <v>3854</v>
      </c>
      <c r="B2000" s="145" t="s">
        <v>3855</v>
      </c>
      <c r="C2000" s="150" t="s">
        <v>20</v>
      </c>
      <c r="D2000" s="177">
        <v>491.35189819335937</v>
      </c>
      <c r="E2000" s="188">
        <v>491.35189819335937</v>
      </c>
    </row>
    <row r="2001" spans="1:5">
      <c r="A2001" s="135" t="s">
        <v>3856</v>
      </c>
      <c r="B2001" s="145" t="s">
        <v>3857</v>
      </c>
      <c r="C2001" s="150" t="s">
        <v>50</v>
      </c>
      <c r="D2001" s="177">
        <v>101</v>
      </c>
      <c r="E2001" s="188">
        <v>101</v>
      </c>
    </row>
    <row r="2002" spans="1:5">
      <c r="A2002" s="135" t="s">
        <v>3858</v>
      </c>
      <c r="B2002" s="145" t="s">
        <v>3859</v>
      </c>
      <c r="C2002" s="150" t="s">
        <v>42</v>
      </c>
      <c r="D2002" s="177">
        <v>534.001953125</v>
      </c>
      <c r="E2002" s="188">
        <v>534.001953125</v>
      </c>
    </row>
    <row r="2003" spans="1:5">
      <c r="A2003" s="135" t="s">
        <v>3860</v>
      </c>
      <c r="B2003" s="145" t="s">
        <v>3861</v>
      </c>
      <c r="C2003" s="150" t="s">
        <v>368</v>
      </c>
      <c r="D2003" s="173">
        <v>3460.6953125</v>
      </c>
      <c r="E2003" s="184">
        <v>3460.6953125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4.4642000198364258</v>
      </c>
      <c r="E2008" s="182">
        <v>4.4642000198364258</v>
      </c>
    </row>
    <row r="2009" spans="1:5">
      <c r="A2009" s="135" t="s">
        <v>3872</v>
      </c>
      <c r="B2009" s="145" t="s">
        <v>3873</v>
      </c>
      <c r="C2009" s="150" t="s">
        <v>42</v>
      </c>
      <c r="D2009" s="177">
        <v>348.98095703125</v>
      </c>
      <c r="E2009" s="188">
        <v>348.98095703125</v>
      </c>
    </row>
    <row r="2010" spans="1:5">
      <c r="A2010" s="135" t="s">
        <v>3874</v>
      </c>
      <c r="B2010" s="145" t="s">
        <v>3875</v>
      </c>
      <c r="C2010" s="150" t="s">
        <v>368</v>
      </c>
      <c r="D2010" s="173">
        <v>3167</v>
      </c>
      <c r="E2010" s="184">
        <v>3167</v>
      </c>
    </row>
    <row r="2011" spans="1:5">
      <c r="A2011" s="135" t="s">
        <v>3876</v>
      </c>
      <c r="B2011" s="145" t="s">
        <v>3877</v>
      </c>
      <c r="C2011" s="150" t="s">
        <v>20</v>
      </c>
      <c r="D2011" s="177">
        <v>413.28915405273438</v>
      </c>
      <c r="E2011" s="188">
        <v>413.28915405273438</v>
      </c>
    </row>
    <row r="2012" spans="1:5">
      <c r="A2012" s="135" t="s">
        <v>3878</v>
      </c>
      <c r="B2012" s="145" t="s">
        <v>3879</v>
      </c>
      <c r="C2012" s="150" t="s">
        <v>50</v>
      </c>
      <c r="D2012" s="171">
        <v>4.4642000198364258</v>
      </c>
      <c r="E2012" s="182">
        <v>4.4642000198364258</v>
      </c>
    </row>
    <row r="2013" spans="1:5">
      <c r="A2013" s="135" t="s">
        <v>3880</v>
      </c>
      <c r="B2013" s="145" t="s">
        <v>3881</v>
      </c>
      <c r="C2013" s="150" t="s">
        <v>42</v>
      </c>
      <c r="D2013" s="177">
        <v>348.98095703125</v>
      </c>
      <c r="E2013" s="188">
        <v>348.98095703125</v>
      </c>
    </row>
    <row r="2014" spans="1:5">
      <c r="A2014" s="135" t="s">
        <v>3882</v>
      </c>
      <c r="B2014" s="145" t="s">
        <v>3883</v>
      </c>
      <c r="C2014" s="150" t="s">
        <v>368</v>
      </c>
      <c r="D2014" s="173">
        <v>3167</v>
      </c>
      <c r="E2014" s="184">
        <v>3167</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3.4642002582550049</v>
      </c>
      <c r="E2018" s="182">
        <v>3.4642002582550049</v>
      </c>
    </row>
    <row r="2019" spans="1:5">
      <c r="A2019" s="135" t="s">
        <v>3893</v>
      </c>
      <c r="B2019" s="145" t="s">
        <v>3894</v>
      </c>
      <c r="C2019" s="150" t="s">
        <v>50</v>
      </c>
      <c r="D2019" s="171">
        <v>4.4642000198364258</v>
      </c>
      <c r="E2019" s="182">
        <v>4.4642000198364258</v>
      </c>
    </row>
    <row r="2020" spans="1:5">
      <c r="A2020" s="135" t="s">
        <v>3895</v>
      </c>
      <c r="B2020" s="145" t="s">
        <v>3896</v>
      </c>
      <c r="C2020" s="150" t="s">
        <v>42</v>
      </c>
      <c r="D2020" s="177">
        <v>348.98095703125</v>
      </c>
      <c r="E2020" s="188">
        <v>348.98095703125</v>
      </c>
    </row>
    <row r="2021" spans="1:5">
      <c r="A2021" s="135" t="s">
        <v>3897</v>
      </c>
      <c r="B2021" s="145" t="s">
        <v>3898</v>
      </c>
      <c r="C2021" s="150" t="s">
        <v>368</v>
      </c>
      <c r="D2021" s="173">
        <v>3167</v>
      </c>
      <c r="E2021" s="184">
        <v>3167</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345.67523193359375</v>
      </c>
      <c r="E2024" s="188">
        <v>345.67523193359375</v>
      </c>
    </row>
    <row r="2025" spans="1:5">
      <c r="A2025" s="135" t="s">
        <v>3905</v>
      </c>
      <c r="B2025" s="145" t="s">
        <v>3906</v>
      </c>
      <c r="C2025" s="150" t="s">
        <v>368</v>
      </c>
      <c r="D2025" s="173">
        <v>3167</v>
      </c>
      <c r="E2025" s="184">
        <v>3167</v>
      </c>
    </row>
    <row r="2026" spans="1:5">
      <c r="A2026" s="135" t="s">
        <v>3907</v>
      </c>
      <c r="B2026" s="145" t="s">
        <v>1012</v>
      </c>
      <c r="C2026" s="150" t="s">
        <v>50</v>
      </c>
      <c r="D2026" s="177">
        <v>106.15200805664062</v>
      </c>
      <c r="E2026" s="188">
        <v>106.15200805664062</v>
      </c>
    </row>
    <row r="2027" spans="1:5">
      <c r="A2027" s="135" t="s">
        <v>3908</v>
      </c>
      <c r="B2027" s="145" t="s">
        <v>3909</v>
      </c>
      <c r="C2027" s="150" t="s">
        <v>42</v>
      </c>
      <c r="D2027" s="177">
        <v>315.44131469726562</v>
      </c>
      <c r="E2027" s="188">
        <v>315.44131469726562</v>
      </c>
    </row>
    <row r="2028" spans="1:5">
      <c r="A2028" s="135" t="s">
        <v>3910</v>
      </c>
      <c r="B2028" s="145" t="s">
        <v>3911</v>
      </c>
      <c r="C2028" s="150" t="s">
        <v>368</v>
      </c>
      <c r="D2028" s="176">
        <v>1434.142333984375</v>
      </c>
      <c r="E2028" s="187">
        <v>1434.142333984375</v>
      </c>
    </row>
    <row r="2029" spans="1:5">
      <c r="A2029" s="135" t="s">
        <v>3912</v>
      </c>
      <c r="B2029" s="145" t="s">
        <v>3913</v>
      </c>
      <c r="C2029" s="150" t="s">
        <v>20</v>
      </c>
      <c r="D2029" s="171">
        <v>1.5952718257904053</v>
      </c>
      <c r="E2029" s="182">
        <v>1.5952718257904053</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24788.169921875</v>
      </c>
      <c r="E2037" s="184">
        <v>24788.169921875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486.85293579101562</v>
      </c>
      <c r="E2039" s="188">
        <v>486.85293579101562</v>
      </c>
    </row>
    <row r="2040" spans="1:5" ht="30">
      <c r="A2040" s="135" t="s">
        <v>3932</v>
      </c>
      <c r="B2040" s="145" t="s">
        <v>3933</v>
      </c>
      <c r="C2040" s="150" t="s">
        <v>368</v>
      </c>
      <c r="D2040" s="173">
        <v>3460.6953125</v>
      </c>
      <c r="E2040" s="184">
        <v>3460.6953125</v>
      </c>
    </row>
    <row r="2041" spans="1:5" ht="30">
      <c r="A2041" s="135" t="s">
        <v>3934</v>
      </c>
      <c r="B2041" s="145" t="s">
        <v>3935</v>
      </c>
      <c r="C2041" s="150" t="s">
        <v>20</v>
      </c>
      <c r="D2041" s="171">
        <v>5.4394464492797852</v>
      </c>
      <c r="E2041" s="182">
        <v>5.4394464492797852</v>
      </c>
    </row>
    <row r="2042" spans="1:5" ht="30">
      <c r="A2042" s="135" t="s">
        <v>3936</v>
      </c>
      <c r="B2042" s="145" t="s">
        <v>3937</v>
      </c>
      <c r="C2042" s="150" t="s">
        <v>50</v>
      </c>
      <c r="D2042" s="172">
        <v>11.479999542236328</v>
      </c>
      <c r="E2042" s="183">
        <v>11.479999542236328</v>
      </c>
    </row>
    <row r="2043" spans="1:5" ht="30">
      <c r="A2043" s="135" t="s">
        <v>3938</v>
      </c>
      <c r="B2043" s="145" t="s">
        <v>3939</v>
      </c>
      <c r="C2043" s="150" t="s">
        <v>42</v>
      </c>
      <c r="D2043" s="177">
        <v>492.3038330078125</v>
      </c>
      <c r="E2043" s="188">
        <v>492.3038330078125</v>
      </c>
    </row>
    <row r="2044" spans="1:5" ht="30">
      <c r="A2044" s="135" t="s">
        <v>3940</v>
      </c>
      <c r="B2044" s="145" t="s">
        <v>3941</v>
      </c>
      <c r="C2044" s="150" t="s">
        <v>368</v>
      </c>
      <c r="D2044" s="173">
        <v>3460.6953125</v>
      </c>
      <c r="E2044" s="184">
        <v>3460.6953125</v>
      </c>
    </row>
    <row r="2045" spans="1:5" ht="30">
      <c r="A2045" s="135" t="s">
        <v>3942</v>
      </c>
      <c r="B2045" s="145" t="s">
        <v>3943</v>
      </c>
      <c r="C2045" s="150" t="s">
        <v>20</v>
      </c>
      <c r="D2045" s="171">
        <v>1.0711205005645752</v>
      </c>
      <c r="E2045" s="182">
        <v>1.0711205005645752</v>
      </c>
    </row>
    <row r="2046" spans="1:5" ht="30">
      <c r="A2046" s="135" t="s">
        <v>3944</v>
      </c>
      <c r="B2046" s="145" t="s">
        <v>3945</v>
      </c>
      <c r="C2046" s="150" t="s">
        <v>50</v>
      </c>
      <c r="D2046" s="171">
        <v>4.4642000198364258</v>
      </c>
      <c r="E2046" s="182">
        <v>4.4642000198364258</v>
      </c>
    </row>
    <row r="2047" spans="1:5" ht="30">
      <c r="A2047" s="135" t="s">
        <v>3946</v>
      </c>
      <c r="B2047" s="145" t="s">
        <v>3947</v>
      </c>
      <c r="C2047" s="150" t="s">
        <v>42</v>
      </c>
      <c r="D2047" s="177">
        <v>325.26437377929687</v>
      </c>
      <c r="E2047" s="188">
        <v>325.26437377929687</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1.5270631313323975</v>
      </c>
      <c r="E2049" s="182">
        <v>1.5270631313323975</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9">
        <v>2.9418970370898023E-7</v>
      </c>
      <c r="E2053" s="190">
        <v>2.9418970370898023E-7</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24788.169921875</v>
      </c>
      <c r="E2061" s="184">
        <v>24788.169921875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242199.96875</v>
      </c>
      <c r="E2065" s="184">
        <v>242199.96875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157048.015625</v>
      </c>
      <c r="E2067" s="184">
        <v>157048.015625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247.35061645507812</v>
      </c>
      <c r="E2069" s="188">
        <v>247.35061645507812</v>
      </c>
    </row>
    <row r="2070" spans="1:5">
      <c r="A2070" s="135" t="s">
        <v>3985</v>
      </c>
      <c r="B2070" s="145" t="s">
        <v>3986</v>
      </c>
      <c r="C2070" s="150" t="s">
        <v>15</v>
      </c>
      <c r="D2070" s="174">
        <v>0</v>
      </c>
      <c r="E2070" s="185">
        <v>0</v>
      </c>
    </row>
    <row r="2071" spans="1:5">
      <c r="A2071" s="135" t="s">
        <v>3987</v>
      </c>
      <c r="B2071" s="145" t="s">
        <v>3988</v>
      </c>
      <c r="C2071" s="150" t="s">
        <v>3989</v>
      </c>
      <c r="D2071" s="177">
        <v>183.22267150878906</v>
      </c>
      <c r="E2071" s="188">
        <v>183.22267150878906</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106.04999542236328</v>
      </c>
      <c r="E2074" s="188">
        <v>106.04999542236328</v>
      </c>
    </row>
    <row r="2075" spans="1:5" ht="30">
      <c r="A2075" s="135" t="s">
        <v>3996</v>
      </c>
      <c r="B2075" s="145" t="s">
        <v>3997</v>
      </c>
      <c r="C2075" s="150" t="s">
        <v>42</v>
      </c>
      <c r="D2075" s="177">
        <v>534.00201416015625</v>
      </c>
      <c r="E2075" s="188">
        <v>534.00201416015625</v>
      </c>
    </row>
    <row r="2076" spans="1:5" ht="30">
      <c r="A2076" s="135" t="s">
        <v>3998</v>
      </c>
      <c r="B2076" s="145" t="s">
        <v>3999</v>
      </c>
      <c r="C2076" s="150" t="s">
        <v>20</v>
      </c>
      <c r="D2076" s="177">
        <v>491.35189819335937</v>
      </c>
      <c r="E2076" s="188">
        <v>491.35189819335937</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164900.40625</v>
      </c>
      <c r="E2081" s="184">
        <v>164900.40625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157048.015625</v>
      </c>
      <c r="E2085" s="184">
        <v>157048.015625</v>
      </c>
    </row>
    <row r="2086" spans="1:5">
      <c r="A2086" s="135" t="s">
        <v>4017</v>
      </c>
      <c r="B2086" s="145" t="s">
        <v>4018</v>
      </c>
      <c r="C2086" s="150" t="s">
        <v>15</v>
      </c>
      <c r="D2086" s="173">
        <v>159028.015625</v>
      </c>
      <c r="E2086" s="184">
        <v>159028.015625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1979.9959716796875</v>
      </c>
      <c r="E2088" s="187">
        <v>1979.9959716796875</v>
      </c>
    </row>
    <row r="2089" spans="1:5" ht="30">
      <c r="A2089" s="135" t="s">
        <v>4023</v>
      </c>
      <c r="B2089" s="145" t="s">
        <v>4024</v>
      </c>
      <c r="C2089" s="150" t="s">
        <v>15</v>
      </c>
      <c r="D2089" s="176">
        <v>1979.9959716796875</v>
      </c>
      <c r="E2089" s="187">
        <v>1979.9959716796875</v>
      </c>
    </row>
    <row r="2090" spans="1:5">
      <c r="A2090" s="135" t="s">
        <v>4025</v>
      </c>
      <c r="B2090" s="145" t="s">
        <v>4026</v>
      </c>
      <c r="C2090" s="150" t="s">
        <v>15</v>
      </c>
      <c r="D2090" s="174">
        <v>0</v>
      </c>
      <c r="E2090" s="185">
        <v>0</v>
      </c>
    </row>
    <row r="2091" spans="1:5">
      <c r="A2091" s="135" t="s">
        <v>4027</v>
      </c>
      <c r="B2091" s="145" t="s">
        <v>4028</v>
      </c>
      <c r="C2091" s="150" t="s">
        <v>39</v>
      </c>
      <c r="D2091" s="172">
        <v>18.439994812011719</v>
      </c>
      <c r="E2091" s="183">
        <v>18.439994812011719</v>
      </c>
    </row>
    <row r="2092" spans="1:5">
      <c r="A2092" s="135" t="s">
        <v>4029</v>
      </c>
      <c r="B2092" s="145" t="s">
        <v>4030</v>
      </c>
      <c r="C2092" s="150" t="s">
        <v>39</v>
      </c>
      <c r="D2092" s="171">
        <v>5.275357723236084</v>
      </c>
      <c r="E2092" s="182">
        <v>5.275357723236084</v>
      </c>
    </row>
    <row r="2093" spans="1:5">
      <c r="A2093" s="135" t="s">
        <v>4031</v>
      </c>
      <c r="B2093" s="145" t="s">
        <v>4032</v>
      </c>
      <c r="C2093" s="150" t="s">
        <v>1712</v>
      </c>
      <c r="D2093" s="173">
        <v>290204.09375</v>
      </c>
      <c r="E2093" s="184">
        <v>290204.09375</v>
      </c>
    </row>
    <row r="2094" spans="1:5">
      <c r="A2094" s="135" t="s">
        <v>4033</v>
      </c>
      <c r="B2094" s="145" t="s">
        <v>4034</v>
      </c>
      <c r="C2094" s="150" t="s">
        <v>39</v>
      </c>
      <c r="D2094" s="172">
        <v>11.167510032653809</v>
      </c>
      <c r="E2094" s="183">
        <v>11.167510032653809</v>
      </c>
    </row>
    <row r="2095" spans="1:5">
      <c r="A2095" s="135" t="s">
        <v>4035</v>
      </c>
      <c r="B2095" s="145" t="s">
        <v>4036</v>
      </c>
      <c r="C2095" s="150" t="s">
        <v>39</v>
      </c>
      <c r="D2095" s="171">
        <v>3.6803922653198242</v>
      </c>
      <c r="E2095" s="182">
        <v>3.6803922653198242</v>
      </c>
    </row>
    <row r="2096" spans="1:5">
      <c r="A2096" s="135" t="s">
        <v>4037</v>
      </c>
      <c r="B2096" s="145" t="s">
        <v>4038</v>
      </c>
      <c r="C2096" s="150" t="s">
        <v>1712</v>
      </c>
      <c r="D2096" s="173">
        <v>219208.15625</v>
      </c>
      <c r="E2096" s="184">
        <v>219208.15625</v>
      </c>
    </row>
    <row r="2097" spans="1:5" ht="30">
      <c r="A2097" s="135" t="s">
        <v>4039</v>
      </c>
      <c r="B2097" s="145" t="s">
        <v>4040</v>
      </c>
      <c r="C2097" s="150" t="s">
        <v>39</v>
      </c>
      <c r="D2097" s="172">
        <v>29.607503890991211</v>
      </c>
      <c r="E2097" s="183">
        <v>29.607503890991211</v>
      </c>
    </row>
    <row r="2098" spans="1:5" ht="30">
      <c r="A2098" s="135" t="s">
        <v>4041</v>
      </c>
      <c r="B2098" s="145" t="s">
        <v>4042</v>
      </c>
      <c r="C2098" s="150" t="s">
        <v>39</v>
      </c>
      <c r="D2098" s="171">
        <v>5.275357723236084</v>
      </c>
      <c r="E2098" s="182">
        <v>5.275357723236084</v>
      </c>
    </row>
    <row r="2099" spans="1:5" ht="30">
      <c r="A2099" s="135" t="s">
        <v>4043</v>
      </c>
      <c r="B2099" s="145" t="s">
        <v>4044</v>
      </c>
      <c r="C2099" s="150" t="s">
        <v>1712</v>
      </c>
      <c r="D2099" s="173">
        <v>509412.25</v>
      </c>
      <c r="E2099" s="184">
        <v>509412.25</v>
      </c>
    </row>
    <row r="2100" spans="1:5">
      <c r="A2100" s="135" t="s">
        <v>4045</v>
      </c>
      <c r="B2100" s="145" t="s">
        <v>4046</v>
      </c>
      <c r="C2100" s="150" t="s">
        <v>39</v>
      </c>
      <c r="D2100" s="172">
        <v>32.310653686523438</v>
      </c>
      <c r="E2100" s="183">
        <v>32.310653686523438</v>
      </c>
    </row>
    <row r="2101" spans="1:5">
      <c r="A2101" s="135" t="s">
        <v>4047</v>
      </c>
      <c r="B2101" s="145" t="s">
        <v>4048</v>
      </c>
      <c r="C2101" s="150" t="s">
        <v>39</v>
      </c>
      <c r="D2101" s="171">
        <v>6.3304290771484375</v>
      </c>
      <c r="E2101" s="182">
        <v>6.3304290771484375</v>
      </c>
    </row>
    <row r="2102" spans="1:5" ht="30">
      <c r="A2102" s="135" t="s">
        <v>4049</v>
      </c>
      <c r="B2102" s="145" t="s">
        <v>4050</v>
      </c>
      <c r="C2102" s="150" t="s">
        <v>1383</v>
      </c>
      <c r="D2102" s="173">
        <v>33004994</v>
      </c>
      <c r="E2102" s="184">
        <v>33004994</v>
      </c>
    </row>
    <row r="2103" spans="1:5" ht="30">
      <c r="A2103" s="135" t="s">
        <v>4051</v>
      </c>
      <c r="B2103" s="145" t="s">
        <v>4052</v>
      </c>
      <c r="C2103" s="150" t="s">
        <v>1383</v>
      </c>
      <c r="D2103" s="173">
        <v>39291320</v>
      </c>
      <c r="E2103" s="184">
        <v>39291320</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101</v>
      </c>
      <c r="E2106" s="188">
        <v>101</v>
      </c>
    </row>
    <row r="2107" spans="1:5" ht="30">
      <c r="A2107" s="135" t="s">
        <v>4060</v>
      </c>
      <c r="B2107" s="145" t="s">
        <v>4061</v>
      </c>
      <c r="C2107" s="150" t="s">
        <v>50</v>
      </c>
      <c r="D2107" s="177">
        <v>101</v>
      </c>
      <c r="E2107" s="188">
        <v>101</v>
      </c>
    </row>
    <row r="2108" spans="1:5" ht="30">
      <c r="A2108" s="135" t="s">
        <v>4062</v>
      </c>
      <c r="B2108" s="145" t="s">
        <v>4063</v>
      </c>
      <c r="C2108" s="150" t="s">
        <v>42</v>
      </c>
      <c r="D2108" s="177">
        <v>534.001953125</v>
      </c>
      <c r="E2108" s="188">
        <v>534.001953125</v>
      </c>
    </row>
    <row r="2109" spans="1:5" ht="30">
      <c r="A2109" s="135" t="s">
        <v>4064</v>
      </c>
      <c r="B2109" s="145" t="s">
        <v>4065</v>
      </c>
      <c r="C2109" s="150" t="s">
        <v>20</v>
      </c>
      <c r="D2109" s="177">
        <v>491.35189819335937</v>
      </c>
      <c r="E2109" s="188">
        <v>491.35189819335937</v>
      </c>
    </row>
    <row r="2110" spans="1:5" ht="30">
      <c r="A2110" s="135" t="s">
        <v>4066</v>
      </c>
      <c r="B2110" s="145" t="s">
        <v>4067</v>
      </c>
      <c r="C2110" s="150" t="s">
        <v>368</v>
      </c>
      <c r="D2110" s="173">
        <v>3460.6953125</v>
      </c>
      <c r="E2110" s="184">
        <v>3460.6953125</v>
      </c>
    </row>
    <row r="2111" spans="1:5" ht="30">
      <c r="A2111" s="135" t="s">
        <v>4068</v>
      </c>
      <c r="B2111" s="145" t="s">
        <v>4069</v>
      </c>
      <c r="C2111" s="150" t="s">
        <v>50</v>
      </c>
      <c r="D2111" s="177">
        <v>101</v>
      </c>
      <c r="E2111" s="188">
        <v>101</v>
      </c>
    </row>
    <row r="2112" spans="1:5" ht="30">
      <c r="A2112" s="135" t="s">
        <v>4070</v>
      </c>
      <c r="B2112" s="145" t="s">
        <v>4071</v>
      </c>
      <c r="C2112" s="150" t="s">
        <v>20</v>
      </c>
      <c r="D2112" s="177">
        <v>484.825927734375</v>
      </c>
      <c r="E2112" s="188">
        <v>484.825927734375</v>
      </c>
    </row>
    <row r="2113" spans="1:5" ht="30">
      <c r="A2113" s="135" t="s">
        <v>4072</v>
      </c>
      <c r="B2113" s="145" t="s">
        <v>4073</v>
      </c>
      <c r="C2113" s="150" t="s">
        <v>368</v>
      </c>
      <c r="D2113" s="173">
        <v>3460.6953125</v>
      </c>
      <c r="E2113" s="184">
        <v>3460.6953125</v>
      </c>
    </row>
    <row r="2114" spans="1:5" ht="45">
      <c r="A2114" s="135" t="s">
        <v>4074</v>
      </c>
      <c r="B2114" s="145" t="s">
        <v>4075</v>
      </c>
      <c r="C2114" s="150" t="s">
        <v>50</v>
      </c>
      <c r="D2114" s="172">
        <v>36.459999084472656</v>
      </c>
      <c r="E2114" s="183">
        <v>36.459999084472656</v>
      </c>
    </row>
    <row r="2115" spans="1:5" ht="45">
      <c r="A2115" s="135" t="s">
        <v>4076</v>
      </c>
      <c r="B2115" s="145" t="s">
        <v>4077</v>
      </c>
      <c r="C2115" s="150" t="s">
        <v>368</v>
      </c>
      <c r="D2115" s="173">
        <v>3214.22021484375</v>
      </c>
      <c r="E2115" s="184">
        <v>3214.22021484375</v>
      </c>
    </row>
    <row r="2116" spans="1:5" ht="30">
      <c r="A2116" s="135" t="s">
        <v>4078</v>
      </c>
      <c r="B2116" s="145" t="s">
        <v>4079</v>
      </c>
      <c r="C2116" s="150" t="s">
        <v>50</v>
      </c>
      <c r="D2116" s="172">
        <v>36.459999084472656</v>
      </c>
      <c r="E2116" s="183">
        <v>36.459999084472656</v>
      </c>
    </row>
    <row r="2117" spans="1:5" ht="30">
      <c r="A2117" s="135" t="s">
        <v>4080</v>
      </c>
      <c r="B2117" s="145" t="s">
        <v>4081</v>
      </c>
      <c r="C2117" s="150" t="s">
        <v>42</v>
      </c>
      <c r="D2117" s="177">
        <v>397.29583740234375</v>
      </c>
      <c r="E2117" s="188">
        <v>397.29583740234375</v>
      </c>
    </row>
    <row r="2118" spans="1:5" ht="30">
      <c r="A2118" s="135" t="s">
        <v>4082</v>
      </c>
      <c r="B2118" s="145" t="s">
        <v>4083</v>
      </c>
      <c r="C2118" s="150" t="s">
        <v>20</v>
      </c>
      <c r="D2118" s="177">
        <v>484.825927734375</v>
      </c>
      <c r="E2118" s="188">
        <v>484.825927734375</v>
      </c>
    </row>
    <row r="2119" spans="1:5" ht="30">
      <c r="A2119" s="135" t="s">
        <v>4084</v>
      </c>
      <c r="B2119" s="145" t="s">
        <v>4085</v>
      </c>
      <c r="C2119" s="150" t="s">
        <v>368</v>
      </c>
      <c r="D2119" s="173">
        <v>3214.22021484375</v>
      </c>
      <c r="E2119" s="184">
        <v>3214.22021484375</v>
      </c>
    </row>
    <row r="2120" spans="1:5" ht="30">
      <c r="A2120" s="135" t="s">
        <v>4086</v>
      </c>
      <c r="B2120" s="145" t="s">
        <v>4087</v>
      </c>
      <c r="C2120" s="150" t="s">
        <v>136</v>
      </c>
      <c r="D2120" s="172">
        <v>10.853976249694824</v>
      </c>
      <c r="E2120" s="183">
        <v>10.853976249694824</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1.1767691932618618E-2</v>
      </c>
      <c r="E2123" s="189">
        <v>1.1767691932618618E-2</v>
      </c>
    </row>
    <row r="2124" spans="1:5" ht="30">
      <c r="A2124" s="135" t="s">
        <v>4094</v>
      </c>
      <c r="B2124" s="145" t="s">
        <v>4095</v>
      </c>
      <c r="C2124" s="150"/>
      <c r="D2124" s="171">
        <v>2.7701592445373535</v>
      </c>
      <c r="E2124" s="182">
        <v>2.7701592445373535</v>
      </c>
    </row>
    <row r="2125" spans="1:5" ht="30">
      <c r="A2125" s="135" t="s">
        <v>4096</v>
      </c>
      <c r="B2125" s="145" t="s">
        <v>4097</v>
      </c>
      <c r="C2125" s="150" t="s">
        <v>45</v>
      </c>
      <c r="D2125" s="172">
        <v>75.858619689941406</v>
      </c>
      <c r="E2125" s="183">
        <v>75.858619689941406</v>
      </c>
    </row>
    <row r="2126" spans="1:5" ht="30">
      <c r="A2126" s="135" t="s">
        <v>4098</v>
      </c>
      <c r="B2126" s="145" t="s">
        <v>4099</v>
      </c>
      <c r="C2126" s="150" t="s">
        <v>45</v>
      </c>
      <c r="D2126" s="172">
        <v>77.690414428710937</v>
      </c>
      <c r="E2126" s="183">
        <v>77.690414428710937</v>
      </c>
    </row>
    <row r="2127" spans="1:5" ht="30">
      <c r="A2127" s="135" t="s">
        <v>4100</v>
      </c>
      <c r="B2127" s="145" t="s">
        <v>4101</v>
      </c>
      <c r="C2127" s="150" t="s">
        <v>45</v>
      </c>
      <c r="D2127" s="172">
        <v>77.690414428710937</v>
      </c>
      <c r="E2127" s="183">
        <v>77.690414428710937</v>
      </c>
    </row>
    <row r="2128" spans="1:5" ht="30">
      <c r="A2128" s="135" t="s">
        <v>4102</v>
      </c>
      <c r="B2128" s="145" t="s">
        <v>4103</v>
      </c>
      <c r="C2128" s="150" t="s">
        <v>15</v>
      </c>
      <c r="D2128" s="173">
        <v>33194.25390625</v>
      </c>
      <c r="E2128" s="184">
        <v>33194.25390625</v>
      </c>
    </row>
    <row r="2129" spans="1:5" ht="30">
      <c r="A2129" s="135" t="s">
        <v>4104</v>
      </c>
      <c r="B2129" s="145" t="s">
        <v>4105</v>
      </c>
      <c r="C2129" s="150" t="s">
        <v>15</v>
      </c>
      <c r="D2129" s="173">
        <v>32862.3125</v>
      </c>
      <c r="E2129" s="184">
        <v>32862.3125</v>
      </c>
    </row>
    <row r="2130" spans="1:5" ht="30">
      <c r="A2130" s="135" t="s">
        <v>4106</v>
      </c>
      <c r="B2130" s="145" t="s">
        <v>4107</v>
      </c>
      <c r="C2130" s="150" t="s">
        <v>15</v>
      </c>
      <c r="D2130" s="177">
        <v>331.94223022460937</v>
      </c>
      <c r="E2130" s="188">
        <v>331.94223022460937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36.459999084472656</v>
      </c>
      <c r="E2133" s="183">
        <v>36.459999084472656</v>
      </c>
    </row>
    <row r="2134" spans="1:5" ht="30">
      <c r="A2134" s="135" t="s">
        <v>4114</v>
      </c>
      <c r="B2134" s="145" t="s">
        <v>4115</v>
      </c>
      <c r="C2134" s="150" t="s">
        <v>50</v>
      </c>
      <c r="D2134" s="172">
        <v>36.459999084472656</v>
      </c>
      <c r="E2134" s="183">
        <v>36.459999084472656</v>
      </c>
    </row>
    <row r="2135" spans="1:5" ht="30">
      <c r="A2135" s="135" t="s">
        <v>4116</v>
      </c>
      <c r="B2135" s="145" t="s">
        <v>4117</v>
      </c>
      <c r="C2135" s="150" t="s">
        <v>42</v>
      </c>
      <c r="D2135" s="177">
        <v>397.29583740234375</v>
      </c>
      <c r="E2135" s="188">
        <v>397.29583740234375</v>
      </c>
    </row>
    <row r="2136" spans="1:5" ht="30">
      <c r="A2136" s="135" t="s">
        <v>4118</v>
      </c>
      <c r="B2136" s="145" t="s">
        <v>4119</v>
      </c>
      <c r="C2136" s="150" t="s">
        <v>20</v>
      </c>
      <c r="D2136" s="177">
        <v>472.43414306640625</v>
      </c>
      <c r="E2136" s="188">
        <v>472.43414306640625</v>
      </c>
    </row>
    <row r="2137" spans="1:5" ht="30">
      <c r="A2137" s="135" t="s">
        <v>4120</v>
      </c>
      <c r="B2137" s="145" t="s">
        <v>4121</v>
      </c>
      <c r="C2137" s="150" t="s">
        <v>368</v>
      </c>
      <c r="D2137" s="173">
        <v>3214.22021484375</v>
      </c>
      <c r="E2137" s="184">
        <v>3214.22021484375</v>
      </c>
    </row>
    <row r="2138" spans="1:5" ht="30">
      <c r="A2138" s="135" t="s">
        <v>4122</v>
      </c>
      <c r="B2138" s="145" t="s">
        <v>4123</v>
      </c>
      <c r="C2138" s="150" t="s">
        <v>50</v>
      </c>
      <c r="D2138" s="172">
        <v>36.459999084472656</v>
      </c>
      <c r="E2138" s="183">
        <v>36.459999084472656</v>
      </c>
    </row>
    <row r="2139" spans="1:5" ht="30">
      <c r="A2139" s="135" t="s">
        <v>4124</v>
      </c>
      <c r="B2139" s="145" t="s">
        <v>4125</v>
      </c>
      <c r="C2139" s="150" t="s">
        <v>20</v>
      </c>
      <c r="D2139" s="177">
        <v>472.43414306640625</v>
      </c>
      <c r="E2139" s="188">
        <v>472.43414306640625</v>
      </c>
    </row>
    <row r="2140" spans="1:5" ht="30">
      <c r="A2140" s="135" t="s">
        <v>4126</v>
      </c>
      <c r="B2140" s="145" t="s">
        <v>4127</v>
      </c>
      <c r="C2140" s="150" t="s">
        <v>368</v>
      </c>
      <c r="D2140" s="173">
        <v>3214.22021484375</v>
      </c>
      <c r="E2140" s="184">
        <v>3214.22021484375</v>
      </c>
    </row>
    <row r="2141" spans="1:5" ht="45">
      <c r="A2141" s="135" t="s">
        <v>4128</v>
      </c>
      <c r="B2141" s="145" t="s">
        <v>4129</v>
      </c>
      <c r="C2141" s="150" t="s">
        <v>50</v>
      </c>
      <c r="D2141" s="172">
        <v>23.600000381469727</v>
      </c>
      <c r="E2141" s="183">
        <v>23.600000381469727</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23.600000381469727</v>
      </c>
      <c r="E2143" s="183">
        <v>23.600000381469727</v>
      </c>
    </row>
    <row r="2144" spans="1:5" ht="30">
      <c r="A2144" s="135" t="s">
        <v>4134</v>
      </c>
      <c r="B2144" s="145" t="s">
        <v>4135</v>
      </c>
      <c r="C2144" s="150" t="s">
        <v>42</v>
      </c>
      <c r="D2144" s="177">
        <v>344.72720336914063</v>
      </c>
      <c r="E2144" s="188">
        <v>344.72720336914063</v>
      </c>
    </row>
    <row r="2145" spans="1:5" ht="30">
      <c r="A2145" s="135" t="s">
        <v>4136</v>
      </c>
      <c r="B2145" s="145" t="s">
        <v>4137</v>
      </c>
      <c r="C2145" s="150" t="s">
        <v>20</v>
      </c>
      <c r="D2145" s="177">
        <v>470.51657104492187</v>
      </c>
      <c r="E2145" s="188">
        <v>470.51657104492187</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15.150238990783691</v>
      </c>
      <c r="E2147" s="183">
        <v>15.150238990783691</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2.9217040166258812E-2</v>
      </c>
      <c r="E2150" s="189">
        <v>2.9217040166258812E-2</v>
      </c>
    </row>
    <row r="2151" spans="1:5" ht="30">
      <c r="A2151" s="135" t="s">
        <v>4148</v>
      </c>
      <c r="B2151" s="145" t="s">
        <v>4149</v>
      </c>
      <c r="C2151" s="150"/>
      <c r="D2151" s="171">
        <v>1.5449150800704956</v>
      </c>
      <c r="E2151" s="182">
        <v>1.5449150800704956</v>
      </c>
    </row>
    <row r="2152" spans="1:5" ht="30">
      <c r="A2152" s="135" t="s">
        <v>4150</v>
      </c>
      <c r="B2152" s="145" t="s">
        <v>4151</v>
      </c>
      <c r="C2152" s="150" t="s">
        <v>45</v>
      </c>
      <c r="D2152" s="172">
        <v>78.43243408203125</v>
      </c>
      <c r="E2152" s="183">
        <v>78.43243408203125</v>
      </c>
    </row>
    <row r="2153" spans="1:5" ht="30">
      <c r="A2153" s="135" t="s">
        <v>4152</v>
      </c>
      <c r="B2153" s="145" t="s">
        <v>4153</v>
      </c>
      <c r="C2153" s="150" t="s">
        <v>45</v>
      </c>
      <c r="D2153" s="172">
        <v>78.994400024414063</v>
      </c>
      <c r="E2153" s="183">
        <v>78.994400024414063</v>
      </c>
    </row>
    <row r="2154" spans="1:5" ht="30">
      <c r="A2154" s="135" t="s">
        <v>4154</v>
      </c>
      <c r="B2154" s="145" t="s">
        <v>4155</v>
      </c>
      <c r="C2154" s="150" t="s">
        <v>45</v>
      </c>
      <c r="D2154" s="172">
        <v>78.994400024414063</v>
      </c>
      <c r="E2154" s="183">
        <v>78.994400024414063</v>
      </c>
    </row>
    <row r="2155" spans="1:5" ht="30">
      <c r="A2155" s="135" t="s">
        <v>4156</v>
      </c>
      <c r="B2155" s="145" t="s">
        <v>4157</v>
      </c>
      <c r="C2155" s="150" t="s">
        <v>15</v>
      </c>
      <c r="D2155" s="173">
        <v>12627.8564453125</v>
      </c>
      <c r="E2155" s="184">
        <v>12627.8564453125</v>
      </c>
    </row>
    <row r="2156" spans="1:5" ht="30">
      <c r="A2156" s="135" t="s">
        <v>4158</v>
      </c>
      <c r="B2156" s="145" t="s">
        <v>4159</v>
      </c>
      <c r="C2156" s="150" t="s">
        <v>15</v>
      </c>
      <c r="D2156" s="173">
        <v>12501.578125</v>
      </c>
      <c r="E2156" s="184">
        <v>12501.578125</v>
      </c>
    </row>
    <row r="2157" spans="1:5" ht="30">
      <c r="A2157" s="135" t="s">
        <v>4160</v>
      </c>
      <c r="B2157" s="145" t="s">
        <v>4161</v>
      </c>
      <c r="C2157" s="150" t="s">
        <v>15</v>
      </c>
      <c r="D2157" s="177">
        <v>126.27845001220703</v>
      </c>
      <c r="E2157" s="188">
        <v>126.27845001220703</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21.979999542236328</v>
      </c>
      <c r="E2160" s="183">
        <v>21.979999542236328</v>
      </c>
    </row>
    <row r="2161" spans="1:5" ht="30">
      <c r="A2161" s="135" t="s">
        <v>4168</v>
      </c>
      <c r="B2161" s="145" t="s">
        <v>4169</v>
      </c>
      <c r="C2161" s="150" t="s">
        <v>50</v>
      </c>
      <c r="D2161" s="172">
        <v>21.979999542236328</v>
      </c>
      <c r="E2161" s="183">
        <v>21.979999542236328</v>
      </c>
    </row>
    <row r="2162" spans="1:5" ht="30">
      <c r="A2162" s="135" t="s">
        <v>4170</v>
      </c>
      <c r="B2162" s="145" t="s">
        <v>4171</v>
      </c>
      <c r="C2162" s="150" t="s">
        <v>42</v>
      </c>
      <c r="D2162" s="177">
        <v>533.99920654296875</v>
      </c>
      <c r="E2162" s="188">
        <v>533.99920654296875</v>
      </c>
    </row>
    <row r="2163" spans="1:5" ht="30">
      <c r="A2163" s="135" t="s">
        <v>4172</v>
      </c>
      <c r="B2163" s="145" t="s">
        <v>4173</v>
      </c>
      <c r="C2163" s="150" t="s">
        <v>20</v>
      </c>
      <c r="D2163" s="177">
        <v>457.77401733398437</v>
      </c>
      <c r="E2163" s="188">
        <v>457.77401733398437</v>
      </c>
    </row>
    <row r="2164" spans="1:5" ht="30">
      <c r="A2164" s="135" t="s">
        <v>4174</v>
      </c>
      <c r="B2164" s="145" t="s">
        <v>4175</v>
      </c>
      <c r="C2164" s="150" t="s">
        <v>368</v>
      </c>
      <c r="D2164" s="173">
        <v>3541.39013671875</v>
      </c>
      <c r="E2164" s="184">
        <v>3541.39013671875</v>
      </c>
    </row>
    <row r="2165" spans="1:5" ht="30">
      <c r="A2165" s="135" t="s">
        <v>4176</v>
      </c>
      <c r="B2165" s="145" t="s">
        <v>4177</v>
      </c>
      <c r="C2165" s="150" t="s">
        <v>50</v>
      </c>
      <c r="D2165" s="172">
        <v>21.979999542236328</v>
      </c>
      <c r="E2165" s="183">
        <v>21.979999542236328</v>
      </c>
    </row>
    <row r="2166" spans="1:5" ht="30">
      <c r="A2166" s="135" t="s">
        <v>4178</v>
      </c>
      <c r="B2166" s="145" t="s">
        <v>4179</v>
      </c>
      <c r="C2166" s="150" t="s">
        <v>20</v>
      </c>
      <c r="D2166" s="177">
        <v>457.77401733398437</v>
      </c>
      <c r="E2166" s="188">
        <v>457.77401733398437</v>
      </c>
    </row>
    <row r="2167" spans="1:5" ht="30">
      <c r="A2167" s="135" t="s">
        <v>4180</v>
      </c>
      <c r="B2167" s="145" t="s">
        <v>4181</v>
      </c>
      <c r="C2167" s="150" t="s">
        <v>368</v>
      </c>
      <c r="D2167" s="173">
        <v>3541.39013671875</v>
      </c>
      <c r="E2167" s="184">
        <v>3541.39013671875</v>
      </c>
    </row>
    <row r="2168" spans="1:5" ht="45">
      <c r="A2168" s="135" t="s">
        <v>4182</v>
      </c>
      <c r="B2168" s="145" t="s">
        <v>4183</v>
      </c>
      <c r="C2168" s="150" t="s">
        <v>50</v>
      </c>
      <c r="D2168" s="172">
        <v>11.479999542236328</v>
      </c>
      <c r="E2168" s="183">
        <v>11.479999542236328</v>
      </c>
    </row>
    <row r="2169" spans="1:5" ht="45">
      <c r="A2169" s="135" t="s">
        <v>4184</v>
      </c>
      <c r="B2169" s="145" t="s">
        <v>4185</v>
      </c>
      <c r="C2169" s="150" t="s">
        <v>368</v>
      </c>
      <c r="D2169" s="173">
        <v>3380.5</v>
      </c>
      <c r="E2169" s="184">
        <v>3380.5</v>
      </c>
    </row>
    <row r="2170" spans="1:5" ht="30">
      <c r="A2170" s="135" t="s">
        <v>4186</v>
      </c>
      <c r="B2170" s="145" t="s">
        <v>4187</v>
      </c>
      <c r="C2170" s="150" t="s">
        <v>50</v>
      </c>
      <c r="D2170" s="172">
        <v>11.479999542236328</v>
      </c>
      <c r="E2170" s="183">
        <v>11.479999542236328</v>
      </c>
    </row>
    <row r="2171" spans="1:5" ht="30">
      <c r="A2171" s="135" t="s">
        <v>4188</v>
      </c>
      <c r="B2171" s="145" t="s">
        <v>4189</v>
      </c>
      <c r="C2171" s="150" t="s">
        <v>42</v>
      </c>
      <c r="D2171" s="177">
        <v>455.2120361328125</v>
      </c>
      <c r="E2171" s="188">
        <v>455.2120361328125</v>
      </c>
    </row>
    <row r="2172" spans="1:5" ht="30">
      <c r="A2172" s="135" t="s">
        <v>4190</v>
      </c>
      <c r="B2172" s="145" t="s">
        <v>4191</v>
      </c>
      <c r="C2172" s="150" t="s">
        <v>20</v>
      </c>
      <c r="D2172" s="177">
        <v>457.77401733398437</v>
      </c>
      <c r="E2172" s="188">
        <v>457.77401733398437</v>
      </c>
    </row>
    <row r="2173" spans="1:5" ht="30">
      <c r="A2173" s="135" t="s">
        <v>4192</v>
      </c>
      <c r="B2173" s="145" t="s">
        <v>4193</v>
      </c>
      <c r="C2173" s="150" t="s">
        <v>368</v>
      </c>
      <c r="D2173" s="173">
        <v>3380.5</v>
      </c>
      <c r="E2173" s="184">
        <v>3380.5</v>
      </c>
    </row>
    <row r="2174" spans="1:5" ht="30">
      <c r="A2174" s="135" t="s">
        <v>4194</v>
      </c>
      <c r="B2174" s="145" t="s">
        <v>4195</v>
      </c>
      <c r="C2174" s="150" t="s">
        <v>136</v>
      </c>
      <c r="D2174" s="172">
        <v>36.820610046386719</v>
      </c>
      <c r="E2174" s="183">
        <v>36.820610046386719</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5.2497968077659607E-2</v>
      </c>
      <c r="E2177" s="189">
        <v>5.2497968077659607E-2</v>
      </c>
    </row>
    <row r="2178" spans="1:5" ht="30">
      <c r="A2178" s="135" t="s">
        <v>4202</v>
      </c>
      <c r="B2178" s="145" t="s">
        <v>4203</v>
      </c>
      <c r="C2178" s="150"/>
      <c r="D2178" s="171">
        <v>1.9146342277526855</v>
      </c>
      <c r="E2178" s="182">
        <v>1.9146342277526855</v>
      </c>
    </row>
    <row r="2179" spans="1:5" ht="30">
      <c r="A2179" s="135" t="s">
        <v>4204</v>
      </c>
      <c r="B2179" s="145" t="s">
        <v>4205</v>
      </c>
      <c r="C2179" s="150" t="s">
        <v>45</v>
      </c>
      <c r="D2179" s="172">
        <v>71.32843017578125</v>
      </c>
      <c r="E2179" s="183">
        <v>71.32843017578125</v>
      </c>
    </row>
    <row r="2180" spans="1:5" ht="30">
      <c r="A2180" s="135" t="s">
        <v>4206</v>
      </c>
      <c r="B2180" s="145" t="s">
        <v>4207</v>
      </c>
      <c r="C2180" s="150" t="s">
        <v>45</v>
      </c>
      <c r="D2180" s="172">
        <v>72.311050415039063</v>
      </c>
      <c r="E2180" s="183">
        <v>72.311050415039063</v>
      </c>
    </row>
    <row r="2181" spans="1:5" ht="30">
      <c r="A2181" s="135" t="s">
        <v>4208</v>
      </c>
      <c r="B2181" s="145" t="s">
        <v>4209</v>
      </c>
      <c r="C2181" s="150" t="s">
        <v>45</v>
      </c>
      <c r="D2181" s="172">
        <v>72.311050415039063</v>
      </c>
      <c r="E2181" s="183">
        <v>72.311050415039063</v>
      </c>
    </row>
    <row r="2182" spans="1:5" ht="30">
      <c r="A2182" s="135" t="s">
        <v>4210</v>
      </c>
      <c r="B2182" s="145" t="s">
        <v>4211</v>
      </c>
      <c r="C2182" s="150" t="s">
        <v>15</v>
      </c>
      <c r="D2182" s="173">
        <v>20459.04296875</v>
      </c>
      <c r="E2182" s="184">
        <v>20459.04296875</v>
      </c>
    </row>
    <row r="2183" spans="1:5" ht="30">
      <c r="A2183" s="135" t="s">
        <v>4212</v>
      </c>
      <c r="B2183" s="145" t="s">
        <v>4213</v>
      </c>
      <c r="C2183" s="150" t="s">
        <v>15</v>
      </c>
      <c r="D2183" s="173">
        <v>20254.453125</v>
      </c>
      <c r="E2183" s="184">
        <v>20254.453125</v>
      </c>
    </row>
    <row r="2184" spans="1:5" ht="30">
      <c r="A2184" s="135" t="s">
        <v>4214</v>
      </c>
      <c r="B2184" s="145" t="s">
        <v>4215</v>
      </c>
      <c r="C2184" s="150" t="s">
        <v>15</v>
      </c>
      <c r="D2184" s="177">
        <v>204.59024047851562</v>
      </c>
      <c r="E2184" s="188">
        <v>204.59024047851562</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11.479999542236328</v>
      </c>
      <c r="E2187" s="183">
        <v>11.479999542236328</v>
      </c>
    </row>
    <row r="2188" spans="1:5" ht="30">
      <c r="A2188" s="135" t="s">
        <v>4222</v>
      </c>
      <c r="B2188" s="145" t="s">
        <v>4223</v>
      </c>
      <c r="C2188" s="150" t="s">
        <v>50</v>
      </c>
      <c r="D2188" s="172">
        <v>11.479999542236328</v>
      </c>
      <c r="E2188" s="183">
        <v>11.479999542236328</v>
      </c>
    </row>
    <row r="2189" spans="1:5" ht="30">
      <c r="A2189" s="135" t="s">
        <v>4224</v>
      </c>
      <c r="B2189" s="145" t="s">
        <v>4225</v>
      </c>
      <c r="C2189" s="150" t="s">
        <v>42</v>
      </c>
      <c r="D2189" s="177">
        <v>455.2120361328125</v>
      </c>
      <c r="E2189" s="188">
        <v>455.2120361328125</v>
      </c>
    </row>
    <row r="2190" spans="1:5" ht="30">
      <c r="A2190" s="135" t="s">
        <v>4226</v>
      </c>
      <c r="B2190" s="145" t="s">
        <v>4227</v>
      </c>
      <c r="C2190" s="150" t="s">
        <v>20</v>
      </c>
      <c r="D2190" s="177">
        <v>434.1968994140625</v>
      </c>
      <c r="E2190" s="188">
        <v>434.1968994140625</v>
      </c>
    </row>
    <row r="2191" spans="1:5" ht="30">
      <c r="A2191" s="135" t="s">
        <v>4228</v>
      </c>
      <c r="B2191" s="145" t="s">
        <v>4229</v>
      </c>
      <c r="C2191" s="150" t="s">
        <v>368</v>
      </c>
      <c r="D2191" s="173">
        <v>3380.5</v>
      </c>
      <c r="E2191" s="184">
        <v>3380.5</v>
      </c>
    </row>
    <row r="2192" spans="1:5" ht="30">
      <c r="A2192" s="135" t="s">
        <v>4230</v>
      </c>
      <c r="B2192" s="145" t="s">
        <v>4231</v>
      </c>
      <c r="C2192" s="150" t="s">
        <v>50</v>
      </c>
      <c r="D2192" s="172">
        <v>11.479999542236328</v>
      </c>
      <c r="E2192" s="183">
        <v>11.479999542236328</v>
      </c>
    </row>
    <row r="2193" spans="1:5" ht="30">
      <c r="A2193" s="135" t="s">
        <v>4232</v>
      </c>
      <c r="B2193" s="145" t="s">
        <v>4233</v>
      </c>
      <c r="C2193" s="150" t="s">
        <v>20</v>
      </c>
      <c r="D2193" s="177">
        <v>434.1968994140625</v>
      </c>
      <c r="E2193" s="188">
        <v>434.1968994140625</v>
      </c>
    </row>
    <row r="2194" spans="1:5" ht="30">
      <c r="A2194" s="135" t="s">
        <v>4234</v>
      </c>
      <c r="B2194" s="145" t="s">
        <v>4235</v>
      </c>
      <c r="C2194" s="150" t="s">
        <v>368</v>
      </c>
      <c r="D2194" s="173">
        <v>3380.5</v>
      </c>
      <c r="E2194" s="184">
        <v>3380.5</v>
      </c>
    </row>
    <row r="2195" spans="1:5" ht="45">
      <c r="A2195" s="135" t="s">
        <v>4236</v>
      </c>
      <c r="B2195" s="145" t="s">
        <v>4237</v>
      </c>
      <c r="C2195" s="150" t="s">
        <v>50</v>
      </c>
      <c r="D2195" s="171">
        <v>4.4642000198364258</v>
      </c>
      <c r="E2195" s="182">
        <v>4.4642000198364258</v>
      </c>
    </row>
    <row r="2196" spans="1:5" ht="45">
      <c r="A2196" s="135" t="s">
        <v>4238</v>
      </c>
      <c r="B2196" s="145" t="s">
        <v>4239</v>
      </c>
      <c r="C2196" s="150" t="s">
        <v>368</v>
      </c>
      <c r="D2196" s="173">
        <v>3167</v>
      </c>
      <c r="E2196" s="184">
        <v>3167</v>
      </c>
    </row>
    <row r="2197" spans="1:5" ht="30">
      <c r="A2197" s="135" t="s">
        <v>4240</v>
      </c>
      <c r="B2197" s="145" t="s">
        <v>4241</v>
      </c>
      <c r="C2197" s="150" t="s">
        <v>50</v>
      </c>
      <c r="D2197" s="171">
        <v>4.4642000198364258</v>
      </c>
      <c r="E2197" s="182">
        <v>4.4642000198364258</v>
      </c>
    </row>
    <row r="2198" spans="1:5" ht="30">
      <c r="A2198" s="135" t="s">
        <v>4242</v>
      </c>
      <c r="B2198" s="145" t="s">
        <v>4243</v>
      </c>
      <c r="C2198" s="150" t="s">
        <v>42</v>
      </c>
      <c r="D2198" s="177">
        <v>348.98095703125</v>
      </c>
      <c r="E2198" s="188">
        <v>348.98095703125</v>
      </c>
    </row>
    <row r="2199" spans="1:5" ht="30">
      <c r="A2199" s="135" t="s">
        <v>4244</v>
      </c>
      <c r="B2199" s="145" t="s">
        <v>4245</v>
      </c>
      <c r="C2199" s="150" t="s">
        <v>20</v>
      </c>
      <c r="D2199" s="177">
        <v>433.73947143554687</v>
      </c>
      <c r="E2199" s="188">
        <v>433.73947143554687</v>
      </c>
    </row>
    <row r="2200" spans="1:5" ht="30">
      <c r="A2200" s="135" t="s">
        <v>4246</v>
      </c>
      <c r="B2200" s="145" t="s">
        <v>4247</v>
      </c>
      <c r="C2200" s="150" t="s">
        <v>368</v>
      </c>
      <c r="D2200" s="173">
        <v>3167</v>
      </c>
      <c r="E2200" s="184">
        <v>3167</v>
      </c>
    </row>
    <row r="2201" spans="1:5" ht="30">
      <c r="A2201" s="135" t="s">
        <v>4248</v>
      </c>
      <c r="B2201" s="145" t="s">
        <v>4249</v>
      </c>
      <c r="C2201" s="150" t="s">
        <v>136</v>
      </c>
      <c r="D2201" s="172">
        <v>76.958732604980469</v>
      </c>
      <c r="E2201" s="183">
        <v>76.958732604980469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9.0706296265125275E-2</v>
      </c>
      <c r="E2204" s="189">
        <v>9.0706296265125275E-2</v>
      </c>
    </row>
    <row r="2205" spans="1:5" ht="30">
      <c r="A2205" s="135" t="s">
        <v>4256</v>
      </c>
      <c r="B2205" s="145" t="s">
        <v>4257</v>
      </c>
      <c r="C2205" s="150"/>
      <c r="D2205" s="171">
        <v>2.5715692043304443</v>
      </c>
      <c r="E2205" s="182">
        <v>2.5715692043304443</v>
      </c>
    </row>
    <row r="2206" spans="1:5" ht="30">
      <c r="A2206" s="135" t="s">
        <v>4258</v>
      </c>
      <c r="B2206" s="145" t="s">
        <v>4259</v>
      </c>
      <c r="C2206" s="150" t="s">
        <v>45</v>
      </c>
      <c r="D2206" s="172">
        <v>74.032417297363281</v>
      </c>
      <c r="E2206" s="183">
        <v>74.032417297363281</v>
      </c>
    </row>
    <row r="2207" spans="1:5" ht="30">
      <c r="A2207" s="135" t="s">
        <v>4260</v>
      </c>
      <c r="B2207" s="145" t="s">
        <v>4261</v>
      </c>
      <c r="C2207" s="150" t="s">
        <v>45</v>
      </c>
      <c r="D2207" s="172">
        <v>75.401786804199219</v>
      </c>
      <c r="E2207" s="183">
        <v>75.401786804199219</v>
      </c>
    </row>
    <row r="2208" spans="1:5" ht="30">
      <c r="A2208" s="135" t="s">
        <v>4262</v>
      </c>
      <c r="B2208" s="145" t="s">
        <v>4263</v>
      </c>
      <c r="C2208" s="150" t="s">
        <v>45</v>
      </c>
      <c r="D2208" s="172">
        <v>75.401786804199219</v>
      </c>
      <c r="E2208" s="183">
        <v>75.401786804199219</v>
      </c>
    </row>
    <row r="2209" spans="1:5" ht="30">
      <c r="A2209" s="135" t="s">
        <v>4264</v>
      </c>
      <c r="B2209" s="145" t="s">
        <v>4265</v>
      </c>
      <c r="C2209" s="150" t="s">
        <v>15</v>
      </c>
      <c r="D2209" s="173">
        <v>25750.68359375</v>
      </c>
      <c r="E2209" s="184">
        <v>25750.68359375</v>
      </c>
    </row>
    <row r="2210" spans="1:5" ht="30">
      <c r="A2210" s="135" t="s">
        <v>4266</v>
      </c>
      <c r="B2210" s="145" t="s">
        <v>4267</v>
      </c>
      <c r="C2210" s="150" t="s">
        <v>15</v>
      </c>
      <c r="D2210" s="173">
        <v>25493.17578125</v>
      </c>
      <c r="E2210" s="184">
        <v>25493.17578125</v>
      </c>
    </row>
    <row r="2211" spans="1:5" ht="30">
      <c r="A2211" s="135" t="s">
        <v>4268</v>
      </c>
      <c r="B2211" s="145" t="s">
        <v>4269</v>
      </c>
      <c r="C2211" s="150" t="s">
        <v>15</v>
      </c>
      <c r="D2211" s="177">
        <v>257.50656127929687</v>
      </c>
      <c r="E2211" s="188">
        <v>257.50656127929687</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4.4200000762939453</v>
      </c>
      <c r="E2214" s="182">
        <v>4.4200000762939453</v>
      </c>
    </row>
    <row r="2215" spans="1:5" ht="30">
      <c r="A2215" s="135" t="s">
        <v>4276</v>
      </c>
      <c r="B2215" s="145" t="s">
        <v>4277</v>
      </c>
      <c r="C2215" s="150" t="s">
        <v>50</v>
      </c>
      <c r="D2215" s="171">
        <v>4.4200000762939453</v>
      </c>
      <c r="E2215" s="182">
        <v>4.4200000762939453</v>
      </c>
    </row>
    <row r="2216" spans="1:5" ht="30">
      <c r="A2216" s="135" t="s">
        <v>4278</v>
      </c>
      <c r="B2216" s="145" t="s">
        <v>4279</v>
      </c>
      <c r="C2216" s="150" t="s">
        <v>42</v>
      </c>
      <c r="D2216" s="177">
        <v>348.93911743164062</v>
      </c>
      <c r="E2216" s="188">
        <v>348.93911743164062</v>
      </c>
    </row>
    <row r="2217" spans="1:5" ht="30">
      <c r="A2217" s="135" t="s">
        <v>4280</v>
      </c>
      <c r="B2217" s="145" t="s">
        <v>4281</v>
      </c>
      <c r="C2217" s="150" t="s">
        <v>20</v>
      </c>
      <c r="D2217" s="177">
        <v>413.28915405273438</v>
      </c>
      <c r="E2217" s="188">
        <v>413.28915405273438</v>
      </c>
    </row>
    <row r="2218" spans="1:5" ht="30">
      <c r="A2218" s="135" t="s">
        <v>4282</v>
      </c>
      <c r="B2218" s="145" t="s">
        <v>4283</v>
      </c>
      <c r="C2218" s="150" t="s">
        <v>368</v>
      </c>
      <c r="D2218" s="173">
        <v>3167</v>
      </c>
      <c r="E2218" s="184">
        <v>3167</v>
      </c>
    </row>
    <row r="2219" spans="1:5" ht="30">
      <c r="A2219" s="135" t="s">
        <v>4284</v>
      </c>
      <c r="B2219" s="145" t="s">
        <v>4285</v>
      </c>
      <c r="C2219" s="150" t="s">
        <v>50</v>
      </c>
      <c r="D2219" s="171">
        <v>4.4200000762939453</v>
      </c>
      <c r="E2219" s="182">
        <v>4.4200000762939453</v>
      </c>
    </row>
    <row r="2220" spans="1:5" ht="30">
      <c r="A2220" s="135" t="s">
        <v>4286</v>
      </c>
      <c r="B2220" s="145" t="s">
        <v>4287</v>
      </c>
      <c r="C2220" s="150" t="s">
        <v>20</v>
      </c>
      <c r="D2220" s="177">
        <v>413.28915405273438</v>
      </c>
      <c r="E2220" s="188">
        <v>413.28915405273438</v>
      </c>
    </row>
    <row r="2221" spans="1:5" ht="30">
      <c r="A2221" s="135" t="s">
        <v>4288</v>
      </c>
      <c r="B2221" s="145" t="s">
        <v>4289</v>
      </c>
      <c r="C2221" s="150" t="s">
        <v>368</v>
      </c>
      <c r="D2221" s="173">
        <v>3167</v>
      </c>
      <c r="E2221" s="184">
        <v>3167</v>
      </c>
    </row>
    <row r="2222" spans="1:5" ht="45">
      <c r="A2222" s="135" t="s">
        <v>4290</v>
      </c>
      <c r="B2222" s="145" t="s">
        <v>4291</v>
      </c>
      <c r="C2222" s="150" t="s">
        <v>50</v>
      </c>
      <c r="D2222" s="171">
        <v>3.309999942779541</v>
      </c>
      <c r="E2222" s="182">
        <v>3.309999942779541</v>
      </c>
    </row>
    <row r="2223" spans="1:5" ht="45">
      <c r="A2223" s="135" t="s">
        <v>4292</v>
      </c>
      <c r="B2223" s="145" t="s">
        <v>4293</v>
      </c>
      <c r="C2223" s="150" t="s">
        <v>368</v>
      </c>
      <c r="D2223" s="173">
        <v>3092.85693359375</v>
      </c>
      <c r="E2223" s="184">
        <v>3092.85693359375</v>
      </c>
    </row>
    <row r="2224" spans="1:5" ht="30">
      <c r="A2224" s="135" t="s">
        <v>4294</v>
      </c>
      <c r="B2224" s="145" t="s">
        <v>4295</v>
      </c>
      <c r="C2224" s="150" t="s">
        <v>50</v>
      </c>
      <c r="D2224" s="171">
        <v>3.309999942779541</v>
      </c>
      <c r="E2224" s="182">
        <v>3.309999942779541</v>
      </c>
    </row>
    <row r="2225" spans="1:5" ht="30">
      <c r="A2225" s="135" t="s">
        <v>4296</v>
      </c>
      <c r="B2225" s="145" t="s">
        <v>4297</v>
      </c>
      <c r="C2225" s="150" t="s">
        <v>42</v>
      </c>
      <c r="D2225" s="177">
        <v>311.75180053710937</v>
      </c>
      <c r="E2225" s="188">
        <v>311.75180053710937</v>
      </c>
    </row>
    <row r="2226" spans="1:5" ht="30">
      <c r="A2226" s="135" t="s">
        <v>4298</v>
      </c>
      <c r="B2226" s="145" t="s">
        <v>4299</v>
      </c>
      <c r="C2226" s="150" t="s">
        <v>20</v>
      </c>
      <c r="D2226" s="177">
        <v>413.28915405273438</v>
      </c>
      <c r="E2226" s="188">
        <v>413.28915405273438</v>
      </c>
    </row>
    <row r="2227" spans="1:5" ht="30">
      <c r="A2227" s="135" t="s">
        <v>4300</v>
      </c>
      <c r="B2227" s="145" t="s">
        <v>4301</v>
      </c>
      <c r="C2227" s="150" t="s">
        <v>368</v>
      </c>
      <c r="D2227" s="173">
        <v>3092.85693359375</v>
      </c>
      <c r="E2227" s="184">
        <v>3092.85693359375</v>
      </c>
    </row>
    <row r="2228" spans="1:5" ht="30">
      <c r="A2228" s="135" t="s">
        <v>4302</v>
      </c>
      <c r="B2228" s="145" t="s">
        <v>4303</v>
      </c>
      <c r="C2228" s="150" t="s">
        <v>136</v>
      </c>
      <c r="D2228" s="172">
        <v>92.929534912109375</v>
      </c>
      <c r="E2228" s="183">
        <v>92.929534912109375</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0.20758362114429474</v>
      </c>
      <c r="E2231" s="189">
        <v>0.20758362114429474</v>
      </c>
    </row>
    <row r="2232" spans="1:5" ht="30">
      <c r="A2232" s="135" t="s">
        <v>4310</v>
      </c>
      <c r="B2232" s="145" t="s">
        <v>4311</v>
      </c>
      <c r="C2232" s="150"/>
      <c r="D2232" s="171">
        <v>1.3353474140167236</v>
      </c>
      <c r="E2232" s="182">
        <v>1.3353474140167236</v>
      </c>
    </row>
    <row r="2233" spans="1:5" ht="30">
      <c r="A2233" s="135" t="s">
        <v>4312</v>
      </c>
      <c r="B2233" s="145" t="s">
        <v>4313</v>
      </c>
      <c r="C2233" s="150" t="s">
        <v>45</v>
      </c>
      <c r="D2233" s="172">
        <v>93</v>
      </c>
      <c r="E2233" s="183">
        <v>93</v>
      </c>
    </row>
    <row r="2234" spans="1:5" ht="30">
      <c r="A2234" s="135" t="s">
        <v>4314</v>
      </c>
      <c r="B2234" s="145" t="s">
        <v>4315</v>
      </c>
      <c r="C2234" s="150" t="s">
        <v>45</v>
      </c>
      <c r="D2234" s="172">
        <v>92.999977111816406</v>
      </c>
      <c r="E2234" s="183">
        <v>92.999977111816406</v>
      </c>
    </row>
    <row r="2235" spans="1:5" ht="30">
      <c r="A2235" s="135" t="s">
        <v>4316</v>
      </c>
      <c r="B2235" s="145" t="s">
        <v>4317</v>
      </c>
      <c r="C2235" s="150" t="s">
        <v>45</v>
      </c>
      <c r="D2235" s="172">
        <v>92.999977111816406</v>
      </c>
      <c r="E2235" s="183">
        <v>92.999977111816406</v>
      </c>
    </row>
    <row r="2236" spans="1:5" ht="30">
      <c r="A2236" s="135" t="s">
        <v>4318</v>
      </c>
      <c r="B2236" s="145" t="s">
        <v>4319</v>
      </c>
      <c r="C2236" s="150" t="s">
        <v>15</v>
      </c>
      <c r="D2236" s="173">
        <v>8511.9423828125</v>
      </c>
      <c r="E2236" s="184">
        <v>8511.9423828125</v>
      </c>
    </row>
    <row r="2237" spans="1:5" ht="30">
      <c r="A2237" s="135" t="s">
        <v>4320</v>
      </c>
      <c r="B2237" s="145" t="s">
        <v>4321</v>
      </c>
      <c r="C2237" s="150" t="s">
        <v>15</v>
      </c>
      <c r="D2237" s="173">
        <v>8426.8232421875</v>
      </c>
      <c r="E2237" s="184">
        <v>8426.8232421875</v>
      </c>
    </row>
    <row r="2238" spans="1:5" ht="30">
      <c r="A2238" s="135" t="s">
        <v>4322</v>
      </c>
      <c r="B2238" s="145" t="s">
        <v>4323</v>
      </c>
      <c r="C2238" s="150" t="s">
        <v>15</v>
      </c>
      <c r="D2238" s="172">
        <v>85.119346618652344</v>
      </c>
      <c r="E2238" s="183">
        <v>85.119346618652344</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3.309999942779541</v>
      </c>
      <c r="E2241" s="182">
        <v>3.309999942779541</v>
      </c>
    </row>
    <row r="2242" spans="1:5" ht="30">
      <c r="A2242" s="135" t="s">
        <v>4330</v>
      </c>
      <c r="B2242" s="145" t="s">
        <v>4331</v>
      </c>
      <c r="C2242" s="150" t="s">
        <v>50</v>
      </c>
      <c r="D2242" s="171">
        <v>3.309999942779541</v>
      </c>
      <c r="E2242" s="182">
        <v>3.309999942779541</v>
      </c>
    </row>
    <row r="2243" spans="1:5" ht="30">
      <c r="A2243" s="135" t="s">
        <v>4332</v>
      </c>
      <c r="B2243" s="145" t="s">
        <v>4333</v>
      </c>
      <c r="C2243" s="150" t="s">
        <v>42</v>
      </c>
      <c r="D2243" s="177">
        <v>311.75180053710937</v>
      </c>
      <c r="E2243" s="188">
        <v>311.75180053710937</v>
      </c>
    </row>
    <row r="2244" spans="1:5" ht="30">
      <c r="A2244" s="135" t="s">
        <v>4334</v>
      </c>
      <c r="B2244" s="145" t="s">
        <v>4335</v>
      </c>
      <c r="C2244" s="150" t="s">
        <v>20</v>
      </c>
      <c r="D2244" s="177">
        <v>399.866943359375</v>
      </c>
      <c r="E2244" s="188">
        <v>399.866943359375</v>
      </c>
    </row>
    <row r="2245" spans="1:5" ht="30">
      <c r="A2245" s="135" t="s">
        <v>4336</v>
      </c>
      <c r="B2245" s="145" t="s">
        <v>4337</v>
      </c>
      <c r="C2245" s="150" t="s">
        <v>368</v>
      </c>
      <c r="D2245" s="173">
        <v>3092.85693359375</v>
      </c>
      <c r="E2245" s="184">
        <v>3092.85693359375</v>
      </c>
    </row>
    <row r="2246" spans="1:5" ht="30">
      <c r="A2246" s="135" t="s">
        <v>4338</v>
      </c>
      <c r="B2246" s="145" t="s">
        <v>4339</v>
      </c>
      <c r="C2246" s="150" t="s">
        <v>50</v>
      </c>
      <c r="D2246" s="171">
        <v>3.309999942779541</v>
      </c>
      <c r="E2246" s="182">
        <v>3.309999942779541</v>
      </c>
    </row>
    <row r="2247" spans="1:5" ht="30">
      <c r="A2247" s="135" t="s">
        <v>4340</v>
      </c>
      <c r="B2247" s="145" t="s">
        <v>4341</v>
      </c>
      <c r="C2247" s="150" t="s">
        <v>20</v>
      </c>
      <c r="D2247" s="177">
        <v>399.866943359375</v>
      </c>
      <c r="E2247" s="188">
        <v>399.866943359375</v>
      </c>
    </row>
    <row r="2248" spans="1:5" ht="30">
      <c r="A2248" s="135" t="s">
        <v>4342</v>
      </c>
      <c r="B2248" s="145" t="s">
        <v>4343</v>
      </c>
      <c r="C2248" s="150" t="s">
        <v>368</v>
      </c>
      <c r="D2248" s="173">
        <v>3092.85693359375</v>
      </c>
      <c r="E2248" s="184">
        <v>3092.85693359375</v>
      </c>
    </row>
    <row r="2249" spans="1:5" ht="45">
      <c r="A2249" s="135" t="s">
        <v>4344</v>
      </c>
      <c r="B2249" s="145" t="s">
        <v>4345</v>
      </c>
      <c r="C2249" s="150" t="s">
        <v>50</v>
      </c>
      <c r="D2249" s="171">
        <v>1.8700001239776611</v>
      </c>
      <c r="E2249" s="182">
        <v>1.8700001239776611</v>
      </c>
    </row>
    <row r="2250" spans="1:5" ht="45">
      <c r="A2250" s="135" t="s">
        <v>4346</v>
      </c>
      <c r="B2250" s="145" t="s">
        <v>4347</v>
      </c>
      <c r="C2250" s="150" t="s">
        <v>368</v>
      </c>
      <c r="D2250" s="176">
        <v>2959.24951171875</v>
      </c>
      <c r="E2250" s="187">
        <v>2959.24951171875</v>
      </c>
    </row>
    <row r="2251" spans="1:5" ht="30">
      <c r="A2251" s="135" t="s">
        <v>4348</v>
      </c>
      <c r="B2251" s="145" t="s">
        <v>4349</v>
      </c>
      <c r="C2251" s="150" t="s">
        <v>50</v>
      </c>
      <c r="D2251" s="171">
        <v>1.8700001239776611</v>
      </c>
      <c r="E2251" s="182">
        <v>1.8700001239776611</v>
      </c>
    </row>
    <row r="2252" spans="1:5" ht="30">
      <c r="A2252" s="135" t="s">
        <v>4350</v>
      </c>
      <c r="B2252" s="145" t="s">
        <v>4351</v>
      </c>
      <c r="C2252" s="150" t="s">
        <v>42</v>
      </c>
      <c r="D2252" s="177">
        <v>243.79974365234375</v>
      </c>
      <c r="E2252" s="188">
        <v>243.79974365234375</v>
      </c>
    </row>
    <row r="2253" spans="1:5" ht="30">
      <c r="A2253" s="135" t="s">
        <v>4352</v>
      </c>
      <c r="B2253" s="145" t="s">
        <v>4353</v>
      </c>
      <c r="C2253" s="150" t="s">
        <v>20</v>
      </c>
      <c r="D2253" s="177">
        <v>399.866943359375</v>
      </c>
      <c r="E2253" s="188">
        <v>399.866943359375</v>
      </c>
    </row>
    <row r="2254" spans="1:5" ht="30">
      <c r="A2254" s="135" t="s">
        <v>4354</v>
      </c>
      <c r="B2254" s="145" t="s">
        <v>4355</v>
      </c>
      <c r="C2254" s="150" t="s">
        <v>368</v>
      </c>
      <c r="D2254" s="176">
        <v>2959.24951171875</v>
      </c>
      <c r="E2254" s="187">
        <v>2959.24951171875</v>
      </c>
    </row>
    <row r="2255" spans="1:5" ht="30">
      <c r="A2255" s="135" t="s">
        <v>4356</v>
      </c>
      <c r="B2255" s="145" t="s">
        <v>4357</v>
      </c>
      <c r="C2255" s="150" t="s">
        <v>136</v>
      </c>
      <c r="D2255" s="177">
        <v>140.75218200683594</v>
      </c>
      <c r="E2255" s="188">
        <v>140.75218200683594</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0.26010763645172119</v>
      </c>
      <c r="E2258" s="189">
        <v>0.26010763645172119</v>
      </c>
    </row>
    <row r="2259" spans="1:5" ht="30">
      <c r="A2259" s="135" t="s">
        <v>4364</v>
      </c>
      <c r="B2259" s="145" t="s">
        <v>4365</v>
      </c>
      <c r="C2259" s="150"/>
      <c r="D2259" s="171">
        <v>1.7700533866882324</v>
      </c>
      <c r="E2259" s="182">
        <v>1.7700533866882324</v>
      </c>
    </row>
    <row r="2260" spans="1:5" ht="30">
      <c r="A2260" s="135" t="s">
        <v>4366</v>
      </c>
      <c r="B2260" s="145" t="s">
        <v>4367</v>
      </c>
      <c r="C2260" s="150" t="s">
        <v>45</v>
      </c>
      <c r="D2260" s="172">
        <v>93</v>
      </c>
      <c r="E2260" s="183">
        <v>93</v>
      </c>
    </row>
    <row r="2261" spans="1:5" ht="30">
      <c r="A2261" s="135" t="s">
        <v>4368</v>
      </c>
      <c r="B2261" s="145" t="s">
        <v>4369</v>
      </c>
      <c r="C2261" s="150" t="s">
        <v>45</v>
      </c>
      <c r="D2261" s="172">
        <v>93.218002319335938</v>
      </c>
      <c r="E2261" s="183">
        <v>93.218002319335938</v>
      </c>
    </row>
    <row r="2262" spans="1:5" ht="30">
      <c r="A2262" s="135" t="s">
        <v>4370</v>
      </c>
      <c r="B2262" s="145" t="s">
        <v>4371</v>
      </c>
      <c r="C2262" s="150" t="s">
        <v>45</v>
      </c>
      <c r="D2262" s="172">
        <v>93.218002319335938</v>
      </c>
      <c r="E2262" s="183">
        <v>93.218002319335938</v>
      </c>
    </row>
    <row r="2263" spans="1:5" ht="30">
      <c r="A2263" s="135" t="s">
        <v>4372</v>
      </c>
      <c r="B2263" s="145" t="s">
        <v>4373</v>
      </c>
      <c r="C2263" s="150" t="s">
        <v>15</v>
      </c>
      <c r="D2263" s="173">
        <v>14840.546875</v>
      </c>
      <c r="E2263" s="184">
        <v>14840.546875</v>
      </c>
    </row>
    <row r="2264" spans="1:5" ht="30">
      <c r="A2264" s="135" t="s">
        <v>4374</v>
      </c>
      <c r="B2264" s="145" t="s">
        <v>4375</v>
      </c>
      <c r="C2264" s="150" t="s">
        <v>15</v>
      </c>
      <c r="D2264" s="173">
        <v>14692.140625</v>
      </c>
      <c r="E2264" s="184">
        <v>14692.140625</v>
      </c>
    </row>
    <row r="2265" spans="1:5" ht="30">
      <c r="A2265" s="135" t="s">
        <v>4376</v>
      </c>
      <c r="B2265" s="145" t="s">
        <v>4377</v>
      </c>
      <c r="C2265" s="150" t="s">
        <v>15</v>
      </c>
      <c r="D2265" s="177">
        <v>148.40531921386719</v>
      </c>
      <c r="E2265" s="188">
        <v>148.40531921386719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1.8700001239776611</v>
      </c>
      <c r="E2268" s="182">
        <v>1.8700001239776611</v>
      </c>
    </row>
    <row r="2269" spans="1:5" ht="30">
      <c r="A2269" s="135" t="s">
        <v>4384</v>
      </c>
      <c r="B2269" s="145" t="s">
        <v>4385</v>
      </c>
      <c r="C2269" s="150" t="s">
        <v>50</v>
      </c>
      <c r="D2269" s="171">
        <v>1.8700001239776611</v>
      </c>
      <c r="E2269" s="182">
        <v>1.8700001239776611</v>
      </c>
    </row>
    <row r="2270" spans="1:5" ht="30">
      <c r="A2270" s="135" t="s">
        <v>4386</v>
      </c>
      <c r="B2270" s="145" t="s">
        <v>4387</v>
      </c>
      <c r="C2270" s="150" t="s">
        <v>42</v>
      </c>
      <c r="D2270" s="177">
        <v>243.79974365234375</v>
      </c>
      <c r="E2270" s="188">
        <v>243.79974365234375</v>
      </c>
    </row>
    <row r="2271" spans="1:5" ht="30">
      <c r="A2271" s="135" t="s">
        <v>4388</v>
      </c>
      <c r="B2271" s="145" t="s">
        <v>4389</v>
      </c>
      <c r="C2271" s="150" t="s">
        <v>20</v>
      </c>
      <c r="D2271" s="177">
        <v>386.26028442382812</v>
      </c>
      <c r="E2271" s="188">
        <v>386.26028442382812</v>
      </c>
    </row>
    <row r="2272" spans="1:5" ht="30">
      <c r="A2272" s="135" t="s">
        <v>4390</v>
      </c>
      <c r="B2272" s="145" t="s">
        <v>4391</v>
      </c>
      <c r="C2272" s="150" t="s">
        <v>368</v>
      </c>
      <c r="D2272" s="176">
        <v>2959.24951171875</v>
      </c>
      <c r="E2272" s="187">
        <v>2959.24951171875</v>
      </c>
    </row>
    <row r="2273" spans="1:5" ht="30">
      <c r="A2273" s="135" t="s">
        <v>4392</v>
      </c>
      <c r="B2273" s="145" t="s">
        <v>4393</v>
      </c>
      <c r="C2273" s="150" t="s">
        <v>50</v>
      </c>
      <c r="D2273" s="171">
        <v>1.8700001239776611</v>
      </c>
      <c r="E2273" s="182">
        <v>1.8700001239776611</v>
      </c>
    </row>
    <row r="2274" spans="1:5" ht="30">
      <c r="A2274" s="135" t="s">
        <v>4394</v>
      </c>
      <c r="B2274" s="145" t="s">
        <v>4395</v>
      </c>
      <c r="C2274" s="150" t="s">
        <v>20</v>
      </c>
      <c r="D2274" s="177">
        <v>386.26028442382812</v>
      </c>
      <c r="E2274" s="188">
        <v>386.26028442382812</v>
      </c>
    </row>
    <row r="2275" spans="1:5" ht="30">
      <c r="A2275" s="135" t="s">
        <v>4396</v>
      </c>
      <c r="B2275" s="145" t="s">
        <v>4397</v>
      </c>
      <c r="C2275" s="150" t="s">
        <v>368</v>
      </c>
      <c r="D2275" s="176">
        <v>2959.24951171875</v>
      </c>
      <c r="E2275" s="187">
        <v>2959.24951171875</v>
      </c>
    </row>
    <row r="2276" spans="1:5" ht="45">
      <c r="A2276" s="135" t="s">
        <v>4398</v>
      </c>
      <c r="B2276" s="145" t="s">
        <v>4399</v>
      </c>
      <c r="C2276" s="150" t="s">
        <v>50</v>
      </c>
      <c r="D2276" s="171">
        <v>1.2400000095367432</v>
      </c>
      <c r="E2276" s="182">
        <v>1.2400000095367432</v>
      </c>
    </row>
    <row r="2277" spans="1:5" ht="45">
      <c r="A2277" s="135" t="s">
        <v>4400</v>
      </c>
      <c r="B2277" s="145" t="s">
        <v>4401</v>
      </c>
      <c r="C2277" s="150" t="s">
        <v>368</v>
      </c>
      <c r="D2277" s="176">
        <v>2872.947998046875</v>
      </c>
      <c r="E2277" s="187">
        <v>2872.947998046875</v>
      </c>
    </row>
    <row r="2278" spans="1:5" ht="30">
      <c r="A2278" s="135" t="s">
        <v>4402</v>
      </c>
      <c r="B2278" s="145" t="s">
        <v>4403</v>
      </c>
      <c r="C2278" s="150" t="s">
        <v>50</v>
      </c>
      <c r="D2278" s="171">
        <v>1.2400000095367432</v>
      </c>
      <c r="E2278" s="182">
        <v>1.2400000095367432</v>
      </c>
    </row>
    <row r="2279" spans="1:5" ht="30">
      <c r="A2279" s="135" t="s">
        <v>4404</v>
      </c>
      <c r="B2279" s="145" t="s">
        <v>4405</v>
      </c>
      <c r="C2279" s="150" t="s">
        <v>42</v>
      </c>
      <c r="D2279" s="177">
        <v>199.28897094726562</v>
      </c>
      <c r="E2279" s="188">
        <v>199.28897094726562</v>
      </c>
    </row>
    <row r="2280" spans="1:5" ht="30">
      <c r="A2280" s="135" t="s">
        <v>4406</v>
      </c>
      <c r="B2280" s="145" t="s">
        <v>4407</v>
      </c>
      <c r="C2280" s="150" t="s">
        <v>20</v>
      </c>
      <c r="D2280" s="177">
        <v>386.26028442382812</v>
      </c>
      <c r="E2280" s="188">
        <v>386.26028442382812</v>
      </c>
    </row>
    <row r="2281" spans="1:5" ht="30">
      <c r="A2281" s="135" t="s">
        <v>4408</v>
      </c>
      <c r="B2281" s="145" t="s">
        <v>4409</v>
      </c>
      <c r="C2281" s="150" t="s">
        <v>368</v>
      </c>
      <c r="D2281" s="176">
        <v>2872.947998046875</v>
      </c>
      <c r="E2281" s="187">
        <v>2872.947998046875</v>
      </c>
    </row>
    <row r="2282" spans="1:5" ht="30">
      <c r="A2282" s="135" t="s">
        <v>4410</v>
      </c>
      <c r="B2282" s="145" t="s">
        <v>4411</v>
      </c>
      <c r="C2282" s="150" t="s">
        <v>136</v>
      </c>
      <c r="D2282" s="177">
        <v>187.4486083984375</v>
      </c>
      <c r="E2282" s="188">
        <v>187.4486083984375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0.41824498772621155</v>
      </c>
      <c r="E2285" s="189">
        <v>0.41824498772621155</v>
      </c>
    </row>
    <row r="2286" spans="1:5" ht="30">
      <c r="A2286" s="135" t="s">
        <v>4418</v>
      </c>
      <c r="B2286" s="145" t="s">
        <v>4419</v>
      </c>
      <c r="C2286" s="150"/>
      <c r="D2286" s="171">
        <v>1.5080645084381104</v>
      </c>
      <c r="E2286" s="182">
        <v>1.5080645084381104</v>
      </c>
    </row>
    <row r="2287" spans="1:5" ht="30">
      <c r="A2287" s="135" t="s">
        <v>4420</v>
      </c>
      <c r="B2287" s="145" t="s">
        <v>4421</v>
      </c>
      <c r="C2287" s="150" t="s">
        <v>45</v>
      </c>
      <c r="D2287" s="172">
        <v>93</v>
      </c>
      <c r="E2287" s="183">
        <v>93</v>
      </c>
    </row>
    <row r="2288" spans="1:5" ht="30">
      <c r="A2288" s="135" t="s">
        <v>4422</v>
      </c>
      <c r="B2288" s="145" t="s">
        <v>4423</v>
      </c>
      <c r="C2288" s="150" t="s">
        <v>45</v>
      </c>
      <c r="D2288" s="172">
        <v>93.000068664550781</v>
      </c>
      <c r="E2288" s="183">
        <v>93.000068664550781</v>
      </c>
    </row>
    <row r="2289" spans="1:5" ht="30">
      <c r="A2289" s="135" t="s">
        <v>4424</v>
      </c>
      <c r="B2289" s="145" t="s">
        <v>4425</v>
      </c>
      <c r="C2289" s="150" t="s">
        <v>45</v>
      </c>
      <c r="D2289" s="172">
        <v>93.000068664550781</v>
      </c>
      <c r="E2289" s="183">
        <v>93.000068664550781</v>
      </c>
    </row>
    <row r="2290" spans="1:5" ht="30">
      <c r="A2290" s="135" t="s">
        <v>4426</v>
      </c>
      <c r="B2290" s="145" t="s">
        <v>4427</v>
      </c>
      <c r="C2290" s="150" t="s">
        <v>15</v>
      </c>
      <c r="D2290" s="173">
        <v>9259.8251953125</v>
      </c>
      <c r="E2290" s="184">
        <v>9259.8251953125</v>
      </c>
    </row>
    <row r="2291" spans="1:5" ht="30">
      <c r="A2291" s="135" t="s">
        <v>4428</v>
      </c>
      <c r="B2291" s="145" t="s">
        <v>4429</v>
      </c>
      <c r="C2291" s="150" t="s">
        <v>15</v>
      </c>
      <c r="D2291" s="173">
        <v>9167.2265625</v>
      </c>
      <c r="E2291" s="184">
        <v>9167.2265625</v>
      </c>
    </row>
    <row r="2292" spans="1:5" ht="30">
      <c r="A2292" s="135" t="s">
        <v>4430</v>
      </c>
      <c r="B2292" s="145" t="s">
        <v>4431</v>
      </c>
      <c r="C2292" s="150" t="s">
        <v>15</v>
      </c>
      <c r="D2292" s="172">
        <v>92.598159790039062</v>
      </c>
      <c r="E2292" s="183">
        <v>92.598159790039062</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1.2400000095367432</v>
      </c>
      <c r="E2295" s="182">
        <v>1.2400000095367432</v>
      </c>
    </row>
    <row r="2296" spans="1:5" ht="30">
      <c r="A2296" s="135" t="s">
        <v>4438</v>
      </c>
      <c r="B2296" s="145" t="s">
        <v>4439</v>
      </c>
      <c r="C2296" s="150" t="s">
        <v>50</v>
      </c>
      <c r="D2296" s="171">
        <v>1.2400000095367432</v>
      </c>
      <c r="E2296" s="182">
        <v>1.2400000095367432</v>
      </c>
    </row>
    <row r="2297" spans="1:5" ht="30">
      <c r="A2297" s="135" t="s">
        <v>4440</v>
      </c>
      <c r="B2297" s="145" t="s">
        <v>4441</v>
      </c>
      <c r="C2297" s="150" t="s">
        <v>42</v>
      </c>
      <c r="D2297" s="177">
        <v>199.28897094726562</v>
      </c>
      <c r="E2297" s="188">
        <v>199.28897094726562</v>
      </c>
    </row>
    <row r="2298" spans="1:5" ht="30">
      <c r="A2298" s="135" t="s">
        <v>4442</v>
      </c>
      <c r="B2298" s="145" t="s">
        <v>4443</v>
      </c>
      <c r="C2298" s="150" t="s">
        <v>20</v>
      </c>
      <c r="D2298" s="177">
        <v>384.09170532226562</v>
      </c>
      <c r="E2298" s="188">
        <v>384.09170532226562</v>
      </c>
    </row>
    <row r="2299" spans="1:5" ht="30">
      <c r="A2299" s="135" t="s">
        <v>4444</v>
      </c>
      <c r="B2299" s="145" t="s">
        <v>4445</v>
      </c>
      <c r="C2299" s="150" t="s">
        <v>368</v>
      </c>
      <c r="D2299" s="176">
        <v>2872.947998046875</v>
      </c>
      <c r="E2299" s="187">
        <v>2872.947998046875</v>
      </c>
    </row>
    <row r="2300" spans="1:5" ht="30">
      <c r="A2300" s="135" t="s">
        <v>4446</v>
      </c>
      <c r="B2300" s="145" t="s">
        <v>4447</v>
      </c>
      <c r="C2300" s="150" t="s">
        <v>50</v>
      </c>
      <c r="D2300" s="171">
        <v>1.2400000095367432</v>
      </c>
      <c r="E2300" s="182">
        <v>1.2400000095367432</v>
      </c>
    </row>
    <row r="2301" spans="1:5" ht="30">
      <c r="A2301" s="135" t="s">
        <v>4448</v>
      </c>
      <c r="B2301" s="145" t="s">
        <v>4449</v>
      </c>
      <c r="C2301" s="150" t="s">
        <v>20</v>
      </c>
      <c r="D2301" s="177">
        <v>384.09170532226562</v>
      </c>
      <c r="E2301" s="188">
        <v>384.09170532226562</v>
      </c>
    </row>
    <row r="2302" spans="1:5" ht="30">
      <c r="A2302" s="135" t="s">
        <v>4450</v>
      </c>
      <c r="B2302" s="145" t="s">
        <v>4451</v>
      </c>
      <c r="C2302" s="150" t="s">
        <v>368</v>
      </c>
      <c r="D2302" s="176">
        <v>2872.947998046875</v>
      </c>
      <c r="E2302" s="187">
        <v>2872.947998046875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2804.4833984375</v>
      </c>
      <c r="E2304" s="187">
        <v>2804.4833984375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163.65806579589844</v>
      </c>
      <c r="E2306" s="188">
        <v>163.65806579589844</v>
      </c>
    </row>
    <row r="2307" spans="1:5" ht="30">
      <c r="A2307" s="135" t="s">
        <v>4460</v>
      </c>
      <c r="B2307" s="145" t="s">
        <v>4461</v>
      </c>
      <c r="C2307" s="150" t="s">
        <v>20</v>
      </c>
      <c r="D2307" s="177">
        <v>384.09170532226562</v>
      </c>
      <c r="E2307" s="188">
        <v>384.09170532226562</v>
      </c>
    </row>
    <row r="2308" spans="1:5" ht="30">
      <c r="A2308" s="135" t="s">
        <v>4462</v>
      </c>
      <c r="B2308" s="145" t="s">
        <v>4463</v>
      </c>
      <c r="C2308" s="150" t="s">
        <v>368</v>
      </c>
      <c r="D2308" s="176">
        <v>2804.4833984375</v>
      </c>
      <c r="E2308" s="187">
        <v>2804.4833984375</v>
      </c>
    </row>
    <row r="2309" spans="1:5" ht="30">
      <c r="A2309" s="135" t="s">
        <v>4464</v>
      </c>
      <c r="B2309" s="145" t="s">
        <v>4465</v>
      </c>
      <c r="C2309" s="150" t="s">
        <v>136</v>
      </c>
      <c r="D2309" s="177">
        <v>245.67256164550781</v>
      </c>
      <c r="E2309" s="188">
        <v>245.67256164550781</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0.59969013929367065</v>
      </c>
      <c r="E2312" s="189">
        <v>0.59969013929367065</v>
      </c>
    </row>
    <row r="2313" spans="1:5" ht="30">
      <c r="A2313" s="135" t="s">
        <v>4472</v>
      </c>
      <c r="B2313" s="145" t="s">
        <v>4473</v>
      </c>
      <c r="C2313" s="150"/>
      <c r="D2313" s="171">
        <v>1.4252874851226807</v>
      </c>
      <c r="E2313" s="182">
        <v>1.4252874851226807</v>
      </c>
    </row>
    <row r="2314" spans="1:5" ht="30">
      <c r="A2314" s="135" t="s">
        <v>4474</v>
      </c>
      <c r="B2314" s="145" t="s">
        <v>4475</v>
      </c>
      <c r="C2314" s="150" t="s">
        <v>45</v>
      </c>
      <c r="D2314" s="172">
        <v>93</v>
      </c>
      <c r="E2314" s="183">
        <v>93</v>
      </c>
    </row>
    <row r="2315" spans="1:5" ht="30">
      <c r="A2315" s="135" t="s">
        <v>4476</v>
      </c>
      <c r="B2315" s="145" t="s">
        <v>4477</v>
      </c>
      <c r="C2315" s="150" t="s">
        <v>45</v>
      </c>
      <c r="D2315" s="172">
        <v>92.999839782714844</v>
      </c>
      <c r="E2315" s="183">
        <v>92.999839782714844</v>
      </c>
    </row>
    <row r="2316" spans="1:5" ht="30">
      <c r="A2316" s="135" t="s">
        <v>4478</v>
      </c>
      <c r="B2316" s="145" t="s">
        <v>4479</v>
      </c>
      <c r="C2316" s="150" t="s">
        <v>45</v>
      </c>
      <c r="D2316" s="172">
        <v>92.999839782714844</v>
      </c>
      <c r="E2316" s="183">
        <v>92.999839782714844</v>
      </c>
    </row>
    <row r="2317" spans="1:5" ht="30">
      <c r="A2317" s="135" t="s">
        <v>4480</v>
      </c>
      <c r="B2317" s="145" t="s">
        <v>4481</v>
      </c>
      <c r="C2317" s="150" t="s">
        <v>15</v>
      </c>
      <c r="D2317" s="173">
        <v>7304.7587890625</v>
      </c>
      <c r="E2317" s="184">
        <v>7304.7587890625</v>
      </c>
    </row>
    <row r="2318" spans="1:5" ht="30">
      <c r="A2318" s="135" t="s">
        <v>4482</v>
      </c>
      <c r="B2318" s="145" t="s">
        <v>4483</v>
      </c>
      <c r="C2318" s="150" t="s">
        <v>15</v>
      </c>
      <c r="D2318" s="173">
        <v>7231.71142578125</v>
      </c>
      <c r="E2318" s="184">
        <v>7231.71142578125</v>
      </c>
    </row>
    <row r="2319" spans="1:5" ht="30">
      <c r="A2319" s="135" t="s">
        <v>4484</v>
      </c>
      <c r="B2319" s="145" t="s">
        <v>4485</v>
      </c>
      <c r="C2319" s="150" t="s">
        <v>15</v>
      </c>
      <c r="D2319" s="172">
        <v>73.047515869140625</v>
      </c>
      <c r="E2319" s="183">
        <v>73.047515869140625</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163.65806579589844</v>
      </c>
      <c r="E2324" s="188">
        <v>163.65806579589844</v>
      </c>
    </row>
    <row r="2325" spans="1:5" ht="30">
      <c r="A2325" s="135" t="s">
        <v>4496</v>
      </c>
      <c r="B2325" s="145" t="s">
        <v>4497</v>
      </c>
      <c r="C2325" s="150" t="s">
        <v>20</v>
      </c>
      <c r="D2325" s="177">
        <v>360.31005859375</v>
      </c>
      <c r="E2325" s="188">
        <v>360.31005859375</v>
      </c>
    </row>
    <row r="2326" spans="1:5" ht="30">
      <c r="A2326" s="135" t="s">
        <v>4498</v>
      </c>
      <c r="B2326" s="145" t="s">
        <v>4499</v>
      </c>
      <c r="C2326" s="150" t="s">
        <v>368</v>
      </c>
      <c r="D2326" s="176">
        <v>2804.4833984375</v>
      </c>
      <c r="E2326" s="187">
        <v>2804.4833984375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360.31005859375</v>
      </c>
      <c r="E2328" s="188">
        <v>360.31005859375</v>
      </c>
    </row>
    <row r="2329" spans="1:5" ht="30">
      <c r="A2329" s="135" t="s">
        <v>4504</v>
      </c>
      <c r="B2329" s="145" t="s">
        <v>4505</v>
      </c>
      <c r="C2329" s="150" t="s">
        <v>368</v>
      </c>
      <c r="D2329" s="176">
        <v>2804.4833984375</v>
      </c>
      <c r="E2329" s="187">
        <v>2804.4833984375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2501.812744140625</v>
      </c>
      <c r="E2331" s="187">
        <v>2501.812744140625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360.97607421875</v>
      </c>
      <c r="E2334" s="188">
        <v>360.97607421875</v>
      </c>
    </row>
    <row r="2335" spans="1:5" ht="30">
      <c r="A2335" s="135" t="s">
        <v>4516</v>
      </c>
      <c r="B2335" s="145" t="s">
        <v>4517</v>
      </c>
      <c r="C2335" s="150" t="s">
        <v>368</v>
      </c>
      <c r="D2335" s="176">
        <v>2518.35107421875</v>
      </c>
      <c r="E2335" s="187">
        <v>2518.35107421875</v>
      </c>
    </row>
    <row r="2336" spans="1:5" ht="30">
      <c r="A2336" s="135" t="s">
        <v>4518</v>
      </c>
      <c r="B2336" s="145" t="s">
        <v>4519</v>
      </c>
      <c r="C2336" s="150"/>
      <c r="D2336" s="171">
        <v>1</v>
      </c>
      <c r="E2336" s="182">
        <v>1</v>
      </c>
    </row>
    <row r="2337" spans="1:5" ht="30">
      <c r="A2337" s="135" t="s">
        <v>4520</v>
      </c>
      <c r="B2337" s="145" t="s">
        <v>4521</v>
      </c>
      <c r="C2337" s="150" t="s">
        <v>136</v>
      </c>
      <c r="D2337" s="176">
        <v>1190.966552734375</v>
      </c>
      <c r="E2337" s="187">
        <v>1190.966552734375</v>
      </c>
    </row>
    <row r="2338" spans="1:5" ht="30">
      <c r="A2338" s="135" t="s">
        <v>4522</v>
      </c>
      <c r="B2338" s="145" t="s">
        <v>4523</v>
      </c>
      <c r="C2338" s="150" t="s">
        <v>1699</v>
      </c>
      <c r="D2338" s="171">
        <v>6.309661865234375</v>
      </c>
      <c r="E2338" s="182">
        <v>6.309661865234375</v>
      </c>
    </row>
    <row r="2339" spans="1:5" ht="30">
      <c r="A2339" s="135" t="s">
        <v>4524</v>
      </c>
      <c r="B2339" s="145" t="s">
        <v>4525</v>
      </c>
      <c r="C2339" s="150" t="s">
        <v>100</v>
      </c>
      <c r="D2339" s="177">
        <v>188.75283813476562</v>
      </c>
      <c r="E2339" s="188">
        <v>188.75283813476562</v>
      </c>
    </row>
    <row r="2340" spans="1:5" ht="30">
      <c r="A2340" s="135" t="s">
        <v>4526</v>
      </c>
      <c r="B2340" s="145" t="s">
        <v>4527</v>
      </c>
      <c r="C2340" s="150" t="s">
        <v>4528</v>
      </c>
      <c r="D2340" s="176">
        <v>2490.74072265625</v>
      </c>
      <c r="E2340" s="187">
        <v>2490.74072265625</v>
      </c>
    </row>
    <row r="2341" spans="1:5" ht="30">
      <c r="A2341" s="135" t="s">
        <v>4529</v>
      </c>
      <c r="B2341" s="145" t="s">
        <v>4530</v>
      </c>
      <c r="C2341" s="150" t="s">
        <v>4528</v>
      </c>
      <c r="D2341" s="177">
        <v>806.35760498046875</v>
      </c>
      <c r="E2341" s="188">
        <v>806.35760498046875</v>
      </c>
    </row>
    <row r="2342" spans="1:5" ht="30">
      <c r="A2342" s="135" t="s">
        <v>4531</v>
      </c>
      <c r="B2342" s="145" t="s">
        <v>4532</v>
      </c>
      <c r="C2342" s="150" t="s">
        <v>368</v>
      </c>
      <c r="D2342" s="172">
        <v>16.067577362060547</v>
      </c>
      <c r="E2342" s="183">
        <v>16.067577362060547</v>
      </c>
    </row>
    <row r="2343" spans="1:5" ht="30">
      <c r="A2343" s="135" t="s">
        <v>4533</v>
      </c>
      <c r="B2343" s="145" t="s">
        <v>4534</v>
      </c>
      <c r="C2343" s="150" t="s">
        <v>368</v>
      </c>
      <c r="D2343" s="172">
        <v>19.654708862304687</v>
      </c>
      <c r="E2343" s="183">
        <v>19.654708862304687</v>
      </c>
    </row>
    <row r="2344" spans="1:5" ht="30">
      <c r="A2344" s="135" t="s">
        <v>4535</v>
      </c>
      <c r="B2344" s="145" t="s">
        <v>4536</v>
      </c>
      <c r="C2344" s="150" t="s">
        <v>1699</v>
      </c>
      <c r="D2344" s="178">
        <v>0.77104431390762329</v>
      </c>
      <c r="E2344" s="189">
        <v>0.77104431390762329</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88.349479675292969</v>
      </c>
      <c r="E2347" s="183">
        <v>88.349479675292969</v>
      </c>
    </row>
    <row r="2348" spans="1:5" ht="30">
      <c r="A2348" s="135" t="s">
        <v>4543</v>
      </c>
      <c r="B2348" s="145" t="s">
        <v>4544</v>
      </c>
      <c r="C2348" s="150" t="s">
        <v>45</v>
      </c>
      <c r="D2348" s="172">
        <v>93.302497863769531</v>
      </c>
      <c r="E2348" s="183">
        <v>93.302497863769531</v>
      </c>
    </row>
    <row r="2349" spans="1:5" ht="30">
      <c r="A2349" s="135" t="s">
        <v>4545</v>
      </c>
      <c r="B2349" s="145" t="s">
        <v>4546</v>
      </c>
      <c r="C2349" s="150" t="s">
        <v>15</v>
      </c>
      <c r="D2349" s="173">
        <v>28685.431640625</v>
      </c>
      <c r="E2349" s="184">
        <v>28685.431640625</v>
      </c>
    </row>
    <row r="2350" spans="1:5" ht="30">
      <c r="A2350" s="135" t="s">
        <v>4547</v>
      </c>
      <c r="B2350" s="145" t="s">
        <v>4548</v>
      </c>
      <c r="C2350" s="150" t="s">
        <v>15</v>
      </c>
      <c r="D2350" s="173">
        <v>28398.578125</v>
      </c>
      <c r="E2350" s="184">
        <v>28398.578125</v>
      </c>
    </row>
    <row r="2351" spans="1:5" ht="30">
      <c r="A2351" s="135" t="s">
        <v>4549</v>
      </c>
      <c r="B2351" s="145" t="s">
        <v>4550</v>
      </c>
      <c r="C2351" s="150" t="s">
        <v>15</v>
      </c>
      <c r="D2351" s="177">
        <v>286.85403442382812</v>
      </c>
      <c r="E2351" s="188">
        <v>286.85403442382812</v>
      </c>
    </row>
    <row r="2352" spans="1:5" ht="30">
      <c r="A2352" s="135" t="s">
        <v>4551</v>
      </c>
      <c r="B2352" s="145" t="s">
        <v>4552</v>
      </c>
      <c r="C2352" s="150" t="s">
        <v>1699</v>
      </c>
      <c r="D2352" s="171">
        <v>4.2542543411254883</v>
      </c>
      <c r="E2352" s="182">
        <v>4.2542543411254883</v>
      </c>
    </row>
    <row r="2353" spans="1:5" ht="30">
      <c r="A2353" s="135" t="s">
        <v>4553</v>
      </c>
      <c r="B2353" s="145" t="s">
        <v>4554</v>
      </c>
      <c r="C2353" s="150" t="s">
        <v>20</v>
      </c>
      <c r="D2353" s="171">
        <v>1.0711202621459961</v>
      </c>
      <c r="E2353" s="182">
        <v>1.0711202621459961</v>
      </c>
    </row>
    <row r="2354" spans="1:5" ht="30">
      <c r="A2354" s="135" t="s">
        <v>4555</v>
      </c>
      <c r="B2354" s="145" t="s">
        <v>4556</v>
      </c>
      <c r="C2354" s="150" t="s">
        <v>50</v>
      </c>
      <c r="D2354" s="177">
        <v>101</v>
      </c>
      <c r="E2354" s="188">
        <v>101</v>
      </c>
    </row>
    <row r="2355" spans="1:5" ht="30">
      <c r="A2355" s="135" t="s">
        <v>4557</v>
      </c>
      <c r="B2355" s="145" t="s">
        <v>4558</v>
      </c>
      <c r="C2355" s="150" t="s">
        <v>50</v>
      </c>
      <c r="D2355" s="172">
        <v>11.479999542236328</v>
      </c>
      <c r="E2355" s="183">
        <v>11.479999542236328</v>
      </c>
    </row>
    <row r="2356" spans="1:5" ht="30">
      <c r="A2356" s="135" t="s">
        <v>4559</v>
      </c>
      <c r="B2356" s="145" t="s">
        <v>4560</v>
      </c>
      <c r="C2356" s="150" t="s">
        <v>42</v>
      </c>
      <c r="D2356" s="177">
        <v>534.00201416015625</v>
      </c>
      <c r="E2356" s="188">
        <v>534.00201416015625</v>
      </c>
    </row>
    <row r="2357" spans="1:5" ht="30">
      <c r="A2357" s="135" t="s">
        <v>4561</v>
      </c>
      <c r="B2357" s="145" t="s">
        <v>4562</v>
      </c>
      <c r="C2357" s="150" t="s">
        <v>42</v>
      </c>
      <c r="D2357" s="177">
        <v>492.3038330078125</v>
      </c>
      <c r="E2357" s="188">
        <v>492.3038330078125</v>
      </c>
    </row>
    <row r="2358" spans="1:5" ht="30">
      <c r="A2358" s="135" t="s">
        <v>4563</v>
      </c>
      <c r="B2358" s="145" t="s">
        <v>4564</v>
      </c>
      <c r="C2358" s="150" t="s">
        <v>368</v>
      </c>
      <c r="D2358" s="173">
        <v>3460.6953125</v>
      </c>
      <c r="E2358" s="184">
        <v>3460.6953125</v>
      </c>
    </row>
    <row r="2359" spans="1:5" ht="30">
      <c r="A2359" s="135" t="s">
        <v>4565</v>
      </c>
      <c r="B2359" s="145" t="s">
        <v>4566</v>
      </c>
      <c r="C2359" s="150" t="s">
        <v>1699</v>
      </c>
      <c r="D2359" s="172">
        <v>28.108465194702148</v>
      </c>
      <c r="E2359" s="183">
        <v>28.108465194702148</v>
      </c>
    </row>
    <row r="2360" spans="1:5" ht="30">
      <c r="A2360" s="135" t="s">
        <v>4567</v>
      </c>
      <c r="B2360" s="145" t="s">
        <v>4568</v>
      </c>
      <c r="C2360" s="150" t="s">
        <v>20</v>
      </c>
      <c r="D2360" s="171">
        <v>5.439445972442627</v>
      </c>
      <c r="E2360" s="182">
        <v>5.439445972442627</v>
      </c>
    </row>
    <row r="2361" spans="1:5" ht="30">
      <c r="A2361" s="135" t="s">
        <v>4569</v>
      </c>
      <c r="B2361" s="145" t="s">
        <v>4570</v>
      </c>
      <c r="C2361" s="150" t="s">
        <v>50</v>
      </c>
      <c r="D2361" s="172">
        <v>77.692306518554688</v>
      </c>
      <c r="E2361" s="183">
        <v>77.692306518554688</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523.90057373046875</v>
      </c>
      <c r="E2363" s="188">
        <v>523.90057373046875</v>
      </c>
    </row>
    <row r="2364" spans="1:5" ht="30">
      <c r="A2364" s="135" t="s">
        <v>4575</v>
      </c>
      <c r="B2364" s="145" t="s">
        <v>4576</v>
      </c>
      <c r="C2364" s="150" t="s">
        <v>42</v>
      </c>
      <c r="D2364" s="177">
        <v>486.8529052734375</v>
      </c>
      <c r="E2364" s="188">
        <v>486.8529052734375</v>
      </c>
    </row>
    <row r="2365" spans="1:5" ht="30">
      <c r="A2365" s="135" t="s">
        <v>4577</v>
      </c>
      <c r="B2365" s="145" t="s">
        <v>4578</v>
      </c>
      <c r="C2365" s="150" t="s">
        <v>368</v>
      </c>
      <c r="D2365" s="173">
        <v>3460.6953125</v>
      </c>
      <c r="E2365" s="184">
        <v>3460.6953125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486.8529052734375</v>
      </c>
      <c r="E2370" s="188">
        <v>486.8529052734375</v>
      </c>
    </row>
    <row r="2371" spans="1:5" ht="30">
      <c r="A2371" s="135" t="s">
        <v>4589</v>
      </c>
      <c r="B2371" s="145" t="s">
        <v>4590</v>
      </c>
      <c r="C2371" s="150" t="s">
        <v>42</v>
      </c>
      <c r="D2371" s="177">
        <v>486.93997192382812</v>
      </c>
      <c r="E2371" s="188">
        <v>486.93997192382812</v>
      </c>
    </row>
    <row r="2372" spans="1:5" ht="30">
      <c r="A2372" s="135" t="s">
        <v>4591</v>
      </c>
      <c r="B2372" s="145" t="s">
        <v>4592</v>
      </c>
      <c r="C2372" s="150" t="s">
        <v>368</v>
      </c>
      <c r="D2372" s="173">
        <v>3460.6953125</v>
      </c>
      <c r="E2372" s="184">
        <v>3460.6953125</v>
      </c>
    </row>
    <row r="2373" spans="1:5" ht="30">
      <c r="A2373" s="135" t="s">
        <v>4593</v>
      </c>
      <c r="B2373" s="145" t="s">
        <v>4594</v>
      </c>
      <c r="C2373" s="150" t="s">
        <v>1699</v>
      </c>
      <c r="D2373" s="172">
        <v>28.868152618408203</v>
      </c>
      <c r="E2373" s="183">
        <v>28.868152618408203</v>
      </c>
    </row>
    <row r="2374" spans="1:5" ht="30">
      <c r="A2374" s="135" t="s">
        <v>4595</v>
      </c>
      <c r="B2374" s="145" t="s">
        <v>4596</v>
      </c>
      <c r="C2374" s="150" t="s">
        <v>20</v>
      </c>
      <c r="D2374" s="171">
        <v>1.5270627737045288</v>
      </c>
      <c r="E2374" s="182">
        <v>1.5270627737045288</v>
      </c>
    </row>
    <row r="2375" spans="1:5" ht="30">
      <c r="A2375" s="135" t="s">
        <v>4597</v>
      </c>
      <c r="B2375" s="145" t="s">
        <v>4598</v>
      </c>
      <c r="C2375" s="150" t="s">
        <v>50</v>
      </c>
      <c r="D2375" s="172">
        <v>23.600000381469727</v>
      </c>
      <c r="E2375" s="183">
        <v>23.600000381469727</v>
      </c>
    </row>
    <row r="2376" spans="1:5" ht="30">
      <c r="A2376" s="135" t="s">
        <v>4599</v>
      </c>
      <c r="B2376" s="145" t="s">
        <v>4600</v>
      </c>
      <c r="C2376" s="150" t="s">
        <v>50</v>
      </c>
      <c r="D2376" s="171">
        <v>4.4642000198364258</v>
      </c>
      <c r="E2376" s="182">
        <v>4.4642000198364258</v>
      </c>
    </row>
    <row r="2377" spans="1:5" ht="30">
      <c r="A2377" s="135" t="s">
        <v>4601</v>
      </c>
      <c r="B2377" s="145" t="s">
        <v>4602</v>
      </c>
      <c r="C2377" s="150" t="s">
        <v>42</v>
      </c>
      <c r="D2377" s="177">
        <v>344.7271728515625</v>
      </c>
      <c r="E2377" s="188">
        <v>344.7271728515625</v>
      </c>
    </row>
    <row r="2378" spans="1:5" ht="30">
      <c r="A2378" s="135" t="s">
        <v>4603</v>
      </c>
      <c r="B2378" s="145" t="s">
        <v>4604</v>
      </c>
      <c r="C2378" s="150" t="s">
        <v>42</v>
      </c>
      <c r="D2378" s="177">
        <v>325.26437377929687</v>
      </c>
      <c r="E2378" s="188">
        <v>325.26437377929687</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31.147218704223633</v>
      </c>
      <c r="E2380" s="183">
        <v>31.147218704223633</v>
      </c>
    </row>
    <row r="2381" spans="1:5" ht="30">
      <c r="A2381" s="135" t="s">
        <v>4609</v>
      </c>
      <c r="B2381" s="145" t="s">
        <v>4610</v>
      </c>
      <c r="C2381" s="150" t="s">
        <v>20</v>
      </c>
      <c r="D2381" s="178">
        <v>0.39052104949951172</v>
      </c>
      <c r="E2381" s="189">
        <v>0.39052104949951172</v>
      </c>
    </row>
    <row r="2382" spans="1:5" ht="30">
      <c r="A2382" s="135" t="s">
        <v>4611</v>
      </c>
      <c r="B2382" s="145" t="s">
        <v>4612</v>
      </c>
      <c r="C2382" s="150" t="s">
        <v>50</v>
      </c>
      <c r="D2382" s="171">
        <v>4.4642000198364258</v>
      </c>
      <c r="E2382" s="182">
        <v>4.4642000198364258</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325.26437377929687</v>
      </c>
      <c r="E2384" s="188">
        <v>325.26437377929687</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37.224727630615234</v>
      </c>
      <c r="E2394" s="183">
        <v>37.224727630615234</v>
      </c>
    </row>
    <row r="2395" spans="1:5" ht="30">
      <c r="A2395" s="135" t="s">
        <v>4637</v>
      </c>
      <c r="B2395" s="145" t="s">
        <v>4638</v>
      </c>
      <c r="C2395" s="150" t="s">
        <v>20</v>
      </c>
      <c r="D2395" s="178">
        <v>0.45744216442108154</v>
      </c>
      <c r="E2395" s="189">
        <v>0.45744216442108154</v>
      </c>
    </row>
    <row r="2396" spans="1:5" ht="30">
      <c r="A2396" s="135" t="s">
        <v>4639</v>
      </c>
      <c r="B2396" s="145" t="s">
        <v>4640</v>
      </c>
      <c r="C2396" s="150" t="s">
        <v>50</v>
      </c>
      <c r="D2396" s="171">
        <v>4.4642000198364258</v>
      </c>
      <c r="E2396" s="182">
        <v>4.4642000198364258</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348.98095703125</v>
      </c>
      <c r="E2398" s="188">
        <v>348.98095703125</v>
      </c>
    </row>
    <row r="2399" spans="1:5" ht="30">
      <c r="A2399" s="135" t="s">
        <v>4645</v>
      </c>
      <c r="B2399" s="145" t="s">
        <v>4646</v>
      </c>
      <c r="C2399" s="150" t="s">
        <v>42</v>
      </c>
      <c r="D2399" s="177">
        <v>345.84503173828125</v>
      </c>
      <c r="E2399" s="188">
        <v>345.84503173828125</v>
      </c>
    </row>
    <row r="2400" spans="1:5">
      <c r="A2400" s="135" t="s">
        <v>4647</v>
      </c>
      <c r="B2400" s="145" t="s">
        <v>4648</v>
      </c>
      <c r="C2400" s="150" t="s">
        <v>368</v>
      </c>
      <c r="D2400" s="173">
        <v>3167</v>
      </c>
      <c r="E2400" s="184">
        <v>3167</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3460.6953125</v>
      </c>
      <c r="E2404" s="184">
        <v>3460.6953125</v>
      </c>
    </row>
    <row r="2405" spans="1:5" ht="30">
      <c r="A2405" s="135" t="s">
        <v>4609</v>
      </c>
      <c r="B2405" s="145" t="s">
        <v>4655</v>
      </c>
      <c r="C2405" s="150" t="s">
        <v>20</v>
      </c>
      <c r="D2405" s="178">
        <v>0.39052104949951172</v>
      </c>
      <c r="E2405" s="189">
        <v>0.39052104949951172</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0.45744216442108154</v>
      </c>
      <c r="E2409" s="189">
        <v>0.45744216442108154</v>
      </c>
    </row>
    <row r="2410" spans="1:5" ht="30">
      <c r="A2410" s="135" t="s">
        <v>4647</v>
      </c>
      <c r="B2410" s="145" t="s">
        <v>4660</v>
      </c>
      <c r="C2410" s="150" t="s">
        <v>368</v>
      </c>
      <c r="D2410" s="173">
        <v>3167</v>
      </c>
      <c r="E2410" s="184">
        <v>3167</v>
      </c>
    </row>
    <row r="2411" spans="1:5" ht="30">
      <c r="A2411" s="135" t="s">
        <v>4661</v>
      </c>
      <c r="B2411" s="145" t="s">
        <v>4662</v>
      </c>
      <c r="C2411" s="150" t="s">
        <v>20</v>
      </c>
      <c r="D2411" s="178">
        <v>1.5387994237244129E-2</v>
      </c>
      <c r="E2411" s="189">
        <v>1.5387994237244129E-2</v>
      </c>
    </row>
    <row r="2412" spans="1:5" ht="30">
      <c r="A2412" s="135" t="s">
        <v>9393</v>
      </c>
      <c r="B2412" s="145" t="s">
        <v>9394</v>
      </c>
      <c r="C2412" s="150" t="s">
        <v>368</v>
      </c>
      <c r="D2412" s="173">
        <v>3460.6953125</v>
      </c>
      <c r="E2412" s="184">
        <v>3460.6953125</v>
      </c>
    </row>
    <row r="2413" spans="1:5" ht="30">
      <c r="A2413" s="135" t="s">
        <v>4663</v>
      </c>
      <c r="B2413" s="145" t="s">
        <v>4664</v>
      </c>
      <c r="C2413" s="150" t="s">
        <v>20</v>
      </c>
      <c r="D2413" s="178">
        <v>0.12009149789810181</v>
      </c>
      <c r="E2413" s="189">
        <v>0.12009149789810181</v>
      </c>
    </row>
    <row r="2414" spans="1:5" ht="30">
      <c r="A2414" s="135" t="s">
        <v>4665</v>
      </c>
      <c r="B2414" s="145" t="s">
        <v>4666</v>
      </c>
      <c r="C2414" s="150" t="s">
        <v>368</v>
      </c>
      <c r="D2414" s="172">
        <v>62.798000335693359</v>
      </c>
      <c r="E2414" s="183">
        <v>62.798000335693359</v>
      </c>
    </row>
    <row r="2415" spans="1:5" ht="30">
      <c r="A2415" s="135" t="s">
        <v>4667</v>
      </c>
      <c r="B2415" s="145" t="s">
        <v>4668</v>
      </c>
      <c r="C2415" s="150" t="s">
        <v>20</v>
      </c>
      <c r="D2415" s="178">
        <v>0.66600000858306885</v>
      </c>
      <c r="E2415" s="189">
        <v>0.66600000858306885</v>
      </c>
    </row>
    <row r="2416" spans="1:5" ht="45">
      <c r="A2416" s="135" t="s">
        <v>4669</v>
      </c>
      <c r="B2416" s="145" t="s">
        <v>4670</v>
      </c>
      <c r="C2416" s="150" t="s">
        <v>20</v>
      </c>
      <c r="D2416" s="178">
        <v>0.31744271516799927</v>
      </c>
      <c r="E2416" s="189">
        <v>0.31744271516799927</v>
      </c>
    </row>
    <row r="2417" spans="1:5" ht="30">
      <c r="A2417" s="135" t="s">
        <v>4671</v>
      </c>
      <c r="B2417" s="145" t="s">
        <v>4672</v>
      </c>
      <c r="C2417" s="150" t="s">
        <v>20</v>
      </c>
      <c r="D2417" s="174">
        <v>0</v>
      </c>
      <c r="E2417" s="185">
        <v>0</v>
      </c>
    </row>
    <row r="2418" spans="1:5" ht="30">
      <c r="A2418" s="135" t="s">
        <v>4673</v>
      </c>
      <c r="B2418" s="145" t="s">
        <v>4674</v>
      </c>
      <c r="C2418" s="150" t="s">
        <v>45</v>
      </c>
      <c r="D2418" s="172">
        <v>89.433448791503906</v>
      </c>
      <c r="E2418" s="183">
        <v>89.433815002441406</v>
      </c>
    </row>
    <row r="2419" spans="1:5" ht="30">
      <c r="A2419" s="135" t="s">
        <v>4675</v>
      </c>
      <c r="B2419" s="145" t="s">
        <v>4676</v>
      </c>
      <c r="C2419" s="150" t="s">
        <v>45</v>
      </c>
      <c r="D2419" s="172">
        <v>81.87628173828125</v>
      </c>
      <c r="E2419" s="183">
        <v>81.876625061035156</v>
      </c>
    </row>
    <row r="2420" spans="1:5">
      <c r="A2420" s="135" t="s">
        <v>4677</v>
      </c>
      <c r="B2420" s="145" t="s">
        <v>4678</v>
      </c>
      <c r="C2420" s="150" t="s">
        <v>4679</v>
      </c>
      <c r="D2420" s="177">
        <v>452.80438232421875</v>
      </c>
      <c r="E2420" s="188">
        <v>452.80242919921875</v>
      </c>
    </row>
    <row r="2421" spans="1:5">
      <c r="A2421" s="135" t="s">
        <v>4680</v>
      </c>
      <c r="B2421" s="145" t="s">
        <v>4681</v>
      </c>
      <c r="C2421" s="150" t="s">
        <v>4679</v>
      </c>
      <c r="D2421" s="177">
        <v>494.59811401367187</v>
      </c>
      <c r="E2421" s="188">
        <v>494.59597778320312</v>
      </c>
    </row>
    <row r="2422" spans="1:5">
      <c r="A2422" s="135" t="s">
        <v>4682</v>
      </c>
      <c r="B2422" s="145" t="s">
        <v>4683</v>
      </c>
      <c r="C2422" s="150" t="s">
        <v>20</v>
      </c>
      <c r="D2422" s="177">
        <v>101.27920532226562</v>
      </c>
      <c r="E2422" s="188">
        <v>101.27877044677734</v>
      </c>
    </row>
    <row r="2423" spans="1:5" ht="30">
      <c r="A2423" s="135" t="s">
        <v>4684</v>
      </c>
      <c r="B2423" s="145" t="s">
        <v>4685</v>
      </c>
      <c r="C2423" s="150" t="s">
        <v>15</v>
      </c>
      <c r="D2423" s="173">
        <v>404958.5625</v>
      </c>
      <c r="E2423" s="184">
        <v>404958.5</v>
      </c>
    </row>
    <row r="2424" spans="1:5">
      <c r="A2424" s="135" t="s">
        <v>4686</v>
      </c>
      <c r="B2424" s="145" t="s">
        <v>4687</v>
      </c>
      <c r="C2424" s="150" t="s">
        <v>50</v>
      </c>
      <c r="D2424" s="177">
        <v>101</v>
      </c>
      <c r="E2424" s="188">
        <v>101</v>
      </c>
    </row>
    <row r="2425" spans="1:5">
      <c r="A2425" s="135" t="s">
        <v>4688</v>
      </c>
      <c r="B2425" s="145" t="s">
        <v>4689</v>
      </c>
      <c r="C2425" s="150" t="s">
        <v>42</v>
      </c>
      <c r="D2425" s="177">
        <v>534</v>
      </c>
      <c r="E2425" s="188">
        <v>534</v>
      </c>
    </row>
    <row r="2426" spans="1:5">
      <c r="A2426" s="135" t="s">
        <v>4690</v>
      </c>
      <c r="B2426" s="145" t="s">
        <v>4691</v>
      </c>
      <c r="C2426" s="150" t="s">
        <v>20</v>
      </c>
      <c r="D2426" s="177">
        <v>491.35189819335937</v>
      </c>
      <c r="E2426" s="188">
        <v>491.35189819335937</v>
      </c>
    </row>
    <row r="2427" spans="1:5">
      <c r="A2427" s="135" t="s">
        <v>4692</v>
      </c>
      <c r="B2427" s="145" t="s">
        <v>4693</v>
      </c>
      <c r="C2427" s="150" t="s">
        <v>368</v>
      </c>
      <c r="D2427" s="173">
        <v>3460.6953125</v>
      </c>
      <c r="E2427" s="184">
        <v>3460.6953125</v>
      </c>
    </row>
    <row r="2428" spans="1:5">
      <c r="A2428" s="135" t="s">
        <v>4694</v>
      </c>
      <c r="B2428" s="145" t="s">
        <v>4695</v>
      </c>
      <c r="C2428" s="150" t="s">
        <v>50</v>
      </c>
      <c r="D2428" s="177">
        <v>107.21352386474609</v>
      </c>
      <c r="E2428" s="188">
        <v>107.21352386474609</v>
      </c>
    </row>
    <row r="2429" spans="1:5">
      <c r="A2429" s="135" t="s">
        <v>4696</v>
      </c>
      <c r="B2429" s="145" t="s">
        <v>4697</v>
      </c>
      <c r="C2429" s="150" t="s">
        <v>42</v>
      </c>
      <c r="D2429" s="177">
        <v>236.9095458984375</v>
      </c>
      <c r="E2429" s="188">
        <v>236.9095458984375</v>
      </c>
    </row>
    <row r="2430" spans="1:5">
      <c r="A2430" s="135" t="s">
        <v>4698</v>
      </c>
      <c r="B2430" s="145" t="s">
        <v>4699</v>
      </c>
      <c r="C2430" s="150" t="s">
        <v>20</v>
      </c>
      <c r="D2430" s="177">
        <v>457.38714599609375</v>
      </c>
      <c r="E2430" s="188">
        <v>457.38714599609375</v>
      </c>
    </row>
    <row r="2431" spans="1:5">
      <c r="A2431" s="135" t="s">
        <v>4700</v>
      </c>
      <c r="B2431" s="145" t="s">
        <v>4701</v>
      </c>
      <c r="C2431" s="150" t="s">
        <v>368</v>
      </c>
      <c r="D2431" s="176">
        <v>1024.0123291015625</v>
      </c>
      <c r="E2431" s="187">
        <v>1024.0123291015625</v>
      </c>
    </row>
    <row r="2432" spans="1:5">
      <c r="A2432" s="135" t="s">
        <v>4702</v>
      </c>
      <c r="B2432" s="145" t="s">
        <v>4703</v>
      </c>
      <c r="C2432" s="150" t="s">
        <v>50</v>
      </c>
      <c r="D2432" s="172">
        <v>21.979999542236328</v>
      </c>
      <c r="E2432" s="183">
        <v>21.979999542236328</v>
      </c>
    </row>
    <row r="2433" spans="1:5" ht="30">
      <c r="A2433" s="135" t="s">
        <v>4704</v>
      </c>
      <c r="B2433" s="145" t="s">
        <v>4705</v>
      </c>
      <c r="C2433" s="150" t="s">
        <v>42</v>
      </c>
      <c r="D2433" s="177">
        <v>534</v>
      </c>
      <c r="E2433" s="188">
        <v>534</v>
      </c>
    </row>
    <row r="2434" spans="1:5">
      <c r="A2434" s="135" t="s">
        <v>4706</v>
      </c>
      <c r="B2434" s="145" t="s">
        <v>4707</v>
      </c>
      <c r="C2434" s="150" t="s">
        <v>20</v>
      </c>
      <c r="D2434" s="177">
        <v>457.77401733398437</v>
      </c>
      <c r="E2434" s="188">
        <v>457.77401733398437</v>
      </c>
    </row>
    <row r="2435" spans="1:5">
      <c r="A2435" s="135" t="s">
        <v>4708</v>
      </c>
      <c r="B2435" s="145" t="s">
        <v>4709</v>
      </c>
      <c r="C2435" s="150" t="s">
        <v>368</v>
      </c>
      <c r="D2435" s="173">
        <v>3541.39013671875</v>
      </c>
      <c r="E2435" s="184">
        <v>3541.39013671875</v>
      </c>
    </row>
    <row r="2436" spans="1:5">
      <c r="A2436" s="135" t="s">
        <v>4710</v>
      </c>
      <c r="B2436" s="145" t="s">
        <v>4711</v>
      </c>
      <c r="C2436" s="150" t="s">
        <v>50</v>
      </c>
      <c r="D2436" s="172">
        <v>22.646015167236328</v>
      </c>
      <c r="E2436" s="183">
        <v>22.646015167236328</v>
      </c>
    </row>
    <row r="2437" spans="1:5" ht="30">
      <c r="A2437" s="135" t="s">
        <v>4712</v>
      </c>
      <c r="B2437" s="145" t="s">
        <v>4713</v>
      </c>
      <c r="C2437" s="150" t="s">
        <v>42</v>
      </c>
      <c r="D2437" s="177">
        <v>306.75146484375</v>
      </c>
      <c r="E2437" s="188">
        <v>306.75146484375</v>
      </c>
    </row>
    <row r="2438" spans="1:5">
      <c r="A2438" s="135" t="s">
        <v>4714</v>
      </c>
      <c r="B2438" s="145" t="s">
        <v>4715</v>
      </c>
      <c r="C2438" s="150" t="s">
        <v>20</v>
      </c>
      <c r="D2438" s="177">
        <v>452.33401489257812</v>
      </c>
      <c r="E2438" s="188">
        <v>452.33401489257812</v>
      </c>
    </row>
    <row r="2439" spans="1:5">
      <c r="A2439" s="135" t="s">
        <v>4716</v>
      </c>
      <c r="B2439" s="145" t="s">
        <v>4717</v>
      </c>
      <c r="C2439" s="150" t="s">
        <v>368</v>
      </c>
      <c r="D2439" s="173">
        <v>3032.555908203125</v>
      </c>
      <c r="E2439" s="184">
        <v>3032.555908203125</v>
      </c>
    </row>
    <row r="2440" spans="1:5" ht="30">
      <c r="A2440" s="135" t="s">
        <v>4718</v>
      </c>
      <c r="B2440" s="145" t="s">
        <v>4719</v>
      </c>
      <c r="C2440" s="150" t="s">
        <v>50</v>
      </c>
      <c r="D2440" s="171">
        <v>1.0124129056930542</v>
      </c>
      <c r="E2440" s="182">
        <v>1.0124131441116333</v>
      </c>
    </row>
    <row r="2441" spans="1:5" ht="45">
      <c r="A2441" s="135" t="s">
        <v>4720</v>
      </c>
      <c r="B2441" s="145" t="s">
        <v>4721</v>
      </c>
      <c r="C2441" s="150" t="s">
        <v>42</v>
      </c>
      <c r="D2441" s="172">
        <v>30.000093460083008</v>
      </c>
      <c r="E2441" s="183">
        <v>30.000093460083008</v>
      </c>
    </row>
    <row r="2442" spans="1:5" ht="30">
      <c r="A2442" s="135" t="s">
        <v>4722</v>
      </c>
      <c r="B2442" s="145" t="s">
        <v>4723</v>
      </c>
      <c r="C2442" s="150" t="s">
        <v>20</v>
      </c>
      <c r="D2442" s="177">
        <v>299.418212890625</v>
      </c>
      <c r="E2442" s="188">
        <v>299.41561889648437</v>
      </c>
    </row>
    <row r="2443" spans="1:5" ht="45">
      <c r="A2443" s="135" t="s">
        <v>4724</v>
      </c>
      <c r="B2443" s="145" t="s">
        <v>4725</v>
      </c>
      <c r="C2443" s="150" t="s">
        <v>20</v>
      </c>
      <c r="D2443" s="174">
        <v>0</v>
      </c>
      <c r="E2443" s="185">
        <v>0</v>
      </c>
    </row>
    <row r="2444" spans="1:5" ht="45">
      <c r="A2444" s="135" t="s">
        <v>4726</v>
      </c>
      <c r="B2444" s="145" t="s">
        <v>4727</v>
      </c>
      <c r="C2444" s="150" t="s">
        <v>368</v>
      </c>
      <c r="D2444" s="174">
        <v>0</v>
      </c>
      <c r="E2444" s="185">
        <v>0</v>
      </c>
    </row>
    <row r="2445" spans="1:5" ht="45">
      <c r="A2445" s="135" t="s">
        <v>4728</v>
      </c>
      <c r="B2445" s="145" t="s">
        <v>4729</v>
      </c>
      <c r="C2445" s="150" t="s">
        <v>45</v>
      </c>
      <c r="D2445" s="172">
        <v>74.999542236328125</v>
      </c>
      <c r="E2445" s="183">
        <v>74.988853454589844</v>
      </c>
    </row>
    <row r="2446" spans="1:5" ht="30">
      <c r="A2446" s="135" t="s">
        <v>4730</v>
      </c>
      <c r="B2446" s="145" t="s">
        <v>4731</v>
      </c>
      <c r="C2446" s="150" t="s">
        <v>373</v>
      </c>
      <c r="D2446" s="178">
        <v>0.21745486557483673</v>
      </c>
      <c r="E2446" s="189">
        <v>0.21745069324970245</v>
      </c>
    </row>
    <row r="2447" spans="1:5" ht="30">
      <c r="A2447" s="135" t="s">
        <v>4732</v>
      </c>
      <c r="B2447" s="145" t="s">
        <v>4733</v>
      </c>
      <c r="C2447" s="150" t="s">
        <v>368</v>
      </c>
      <c r="D2447" s="171">
        <v>5.125032901763916</v>
      </c>
      <c r="E2447" s="182">
        <v>5.1250205039978027</v>
      </c>
    </row>
    <row r="2448" spans="1:5" ht="45">
      <c r="A2448" s="135" t="s">
        <v>4734</v>
      </c>
      <c r="B2448" s="145" t="s">
        <v>4735</v>
      </c>
      <c r="C2448" s="150" t="s">
        <v>4736</v>
      </c>
      <c r="D2448" s="172">
        <v>28.622810363769531</v>
      </c>
      <c r="E2448" s="183">
        <v>28.622859954833984</v>
      </c>
    </row>
    <row r="2449" spans="1:5" ht="45">
      <c r="A2449" s="135" t="s">
        <v>4737</v>
      </c>
      <c r="B2449" s="145" t="s">
        <v>4738</v>
      </c>
      <c r="C2449" s="150" t="s">
        <v>20</v>
      </c>
      <c r="D2449" s="178">
        <v>0.13512587547302246</v>
      </c>
      <c r="E2449" s="189">
        <v>0.13512511551380157</v>
      </c>
    </row>
    <row r="2450" spans="1:5" ht="45">
      <c r="A2450" s="135" t="s">
        <v>4739</v>
      </c>
      <c r="B2450" s="145" t="s">
        <v>4740</v>
      </c>
      <c r="C2450" s="150" t="s">
        <v>136</v>
      </c>
      <c r="D2450" s="172">
        <v>72.345436096191406</v>
      </c>
      <c r="E2450" s="183">
        <v>72.344673156738281</v>
      </c>
    </row>
    <row r="2451" spans="1:5" ht="30">
      <c r="A2451" s="135" t="s">
        <v>4741</v>
      </c>
      <c r="B2451" s="145" t="s">
        <v>4742</v>
      </c>
      <c r="C2451" s="150" t="s">
        <v>4743</v>
      </c>
      <c r="D2451" s="171">
        <v>1.1496478319168091</v>
      </c>
      <c r="E2451" s="182">
        <v>1.1496500968933105</v>
      </c>
    </row>
    <row r="2452" spans="1:5" ht="45">
      <c r="A2452" s="135" t="s">
        <v>4744</v>
      </c>
      <c r="B2452" s="145" t="s">
        <v>4745</v>
      </c>
      <c r="C2452" s="150" t="s">
        <v>45</v>
      </c>
      <c r="D2452" s="172">
        <v>75.626548767089844</v>
      </c>
      <c r="E2452" s="183">
        <v>75.62689208984375</v>
      </c>
    </row>
    <row r="2453" spans="1:5" ht="45">
      <c r="A2453" s="135" t="s">
        <v>4746</v>
      </c>
      <c r="B2453" s="145" t="s">
        <v>4747</v>
      </c>
      <c r="C2453" s="150" t="s">
        <v>45</v>
      </c>
      <c r="D2453" s="172">
        <v>20.291248321533203</v>
      </c>
      <c r="E2453" s="183">
        <v>20.291341781616211</v>
      </c>
    </row>
    <row r="2454" spans="1:5" ht="45">
      <c r="A2454" s="135" t="s">
        <v>4748</v>
      </c>
      <c r="B2454" s="145" t="s">
        <v>4749</v>
      </c>
      <c r="C2454" s="150" t="s">
        <v>45</v>
      </c>
      <c r="D2454" s="178">
        <v>2.9350889846682549E-2</v>
      </c>
      <c r="E2454" s="189">
        <v>2.9351025819778442E-2</v>
      </c>
    </row>
    <row r="2455" spans="1:5" ht="45">
      <c r="A2455" s="135" t="s">
        <v>4750</v>
      </c>
      <c r="B2455" s="145" t="s">
        <v>4751</v>
      </c>
      <c r="C2455" s="150" t="s">
        <v>45</v>
      </c>
      <c r="D2455" s="171">
        <v>3.1420629024505615</v>
      </c>
      <c r="E2455" s="182">
        <v>3.1416149139404297</v>
      </c>
    </row>
    <row r="2456" spans="1:5" ht="45">
      <c r="A2456" s="135" t="s">
        <v>4752</v>
      </c>
      <c r="B2456" s="145" t="s">
        <v>4753</v>
      </c>
      <c r="C2456" s="150" t="s">
        <v>45</v>
      </c>
      <c r="D2456" s="174">
        <v>0</v>
      </c>
      <c r="E2456" s="185">
        <v>0</v>
      </c>
    </row>
    <row r="2457" spans="1:5" ht="45">
      <c r="A2457" s="135" t="s">
        <v>4754</v>
      </c>
      <c r="B2457" s="145" t="s">
        <v>4755</v>
      </c>
      <c r="C2457" s="150" t="s">
        <v>45</v>
      </c>
      <c r="D2457" s="178">
        <v>0.91079491376876831</v>
      </c>
      <c r="E2457" s="189">
        <v>0.91079908609390259</v>
      </c>
    </row>
    <row r="2458" spans="1:5" ht="45">
      <c r="A2458" s="135" t="s">
        <v>4756</v>
      </c>
      <c r="B2458" s="145" t="s">
        <v>4757</v>
      </c>
      <c r="C2458" s="150" t="s">
        <v>45</v>
      </c>
      <c r="D2458" s="174">
        <v>0</v>
      </c>
      <c r="E2458" s="185">
        <v>0</v>
      </c>
    </row>
    <row r="2459" spans="1:5" ht="45">
      <c r="A2459" s="135" t="s">
        <v>4758</v>
      </c>
      <c r="B2459" s="145" t="s">
        <v>4759</v>
      </c>
      <c r="C2459" s="150" t="s">
        <v>2513</v>
      </c>
      <c r="D2459" s="174">
        <v>0</v>
      </c>
      <c r="E2459" s="185">
        <v>0</v>
      </c>
    </row>
    <row r="2460" spans="1:5" ht="45">
      <c r="A2460" s="135" t="s">
        <v>4760</v>
      </c>
      <c r="B2460" s="145" t="s">
        <v>4761</v>
      </c>
      <c r="C2460" s="150" t="s">
        <v>2504</v>
      </c>
      <c r="D2460" s="174">
        <v>0</v>
      </c>
      <c r="E2460" s="185">
        <v>0</v>
      </c>
    </row>
    <row r="2461" spans="1:5" ht="45">
      <c r="A2461" s="135" t="s">
        <v>4762</v>
      </c>
      <c r="B2461" s="145" t="s">
        <v>4763</v>
      </c>
      <c r="C2461" s="150" t="s">
        <v>2504</v>
      </c>
      <c r="D2461" s="174">
        <v>0</v>
      </c>
      <c r="E2461" s="185">
        <v>0</v>
      </c>
    </row>
    <row r="2462" spans="1:5" ht="45">
      <c r="A2462" s="135" t="s">
        <v>4764</v>
      </c>
      <c r="B2462" s="145" t="s">
        <v>4765</v>
      </c>
      <c r="C2462" s="150" t="s">
        <v>2504</v>
      </c>
      <c r="D2462" s="174">
        <v>0</v>
      </c>
      <c r="E2462" s="185">
        <v>0</v>
      </c>
    </row>
    <row r="2463" spans="1:5" ht="45">
      <c r="A2463" s="135" t="s">
        <v>4766</v>
      </c>
      <c r="B2463" s="145" t="s">
        <v>4767</v>
      </c>
      <c r="C2463" s="150" t="s">
        <v>2504</v>
      </c>
      <c r="D2463" s="174">
        <v>0</v>
      </c>
      <c r="E2463" s="185">
        <v>0</v>
      </c>
    </row>
    <row r="2464" spans="1:5" ht="45">
      <c r="A2464" s="135" t="s">
        <v>4768</v>
      </c>
      <c r="B2464" s="145" t="s">
        <v>4769</v>
      </c>
      <c r="C2464" s="150" t="s">
        <v>2504</v>
      </c>
      <c r="D2464" s="174">
        <v>0</v>
      </c>
      <c r="E2464" s="185">
        <v>0</v>
      </c>
    </row>
    <row r="2465" spans="1:5" ht="45">
      <c r="A2465" s="135" t="s">
        <v>4770</v>
      </c>
      <c r="B2465" s="145" t="s">
        <v>4771</v>
      </c>
      <c r="C2465" s="150" t="s">
        <v>45</v>
      </c>
      <c r="D2465" s="172">
        <v>20.949493408203125</v>
      </c>
      <c r="E2465" s="183">
        <v>20.949495315551758</v>
      </c>
    </row>
    <row r="2466" spans="1:5" ht="45">
      <c r="A2466" s="135" t="s">
        <v>4772</v>
      </c>
      <c r="B2466" s="145" t="s">
        <v>4773</v>
      </c>
      <c r="C2466" s="150" t="s">
        <v>4774</v>
      </c>
      <c r="D2466" s="173">
        <v>234478.734375</v>
      </c>
      <c r="E2466" s="184">
        <v>234476.328125</v>
      </c>
    </row>
    <row r="2467" spans="1:5" ht="60">
      <c r="A2467" s="135" t="s">
        <v>4775</v>
      </c>
      <c r="B2467" s="145" t="s">
        <v>4776</v>
      </c>
      <c r="C2467" s="150" t="s">
        <v>50</v>
      </c>
      <c r="D2467" s="171">
        <v>1.0248761177062988</v>
      </c>
      <c r="E2467" s="182">
        <v>1.0248763561248779</v>
      </c>
    </row>
    <row r="2468" spans="1:5" ht="60">
      <c r="A2468" s="135" t="s">
        <v>4777</v>
      </c>
      <c r="B2468" s="145" t="s">
        <v>4778</v>
      </c>
      <c r="C2468" s="150" t="s">
        <v>42</v>
      </c>
      <c r="D2468" s="177">
        <v>379.99996948242187</v>
      </c>
      <c r="E2468" s="188">
        <v>379.99996948242187</v>
      </c>
    </row>
    <row r="2469" spans="1:5" ht="60">
      <c r="A2469" s="135" t="s">
        <v>4779</v>
      </c>
      <c r="B2469" s="145" t="s">
        <v>4780</v>
      </c>
      <c r="C2469" s="150" t="s">
        <v>20</v>
      </c>
      <c r="D2469" s="177">
        <v>117.59119415283203</v>
      </c>
      <c r="E2469" s="188">
        <v>117.59098052978516</v>
      </c>
    </row>
    <row r="2470" spans="1:5" ht="60">
      <c r="A2470" s="135" t="s">
        <v>4781</v>
      </c>
      <c r="B2470" s="145" t="s">
        <v>4782</v>
      </c>
      <c r="C2470" s="150" t="s">
        <v>20</v>
      </c>
      <c r="D2470" s="174">
        <v>0</v>
      </c>
      <c r="E2470" s="185">
        <v>0</v>
      </c>
    </row>
    <row r="2471" spans="1:5" ht="60">
      <c r="A2471" s="135" t="s">
        <v>4783</v>
      </c>
      <c r="B2471" s="145" t="s">
        <v>4784</v>
      </c>
      <c r="C2471" s="150" t="s">
        <v>368</v>
      </c>
      <c r="D2471" s="174">
        <v>0</v>
      </c>
      <c r="E2471" s="185">
        <v>0</v>
      </c>
    </row>
    <row r="2472" spans="1:5" ht="75">
      <c r="A2472" s="135" t="s">
        <v>4785</v>
      </c>
      <c r="B2472" s="145" t="s">
        <v>4786</v>
      </c>
      <c r="C2472" s="150" t="s">
        <v>45</v>
      </c>
      <c r="D2472" s="174">
        <v>0</v>
      </c>
      <c r="E2472" s="185">
        <v>0</v>
      </c>
    </row>
    <row r="2473" spans="1:5" ht="60">
      <c r="A2473" s="135" t="s">
        <v>4787</v>
      </c>
      <c r="B2473" s="145" t="s">
        <v>4788</v>
      </c>
      <c r="C2473" s="150" t="s">
        <v>373</v>
      </c>
      <c r="D2473" s="171">
        <v>1.0152610540390015</v>
      </c>
      <c r="E2473" s="182">
        <v>1.0152548551559448</v>
      </c>
    </row>
    <row r="2474" spans="1:5" ht="60">
      <c r="A2474" s="135" t="s">
        <v>4789</v>
      </c>
      <c r="B2474" s="145" t="s">
        <v>4790</v>
      </c>
      <c r="C2474" s="150" t="s">
        <v>368</v>
      </c>
      <c r="D2474" s="177">
        <v>371.83245849609375</v>
      </c>
      <c r="E2474" s="188">
        <v>371.83154296875</v>
      </c>
    </row>
    <row r="2475" spans="1:5" ht="60">
      <c r="A2475" s="135" t="s">
        <v>4791</v>
      </c>
      <c r="B2475" s="145" t="s">
        <v>4792</v>
      </c>
      <c r="C2475" s="150" t="s">
        <v>4736</v>
      </c>
      <c r="D2475" s="172">
        <v>28.622810363769531</v>
      </c>
      <c r="E2475" s="183">
        <v>28.622859954833984</v>
      </c>
    </row>
    <row r="2476" spans="1:5" ht="60">
      <c r="A2476" s="135" t="s">
        <v>4793</v>
      </c>
      <c r="B2476" s="145" t="s">
        <v>4794</v>
      </c>
      <c r="C2476" s="150" t="s">
        <v>20</v>
      </c>
      <c r="D2476" s="178">
        <v>5.3068291395902634E-2</v>
      </c>
      <c r="E2476" s="189">
        <v>5.3068358451128006E-2</v>
      </c>
    </row>
    <row r="2477" spans="1:5" ht="60">
      <c r="A2477" s="135" t="s">
        <v>4795</v>
      </c>
      <c r="B2477" s="145" t="s">
        <v>4796</v>
      </c>
      <c r="C2477" s="150" t="s">
        <v>136</v>
      </c>
      <c r="D2477" s="172">
        <v>60.471290588378906</v>
      </c>
      <c r="E2477" s="183">
        <v>60.4710693359375</v>
      </c>
    </row>
    <row r="2478" spans="1:5" ht="60">
      <c r="A2478" s="135" t="s">
        <v>4797</v>
      </c>
      <c r="B2478" s="145" t="s">
        <v>4798</v>
      </c>
      <c r="C2478" s="150" t="s">
        <v>4743</v>
      </c>
      <c r="D2478" s="178">
        <v>0.5401611328125</v>
      </c>
      <c r="E2478" s="189">
        <v>0.54016214609146118</v>
      </c>
    </row>
    <row r="2479" spans="1:5" ht="75">
      <c r="A2479" s="135" t="s">
        <v>4799</v>
      </c>
      <c r="B2479" s="145" t="s">
        <v>4800</v>
      </c>
      <c r="C2479" s="150" t="s">
        <v>45</v>
      </c>
      <c r="D2479" s="172">
        <v>75.626548767089844</v>
      </c>
      <c r="E2479" s="183">
        <v>75.62689208984375</v>
      </c>
    </row>
    <row r="2480" spans="1:5" ht="75">
      <c r="A2480" s="135" t="s">
        <v>4801</v>
      </c>
      <c r="B2480" s="145" t="s">
        <v>4802</v>
      </c>
      <c r="C2480" s="150" t="s">
        <v>45</v>
      </c>
      <c r="D2480" s="172">
        <v>20.29124641418457</v>
      </c>
      <c r="E2480" s="183">
        <v>20.291343688964844</v>
      </c>
    </row>
    <row r="2481" spans="1:5" ht="75">
      <c r="A2481" s="135" t="s">
        <v>4803</v>
      </c>
      <c r="B2481" s="145" t="s">
        <v>4804</v>
      </c>
      <c r="C2481" s="150" t="s">
        <v>45</v>
      </c>
      <c r="D2481" s="178">
        <v>2.9350887984037399E-2</v>
      </c>
      <c r="E2481" s="189">
        <v>2.9351025819778442E-2</v>
      </c>
    </row>
    <row r="2482" spans="1:5" ht="75">
      <c r="A2482" s="135" t="s">
        <v>4805</v>
      </c>
      <c r="B2482" s="145" t="s">
        <v>4806</v>
      </c>
      <c r="C2482" s="150" t="s">
        <v>45</v>
      </c>
      <c r="D2482" s="171">
        <v>3.1420629024505615</v>
      </c>
      <c r="E2482" s="182">
        <v>3.1416149139404297</v>
      </c>
    </row>
    <row r="2483" spans="1:5" ht="75">
      <c r="A2483" s="135" t="s">
        <v>4807</v>
      </c>
      <c r="B2483" s="145" t="s">
        <v>4808</v>
      </c>
      <c r="C2483" s="150" t="s">
        <v>45</v>
      </c>
      <c r="D2483" s="174">
        <v>0</v>
      </c>
      <c r="E2483" s="185">
        <v>0</v>
      </c>
    </row>
    <row r="2484" spans="1:5" ht="75">
      <c r="A2484" s="135" t="s">
        <v>4809</v>
      </c>
      <c r="B2484" s="145" t="s">
        <v>4810</v>
      </c>
      <c r="C2484" s="150" t="s">
        <v>45</v>
      </c>
      <c r="D2484" s="178">
        <v>0.91079485416412354</v>
      </c>
      <c r="E2484" s="189">
        <v>0.91079908609390259</v>
      </c>
    </row>
    <row r="2485" spans="1:5" ht="75">
      <c r="A2485" s="135" t="s">
        <v>4811</v>
      </c>
      <c r="B2485" s="145" t="s">
        <v>4812</v>
      </c>
      <c r="C2485" s="150" t="s">
        <v>45</v>
      </c>
      <c r="D2485" s="174">
        <v>0</v>
      </c>
      <c r="E2485" s="185">
        <v>0</v>
      </c>
    </row>
    <row r="2486" spans="1:5" ht="75">
      <c r="A2486" s="135" t="s">
        <v>4813</v>
      </c>
      <c r="B2486" s="145" t="s">
        <v>4814</v>
      </c>
      <c r="C2486" s="150" t="s">
        <v>2513</v>
      </c>
      <c r="D2486" s="174">
        <v>0</v>
      </c>
      <c r="E2486" s="185">
        <v>0</v>
      </c>
    </row>
    <row r="2487" spans="1:5" ht="60">
      <c r="A2487" s="135" t="s">
        <v>4815</v>
      </c>
      <c r="B2487" s="145" t="s">
        <v>4816</v>
      </c>
      <c r="C2487" s="150" t="s">
        <v>2504</v>
      </c>
      <c r="D2487" s="174">
        <v>0</v>
      </c>
      <c r="E2487" s="185">
        <v>0</v>
      </c>
    </row>
    <row r="2488" spans="1:5" ht="60">
      <c r="A2488" s="135" t="s">
        <v>4817</v>
      </c>
      <c r="B2488" s="145" t="s">
        <v>4818</v>
      </c>
      <c r="C2488" s="150" t="s">
        <v>2504</v>
      </c>
      <c r="D2488" s="174">
        <v>0</v>
      </c>
      <c r="E2488" s="185">
        <v>0</v>
      </c>
    </row>
    <row r="2489" spans="1:5" ht="60">
      <c r="A2489" s="135" t="s">
        <v>4819</v>
      </c>
      <c r="B2489" s="145" t="s">
        <v>4820</v>
      </c>
      <c r="C2489" s="150" t="s">
        <v>2504</v>
      </c>
      <c r="D2489" s="174">
        <v>0</v>
      </c>
      <c r="E2489" s="185">
        <v>0</v>
      </c>
    </row>
    <row r="2490" spans="1:5" ht="60">
      <c r="A2490" s="135" t="s">
        <v>4821</v>
      </c>
      <c r="B2490" s="145" t="s">
        <v>4822</v>
      </c>
      <c r="C2490" s="150" t="s">
        <v>2504</v>
      </c>
      <c r="D2490" s="174">
        <v>0</v>
      </c>
      <c r="E2490" s="185">
        <v>0</v>
      </c>
    </row>
    <row r="2491" spans="1:5" ht="60">
      <c r="A2491" s="135" t="s">
        <v>4823</v>
      </c>
      <c r="B2491" s="145" t="s">
        <v>4824</v>
      </c>
      <c r="C2491" s="150" t="s">
        <v>2504</v>
      </c>
      <c r="D2491" s="174">
        <v>0</v>
      </c>
      <c r="E2491" s="185">
        <v>0</v>
      </c>
    </row>
    <row r="2492" spans="1:5" ht="60">
      <c r="A2492" s="135" t="s">
        <v>4825</v>
      </c>
      <c r="B2492" s="145" t="s">
        <v>4826</v>
      </c>
      <c r="C2492" s="150" t="s">
        <v>45</v>
      </c>
      <c r="D2492" s="172">
        <v>20.949493408203125</v>
      </c>
      <c r="E2492" s="183">
        <v>20.949495315551758</v>
      </c>
    </row>
    <row r="2493" spans="1:5" ht="75">
      <c r="A2493" s="135" t="s">
        <v>4827</v>
      </c>
      <c r="B2493" s="145" t="s">
        <v>4828</v>
      </c>
      <c r="C2493" s="150" t="s">
        <v>4774</v>
      </c>
      <c r="D2493" s="173">
        <v>92087.375</v>
      </c>
      <c r="E2493" s="184">
        <v>92087.0546875</v>
      </c>
    </row>
    <row r="2494" spans="1:5" ht="30">
      <c r="A2494" s="135" t="s">
        <v>4829</v>
      </c>
      <c r="B2494" s="145" t="s">
        <v>4830</v>
      </c>
      <c r="C2494" s="150" t="s">
        <v>50</v>
      </c>
      <c r="D2494" s="171">
        <v>1.0124129056930542</v>
      </c>
      <c r="E2494" s="182">
        <v>1.0124131441116333</v>
      </c>
    </row>
    <row r="2495" spans="1:5" ht="30">
      <c r="A2495" s="135" t="s">
        <v>4831</v>
      </c>
      <c r="B2495" s="145" t="s">
        <v>4832</v>
      </c>
      <c r="C2495" s="150" t="s">
        <v>42</v>
      </c>
      <c r="D2495" s="172">
        <v>30.000093460083008</v>
      </c>
      <c r="E2495" s="183">
        <v>30.000093460083008</v>
      </c>
    </row>
    <row r="2496" spans="1:5" ht="30">
      <c r="A2496" s="135" t="s">
        <v>4833</v>
      </c>
      <c r="B2496" s="145" t="s">
        <v>4834</v>
      </c>
      <c r="C2496" s="150" t="s">
        <v>20</v>
      </c>
      <c r="D2496" s="177">
        <v>199.96586608886719</v>
      </c>
      <c r="E2496" s="188">
        <v>199.96498107910156</v>
      </c>
    </row>
    <row r="2497" spans="1:5" ht="30">
      <c r="A2497" s="135" t="s">
        <v>4835</v>
      </c>
      <c r="B2497" s="145" t="s">
        <v>4836</v>
      </c>
      <c r="C2497" s="150" t="s">
        <v>20</v>
      </c>
      <c r="D2497" s="174">
        <v>0</v>
      </c>
      <c r="E2497" s="185">
        <v>0</v>
      </c>
    </row>
    <row r="2498" spans="1:5" ht="30">
      <c r="A2498" s="135" t="s">
        <v>4837</v>
      </c>
      <c r="B2498" s="145" t="s">
        <v>4838</v>
      </c>
      <c r="C2498" s="150" t="s">
        <v>368</v>
      </c>
      <c r="D2498" s="174">
        <v>0</v>
      </c>
      <c r="E2498" s="185">
        <v>0</v>
      </c>
    </row>
    <row r="2499" spans="1:5" ht="30">
      <c r="A2499" s="135" t="s">
        <v>4839</v>
      </c>
      <c r="B2499" s="145" t="s">
        <v>4840</v>
      </c>
      <c r="C2499" s="150" t="s">
        <v>45</v>
      </c>
      <c r="D2499" s="172">
        <v>74.999542236328125</v>
      </c>
      <c r="E2499" s="183">
        <v>74.988853454589844</v>
      </c>
    </row>
    <row r="2500" spans="1:5" ht="30">
      <c r="A2500" s="135" t="s">
        <v>4841</v>
      </c>
      <c r="B2500" s="145" t="s">
        <v>4842</v>
      </c>
      <c r="C2500" s="150" t="s">
        <v>373</v>
      </c>
      <c r="D2500" s="178">
        <v>0.21745486557483673</v>
      </c>
      <c r="E2500" s="189">
        <v>0.21745069324970245</v>
      </c>
    </row>
    <row r="2501" spans="1:5" ht="30">
      <c r="A2501" s="135" t="s">
        <v>4843</v>
      </c>
      <c r="B2501" s="145" t="s">
        <v>4844</v>
      </c>
      <c r="C2501" s="150" t="s">
        <v>368</v>
      </c>
      <c r="D2501" s="171">
        <v>5.125032901763916</v>
      </c>
      <c r="E2501" s="182">
        <v>5.1250205039978027</v>
      </c>
    </row>
    <row r="2502" spans="1:5" ht="30">
      <c r="A2502" s="135" t="s">
        <v>4845</v>
      </c>
      <c r="B2502" s="145" t="s">
        <v>4846</v>
      </c>
      <c r="C2502" s="150" t="s">
        <v>4736</v>
      </c>
      <c r="D2502" s="172">
        <v>28.622810363769531</v>
      </c>
      <c r="E2502" s="183">
        <v>28.622859954833984</v>
      </c>
    </row>
    <row r="2503" spans="1:5" ht="30">
      <c r="A2503" s="135" t="s">
        <v>4847</v>
      </c>
      <c r="B2503" s="145" t="s">
        <v>4848</v>
      </c>
      <c r="C2503" s="150" t="s">
        <v>20</v>
      </c>
      <c r="D2503" s="178">
        <v>9.0243563055992126E-2</v>
      </c>
      <c r="E2503" s="189">
        <v>9.0243428945541382E-2</v>
      </c>
    </row>
    <row r="2504" spans="1:5" ht="30">
      <c r="A2504" s="135" t="s">
        <v>4849</v>
      </c>
      <c r="B2504" s="145" t="s">
        <v>4850</v>
      </c>
      <c r="C2504" s="150" t="s">
        <v>136</v>
      </c>
      <c r="D2504" s="172">
        <v>48.315761566162109</v>
      </c>
      <c r="E2504" s="183">
        <v>48.315452575683594</v>
      </c>
    </row>
    <row r="2505" spans="1:5" ht="30">
      <c r="A2505" s="135" t="s">
        <v>4851</v>
      </c>
      <c r="B2505" s="145" t="s">
        <v>4852</v>
      </c>
      <c r="C2505" s="150" t="s">
        <v>4743</v>
      </c>
      <c r="D2505" s="171">
        <v>1.1496478319168091</v>
      </c>
      <c r="E2505" s="182">
        <v>1.1496500968933105</v>
      </c>
    </row>
    <row r="2506" spans="1:5" ht="30">
      <c r="A2506" s="135" t="s">
        <v>4853</v>
      </c>
      <c r="B2506" s="145" t="s">
        <v>4854</v>
      </c>
      <c r="C2506" s="150" t="s">
        <v>45</v>
      </c>
      <c r="D2506" s="172">
        <v>75.626548767089844</v>
      </c>
      <c r="E2506" s="183">
        <v>75.62689208984375</v>
      </c>
    </row>
    <row r="2507" spans="1:5" ht="30">
      <c r="A2507" s="135" t="s">
        <v>4855</v>
      </c>
      <c r="B2507" s="145" t="s">
        <v>4856</v>
      </c>
      <c r="C2507" s="150" t="s">
        <v>45</v>
      </c>
      <c r="D2507" s="172">
        <v>20.291248321533203</v>
      </c>
      <c r="E2507" s="183">
        <v>20.291341781616211</v>
      </c>
    </row>
    <row r="2508" spans="1:5" ht="30">
      <c r="A2508" s="135" t="s">
        <v>4857</v>
      </c>
      <c r="B2508" s="145" t="s">
        <v>4858</v>
      </c>
      <c r="C2508" s="150" t="s">
        <v>45</v>
      </c>
      <c r="D2508" s="178">
        <v>2.9350889846682549E-2</v>
      </c>
      <c r="E2508" s="189">
        <v>2.9351025819778442E-2</v>
      </c>
    </row>
    <row r="2509" spans="1:5" ht="30">
      <c r="A2509" s="135" t="s">
        <v>4859</v>
      </c>
      <c r="B2509" s="145" t="s">
        <v>4860</v>
      </c>
      <c r="C2509" s="150" t="s">
        <v>45</v>
      </c>
      <c r="D2509" s="171">
        <v>3.1420629024505615</v>
      </c>
      <c r="E2509" s="182">
        <v>3.1416149139404297</v>
      </c>
    </row>
    <row r="2510" spans="1:5" ht="45">
      <c r="A2510" s="135" t="s">
        <v>4861</v>
      </c>
      <c r="B2510" s="145" t="s">
        <v>4862</v>
      </c>
      <c r="C2510" s="150" t="s">
        <v>45</v>
      </c>
      <c r="D2510" s="174">
        <v>0</v>
      </c>
      <c r="E2510" s="185">
        <v>0</v>
      </c>
    </row>
    <row r="2511" spans="1:5" ht="30">
      <c r="A2511" s="135" t="s">
        <v>4863</v>
      </c>
      <c r="B2511" s="145" t="s">
        <v>4864</v>
      </c>
      <c r="C2511" s="150" t="s">
        <v>45</v>
      </c>
      <c r="D2511" s="178">
        <v>0.91079491376876831</v>
      </c>
      <c r="E2511" s="189">
        <v>0.91079908609390259</v>
      </c>
    </row>
    <row r="2512" spans="1:5" ht="30">
      <c r="A2512" s="135" t="s">
        <v>4865</v>
      </c>
      <c r="B2512" s="145" t="s">
        <v>4866</v>
      </c>
      <c r="C2512" s="150" t="s">
        <v>45</v>
      </c>
      <c r="D2512" s="174">
        <v>0</v>
      </c>
      <c r="E2512" s="185">
        <v>0</v>
      </c>
    </row>
    <row r="2513" spans="1:5" ht="30">
      <c r="A2513" s="135" t="s">
        <v>4867</v>
      </c>
      <c r="B2513" s="145" t="s">
        <v>4868</v>
      </c>
      <c r="C2513" s="150" t="s">
        <v>2513</v>
      </c>
      <c r="D2513" s="174">
        <v>0</v>
      </c>
      <c r="E2513" s="185">
        <v>0</v>
      </c>
    </row>
    <row r="2514" spans="1:5" ht="30">
      <c r="A2514" s="135" t="s">
        <v>4869</v>
      </c>
      <c r="B2514" s="145" t="s">
        <v>4870</v>
      </c>
      <c r="C2514" s="150" t="s">
        <v>2504</v>
      </c>
      <c r="D2514" s="174">
        <v>0</v>
      </c>
      <c r="E2514" s="185">
        <v>0</v>
      </c>
    </row>
    <row r="2515" spans="1:5" ht="30">
      <c r="A2515" s="135" t="s">
        <v>4871</v>
      </c>
      <c r="B2515" s="145" t="s">
        <v>4872</v>
      </c>
      <c r="C2515" s="150" t="s">
        <v>2504</v>
      </c>
      <c r="D2515" s="174">
        <v>0</v>
      </c>
      <c r="E2515" s="185">
        <v>0</v>
      </c>
    </row>
    <row r="2516" spans="1:5" ht="30">
      <c r="A2516" s="135" t="s">
        <v>4873</v>
      </c>
      <c r="B2516" s="145" t="s">
        <v>4874</v>
      </c>
      <c r="C2516" s="150" t="s">
        <v>2504</v>
      </c>
      <c r="D2516" s="174">
        <v>0</v>
      </c>
      <c r="E2516" s="185">
        <v>0</v>
      </c>
    </row>
    <row r="2517" spans="1:5" ht="30">
      <c r="A2517" s="135" t="s">
        <v>4875</v>
      </c>
      <c r="B2517" s="145" t="s">
        <v>4876</v>
      </c>
      <c r="C2517" s="150" t="s">
        <v>2504</v>
      </c>
      <c r="D2517" s="174">
        <v>0</v>
      </c>
      <c r="E2517" s="185">
        <v>0</v>
      </c>
    </row>
    <row r="2518" spans="1:5" ht="30">
      <c r="A2518" s="135" t="s">
        <v>4877</v>
      </c>
      <c r="B2518" s="145" t="s">
        <v>4878</v>
      </c>
      <c r="C2518" s="150" t="s">
        <v>2504</v>
      </c>
      <c r="D2518" s="174">
        <v>0</v>
      </c>
      <c r="E2518" s="185">
        <v>0</v>
      </c>
    </row>
    <row r="2519" spans="1:5" ht="30">
      <c r="A2519" s="135" t="s">
        <v>4879</v>
      </c>
      <c r="B2519" s="145" t="s">
        <v>4880</v>
      </c>
      <c r="C2519" s="150" t="s">
        <v>45</v>
      </c>
      <c r="D2519" s="172">
        <v>20.949493408203125</v>
      </c>
      <c r="E2519" s="183">
        <v>20.949495315551758</v>
      </c>
    </row>
    <row r="2520" spans="1:5" ht="30">
      <c r="A2520" s="135" t="s">
        <v>4881</v>
      </c>
      <c r="B2520" s="145" t="s">
        <v>4882</v>
      </c>
      <c r="C2520" s="150" t="s">
        <v>4774</v>
      </c>
      <c r="D2520" s="173">
        <v>156596.171875</v>
      </c>
      <c r="E2520" s="184">
        <v>156595.21875</v>
      </c>
    </row>
    <row r="2521" spans="1:5" ht="60">
      <c r="A2521" s="135" t="s">
        <v>4883</v>
      </c>
      <c r="B2521" s="145" t="s">
        <v>4884</v>
      </c>
      <c r="C2521" s="150" t="s">
        <v>50</v>
      </c>
      <c r="D2521" s="171">
        <v>1.0117897987365723</v>
      </c>
      <c r="E2521" s="182">
        <v>1.0117900371551514</v>
      </c>
    </row>
    <row r="2522" spans="1:5" ht="75">
      <c r="A2522" s="135" t="s">
        <v>4885</v>
      </c>
      <c r="B2522" s="145" t="s">
        <v>4886</v>
      </c>
      <c r="C2522" s="150" t="s">
        <v>42</v>
      </c>
      <c r="D2522" s="176">
        <v>1070.5999755859375</v>
      </c>
      <c r="E2522" s="187">
        <v>1070.5999755859375</v>
      </c>
    </row>
    <row r="2523" spans="1:5" ht="60">
      <c r="A2523" s="135" t="s">
        <v>4887</v>
      </c>
      <c r="B2523" s="145" t="s">
        <v>4888</v>
      </c>
      <c r="C2523" s="150" t="s">
        <v>20</v>
      </c>
      <c r="D2523" s="177">
        <v>798.32977294921875</v>
      </c>
      <c r="E2523" s="188">
        <v>798.32403564453125</v>
      </c>
    </row>
    <row r="2524" spans="1:5" ht="60">
      <c r="A2524" s="135" t="s">
        <v>4889</v>
      </c>
      <c r="B2524" s="145" t="s">
        <v>4890</v>
      </c>
      <c r="C2524" s="150" t="s">
        <v>20</v>
      </c>
      <c r="D2524" s="171">
        <v>4.783541202545166</v>
      </c>
      <c r="E2524" s="182">
        <v>4.7835206985473633</v>
      </c>
    </row>
    <row r="2525" spans="1:5" ht="75">
      <c r="A2525" s="135" t="s">
        <v>4891</v>
      </c>
      <c r="B2525" s="145" t="s">
        <v>4892</v>
      </c>
      <c r="C2525" s="150" t="s">
        <v>368</v>
      </c>
      <c r="D2525" s="176">
        <v>1174.7430419921875</v>
      </c>
      <c r="E2525" s="187">
        <v>1174.7430419921875</v>
      </c>
    </row>
    <row r="2526" spans="1:5" ht="75">
      <c r="A2526" s="135" t="s">
        <v>4893</v>
      </c>
      <c r="B2526" s="145" t="s">
        <v>4894</v>
      </c>
      <c r="C2526" s="150" t="s">
        <v>45</v>
      </c>
      <c r="D2526" s="174">
        <v>0</v>
      </c>
      <c r="E2526" s="185">
        <v>0</v>
      </c>
    </row>
    <row r="2527" spans="1:5" ht="60">
      <c r="A2527" s="135" t="s">
        <v>4895</v>
      </c>
      <c r="B2527" s="145" t="s">
        <v>4896</v>
      </c>
      <c r="C2527" s="150" t="s">
        <v>373</v>
      </c>
      <c r="D2527" s="171">
        <v>2.0616145133972168</v>
      </c>
      <c r="E2527" s="182">
        <v>2.0616095066070557</v>
      </c>
    </row>
    <row r="2528" spans="1:5" ht="60">
      <c r="A2528" s="135" t="s">
        <v>4897</v>
      </c>
      <c r="B2528" s="145" t="s">
        <v>4898</v>
      </c>
      <c r="C2528" s="150" t="s">
        <v>368</v>
      </c>
      <c r="D2528" s="176">
        <v>1275.630615234375</v>
      </c>
      <c r="E2528" s="187">
        <v>1275.6282958984375</v>
      </c>
    </row>
    <row r="2529" spans="1:5" ht="75">
      <c r="A2529" s="135" t="s">
        <v>4899</v>
      </c>
      <c r="B2529" s="145" t="s">
        <v>4900</v>
      </c>
      <c r="C2529" s="150" t="s">
        <v>4736</v>
      </c>
      <c r="D2529" s="172">
        <v>28.906415939331055</v>
      </c>
      <c r="E2529" s="183">
        <v>28.906459808349609</v>
      </c>
    </row>
    <row r="2530" spans="1:5" ht="75">
      <c r="A2530" s="135" t="s">
        <v>4901</v>
      </c>
      <c r="B2530" s="145" t="s">
        <v>4902</v>
      </c>
      <c r="C2530" s="150" t="s">
        <v>20</v>
      </c>
      <c r="D2530" s="177">
        <v>165.68507385253906</v>
      </c>
      <c r="E2530" s="188">
        <v>165.68434143066406</v>
      </c>
    </row>
    <row r="2531" spans="1:5" ht="60">
      <c r="A2531" s="135" t="s">
        <v>4903</v>
      </c>
      <c r="B2531" s="145" t="s">
        <v>4904</v>
      </c>
      <c r="C2531" s="150" t="s">
        <v>136</v>
      </c>
      <c r="D2531" s="177">
        <v>847.1522216796875</v>
      </c>
      <c r="E2531" s="188">
        <v>847.14471435546875</v>
      </c>
    </row>
    <row r="2532" spans="1:5" ht="60">
      <c r="A2532" s="135" t="s">
        <v>4905</v>
      </c>
      <c r="B2532" s="145" t="s">
        <v>4906</v>
      </c>
      <c r="C2532" s="150" t="s">
        <v>4743</v>
      </c>
      <c r="D2532" s="178">
        <v>0.26176926493644714</v>
      </c>
      <c r="E2532" s="189">
        <v>0.26176971197128296</v>
      </c>
    </row>
    <row r="2533" spans="1:5" ht="75">
      <c r="A2533" s="135" t="s">
        <v>4907</v>
      </c>
      <c r="B2533" s="145" t="s">
        <v>4908</v>
      </c>
      <c r="C2533" s="150" t="s">
        <v>45</v>
      </c>
      <c r="D2533" s="172">
        <v>67.341941833496094</v>
      </c>
      <c r="E2533" s="183">
        <v>67.342216491699219</v>
      </c>
    </row>
    <row r="2534" spans="1:5" ht="75">
      <c r="A2534" s="135" t="s">
        <v>4909</v>
      </c>
      <c r="B2534" s="145" t="s">
        <v>4910</v>
      </c>
      <c r="C2534" s="150" t="s">
        <v>45</v>
      </c>
      <c r="D2534" s="171">
        <v>3.007676362991333</v>
      </c>
      <c r="E2534" s="182">
        <v>3.0076882839202881</v>
      </c>
    </row>
    <row r="2535" spans="1:5" ht="75">
      <c r="A2535" s="135" t="s">
        <v>4911</v>
      </c>
      <c r="B2535" s="145" t="s">
        <v>4912</v>
      </c>
      <c r="C2535" s="150" t="s">
        <v>45</v>
      </c>
      <c r="D2535" s="172">
        <v>13.631508827209473</v>
      </c>
      <c r="E2535" s="183">
        <v>13.631567001342773</v>
      </c>
    </row>
    <row r="2536" spans="1:5" ht="75">
      <c r="A2536" s="135" t="s">
        <v>4913</v>
      </c>
      <c r="B2536" s="145" t="s">
        <v>4914</v>
      </c>
      <c r="C2536" s="150" t="s">
        <v>45</v>
      </c>
      <c r="D2536" s="172">
        <v>15.175683975219727</v>
      </c>
      <c r="E2536" s="183">
        <v>15.175336837768555</v>
      </c>
    </row>
    <row r="2537" spans="1:5" ht="75">
      <c r="A2537" s="135" t="s">
        <v>4915</v>
      </c>
      <c r="B2537" s="145" t="s">
        <v>4916</v>
      </c>
      <c r="C2537" s="150" t="s">
        <v>45</v>
      </c>
      <c r="D2537" s="174">
        <v>0</v>
      </c>
      <c r="E2537" s="185">
        <v>0</v>
      </c>
    </row>
    <row r="2538" spans="1:5" ht="75">
      <c r="A2538" s="135" t="s">
        <v>4917</v>
      </c>
      <c r="B2538" s="145" t="s">
        <v>4918</v>
      </c>
      <c r="C2538" s="150" t="s">
        <v>45</v>
      </c>
      <c r="D2538" s="178">
        <v>0.81001687049865723</v>
      </c>
      <c r="E2538" s="189">
        <v>0.81002014875411987</v>
      </c>
    </row>
    <row r="2539" spans="1:5" ht="75">
      <c r="A2539" s="135" t="s">
        <v>4919</v>
      </c>
      <c r="B2539" s="145" t="s">
        <v>4920</v>
      </c>
      <c r="C2539" s="150" t="s">
        <v>45</v>
      </c>
      <c r="D2539" s="178">
        <v>3.3172756433486938E-2</v>
      </c>
      <c r="E2539" s="189">
        <v>3.317289799451828E-2</v>
      </c>
    </row>
    <row r="2540" spans="1:5" ht="75">
      <c r="A2540" s="135" t="s">
        <v>4921</v>
      </c>
      <c r="B2540" s="145" t="s">
        <v>4922</v>
      </c>
      <c r="C2540" s="150" t="s">
        <v>2513</v>
      </c>
      <c r="D2540" s="171">
        <v>1.6586376428604126</v>
      </c>
      <c r="E2540" s="182">
        <v>1.6586449146270752</v>
      </c>
    </row>
    <row r="2541" spans="1:5" ht="75">
      <c r="A2541" s="135" t="s">
        <v>4923</v>
      </c>
      <c r="B2541" s="145" t="s">
        <v>4924</v>
      </c>
      <c r="C2541" s="150" t="s">
        <v>2504</v>
      </c>
      <c r="D2541" s="174">
        <v>0</v>
      </c>
      <c r="E2541" s="185">
        <v>0</v>
      </c>
    </row>
    <row r="2542" spans="1:5" ht="75">
      <c r="A2542" s="135" t="s">
        <v>4925</v>
      </c>
      <c r="B2542" s="145" t="s">
        <v>4926</v>
      </c>
      <c r="C2542" s="150" t="s">
        <v>2504</v>
      </c>
      <c r="D2542" s="174">
        <v>0</v>
      </c>
      <c r="E2542" s="185">
        <v>0</v>
      </c>
    </row>
    <row r="2543" spans="1:5" ht="75">
      <c r="A2543" s="135" t="s">
        <v>4927</v>
      </c>
      <c r="B2543" s="145" t="s">
        <v>4928</v>
      </c>
      <c r="C2543" s="150" t="s">
        <v>2504</v>
      </c>
      <c r="D2543" s="174">
        <v>0</v>
      </c>
      <c r="E2543" s="185">
        <v>0</v>
      </c>
    </row>
    <row r="2544" spans="1:5" ht="75">
      <c r="A2544" s="135" t="s">
        <v>4929</v>
      </c>
      <c r="B2544" s="145" t="s">
        <v>4930</v>
      </c>
      <c r="C2544" s="150" t="s">
        <v>2504</v>
      </c>
      <c r="D2544" s="174">
        <v>0</v>
      </c>
      <c r="E2544" s="185">
        <v>0</v>
      </c>
    </row>
    <row r="2545" spans="1:5" ht="75">
      <c r="A2545" s="135" t="s">
        <v>4931</v>
      </c>
      <c r="B2545" s="145" t="s">
        <v>4932</v>
      </c>
      <c r="C2545" s="150" t="s">
        <v>2504</v>
      </c>
      <c r="D2545" s="174">
        <v>0</v>
      </c>
      <c r="E2545" s="185">
        <v>0</v>
      </c>
    </row>
    <row r="2546" spans="1:5" ht="60">
      <c r="A2546" s="135" t="s">
        <v>4933</v>
      </c>
      <c r="B2546" s="145" t="s">
        <v>4934</v>
      </c>
      <c r="C2546" s="150" t="s">
        <v>45</v>
      </c>
      <c r="D2546" s="171">
        <v>3.545771598815918</v>
      </c>
      <c r="E2546" s="182">
        <v>3.5457711219787598</v>
      </c>
    </row>
    <row r="2547" spans="1:5" ht="75">
      <c r="A2547" s="135" t="s">
        <v>4935</v>
      </c>
      <c r="B2547" s="145" t="s">
        <v>4936</v>
      </c>
      <c r="C2547" s="150" t="s">
        <v>4774</v>
      </c>
      <c r="D2547" s="173">
        <v>619049.8125</v>
      </c>
      <c r="E2547" s="184">
        <v>619044.4375</v>
      </c>
    </row>
    <row r="2548" spans="1:5" ht="60">
      <c r="A2548" s="135" t="s">
        <v>4937</v>
      </c>
      <c r="B2548" s="145" t="s">
        <v>4938</v>
      </c>
      <c r="C2548" s="150" t="s">
        <v>50</v>
      </c>
      <c r="D2548" s="178">
        <v>0.99932682514190674</v>
      </c>
      <c r="E2548" s="189">
        <v>0.99932694435119629</v>
      </c>
    </row>
    <row r="2549" spans="1:5" ht="60">
      <c r="A2549" s="135" t="s">
        <v>4939</v>
      </c>
      <c r="B2549" s="145" t="s">
        <v>4940</v>
      </c>
      <c r="C2549" s="150" t="s">
        <v>42</v>
      </c>
      <c r="D2549" s="177">
        <v>782.90704345703125</v>
      </c>
      <c r="E2549" s="188">
        <v>782.9044189453125</v>
      </c>
    </row>
    <row r="2550" spans="1:5" ht="60">
      <c r="A2550" s="135" t="s">
        <v>4941</v>
      </c>
      <c r="B2550" s="145" t="s">
        <v>4942</v>
      </c>
      <c r="C2550" s="150" t="s">
        <v>20</v>
      </c>
      <c r="D2550" s="177">
        <v>798.32977294921875</v>
      </c>
      <c r="E2550" s="188">
        <v>798.32403564453125</v>
      </c>
    </row>
    <row r="2551" spans="1:5" ht="60">
      <c r="A2551" s="135" t="s">
        <v>4943</v>
      </c>
      <c r="B2551" s="145" t="s">
        <v>4944</v>
      </c>
      <c r="C2551" s="150" t="s">
        <v>20</v>
      </c>
      <c r="D2551" s="171">
        <v>4.783541202545166</v>
      </c>
      <c r="E2551" s="182">
        <v>4.7835206985473633</v>
      </c>
    </row>
    <row r="2552" spans="1:5" ht="60">
      <c r="A2552" s="135" t="s">
        <v>4945</v>
      </c>
      <c r="B2552" s="145" t="s">
        <v>4946</v>
      </c>
      <c r="C2552" s="150" t="s">
        <v>368</v>
      </c>
      <c r="D2552" s="177">
        <v>834.8575439453125</v>
      </c>
      <c r="E2552" s="188">
        <v>834.85430908203125</v>
      </c>
    </row>
    <row r="2553" spans="1:5" ht="60">
      <c r="A2553" s="135" t="s">
        <v>4947</v>
      </c>
      <c r="B2553" s="145" t="s">
        <v>4948</v>
      </c>
      <c r="C2553" s="150" t="s">
        <v>45</v>
      </c>
      <c r="D2553" s="174">
        <v>0</v>
      </c>
      <c r="E2553" s="185">
        <v>0</v>
      </c>
    </row>
    <row r="2554" spans="1:5" ht="60">
      <c r="A2554" s="135" t="s">
        <v>4949</v>
      </c>
      <c r="B2554" s="145" t="s">
        <v>4950</v>
      </c>
      <c r="C2554" s="150" t="s">
        <v>373</v>
      </c>
      <c r="D2554" s="171">
        <v>1.7465473413467407</v>
      </c>
      <c r="E2554" s="182">
        <v>1.746539831161499</v>
      </c>
    </row>
    <row r="2555" spans="1:5" ht="60">
      <c r="A2555" s="135" t="s">
        <v>4951</v>
      </c>
      <c r="B2555" s="145" t="s">
        <v>4952</v>
      </c>
      <c r="C2555" s="150" t="s">
        <v>368</v>
      </c>
      <c r="D2555" s="177">
        <v>894.7938232421875</v>
      </c>
      <c r="E2555" s="188">
        <v>894.788818359375</v>
      </c>
    </row>
    <row r="2556" spans="1:5" ht="60">
      <c r="A2556" s="135" t="s">
        <v>4953</v>
      </c>
      <c r="B2556" s="145" t="s">
        <v>4954</v>
      </c>
      <c r="C2556" s="150" t="s">
        <v>4736</v>
      </c>
      <c r="D2556" s="172">
        <v>28.906415939331055</v>
      </c>
      <c r="E2556" s="183">
        <v>28.906459808349609</v>
      </c>
    </row>
    <row r="2557" spans="1:5" ht="60">
      <c r="A2557" s="135" t="s">
        <v>4955</v>
      </c>
      <c r="B2557" s="145" t="s">
        <v>4956</v>
      </c>
      <c r="C2557" s="150" t="s">
        <v>20</v>
      </c>
      <c r="D2557" s="177">
        <v>165.68507385253906</v>
      </c>
      <c r="E2557" s="188">
        <v>165.68434143066406</v>
      </c>
    </row>
    <row r="2558" spans="1:5" ht="60">
      <c r="A2558" s="135" t="s">
        <v>4957</v>
      </c>
      <c r="B2558" s="145" t="s">
        <v>4958</v>
      </c>
      <c r="C2558" s="150" t="s">
        <v>136</v>
      </c>
      <c r="D2558" s="177">
        <v>674.08258056640625</v>
      </c>
      <c r="E2558" s="188">
        <v>674.074951171875</v>
      </c>
    </row>
    <row r="2559" spans="1:5" ht="60">
      <c r="A2559" s="135" t="s">
        <v>4959</v>
      </c>
      <c r="B2559" s="145" t="s">
        <v>4960</v>
      </c>
      <c r="C2559" s="150" t="s">
        <v>4743</v>
      </c>
      <c r="D2559" s="178">
        <v>0.32897809147834778</v>
      </c>
      <c r="E2559" s="189">
        <v>0.32897946238517761</v>
      </c>
    </row>
    <row r="2560" spans="1:5" ht="60">
      <c r="A2560" s="135" t="s">
        <v>4961</v>
      </c>
      <c r="B2560" s="145" t="s">
        <v>4962</v>
      </c>
      <c r="C2560" s="150" t="s">
        <v>45</v>
      </c>
      <c r="D2560" s="172">
        <v>67.341941833496094</v>
      </c>
      <c r="E2560" s="183">
        <v>67.342216491699219</v>
      </c>
    </row>
    <row r="2561" spans="1:5" ht="60">
      <c r="A2561" s="135" t="s">
        <v>4963</v>
      </c>
      <c r="B2561" s="145" t="s">
        <v>4964</v>
      </c>
      <c r="C2561" s="150" t="s">
        <v>45</v>
      </c>
      <c r="D2561" s="171">
        <v>3.007676362991333</v>
      </c>
      <c r="E2561" s="182">
        <v>3.0076882839202881</v>
      </c>
    </row>
    <row r="2562" spans="1:5" ht="60">
      <c r="A2562" s="135" t="s">
        <v>4965</v>
      </c>
      <c r="B2562" s="145" t="s">
        <v>4966</v>
      </c>
      <c r="C2562" s="150" t="s">
        <v>45</v>
      </c>
      <c r="D2562" s="172">
        <v>13.631508827209473</v>
      </c>
      <c r="E2562" s="183">
        <v>13.631567001342773</v>
      </c>
    </row>
    <row r="2563" spans="1:5" ht="60">
      <c r="A2563" s="135" t="s">
        <v>4967</v>
      </c>
      <c r="B2563" s="145" t="s">
        <v>4968</v>
      </c>
      <c r="C2563" s="150" t="s">
        <v>45</v>
      </c>
      <c r="D2563" s="172">
        <v>15.175683975219727</v>
      </c>
      <c r="E2563" s="183">
        <v>15.175336837768555</v>
      </c>
    </row>
    <row r="2564" spans="1:5" ht="75">
      <c r="A2564" s="135" t="s">
        <v>4969</v>
      </c>
      <c r="B2564" s="145" t="s">
        <v>4970</v>
      </c>
      <c r="C2564" s="150" t="s">
        <v>45</v>
      </c>
      <c r="D2564" s="174">
        <v>0</v>
      </c>
      <c r="E2564" s="185">
        <v>0</v>
      </c>
    </row>
    <row r="2565" spans="1:5" ht="60">
      <c r="A2565" s="135" t="s">
        <v>4971</v>
      </c>
      <c r="B2565" s="145" t="s">
        <v>4972</v>
      </c>
      <c r="C2565" s="150" t="s">
        <v>45</v>
      </c>
      <c r="D2565" s="178">
        <v>0.81001687049865723</v>
      </c>
      <c r="E2565" s="189">
        <v>0.81002014875411987</v>
      </c>
    </row>
    <row r="2566" spans="1:5" ht="60">
      <c r="A2566" s="135" t="s">
        <v>4973</v>
      </c>
      <c r="B2566" s="145" t="s">
        <v>4974</v>
      </c>
      <c r="C2566" s="150" t="s">
        <v>45</v>
      </c>
      <c r="D2566" s="178">
        <v>3.3172756433486938E-2</v>
      </c>
      <c r="E2566" s="189">
        <v>3.317289799451828E-2</v>
      </c>
    </row>
    <row r="2567" spans="1:5" ht="60">
      <c r="A2567" s="135" t="s">
        <v>4975</v>
      </c>
      <c r="B2567" s="145" t="s">
        <v>4976</v>
      </c>
      <c r="C2567" s="150" t="s">
        <v>2513</v>
      </c>
      <c r="D2567" s="171">
        <v>1.6586376428604126</v>
      </c>
      <c r="E2567" s="182">
        <v>1.6586449146270752</v>
      </c>
    </row>
    <row r="2568" spans="1:5" ht="60">
      <c r="A2568" s="135" t="s">
        <v>4977</v>
      </c>
      <c r="B2568" s="145" t="s">
        <v>4978</v>
      </c>
      <c r="C2568" s="150" t="s">
        <v>2504</v>
      </c>
      <c r="D2568" s="174">
        <v>0</v>
      </c>
      <c r="E2568" s="185">
        <v>0</v>
      </c>
    </row>
    <row r="2569" spans="1:5" ht="60">
      <c r="A2569" s="135" t="s">
        <v>4979</v>
      </c>
      <c r="B2569" s="145" t="s">
        <v>4980</v>
      </c>
      <c r="C2569" s="150" t="s">
        <v>2504</v>
      </c>
      <c r="D2569" s="174">
        <v>0</v>
      </c>
      <c r="E2569" s="185">
        <v>0</v>
      </c>
    </row>
    <row r="2570" spans="1:5" ht="60">
      <c r="A2570" s="135" t="s">
        <v>4981</v>
      </c>
      <c r="B2570" s="145" t="s">
        <v>4982</v>
      </c>
      <c r="C2570" s="150" t="s">
        <v>2504</v>
      </c>
      <c r="D2570" s="174">
        <v>0</v>
      </c>
      <c r="E2570" s="185">
        <v>0</v>
      </c>
    </row>
    <row r="2571" spans="1:5" ht="60">
      <c r="A2571" s="135" t="s">
        <v>4983</v>
      </c>
      <c r="B2571" s="145" t="s">
        <v>4984</v>
      </c>
      <c r="C2571" s="150" t="s">
        <v>2504</v>
      </c>
      <c r="D2571" s="174">
        <v>0</v>
      </c>
      <c r="E2571" s="185">
        <v>0</v>
      </c>
    </row>
    <row r="2572" spans="1:5" ht="60">
      <c r="A2572" s="135" t="s">
        <v>4985</v>
      </c>
      <c r="B2572" s="145" t="s">
        <v>4986</v>
      </c>
      <c r="C2572" s="150" t="s">
        <v>2504</v>
      </c>
      <c r="D2572" s="174">
        <v>0</v>
      </c>
      <c r="E2572" s="185">
        <v>0</v>
      </c>
    </row>
    <row r="2573" spans="1:5" ht="60">
      <c r="A2573" s="135" t="s">
        <v>4987</v>
      </c>
      <c r="B2573" s="145" t="s">
        <v>4988</v>
      </c>
      <c r="C2573" s="150" t="s">
        <v>45</v>
      </c>
      <c r="D2573" s="171">
        <v>3.545771598815918</v>
      </c>
      <c r="E2573" s="182">
        <v>3.5457711219787598</v>
      </c>
    </row>
    <row r="2574" spans="1:5" ht="60">
      <c r="A2574" s="135" t="s">
        <v>4989</v>
      </c>
      <c r="B2574" s="145" t="s">
        <v>4990</v>
      </c>
      <c r="C2574" s="150" t="s">
        <v>4774</v>
      </c>
      <c r="D2574" s="173">
        <v>619049.8125</v>
      </c>
      <c r="E2574" s="184">
        <v>619044.4375</v>
      </c>
    </row>
    <row r="2575" spans="1:5" ht="60">
      <c r="A2575" s="135" t="s">
        <v>4991</v>
      </c>
      <c r="B2575" s="145" t="s">
        <v>4992</v>
      </c>
      <c r="C2575" s="150" t="s">
        <v>50</v>
      </c>
      <c r="D2575" s="178">
        <v>0.9968341588973999</v>
      </c>
      <c r="E2575" s="189">
        <v>0.996834397315979</v>
      </c>
    </row>
    <row r="2576" spans="1:5" ht="60">
      <c r="A2576" s="135" t="s">
        <v>4993</v>
      </c>
      <c r="B2576" s="145" t="s">
        <v>4994</v>
      </c>
      <c r="C2576" s="150" t="s">
        <v>42</v>
      </c>
      <c r="D2576" s="177">
        <v>600.94500732421875</v>
      </c>
      <c r="E2576" s="188">
        <v>600.940673828125</v>
      </c>
    </row>
    <row r="2577" spans="1:5" ht="60">
      <c r="A2577" s="135" t="s">
        <v>4995</v>
      </c>
      <c r="B2577" s="145" t="s">
        <v>4996</v>
      </c>
      <c r="C2577" s="150" t="s">
        <v>20</v>
      </c>
      <c r="D2577" s="177">
        <v>798.32977294921875</v>
      </c>
      <c r="E2577" s="188">
        <v>798.32403564453125</v>
      </c>
    </row>
    <row r="2578" spans="1:5" ht="60">
      <c r="A2578" s="135" t="s">
        <v>4997</v>
      </c>
      <c r="B2578" s="145" t="s">
        <v>4998</v>
      </c>
      <c r="C2578" s="150" t="s">
        <v>20</v>
      </c>
      <c r="D2578" s="171">
        <v>4.783541202545166</v>
      </c>
      <c r="E2578" s="182">
        <v>4.7835206985473633</v>
      </c>
    </row>
    <row r="2579" spans="1:5" ht="60">
      <c r="A2579" s="135" t="s">
        <v>4999</v>
      </c>
      <c r="B2579" s="145" t="s">
        <v>5000</v>
      </c>
      <c r="C2579" s="150" t="s">
        <v>368</v>
      </c>
      <c r="D2579" s="177">
        <v>607.4337158203125</v>
      </c>
      <c r="E2579" s="188">
        <v>607.4283447265625</v>
      </c>
    </row>
    <row r="2580" spans="1:5" ht="60">
      <c r="A2580" s="135" t="s">
        <v>5001</v>
      </c>
      <c r="B2580" s="145" t="s">
        <v>5002</v>
      </c>
      <c r="C2580" s="150" t="s">
        <v>45</v>
      </c>
      <c r="D2580" s="174">
        <v>0</v>
      </c>
      <c r="E2580" s="185">
        <v>0</v>
      </c>
    </row>
    <row r="2581" spans="1:5" ht="60">
      <c r="A2581" s="135" t="s">
        <v>5003</v>
      </c>
      <c r="B2581" s="145" t="s">
        <v>5004</v>
      </c>
      <c r="C2581" s="150" t="s">
        <v>373</v>
      </c>
      <c r="D2581" s="171">
        <v>1.5075905323028564</v>
      </c>
      <c r="E2581" s="182">
        <v>1.5075805187225342</v>
      </c>
    </row>
    <row r="2582" spans="1:5" ht="60">
      <c r="A2582" s="135" t="s">
        <v>5005</v>
      </c>
      <c r="B2582" s="145" t="s">
        <v>5006</v>
      </c>
      <c r="C2582" s="150" t="s">
        <v>368</v>
      </c>
      <c r="D2582" s="177">
        <v>664.03582763671875</v>
      </c>
      <c r="E2582" s="188">
        <v>664.02923583984375</v>
      </c>
    </row>
    <row r="2583" spans="1:5" ht="60">
      <c r="A2583" s="135" t="s">
        <v>5007</v>
      </c>
      <c r="B2583" s="145" t="s">
        <v>5008</v>
      </c>
      <c r="C2583" s="150" t="s">
        <v>4736</v>
      </c>
      <c r="D2583" s="172">
        <v>28.906415939331055</v>
      </c>
      <c r="E2583" s="183">
        <v>28.906459808349609</v>
      </c>
    </row>
    <row r="2584" spans="1:5" ht="60">
      <c r="A2584" s="135" t="s">
        <v>5009</v>
      </c>
      <c r="B2584" s="145" t="s">
        <v>5010</v>
      </c>
      <c r="C2584" s="150" t="s">
        <v>20</v>
      </c>
      <c r="D2584" s="177">
        <v>165.68507385253906</v>
      </c>
      <c r="E2584" s="188">
        <v>165.68434143066406</v>
      </c>
    </row>
    <row r="2585" spans="1:5" ht="60">
      <c r="A2585" s="135" t="s">
        <v>5011</v>
      </c>
      <c r="B2585" s="145" t="s">
        <v>5012</v>
      </c>
      <c r="C2585" s="150" t="s">
        <v>136</v>
      </c>
      <c r="D2585" s="177">
        <v>559.33111572265625</v>
      </c>
      <c r="E2585" s="188">
        <v>559.3233642578125</v>
      </c>
    </row>
    <row r="2586" spans="1:5" ht="60">
      <c r="A2586" s="135" t="s">
        <v>5013</v>
      </c>
      <c r="B2586" s="145" t="s">
        <v>5014</v>
      </c>
      <c r="C2586" s="150" t="s">
        <v>4743</v>
      </c>
      <c r="D2586" s="178">
        <v>0.39647069573402405</v>
      </c>
      <c r="E2586" s="189">
        <v>0.39647337794303894</v>
      </c>
    </row>
    <row r="2587" spans="1:5" ht="60">
      <c r="A2587" s="135" t="s">
        <v>5015</v>
      </c>
      <c r="B2587" s="145" t="s">
        <v>5016</v>
      </c>
      <c r="C2587" s="150" t="s">
        <v>45</v>
      </c>
      <c r="D2587" s="172">
        <v>67.341941833496094</v>
      </c>
      <c r="E2587" s="183">
        <v>67.342216491699219</v>
      </c>
    </row>
    <row r="2588" spans="1:5" ht="60">
      <c r="A2588" s="135" t="s">
        <v>5017</v>
      </c>
      <c r="B2588" s="145" t="s">
        <v>5018</v>
      </c>
      <c r="C2588" s="150" t="s">
        <v>45</v>
      </c>
      <c r="D2588" s="171">
        <v>3.007676362991333</v>
      </c>
      <c r="E2588" s="182">
        <v>3.0076882839202881</v>
      </c>
    </row>
    <row r="2589" spans="1:5" ht="60">
      <c r="A2589" s="135" t="s">
        <v>5019</v>
      </c>
      <c r="B2589" s="145" t="s">
        <v>5020</v>
      </c>
      <c r="C2589" s="150" t="s">
        <v>45</v>
      </c>
      <c r="D2589" s="172">
        <v>13.631508827209473</v>
      </c>
      <c r="E2589" s="183">
        <v>13.631567001342773</v>
      </c>
    </row>
    <row r="2590" spans="1:5" ht="60">
      <c r="A2590" s="135" t="s">
        <v>5021</v>
      </c>
      <c r="B2590" s="145" t="s">
        <v>5022</v>
      </c>
      <c r="C2590" s="150" t="s">
        <v>45</v>
      </c>
      <c r="D2590" s="172">
        <v>15.175683975219727</v>
      </c>
      <c r="E2590" s="183">
        <v>15.175336837768555</v>
      </c>
    </row>
    <row r="2591" spans="1:5" ht="60">
      <c r="A2591" s="135" t="s">
        <v>5023</v>
      </c>
      <c r="B2591" s="145" t="s">
        <v>5024</v>
      </c>
      <c r="C2591" s="150" t="s">
        <v>45</v>
      </c>
      <c r="D2591" s="174">
        <v>0</v>
      </c>
      <c r="E2591" s="185">
        <v>0</v>
      </c>
    </row>
    <row r="2592" spans="1:5" ht="60">
      <c r="A2592" s="135" t="s">
        <v>5025</v>
      </c>
      <c r="B2592" s="145" t="s">
        <v>5026</v>
      </c>
      <c r="C2592" s="150" t="s">
        <v>45</v>
      </c>
      <c r="D2592" s="178">
        <v>0.81001687049865723</v>
      </c>
      <c r="E2592" s="189">
        <v>0.81002014875411987</v>
      </c>
    </row>
    <row r="2593" spans="1:5" ht="60">
      <c r="A2593" s="135" t="s">
        <v>5027</v>
      </c>
      <c r="B2593" s="145" t="s">
        <v>5028</v>
      </c>
      <c r="C2593" s="150" t="s">
        <v>45</v>
      </c>
      <c r="D2593" s="178">
        <v>3.3172756433486938E-2</v>
      </c>
      <c r="E2593" s="189">
        <v>3.317289799451828E-2</v>
      </c>
    </row>
    <row r="2594" spans="1:5" ht="60">
      <c r="A2594" s="135" t="s">
        <v>5029</v>
      </c>
      <c r="B2594" s="145" t="s">
        <v>5030</v>
      </c>
      <c r="C2594" s="150" t="s">
        <v>2513</v>
      </c>
      <c r="D2594" s="171">
        <v>1.6586376428604126</v>
      </c>
      <c r="E2594" s="182">
        <v>1.6586449146270752</v>
      </c>
    </row>
    <row r="2595" spans="1:5" ht="60">
      <c r="A2595" s="135" t="s">
        <v>5031</v>
      </c>
      <c r="B2595" s="145" t="s">
        <v>5032</v>
      </c>
      <c r="C2595" s="150" t="s">
        <v>2504</v>
      </c>
      <c r="D2595" s="174">
        <v>0</v>
      </c>
      <c r="E2595" s="185">
        <v>0</v>
      </c>
    </row>
    <row r="2596" spans="1:5" ht="60">
      <c r="A2596" s="135" t="s">
        <v>5033</v>
      </c>
      <c r="B2596" s="145" t="s">
        <v>5034</v>
      </c>
      <c r="C2596" s="150" t="s">
        <v>2504</v>
      </c>
      <c r="D2596" s="174">
        <v>0</v>
      </c>
      <c r="E2596" s="185">
        <v>0</v>
      </c>
    </row>
    <row r="2597" spans="1:5" ht="60">
      <c r="A2597" s="135" t="s">
        <v>5035</v>
      </c>
      <c r="B2597" s="145" t="s">
        <v>5036</v>
      </c>
      <c r="C2597" s="150" t="s">
        <v>2504</v>
      </c>
      <c r="D2597" s="174">
        <v>0</v>
      </c>
      <c r="E2597" s="185">
        <v>0</v>
      </c>
    </row>
    <row r="2598" spans="1:5" ht="60">
      <c r="A2598" s="135" t="s">
        <v>5037</v>
      </c>
      <c r="B2598" s="145" t="s">
        <v>5038</v>
      </c>
      <c r="C2598" s="150" t="s">
        <v>2504</v>
      </c>
      <c r="D2598" s="174">
        <v>0</v>
      </c>
      <c r="E2598" s="185">
        <v>0</v>
      </c>
    </row>
    <row r="2599" spans="1:5" ht="60">
      <c r="A2599" s="135" t="s">
        <v>5039</v>
      </c>
      <c r="B2599" s="145" t="s">
        <v>5040</v>
      </c>
      <c r="C2599" s="150" t="s">
        <v>2504</v>
      </c>
      <c r="D2599" s="174">
        <v>0</v>
      </c>
      <c r="E2599" s="185">
        <v>0</v>
      </c>
    </row>
    <row r="2600" spans="1:5" ht="60">
      <c r="A2600" s="135" t="s">
        <v>5041</v>
      </c>
      <c r="B2600" s="145" t="s">
        <v>5042</v>
      </c>
      <c r="C2600" s="150" t="s">
        <v>45</v>
      </c>
      <c r="D2600" s="171">
        <v>3.545771598815918</v>
      </c>
      <c r="E2600" s="182">
        <v>3.5457711219787598</v>
      </c>
    </row>
    <row r="2601" spans="1:5" ht="60">
      <c r="A2601" s="135" t="s">
        <v>5043</v>
      </c>
      <c r="B2601" s="145" t="s">
        <v>5044</v>
      </c>
      <c r="C2601" s="150" t="s">
        <v>4774</v>
      </c>
      <c r="D2601" s="173">
        <v>619049.8125</v>
      </c>
      <c r="E2601" s="184">
        <v>619044.4375</v>
      </c>
    </row>
    <row r="2602" spans="1:5" ht="60">
      <c r="A2602" s="135" t="s">
        <v>5045</v>
      </c>
      <c r="B2602" s="145" t="s">
        <v>5046</v>
      </c>
      <c r="C2602" s="150" t="s">
        <v>50</v>
      </c>
      <c r="D2602" s="178">
        <v>0.99434161186218262</v>
      </c>
      <c r="E2602" s="189">
        <v>0.99434173107147217</v>
      </c>
    </row>
    <row r="2603" spans="1:5" ht="60">
      <c r="A2603" s="135" t="s">
        <v>5047</v>
      </c>
      <c r="B2603" s="145" t="s">
        <v>5048</v>
      </c>
      <c r="C2603" s="150" t="s">
        <v>42</v>
      </c>
      <c r="D2603" s="177">
        <v>414.24008178710937</v>
      </c>
      <c r="E2603" s="188">
        <v>414.2337646484375</v>
      </c>
    </row>
    <row r="2604" spans="1:5" ht="60">
      <c r="A2604" s="135" t="s">
        <v>5049</v>
      </c>
      <c r="B2604" s="145" t="s">
        <v>5050</v>
      </c>
      <c r="C2604" s="150" t="s">
        <v>20</v>
      </c>
      <c r="D2604" s="177">
        <v>798.32977294921875</v>
      </c>
      <c r="E2604" s="188">
        <v>798.32403564453125</v>
      </c>
    </row>
    <row r="2605" spans="1:5" ht="60">
      <c r="A2605" s="135" t="s">
        <v>5051</v>
      </c>
      <c r="B2605" s="145" t="s">
        <v>5052</v>
      </c>
      <c r="C2605" s="150" t="s">
        <v>20</v>
      </c>
      <c r="D2605" s="171">
        <v>4.783541202545166</v>
      </c>
      <c r="E2605" s="182">
        <v>4.7835206985473633</v>
      </c>
    </row>
    <row r="2606" spans="1:5" ht="60">
      <c r="A2606" s="135" t="s">
        <v>5053</v>
      </c>
      <c r="B2606" s="145" t="s">
        <v>5054</v>
      </c>
      <c r="C2606" s="150" t="s">
        <v>368</v>
      </c>
      <c r="D2606" s="177">
        <v>381.4761962890625</v>
      </c>
      <c r="E2606" s="188">
        <v>381.46884155273437</v>
      </c>
    </row>
    <row r="2607" spans="1:5" ht="60">
      <c r="A2607" s="135" t="s">
        <v>5055</v>
      </c>
      <c r="B2607" s="145" t="s">
        <v>5056</v>
      </c>
      <c r="C2607" s="150" t="s">
        <v>45</v>
      </c>
      <c r="D2607" s="174">
        <v>0</v>
      </c>
      <c r="E2607" s="185">
        <v>0</v>
      </c>
    </row>
    <row r="2608" spans="1:5" ht="60">
      <c r="A2608" s="135" t="s">
        <v>5057</v>
      </c>
      <c r="B2608" s="145" t="s">
        <v>5058</v>
      </c>
      <c r="C2608" s="150" t="s">
        <v>373</v>
      </c>
      <c r="D2608" s="171">
        <v>1.2168866395950317</v>
      </c>
      <c r="E2608" s="182">
        <v>1.2168724536895752</v>
      </c>
    </row>
    <row r="2609" spans="1:5" ht="60">
      <c r="A2609" s="135" t="s">
        <v>5059</v>
      </c>
      <c r="B2609" s="145" t="s">
        <v>5060</v>
      </c>
      <c r="C2609" s="150" t="s">
        <v>368</v>
      </c>
      <c r="D2609" s="177">
        <v>437.37881469726562</v>
      </c>
      <c r="E2609" s="188">
        <v>437.37054443359375</v>
      </c>
    </row>
    <row r="2610" spans="1:5" ht="60">
      <c r="A2610" s="135" t="s">
        <v>5061</v>
      </c>
      <c r="B2610" s="145" t="s">
        <v>5062</v>
      </c>
      <c r="C2610" s="150" t="s">
        <v>4736</v>
      </c>
      <c r="D2610" s="172">
        <v>28.906415939331055</v>
      </c>
      <c r="E2610" s="183">
        <v>28.906459808349609</v>
      </c>
    </row>
    <row r="2611" spans="1:5" ht="60">
      <c r="A2611" s="135" t="s">
        <v>5063</v>
      </c>
      <c r="B2611" s="145" t="s">
        <v>5064</v>
      </c>
      <c r="C2611" s="150" t="s">
        <v>20</v>
      </c>
      <c r="D2611" s="177">
        <v>165.68507385253906</v>
      </c>
      <c r="E2611" s="188">
        <v>165.68434143066406</v>
      </c>
    </row>
    <row r="2612" spans="1:5" ht="60">
      <c r="A2612" s="135" t="s">
        <v>5065</v>
      </c>
      <c r="B2612" s="145" t="s">
        <v>5066</v>
      </c>
      <c r="C2612" s="150" t="s">
        <v>136</v>
      </c>
      <c r="D2612" s="177">
        <v>440.96176147460938</v>
      </c>
      <c r="E2612" s="188">
        <v>440.95379638671875</v>
      </c>
    </row>
    <row r="2613" spans="1:5" ht="60">
      <c r="A2613" s="135" t="s">
        <v>5067</v>
      </c>
      <c r="B2613" s="145" t="s">
        <v>5068</v>
      </c>
      <c r="C2613" s="150" t="s">
        <v>4743</v>
      </c>
      <c r="D2613" s="178">
        <v>0.50289714336395264</v>
      </c>
      <c r="E2613" s="189">
        <v>0.50290262699127197</v>
      </c>
    </row>
    <row r="2614" spans="1:5" ht="60">
      <c r="A2614" s="135" t="s">
        <v>5069</v>
      </c>
      <c r="B2614" s="145" t="s">
        <v>5070</v>
      </c>
      <c r="C2614" s="150" t="s">
        <v>45</v>
      </c>
      <c r="D2614" s="172">
        <v>67.341941833496094</v>
      </c>
      <c r="E2614" s="183">
        <v>67.342216491699219</v>
      </c>
    </row>
    <row r="2615" spans="1:5" ht="60">
      <c r="A2615" s="135" t="s">
        <v>5071</v>
      </c>
      <c r="B2615" s="145" t="s">
        <v>5072</v>
      </c>
      <c r="C2615" s="150" t="s">
        <v>45</v>
      </c>
      <c r="D2615" s="171">
        <v>3.007676362991333</v>
      </c>
      <c r="E2615" s="182">
        <v>3.0076882839202881</v>
      </c>
    </row>
    <row r="2616" spans="1:5" ht="60">
      <c r="A2616" s="135" t="s">
        <v>5073</v>
      </c>
      <c r="B2616" s="145" t="s">
        <v>5074</v>
      </c>
      <c r="C2616" s="150" t="s">
        <v>45</v>
      </c>
      <c r="D2616" s="172">
        <v>13.631508827209473</v>
      </c>
      <c r="E2616" s="183">
        <v>13.631567001342773</v>
      </c>
    </row>
    <row r="2617" spans="1:5" ht="60">
      <c r="A2617" s="135" t="s">
        <v>5075</v>
      </c>
      <c r="B2617" s="145" t="s">
        <v>5076</v>
      </c>
      <c r="C2617" s="150" t="s">
        <v>45</v>
      </c>
      <c r="D2617" s="172">
        <v>15.175683975219727</v>
      </c>
      <c r="E2617" s="183">
        <v>15.175336837768555</v>
      </c>
    </row>
    <row r="2618" spans="1:5" ht="75">
      <c r="A2618" s="135" t="s">
        <v>5077</v>
      </c>
      <c r="B2618" s="145" t="s">
        <v>5078</v>
      </c>
      <c r="C2618" s="150" t="s">
        <v>45</v>
      </c>
      <c r="D2618" s="174">
        <v>0</v>
      </c>
      <c r="E2618" s="185">
        <v>0</v>
      </c>
    </row>
    <row r="2619" spans="1:5" ht="60">
      <c r="A2619" s="135" t="s">
        <v>5079</v>
      </c>
      <c r="B2619" s="145" t="s">
        <v>5080</v>
      </c>
      <c r="C2619" s="150" t="s">
        <v>45</v>
      </c>
      <c r="D2619" s="178">
        <v>0.81001687049865723</v>
      </c>
      <c r="E2619" s="189">
        <v>0.81002014875411987</v>
      </c>
    </row>
    <row r="2620" spans="1:5" ht="60">
      <c r="A2620" s="135" t="s">
        <v>5081</v>
      </c>
      <c r="B2620" s="145" t="s">
        <v>5082</v>
      </c>
      <c r="C2620" s="150" t="s">
        <v>45</v>
      </c>
      <c r="D2620" s="178">
        <v>3.3172756433486938E-2</v>
      </c>
      <c r="E2620" s="189">
        <v>3.317289799451828E-2</v>
      </c>
    </row>
    <row r="2621" spans="1:5" ht="60">
      <c r="A2621" s="135" t="s">
        <v>5083</v>
      </c>
      <c r="B2621" s="145" t="s">
        <v>5084</v>
      </c>
      <c r="C2621" s="150" t="s">
        <v>2513</v>
      </c>
      <c r="D2621" s="171">
        <v>1.6586376428604126</v>
      </c>
      <c r="E2621" s="182">
        <v>1.6586449146270752</v>
      </c>
    </row>
    <row r="2622" spans="1:5" ht="60">
      <c r="A2622" s="135" t="s">
        <v>5085</v>
      </c>
      <c r="B2622" s="145" t="s">
        <v>5086</v>
      </c>
      <c r="C2622" s="150" t="s">
        <v>2504</v>
      </c>
      <c r="D2622" s="174">
        <v>0</v>
      </c>
      <c r="E2622" s="185">
        <v>0</v>
      </c>
    </row>
    <row r="2623" spans="1:5" ht="60">
      <c r="A2623" s="135" t="s">
        <v>5087</v>
      </c>
      <c r="B2623" s="145" t="s">
        <v>5088</v>
      </c>
      <c r="C2623" s="150" t="s">
        <v>2504</v>
      </c>
      <c r="D2623" s="174">
        <v>0</v>
      </c>
      <c r="E2623" s="185">
        <v>0</v>
      </c>
    </row>
    <row r="2624" spans="1:5" ht="60">
      <c r="A2624" s="135" t="s">
        <v>5089</v>
      </c>
      <c r="B2624" s="145" t="s">
        <v>5090</v>
      </c>
      <c r="C2624" s="150" t="s">
        <v>2504</v>
      </c>
      <c r="D2624" s="174">
        <v>0</v>
      </c>
      <c r="E2624" s="185">
        <v>0</v>
      </c>
    </row>
    <row r="2625" spans="1:5" ht="60">
      <c r="A2625" s="135" t="s">
        <v>5091</v>
      </c>
      <c r="B2625" s="145" t="s">
        <v>5092</v>
      </c>
      <c r="C2625" s="150" t="s">
        <v>2504</v>
      </c>
      <c r="D2625" s="174">
        <v>0</v>
      </c>
      <c r="E2625" s="185">
        <v>0</v>
      </c>
    </row>
    <row r="2626" spans="1:5" ht="60">
      <c r="A2626" s="135" t="s">
        <v>5093</v>
      </c>
      <c r="B2626" s="145" t="s">
        <v>5094</v>
      </c>
      <c r="C2626" s="150" t="s">
        <v>2504</v>
      </c>
      <c r="D2626" s="174">
        <v>0</v>
      </c>
      <c r="E2626" s="185">
        <v>0</v>
      </c>
    </row>
    <row r="2627" spans="1:5" ht="60">
      <c r="A2627" s="135" t="s">
        <v>5095</v>
      </c>
      <c r="B2627" s="145" t="s">
        <v>5096</v>
      </c>
      <c r="C2627" s="150" t="s">
        <v>45</v>
      </c>
      <c r="D2627" s="171">
        <v>3.545771598815918</v>
      </c>
      <c r="E2627" s="182">
        <v>3.5457711219787598</v>
      </c>
    </row>
    <row r="2628" spans="1:5" ht="60">
      <c r="A2628" s="135" t="s">
        <v>5097</v>
      </c>
      <c r="B2628" s="145" t="s">
        <v>5098</v>
      </c>
      <c r="C2628" s="150" t="s">
        <v>4774</v>
      </c>
      <c r="D2628" s="173">
        <v>619049.8125</v>
      </c>
      <c r="E2628" s="184">
        <v>619044.4375</v>
      </c>
    </row>
    <row r="2629" spans="1:5" ht="75">
      <c r="A2629" s="135" t="s">
        <v>5099</v>
      </c>
      <c r="B2629" s="145" t="s">
        <v>5100</v>
      </c>
      <c r="C2629" s="150" t="s">
        <v>50</v>
      </c>
      <c r="D2629" s="171">
        <v>1.009297251701355</v>
      </c>
      <c r="E2629" s="182">
        <v>1.0092973709106445</v>
      </c>
    </row>
    <row r="2630" spans="1:5" ht="75">
      <c r="A2630" s="135" t="s">
        <v>5101</v>
      </c>
      <c r="B2630" s="145" t="s">
        <v>5102</v>
      </c>
      <c r="C2630" s="150" t="s">
        <v>42</v>
      </c>
      <c r="D2630" s="176">
        <v>1003.1690673828125</v>
      </c>
      <c r="E2630" s="187">
        <v>1003.1685180664062</v>
      </c>
    </row>
    <row r="2631" spans="1:5" ht="75">
      <c r="A2631" s="135" t="s">
        <v>5103</v>
      </c>
      <c r="B2631" s="145" t="s">
        <v>5104</v>
      </c>
      <c r="C2631" s="150" t="s">
        <v>20</v>
      </c>
      <c r="D2631" s="177">
        <v>798.32977294921875</v>
      </c>
      <c r="E2631" s="188">
        <v>798.32403564453125</v>
      </c>
    </row>
    <row r="2632" spans="1:5" ht="75">
      <c r="A2632" s="135" t="s">
        <v>5105</v>
      </c>
      <c r="B2632" s="145" t="s">
        <v>5106</v>
      </c>
      <c r="C2632" s="150" t="s">
        <v>20</v>
      </c>
      <c r="D2632" s="171">
        <v>4.783541202545166</v>
      </c>
      <c r="E2632" s="182">
        <v>4.7835206985473633</v>
      </c>
    </row>
    <row r="2633" spans="1:5" ht="75">
      <c r="A2633" s="135" t="s">
        <v>5107</v>
      </c>
      <c r="B2633" s="145" t="s">
        <v>5108</v>
      </c>
      <c r="C2633" s="150" t="s">
        <v>368</v>
      </c>
      <c r="D2633" s="176">
        <v>1099.546630859375</v>
      </c>
      <c r="E2633" s="187">
        <v>1099.5460205078125</v>
      </c>
    </row>
    <row r="2634" spans="1:5" ht="75">
      <c r="A2634" s="135" t="s">
        <v>5109</v>
      </c>
      <c r="B2634" s="145" t="s">
        <v>5110</v>
      </c>
      <c r="C2634" s="150" t="s">
        <v>45</v>
      </c>
      <c r="D2634" s="174">
        <v>0</v>
      </c>
      <c r="E2634" s="185">
        <v>0</v>
      </c>
    </row>
    <row r="2635" spans="1:5" ht="75">
      <c r="A2635" s="135" t="s">
        <v>5111</v>
      </c>
      <c r="B2635" s="145" t="s">
        <v>5112</v>
      </c>
      <c r="C2635" s="150" t="s">
        <v>373</v>
      </c>
      <c r="D2635" s="171">
        <v>1.9930117130279541</v>
      </c>
      <c r="E2635" s="182">
        <v>1.9930063486099243</v>
      </c>
    </row>
    <row r="2636" spans="1:5" ht="75">
      <c r="A2636" s="135" t="s">
        <v>5113</v>
      </c>
      <c r="B2636" s="145" t="s">
        <v>5114</v>
      </c>
      <c r="C2636" s="150" t="s">
        <v>368</v>
      </c>
      <c r="D2636" s="176">
        <v>1184.845947265625</v>
      </c>
      <c r="E2636" s="187">
        <v>1184.843017578125</v>
      </c>
    </row>
    <row r="2637" spans="1:5" ht="75">
      <c r="A2637" s="135" t="s">
        <v>5115</v>
      </c>
      <c r="B2637" s="145" t="s">
        <v>5116</v>
      </c>
      <c r="C2637" s="150" t="s">
        <v>4736</v>
      </c>
      <c r="D2637" s="172">
        <v>28.906415939331055</v>
      </c>
      <c r="E2637" s="183">
        <v>28.906459808349609</v>
      </c>
    </row>
    <row r="2638" spans="1:5" ht="75">
      <c r="A2638" s="135" t="s">
        <v>5117</v>
      </c>
      <c r="B2638" s="145" t="s">
        <v>5118</v>
      </c>
      <c r="C2638" s="150" t="s">
        <v>20</v>
      </c>
      <c r="D2638" s="177">
        <v>165.68507385253906</v>
      </c>
      <c r="E2638" s="188">
        <v>165.68434143066406</v>
      </c>
    </row>
    <row r="2639" spans="1:5" ht="75">
      <c r="A2639" s="135" t="s">
        <v>5119</v>
      </c>
      <c r="B2639" s="145" t="s">
        <v>5120</v>
      </c>
      <c r="C2639" s="150" t="s">
        <v>136</v>
      </c>
      <c r="D2639" s="177">
        <v>806.6282958984375</v>
      </c>
      <c r="E2639" s="188">
        <v>806.62078857421875</v>
      </c>
    </row>
    <row r="2640" spans="1:5" ht="75">
      <c r="A2640" s="135" t="s">
        <v>5121</v>
      </c>
      <c r="B2640" s="145" t="s">
        <v>5122</v>
      </c>
      <c r="C2640" s="150" t="s">
        <v>4743</v>
      </c>
      <c r="D2640" s="178">
        <v>0.27492016553878784</v>
      </c>
      <c r="E2640" s="189">
        <v>0.2749207615852356</v>
      </c>
    </row>
    <row r="2641" spans="1:5" ht="75">
      <c r="A2641" s="135" t="s">
        <v>5123</v>
      </c>
      <c r="B2641" s="145" t="s">
        <v>5124</v>
      </c>
      <c r="C2641" s="150" t="s">
        <v>45</v>
      </c>
      <c r="D2641" s="172">
        <v>67.341941833496094</v>
      </c>
      <c r="E2641" s="183">
        <v>67.342216491699219</v>
      </c>
    </row>
    <row r="2642" spans="1:5" ht="75">
      <c r="A2642" s="135" t="s">
        <v>5125</v>
      </c>
      <c r="B2642" s="145" t="s">
        <v>5126</v>
      </c>
      <c r="C2642" s="150" t="s">
        <v>45</v>
      </c>
      <c r="D2642" s="171">
        <v>3.007676362991333</v>
      </c>
      <c r="E2642" s="182">
        <v>3.0076882839202881</v>
      </c>
    </row>
    <row r="2643" spans="1:5" ht="75">
      <c r="A2643" s="135" t="s">
        <v>5127</v>
      </c>
      <c r="B2643" s="145" t="s">
        <v>5128</v>
      </c>
      <c r="C2643" s="150" t="s">
        <v>45</v>
      </c>
      <c r="D2643" s="172">
        <v>13.631508827209473</v>
      </c>
      <c r="E2643" s="183">
        <v>13.631567001342773</v>
      </c>
    </row>
    <row r="2644" spans="1:5" ht="75">
      <c r="A2644" s="135" t="s">
        <v>5129</v>
      </c>
      <c r="B2644" s="145" t="s">
        <v>5130</v>
      </c>
      <c r="C2644" s="150" t="s">
        <v>45</v>
      </c>
      <c r="D2644" s="172">
        <v>15.175683975219727</v>
      </c>
      <c r="E2644" s="183">
        <v>15.175336837768555</v>
      </c>
    </row>
    <row r="2645" spans="1:5" ht="75">
      <c r="A2645" s="135" t="s">
        <v>5131</v>
      </c>
      <c r="B2645" s="145" t="s">
        <v>5132</v>
      </c>
      <c r="C2645" s="150" t="s">
        <v>45</v>
      </c>
      <c r="D2645" s="174">
        <v>0</v>
      </c>
      <c r="E2645" s="185">
        <v>0</v>
      </c>
    </row>
    <row r="2646" spans="1:5" ht="75">
      <c r="A2646" s="135" t="s">
        <v>5133</v>
      </c>
      <c r="B2646" s="145" t="s">
        <v>5134</v>
      </c>
      <c r="C2646" s="150" t="s">
        <v>45</v>
      </c>
      <c r="D2646" s="178">
        <v>0.81001687049865723</v>
      </c>
      <c r="E2646" s="189">
        <v>0.81002014875411987</v>
      </c>
    </row>
    <row r="2647" spans="1:5" ht="75">
      <c r="A2647" s="135" t="s">
        <v>5135</v>
      </c>
      <c r="B2647" s="145" t="s">
        <v>5136</v>
      </c>
      <c r="C2647" s="150" t="s">
        <v>45</v>
      </c>
      <c r="D2647" s="178">
        <v>3.3172756433486938E-2</v>
      </c>
      <c r="E2647" s="189">
        <v>3.317289799451828E-2</v>
      </c>
    </row>
    <row r="2648" spans="1:5" ht="75">
      <c r="A2648" s="135" t="s">
        <v>5137</v>
      </c>
      <c r="B2648" s="145" t="s">
        <v>5138</v>
      </c>
      <c r="C2648" s="150" t="s">
        <v>2513</v>
      </c>
      <c r="D2648" s="171">
        <v>1.6586376428604126</v>
      </c>
      <c r="E2648" s="182">
        <v>1.6586449146270752</v>
      </c>
    </row>
    <row r="2649" spans="1:5" ht="75">
      <c r="A2649" s="135" t="s">
        <v>5139</v>
      </c>
      <c r="B2649" s="145" t="s">
        <v>5140</v>
      </c>
      <c r="C2649" s="150" t="s">
        <v>2504</v>
      </c>
      <c r="D2649" s="174">
        <v>0</v>
      </c>
      <c r="E2649" s="185">
        <v>0</v>
      </c>
    </row>
    <row r="2650" spans="1:5" ht="75">
      <c r="A2650" s="135" t="s">
        <v>5141</v>
      </c>
      <c r="B2650" s="145" t="s">
        <v>5142</v>
      </c>
      <c r="C2650" s="150" t="s">
        <v>2504</v>
      </c>
      <c r="D2650" s="174">
        <v>0</v>
      </c>
      <c r="E2650" s="185">
        <v>0</v>
      </c>
    </row>
    <row r="2651" spans="1:5" ht="75">
      <c r="A2651" s="135" t="s">
        <v>5143</v>
      </c>
      <c r="B2651" s="145" t="s">
        <v>5144</v>
      </c>
      <c r="C2651" s="150" t="s">
        <v>2504</v>
      </c>
      <c r="D2651" s="174">
        <v>0</v>
      </c>
      <c r="E2651" s="185">
        <v>0</v>
      </c>
    </row>
    <row r="2652" spans="1:5" ht="75">
      <c r="A2652" s="135" t="s">
        <v>5145</v>
      </c>
      <c r="B2652" s="145" t="s">
        <v>5146</v>
      </c>
      <c r="C2652" s="150" t="s">
        <v>2504</v>
      </c>
      <c r="D2652" s="174">
        <v>0</v>
      </c>
      <c r="E2652" s="185">
        <v>0</v>
      </c>
    </row>
    <row r="2653" spans="1:5" ht="75">
      <c r="A2653" s="135" t="s">
        <v>5147</v>
      </c>
      <c r="B2653" s="145" t="s">
        <v>5148</v>
      </c>
      <c r="C2653" s="150" t="s">
        <v>2504</v>
      </c>
      <c r="D2653" s="174">
        <v>0</v>
      </c>
      <c r="E2653" s="185">
        <v>0</v>
      </c>
    </row>
    <row r="2654" spans="1:5" ht="75">
      <c r="A2654" s="135" t="s">
        <v>5149</v>
      </c>
      <c r="B2654" s="145" t="s">
        <v>5150</v>
      </c>
      <c r="C2654" s="150" t="s">
        <v>45</v>
      </c>
      <c r="D2654" s="171">
        <v>3.545771598815918</v>
      </c>
      <c r="E2654" s="182">
        <v>3.5457711219787598</v>
      </c>
    </row>
    <row r="2655" spans="1:5" ht="75">
      <c r="A2655" s="135" t="s">
        <v>5151</v>
      </c>
      <c r="B2655" s="145" t="s">
        <v>5152</v>
      </c>
      <c r="C2655" s="150" t="s">
        <v>4774</v>
      </c>
      <c r="D2655" s="173">
        <v>619049.8125</v>
      </c>
      <c r="E2655" s="184">
        <v>619044.4375</v>
      </c>
    </row>
    <row r="2656" spans="1:5" ht="45">
      <c r="A2656" s="135" t="s">
        <v>5153</v>
      </c>
      <c r="B2656" s="145" t="s">
        <v>5154</v>
      </c>
      <c r="C2656" s="150" t="s">
        <v>50</v>
      </c>
      <c r="D2656" s="171">
        <v>1.0323539972305298</v>
      </c>
      <c r="E2656" s="182">
        <v>1.0323542356491089</v>
      </c>
    </row>
    <row r="2657" spans="1:5" ht="45">
      <c r="A2657" s="135" t="s">
        <v>5155</v>
      </c>
      <c r="B2657" s="145" t="s">
        <v>5156</v>
      </c>
      <c r="C2657" s="150" t="s">
        <v>42</v>
      </c>
      <c r="D2657" s="172">
        <v>31.410140991210938</v>
      </c>
      <c r="E2657" s="183">
        <v>31.410140991210938</v>
      </c>
    </row>
    <row r="2658" spans="1:5" ht="45">
      <c r="A2658" s="135" t="s">
        <v>5157</v>
      </c>
      <c r="B2658" s="145" t="s">
        <v>5158</v>
      </c>
      <c r="C2658" s="150" t="s">
        <v>20</v>
      </c>
      <c r="D2658" s="172">
        <v>64.735977172851563</v>
      </c>
      <c r="E2658" s="183">
        <v>64.735359191894531</v>
      </c>
    </row>
    <row r="2659" spans="1:5" ht="45">
      <c r="A2659" s="135" t="s">
        <v>5159</v>
      </c>
      <c r="B2659" s="145" t="s">
        <v>5160</v>
      </c>
      <c r="C2659" s="150" t="s">
        <v>20</v>
      </c>
      <c r="D2659" s="174">
        <v>0</v>
      </c>
      <c r="E2659" s="185">
        <v>0</v>
      </c>
    </row>
    <row r="2660" spans="1:5" ht="45">
      <c r="A2660" s="135" t="s">
        <v>5161</v>
      </c>
      <c r="B2660" s="145" t="s">
        <v>5162</v>
      </c>
      <c r="C2660" s="150" t="s">
        <v>368</v>
      </c>
      <c r="D2660" s="174">
        <v>0</v>
      </c>
      <c r="E2660" s="185">
        <v>0</v>
      </c>
    </row>
    <row r="2661" spans="1:5" ht="45">
      <c r="A2661" s="135" t="s">
        <v>5163</v>
      </c>
      <c r="B2661" s="145" t="s">
        <v>5164</v>
      </c>
      <c r="C2661" s="150" t="s">
        <v>45</v>
      </c>
      <c r="D2661" s="172">
        <v>70.561294555664063</v>
      </c>
      <c r="E2661" s="183">
        <v>70.551246643066406</v>
      </c>
    </row>
    <row r="2662" spans="1:5" ht="45">
      <c r="A2662" s="135" t="s">
        <v>5165</v>
      </c>
      <c r="B2662" s="145" t="s">
        <v>5166</v>
      </c>
      <c r="C2662" s="150" t="s">
        <v>373</v>
      </c>
      <c r="D2662" s="178">
        <v>0.21654574573040009</v>
      </c>
      <c r="E2662" s="189">
        <v>0.21654161810874939</v>
      </c>
    </row>
    <row r="2663" spans="1:5" ht="45">
      <c r="A2663" s="135" t="s">
        <v>5167</v>
      </c>
      <c r="B2663" s="145" t="s">
        <v>5168</v>
      </c>
      <c r="C2663" s="150" t="s">
        <v>368</v>
      </c>
      <c r="D2663" s="171">
        <v>6.5703577995300293</v>
      </c>
      <c r="E2663" s="182">
        <v>6.5703425407409668</v>
      </c>
    </row>
    <row r="2664" spans="1:5" ht="45">
      <c r="A2664" s="135" t="s">
        <v>5169</v>
      </c>
      <c r="B2664" s="145" t="s">
        <v>5170</v>
      </c>
      <c r="C2664" s="150" t="s">
        <v>4736</v>
      </c>
      <c r="D2664" s="172">
        <v>28.622810363769531</v>
      </c>
      <c r="E2664" s="183">
        <v>28.622859954833984</v>
      </c>
    </row>
    <row r="2665" spans="1:5" ht="45">
      <c r="A2665" s="135" t="s">
        <v>5171</v>
      </c>
      <c r="B2665" s="145" t="s">
        <v>5172</v>
      </c>
      <c r="C2665" s="150" t="s">
        <v>20</v>
      </c>
      <c r="D2665" s="178">
        <v>2.9215013608336449E-2</v>
      </c>
      <c r="E2665" s="189">
        <v>2.9214818030595779E-2</v>
      </c>
    </row>
    <row r="2666" spans="1:5" ht="45">
      <c r="A2666" s="135" t="s">
        <v>5173</v>
      </c>
      <c r="B2666" s="145" t="s">
        <v>5174</v>
      </c>
      <c r="C2666" s="150" t="s">
        <v>136</v>
      </c>
      <c r="D2666" s="172">
        <v>15.410724639892578</v>
      </c>
      <c r="E2666" s="183">
        <v>15.41054630279541</v>
      </c>
    </row>
    <row r="2667" spans="1:5" ht="45">
      <c r="A2667" s="135" t="s">
        <v>5175</v>
      </c>
      <c r="B2667" s="145" t="s">
        <v>5176</v>
      </c>
      <c r="C2667" s="150" t="s">
        <v>4743</v>
      </c>
      <c r="D2667" s="171">
        <v>1.1668646335601807</v>
      </c>
      <c r="E2667" s="182">
        <v>1.1668667793273926</v>
      </c>
    </row>
    <row r="2668" spans="1:5" ht="45">
      <c r="A2668" s="135" t="s">
        <v>5177</v>
      </c>
      <c r="B2668" s="145" t="s">
        <v>5178</v>
      </c>
      <c r="C2668" s="150" t="s">
        <v>45</v>
      </c>
      <c r="D2668" s="172">
        <v>75.626548767089844</v>
      </c>
      <c r="E2668" s="183">
        <v>75.62689208984375</v>
      </c>
    </row>
    <row r="2669" spans="1:5" ht="45">
      <c r="A2669" s="135" t="s">
        <v>5179</v>
      </c>
      <c r="B2669" s="145" t="s">
        <v>5180</v>
      </c>
      <c r="C2669" s="150" t="s">
        <v>45</v>
      </c>
      <c r="D2669" s="172">
        <v>20.29124641418457</v>
      </c>
      <c r="E2669" s="183">
        <v>20.291343688964844</v>
      </c>
    </row>
    <row r="2670" spans="1:5" ht="45">
      <c r="A2670" s="135" t="s">
        <v>5181</v>
      </c>
      <c r="B2670" s="145" t="s">
        <v>5182</v>
      </c>
      <c r="C2670" s="150" t="s">
        <v>45</v>
      </c>
      <c r="D2670" s="178">
        <v>2.9350887984037399E-2</v>
      </c>
      <c r="E2670" s="189">
        <v>2.9351025819778442E-2</v>
      </c>
    </row>
    <row r="2671" spans="1:5" ht="45">
      <c r="A2671" s="135" t="s">
        <v>5183</v>
      </c>
      <c r="B2671" s="145" t="s">
        <v>5184</v>
      </c>
      <c r="C2671" s="150" t="s">
        <v>45</v>
      </c>
      <c r="D2671" s="171">
        <v>3.1420629024505615</v>
      </c>
      <c r="E2671" s="182">
        <v>3.1416149139404297</v>
      </c>
    </row>
    <row r="2672" spans="1:5" ht="45">
      <c r="A2672" s="135" t="s">
        <v>5185</v>
      </c>
      <c r="B2672" s="145" t="s">
        <v>5186</v>
      </c>
      <c r="C2672" s="150" t="s">
        <v>45</v>
      </c>
      <c r="D2672" s="174">
        <v>0</v>
      </c>
      <c r="E2672" s="185">
        <v>0</v>
      </c>
    </row>
    <row r="2673" spans="1:5" ht="45">
      <c r="A2673" s="135" t="s">
        <v>5187</v>
      </c>
      <c r="B2673" s="145" t="s">
        <v>5188</v>
      </c>
      <c r="C2673" s="150" t="s">
        <v>45</v>
      </c>
      <c r="D2673" s="178">
        <v>0.91079485416412354</v>
      </c>
      <c r="E2673" s="189">
        <v>0.91079908609390259</v>
      </c>
    </row>
    <row r="2674" spans="1:5" ht="45">
      <c r="A2674" s="135" t="s">
        <v>5189</v>
      </c>
      <c r="B2674" s="145" t="s">
        <v>5190</v>
      </c>
      <c r="C2674" s="150" t="s">
        <v>45</v>
      </c>
      <c r="D2674" s="174">
        <v>0</v>
      </c>
      <c r="E2674" s="185">
        <v>0</v>
      </c>
    </row>
    <row r="2675" spans="1:5" ht="45">
      <c r="A2675" s="135" t="s">
        <v>5191</v>
      </c>
      <c r="B2675" s="145" t="s">
        <v>5192</v>
      </c>
      <c r="C2675" s="150" t="s">
        <v>2513</v>
      </c>
      <c r="D2675" s="174">
        <v>0</v>
      </c>
      <c r="E2675" s="185">
        <v>0</v>
      </c>
    </row>
    <row r="2676" spans="1:5" ht="45">
      <c r="A2676" s="135" t="s">
        <v>5193</v>
      </c>
      <c r="B2676" s="145" t="s">
        <v>5194</v>
      </c>
      <c r="C2676" s="150" t="s">
        <v>2504</v>
      </c>
      <c r="D2676" s="174">
        <v>0</v>
      </c>
      <c r="E2676" s="185">
        <v>0</v>
      </c>
    </row>
    <row r="2677" spans="1:5" ht="45">
      <c r="A2677" s="135" t="s">
        <v>5195</v>
      </c>
      <c r="B2677" s="145" t="s">
        <v>5196</v>
      </c>
      <c r="C2677" s="150" t="s">
        <v>2504</v>
      </c>
      <c r="D2677" s="174">
        <v>0</v>
      </c>
      <c r="E2677" s="185">
        <v>0</v>
      </c>
    </row>
    <row r="2678" spans="1:5" ht="45">
      <c r="A2678" s="135" t="s">
        <v>5197</v>
      </c>
      <c r="B2678" s="145" t="s">
        <v>5198</v>
      </c>
      <c r="C2678" s="150" t="s">
        <v>2504</v>
      </c>
      <c r="D2678" s="174">
        <v>0</v>
      </c>
      <c r="E2678" s="185">
        <v>0</v>
      </c>
    </row>
    <row r="2679" spans="1:5" ht="45">
      <c r="A2679" s="135" t="s">
        <v>5199</v>
      </c>
      <c r="B2679" s="145" t="s">
        <v>5200</v>
      </c>
      <c r="C2679" s="150" t="s">
        <v>2504</v>
      </c>
      <c r="D2679" s="174">
        <v>0</v>
      </c>
      <c r="E2679" s="185">
        <v>0</v>
      </c>
    </row>
    <row r="2680" spans="1:5" ht="45">
      <c r="A2680" s="135" t="s">
        <v>5201</v>
      </c>
      <c r="B2680" s="145" t="s">
        <v>5202</v>
      </c>
      <c r="C2680" s="150" t="s">
        <v>2504</v>
      </c>
      <c r="D2680" s="174">
        <v>0</v>
      </c>
      <c r="E2680" s="185">
        <v>0</v>
      </c>
    </row>
    <row r="2681" spans="1:5" ht="45">
      <c r="A2681" s="135" t="s">
        <v>5203</v>
      </c>
      <c r="B2681" s="145" t="s">
        <v>5204</v>
      </c>
      <c r="C2681" s="150" t="s">
        <v>45</v>
      </c>
      <c r="D2681" s="172">
        <v>20.949493408203125</v>
      </c>
      <c r="E2681" s="183">
        <v>20.949495315551758</v>
      </c>
    </row>
    <row r="2682" spans="1:5" ht="45">
      <c r="A2682" s="135" t="s">
        <v>5205</v>
      </c>
      <c r="B2682" s="145" t="s">
        <v>5206</v>
      </c>
      <c r="C2682" s="150" t="s">
        <v>4774</v>
      </c>
      <c r="D2682" s="173">
        <v>50695.6875</v>
      </c>
      <c r="E2682" s="184">
        <v>50695.11328125</v>
      </c>
    </row>
    <row r="2683" spans="1:5" ht="45">
      <c r="A2683" s="135" t="s">
        <v>5207</v>
      </c>
      <c r="B2683" s="145" t="s">
        <v>5208</v>
      </c>
      <c r="C2683" s="150" t="s">
        <v>50</v>
      </c>
      <c r="D2683" s="171">
        <v>1.0323539972305298</v>
      </c>
      <c r="E2683" s="182">
        <v>1.0323542356491089</v>
      </c>
    </row>
    <row r="2684" spans="1:5" ht="45">
      <c r="A2684" s="135" t="s">
        <v>5209</v>
      </c>
      <c r="B2684" s="145" t="s">
        <v>5210</v>
      </c>
      <c r="C2684" s="150" t="s">
        <v>42</v>
      </c>
      <c r="D2684" s="172">
        <v>31.410140991210938</v>
      </c>
      <c r="E2684" s="183">
        <v>31.410140991210938</v>
      </c>
    </row>
    <row r="2685" spans="1:5" ht="45">
      <c r="A2685" s="135" t="s">
        <v>5211</v>
      </c>
      <c r="B2685" s="145" t="s">
        <v>5212</v>
      </c>
      <c r="C2685" s="150" t="s">
        <v>20</v>
      </c>
      <c r="D2685" s="177">
        <v>135.22988891601562</v>
      </c>
      <c r="E2685" s="188">
        <v>135.22962951660156</v>
      </c>
    </row>
    <row r="2686" spans="1:5" ht="45">
      <c r="A2686" s="135" t="s">
        <v>5213</v>
      </c>
      <c r="B2686" s="145" t="s">
        <v>5214</v>
      </c>
      <c r="C2686" s="150" t="s">
        <v>20</v>
      </c>
      <c r="D2686" s="174">
        <v>0</v>
      </c>
      <c r="E2686" s="185">
        <v>0</v>
      </c>
    </row>
    <row r="2687" spans="1:5" ht="60">
      <c r="A2687" s="135" t="s">
        <v>5215</v>
      </c>
      <c r="B2687" s="145" t="s">
        <v>5216</v>
      </c>
      <c r="C2687" s="150" t="s">
        <v>368</v>
      </c>
      <c r="D2687" s="174">
        <v>0</v>
      </c>
      <c r="E2687" s="185">
        <v>0</v>
      </c>
    </row>
    <row r="2688" spans="1:5" ht="60">
      <c r="A2688" s="135" t="s">
        <v>5217</v>
      </c>
      <c r="B2688" s="145" t="s">
        <v>5218</v>
      </c>
      <c r="C2688" s="150" t="s">
        <v>45</v>
      </c>
      <c r="D2688" s="172">
        <v>70.561294555664063</v>
      </c>
      <c r="E2688" s="183">
        <v>70.551246643066406</v>
      </c>
    </row>
    <row r="2689" spans="1:5" ht="45">
      <c r="A2689" s="135" t="s">
        <v>5219</v>
      </c>
      <c r="B2689" s="145" t="s">
        <v>5220</v>
      </c>
      <c r="C2689" s="150" t="s">
        <v>373</v>
      </c>
      <c r="D2689" s="178">
        <v>0.21654574573040009</v>
      </c>
      <c r="E2689" s="189">
        <v>0.21654161810874939</v>
      </c>
    </row>
    <row r="2690" spans="1:5" ht="45">
      <c r="A2690" s="135" t="s">
        <v>5221</v>
      </c>
      <c r="B2690" s="145" t="s">
        <v>5222</v>
      </c>
      <c r="C2690" s="150" t="s">
        <v>368</v>
      </c>
      <c r="D2690" s="171">
        <v>6.5703577995300293</v>
      </c>
      <c r="E2690" s="182">
        <v>6.5703425407409668</v>
      </c>
    </row>
    <row r="2691" spans="1:5" ht="60">
      <c r="A2691" s="135" t="s">
        <v>5223</v>
      </c>
      <c r="B2691" s="145" t="s">
        <v>5224</v>
      </c>
      <c r="C2691" s="150" t="s">
        <v>4736</v>
      </c>
      <c r="D2691" s="172">
        <v>28.622810363769531</v>
      </c>
      <c r="E2691" s="183">
        <v>28.622859954833984</v>
      </c>
    </row>
    <row r="2692" spans="1:5" ht="60">
      <c r="A2692" s="135" t="s">
        <v>5225</v>
      </c>
      <c r="B2692" s="145" t="s">
        <v>5226</v>
      </c>
      <c r="C2692" s="150" t="s">
        <v>20</v>
      </c>
      <c r="D2692" s="178">
        <v>6.1028540134429932E-2</v>
      </c>
      <c r="E2692" s="189">
        <v>6.1028610914945602E-2</v>
      </c>
    </row>
    <row r="2693" spans="1:5" ht="45">
      <c r="A2693" s="135" t="s">
        <v>5227</v>
      </c>
      <c r="B2693" s="145" t="s">
        <v>5228</v>
      </c>
      <c r="C2693" s="150" t="s">
        <v>136</v>
      </c>
      <c r="D2693" s="172">
        <v>32.192146301269531</v>
      </c>
      <c r="E2693" s="183">
        <v>32.192031860351563</v>
      </c>
    </row>
    <row r="2694" spans="1:5" ht="45">
      <c r="A2694" s="135" t="s">
        <v>5229</v>
      </c>
      <c r="B2694" s="145" t="s">
        <v>5230</v>
      </c>
      <c r="C2694" s="150" t="s">
        <v>4743</v>
      </c>
      <c r="D2694" s="171">
        <v>1.1668646335601807</v>
      </c>
      <c r="E2694" s="182">
        <v>1.1668667793273926</v>
      </c>
    </row>
    <row r="2695" spans="1:5" ht="60">
      <c r="A2695" s="135" t="s">
        <v>5231</v>
      </c>
      <c r="B2695" s="145" t="s">
        <v>5232</v>
      </c>
      <c r="C2695" s="150" t="s">
        <v>45</v>
      </c>
      <c r="D2695" s="172">
        <v>75.626548767089844</v>
      </c>
      <c r="E2695" s="183">
        <v>75.62689208984375</v>
      </c>
    </row>
    <row r="2696" spans="1:5" ht="60">
      <c r="A2696" s="135" t="s">
        <v>5233</v>
      </c>
      <c r="B2696" s="145" t="s">
        <v>5234</v>
      </c>
      <c r="C2696" s="150" t="s">
        <v>45</v>
      </c>
      <c r="D2696" s="172">
        <v>20.29124641418457</v>
      </c>
      <c r="E2696" s="183">
        <v>20.291343688964844</v>
      </c>
    </row>
    <row r="2697" spans="1:5" ht="60">
      <c r="A2697" s="135" t="s">
        <v>5235</v>
      </c>
      <c r="B2697" s="145" t="s">
        <v>5236</v>
      </c>
      <c r="C2697" s="150" t="s">
        <v>45</v>
      </c>
      <c r="D2697" s="178">
        <v>2.9350887984037399E-2</v>
      </c>
      <c r="E2697" s="189">
        <v>2.9351025819778442E-2</v>
      </c>
    </row>
    <row r="2698" spans="1:5" ht="60">
      <c r="A2698" s="135" t="s">
        <v>5237</v>
      </c>
      <c r="B2698" s="145" t="s">
        <v>5238</v>
      </c>
      <c r="C2698" s="150" t="s">
        <v>45</v>
      </c>
      <c r="D2698" s="171">
        <v>3.1420629024505615</v>
      </c>
      <c r="E2698" s="182">
        <v>3.1416149139404297</v>
      </c>
    </row>
    <row r="2699" spans="1:5" ht="60">
      <c r="A2699" s="135" t="s">
        <v>5239</v>
      </c>
      <c r="B2699" s="145" t="s">
        <v>5240</v>
      </c>
      <c r="C2699" s="150" t="s">
        <v>45</v>
      </c>
      <c r="D2699" s="174">
        <v>0</v>
      </c>
      <c r="E2699" s="185">
        <v>0</v>
      </c>
    </row>
    <row r="2700" spans="1:5" ht="60">
      <c r="A2700" s="135" t="s">
        <v>5241</v>
      </c>
      <c r="B2700" s="145" t="s">
        <v>5242</v>
      </c>
      <c r="C2700" s="150" t="s">
        <v>45</v>
      </c>
      <c r="D2700" s="178">
        <v>0.91079485416412354</v>
      </c>
      <c r="E2700" s="189">
        <v>0.91079908609390259</v>
      </c>
    </row>
    <row r="2701" spans="1:5" ht="60">
      <c r="A2701" s="135" t="s">
        <v>5243</v>
      </c>
      <c r="B2701" s="145" t="s">
        <v>5244</v>
      </c>
      <c r="C2701" s="150" t="s">
        <v>45</v>
      </c>
      <c r="D2701" s="174">
        <v>0</v>
      </c>
      <c r="E2701" s="185">
        <v>0</v>
      </c>
    </row>
    <row r="2702" spans="1:5" ht="60">
      <c r="A2702" s="135" t="s">
        <v>5245</v>
      </c>
      <c r="B2702" s="145" t="s">
        <v>5246</v>
      </c>
      <c r="C2702" s="150" t="s">
        <v>2513</v>
      </c>
      <c r="D2702" s="174">
        <v>0</v>
      </c>
      <c r="E2702" s="185">
        <v>0</v>
      </c>
    </row>
    <row r="2703" spans="1:5" ht="60">
      <c r="A2703" s="135" t="s">
        <v>5247</v>
      </c>
      <c r="B2703" s="145" t="s">
        <v>5248</v>
      </c>
      <c r="C2703" s="150" t="s">
        <v>2504</v>
      </c>
      <c r="D2703" s="174">
        <v>0</v>
      </c>
      <c r="E2703" s="185">
        <v>0</v>
      </c>
    </row>
    <row r="2704" spans="1:5" ht="60">
      <c r="A2704" s="135" t="s">
        <v>5249</v>
      </c>
      <c r="B2704" s="145" t="s">
        <v>5250</v>
      </c>
      <c r="C2704" s="150" t="s">
        <v>2504</v>
      </c>
      <c r="D2704" s="174">
        <v>0</v>
      </c>
      <c r="E2704" s="185">
        <v>0</v>
      </c>
    </row>
    <row r="2705" spans="1:5" ht="45">
      <c r="A2705" s="135" t="s">
        <v>5251</v>
      </c>
      <c r="B2705" s="145" t="s">
        <v>5252</v>
      </c>
      <c r="C2705" s="150" t="s">
        <v>2504</v>
      </c>
      <c r="D2705" s="174">
        <v>0</v>
      </c>
      <c r="E2705" s="185">
        <v>0</v>
      </c>
    </row>
    <row r="2706" spans="1:5" ht="60">
      <c r="A2706" s="135" t="s">
        <v>5253</v>
      </c>
      <c r="B2706" s="145" t="s">
        <v>5254</v>
      </c>
      <c r="C2706" s="150" t="s">
        <v>2504</v>
      </c>
      <c r="D2706" s="174">
        <v>0</v>
      </c>
      <c r="E2706" s="185">
        <v>0</v>
      </c>
    </row>
    <row r="2707" spans="1:5" ht="45">
      <c r="A2707" s="135" t="s">
        <v>5255</v>
      </c>
      <c r="B2707" s="145" t="s">
        <v>5256</v>
      </c>
      <c r="C2707" s="150" t="s">
        <v>2504</v>
      </c>
      <c r="D2707" s="174">
        <v>0</v>
      </c>
      <c r="E2707" s="185">
        <v>0</v>
      </c>
    </row>
    <row r="2708" spans="1:5" ht="45">
      <c r="A2708" s="135" t="s">
        <v>5257</v>
      </c>
      <c r="B2708" s="145" t="s">
        <v>5258</v>
      </c>
      <c r="C2708" s="150" t="s">
        <v>45</v>
      </c>
      <c r="D2708" s="172">
        <v>20.949493408203125</v>
      </c>
      <c r="E2708" s="183">
        <v>20.949495315551758</v>
      </c>
    </row>
    <row r="2709" spans="1:5" ht="60">
      <c r="A2709" s="135" t="s">
        <v>5259</v>
      </c>
      <c r="B2709" s="145" t="s">
        <v>5260</v>
      </c>
      <c r="C2709" s="150" t="s">
        <v>4774</v>
      </c>
      <c r="D2709" s="173">
        <v>105900.484375</v>
      </c>
      <c r="E2709" s="184">
        <v>105900.1015625</v>
      </c>
    </row>
    <row r="2710" spans="1:5" ht="60">
      <c r="A2710" s="135" t="s">
        <v>5261</v>
      </c>
      <c r="B2710" s="145" t="s">
        <v>5262</v>
      </c>
      <c r="C2710" s="150" t="s">
        <v>50</v>
      </c>
      <c r="D2710" s="178">
        <v>0.98686367273330688</v>
      </c>
      <c r="E2710" s="189">
        <v>0.98686385154724121</v>
      </c>
    </row>
    <row r="2711" spans="1:5" ht="60">
      <c r="A2711" s="135" t="s">
        <v>5263</v>
      </c>
      <c r="B2711" s="145" t="s">
        <v>5264</v>
      </c>
      <c r="C2711" s="150" t="s">
        <v>42</v>
      </c>
      <c r="D2711" s="177">
        <v>153.00041198730469</v>
      </c>
      <c r="E2711" s="188">
        <v>152.99447631835937</v>
      </c>
    </row>
    <row r="2712" spans="1:5" ht="60">
      <c r="A2712" s="135" t="s">
        <v>5265</v>
      </c>
      <c r="B2712" s="145" t="s">
        <v>5266</v>
      </c>
      <c r="C2712" s="150" t="s">
        <v>20</v>
      </c>
      <c r="D2712" s="177">
        <v>894.07757568359375</v>
      </c>
      <c r="E2712" s="188">
        <v>894.0711669921875</v>
      </c>
    </row>
    <row r="2713" spans="1:5" ht="60">
      <c r="A2713" s="135" t="s">
        <v>5267</v>
      </c>
      <c r="B2713" s="145" t="s">
        <v>5268</v>
      </c>
      <c r="C2713" s="150" t="s">
        <v>20</v>
      </c>
      <c r="D2713" s="171">
        <v>4.783541202545166</v>
      </c>
      <c r="E2713" s="182">
        <v>4.7835206985473633</v>
      </c>
    </row>
    <row r="2714" spans="1:5" ht="60">
      <c r="A2714" s="135" t="s">
        <v>5269</v>
      </c>
      <c r="B2714" s="145" t="s">
        <v>5270</v>
      </c>
      <c r="C2714" s="150" t="s">
        <v>368</v>
      </c>
      <c r="D2714" s="177">
        <v>106.31063842773437</v>
      </c>
      <c r="E2714" s="188">
        <v>106.30519866943359</v>
      </c>
    </row>
    <row r="2715" spans="1:5" ht="60">
      <c r="A2715" s="135" t="s">
        <v>5271</v>
      </c>
      <c r="B2715" s="145" t="s">
        <v>5272</v>
      </c>
      <c r="C2715" s="150" t="s">
        <v>45</v>
      </c>
      <c r="D2715" s="171">
        <v>2.6561267375946045</v>
      </c>
      <c r="E2715" s="182">
        <v>2.6564743518829346</v>
      </c>
    </row>
    <row r="2716" spans="1:5" ht="60">
      <c r="A2716" s="135" t="s">
        <v>5273</v>
      </c>
      <c r="B2716" s="145" t="s">
        <v>5274</v>
      </c>
      <c r="C2716" s="150" t="s">
        <v>373</v>
      </c>
      <c r="D2716" s="178">
        <v>0.67528402805328369</v>
      </c>
      <c r="E2716" s="189">
        <v>0.6752663254737854</v>
      </c>
    </row>
    <row r="2717" spans="1:5" ht="60">
      <c r="A2717" s="135" t="s">
        <v>5275</v>
      </c>
      <c r="B2717" s="145" t="s">
        <v>5276</v>
      </c>
      <c r="C2717" s="150" t="s">
        <v>368</v>
      </c>
      <c r="D2717" s="177">
        <v>138.20854187011719</v>
      </c>
      <c r="E2717" s="188">
        <v>138.2017822265625</v>
      </c>
    </row>
    <row r="2718" spans="1:5" ht="60">
      <c r="A2718" s="135" t="s">
        <v>5277</v>
      </c>
      <c r="B2718" s="145" t="s">
        <v>5278</v>
      </c>
      <c r="C2718" s="150" t="s">
        <v>4736</v>
      </c>
      <c r="D2718" s="172">
        <v>28.875774383544922</v>
      </c>
      <c r="E2718" s="183">
        <v>28.875820159912109</v>
      </c>
    </row>
    <row r="2719" spans="1:5" ht="60">
      <c r="A2719" s="135" t="s">
        <v>5279</v>
      </c>
      <c r="B2719" s="145" t="s">
        <v>5280</v>
      </c>
      <c r="C2719" s="150" t="s">
        <v>20</v>
      </c>
      <c r="D2719" s="177">
        <v>165.72830200195312</v>
      </c>
      <c r="E2719" s="188">
        <v>165.72756958007812</v>
      </c>
    </row>
    <row r="2720" spans="1:5" ht="60">
      <c r="A2720" s="135" t="s">
        <v>5281</v>
      </c>
      <c r="B2720" s="145" t="s">
        <v>5282</v>
      </c>
      <c r="C2720" s="150" t="s">
        <v>136</v>
      </c>
      <c r="D2720" s="177">
        <v>308.81082153320312</v>
      </c>
      <c r="E2720" s="188">
        <v>308.80377197265625</v>
      </c>
    </row>
    <row r="2721" spans="1:5" ht="60">
      <c r="A2721" s="135" t="s">
        <v>5283</v>
      </c>
      <c r="B2721" s="145" t="s">
        <v>5284</v>
      </c>
      <c r="C2721" s="150" t="s">
        <v>4743</v>
      </c>
      <c r="D2721" s="178">
        <v>0.80423033237457275</v>
      </c>
      <c r="E2721" s="189">
        <v>0.80424290895462036</v>
      </c>
    </row>
    <row r="2722" spans="1:5" ht="60">
      <c r="A2722" s="135" t="s">
        <v>5285</v>
      </c>
      <c r="B2722" s="145" t="s">
        <v>5286</v>
      </c>
      <c r="C2722" s="150" t="s">
        <v>45</v>
      </c>
      <c r="D2722" s="172">
        <v>68.236991882324219</v>
      </c>
      <c r="E2722" s="183">
        <v>68.237266540527344</v>
      </c>
    </row>
    <row r="2723" spans="1:5" ht="60">
      <c r="A2723" s="135" t="s">
        <v>5287</v>
      </c>
      <c r="B2723" s="145" t="s">
        <v>5288</v>
      </c>
      <c r="C2723" s="150" t="s">
        <v>45</v>
      </c>
      <c r="D2723" s="171">
        <v>4.8749518394470215</v>
      </c>
      <c r="E2723" s="182">
        <v>4.8749723434448242</v>
      </c>
    </row>
    <row r="2724" spans="1:5" ht="60">
      <c r="A2724" s="135" t="s">
        <v>5289</v>
      </c>
      <c r="B2724" s="145" t="s">
        <v>5290</v>
      </c>
      <c r="C2724" s="150" t="s">
        <v>45</v>
      </c>
      <c r="D2724" s="172">
        <v>12.161965370178223</v>
      </c>
      <c r="E2724" s="183">
        <v>12.162017822265625</v>
      </c>
    </row>
    <row r="2725" spans="1:5" ht="60">
      <c r="A2725" s="135" t="s">
        <v>5291</v>
      </c>
      <c r="B2725" s="145" t="s">
        <v>5292</v>
      </c>
      <c r="C2725" s="150" t="s">
        <v>45</v>
      </c>
      <c r="D2725" s="172">
        <v>13.875600814819336</v>
      </c>
      <c r="E2725" s="183">
        <v>13.875243186950684</v>
      </c>
    </row>
    <row r="2726" spans="1:5" ht="75">
      <c r="A2726" s="135" t="s">
        <v>5293</v>
      </c>
      <c r="B2726" s="145" t="s">
        <v>5294</v>
      </c>
      <c r="C2726" s="150" t="s">
        <v>45</v>
      </c>
      <c r="D2726" s="174">
        <v>0</v>
      </c>
      <c r="E2726" s="185">
        <v>0</v>
      </c>
    </row>
    <row r="2727" spans="1:5" ht="60">
      <c r="A2727" s="135" t="s">
        <v>5295</v>
      </c>
      <c r="B2727" s="145" t="s">
        <v>5296</v>
      </c>
      <c r="C2727" s="150" t="s">
        <v>45</v>
      </c>
      <c r="D2727" s="178">
        <v>0.82090467214584351</v>
      </c>
      <c r="E2727" s="189">
        <v>0.8209080696105957</v>
      </c>
    </row>
    <row r="2728" spans="1:5" ht="60">
      <c r="A2728" s="135" t="s">
        <v>5297</v>
      </c>
      <c r="B2728" s="145" t="s">
        <v>5298</v>
      </c>
      <c r="C2728" s="150" t="s">
        <v>45</v>
      </c>
      <c r="D2728" s="178">
        <v>2.9588852077722549E-2</v>
      </c>
      <c r="E2728" s="189">
        <v>2.9588978737592697E-2</v>
      </c>
    </row>
    <row r="2729" spans="1:5" ht="60">
      <c r="A2729" s="135" t="s">
        <v>5299</v>
      </c>
      <c r="B2729" s="145" t="s">
        <v>5300</v>
      </c>
      <c r="C2729" s="150" t="s">
        <v>2513</v>
      </c>
      <c r="D2729" s="171">
        <v>1.4794422388076782</v>
      </c>
      <c r="E2729" s="182">
        <v>1.4794487953186035</v>
      </c>
    </row>
    <row r="2730" spans="1:5" ht="60">
      <c r="A2730" s="135" t="s">
        <v>5301</v>
      </c>
      <c r="B2730" s="145" t="s">
        <v>5302</v>
      </c>
      <c r="C2730" s="150" t="s">
        <v>2504</v>
      </c>
      <c r="D2730" s="174">
        <v>0</v>
      </c>
      <c r="E2730" s="185">
        <v>0</v>
      </c>
    </row>
    <row r="2731" spans="1:5" ht="60">
      <c r="A2731" s="135" t="s">
        <v>5303</v>
      </c>
      <c r="B2731" s="145" t="s">
        <v>5304</v>
      </c>
      <c r="C2731" s="150" t="s">
        <v>2504</v>
      </c>
      <c r="D2731" s="174">
        <v>0</v>
      </c>
      <c r="E2731" s="185">
        <v>0</v>
      </c>
    </row>
    <row r="2732" spans="1:5" ht="60">
      <c r="A2732" s="135" t="s">
        <v>5305</v>
      </c>
      <c r="B2732" s="145" t="s">
        <v>5306</v>
      </c>
      <c r="C2732" s="150" t="s">
        <v>2504</v>
      </c>
      <c r="D2732" s="174">
        <v>0</v>
      </c>
      <c r="E2732" s="185">
        <v>0</v>
      </c>
    </row>
    <row r="2733" spans="1:5" ht="60">
      <c r="A2733" s="135" t="s">
        <v>5307</v>
      </c>
      <c r="B2733" s="145" t="s">
        <v>5308</v>
      </c>
      <c r="C2733" s="150" t="s">
        <v>2504</v>
      </c>
      <c r="D2733" s="174">
        <v>0</v>
      </c>
      <c r="E2733" s="185">
        <v>0</v>
      </c>
    </row>
    <row r="2734" spans="1:5" ht="60">
      <c r="A2734" s="135" t="s">
        <v>5309</v>
      </c>
      <c r="B2734" s="145" t="s">
        <v>5310</v>
      </c>
      <c r="C2734" s="150" t="s">
        <v>2504</v>
      </c>
      <c r="D2734" s="174">
        <v>0</v>
      </c>
      <c r="E2734" s="185">
        <v>0</v>
      </c>
    </row>
    <row r="2735" spans="1:5" ht="60">
      <c r="A2735" s="135" t="s">
        <v>5311</v>
      </c>
      <c r="B2735" s="145" t="s">
        <v>5312</v>
      </c>
      <c r="C2735" s="150" t="s">
        <v>45</v>
      </c>
      <c r="D2735" s="171">
        <v>5.6603612899780273</v>
      </c>
      <c r="E2735" s="182">
        <v>5.6603612899780273</v>
      </c>
    </row>
    <row r="2736" spans="1:5" ht="60">
      <c r="A2736" s="135" t="s">
        <v>5313</v>
      </c>
      <c r="B2736" s="145" t="s">
        <v>5314</v>
      </c>
      <c r="C2736" s="150" t="s">
        <v>4774</v>
      </c>
      <c r="D2736" s="173">
        <v>694031.4375</v>
      </c>
      <c r="E2736" s="184">
        <v>694025.3125</v>
      </c>
    </row>
    <row r="2737" spans="1:5" ht="60">
      <c r="A2737" s="135" t="s">
        <v>5315</v>
      </c>
      <c r="B2737" s="145" t="s">
        <v>5316</v>
      </c>
      <c r="C2737" s="150" t="s">
        <v>50</v>
      </c>
      <c r="D2737" s="171">
        <v>1.0242530107498169</v>
      </c>
      <c r="E2737" s="182">
        <v>1.024253249168396</v>
      </c>
    </row>
    <row r="2738" spans="1:5" ht="60">
      <c r="A2738" s="135" t="s">
        <v>5317</v>
      </c>
      <c r="B2738" s="145" t="s">
        <v>5318</v>
      </c>
      <c r="C2738" s="150" t="s">
        <v>42</v>
      </c>
      <c r="D2738" s="177">
        <v>369.99996948242187</v>
      </c>
      <c r="E2738" s="188">
        <v>369.99996948242187</v>
      </c>
    </row>
    <row r="2739" spans="1:5" ht="60">
      <c r="A2739" s="135" t="s">
        <v>5319</v>
      </c>
      <c r="B2739" s="145" t="s">
        <v>5320</v>
      </c>
      <c r="C2739" s="150" t="s">
        <v>20</v>
      </c>
      <c r="D2739" s="177">
        <v>520.727294921875</v>
      </c>
      <c r="E2739" s="188">
        <v>520.72283935546875</v>
      </c>
    </row>
    <row r="2740" spans="1:5" ht="60">
      <c r="A2740" s="135" t="s">
        <v>5321</v>
      </c>
      <c r="B2740" s="145" t="s">
        <v>5322</v>
      </c>
      <c r="C2740" s="150" t="s">
        <v>20</v>
      </c>
      <c r="D2740" s="174">
        <v>0</v>
      </c>
      <c r="E2740" s="185">
        <v>0</v>
      </c>
    </row>
    <row r="2741" spans="1:5" ht="60">
      <c r="A2741" s="135" t="s">
        <v>5323</v>
      </c>
      <c r="B2741" s="145" t="s">
        <v>5324</v>
      </c>
      <c r="C2741" s="150" t="s">
        <v>368</v>
      </c>
      <c r="D2741" s="174">
        <v>0</v>
      </c>
      <c r="E2741" s="185">
        <v>0</v>
      </c>
    </row>
    <row r="2742" spans="1:5" ht="75">
      <c r="A2742" s="135" t="s">
        <v>5325</v>
      </c>
      <c r="B2742" s="145" t="s">
        <v>5326</v>
      </c>
      <c r="C2742" s="150" t="s">
        <v>45</v>
      </c>
      <c r="D2742" s="174">
        <v>0</v>
      </c>
      <c r="E2742" s="185">
        <v>0</v>
      </c>
    </row>
    <row r="2743" spans="1:5" ht="60">
      <c r="A2743" s="135" t="s">
        <v>5327</v>
      </c>
      <c r="B2743" s="145" t="s">
        <v>5328</v>
      </c>
      <c r="C2743" s="150" t="s">
        <v>373</v>
      </c>
      <c r="D2743" s="178">
        <v>0.99873942136764526</v>
      </c>
      <c r="E2743" s="189">
        <v>0.99873322248458862</v>
      </c>
    </row>
    <row r="2744" spans="1:5" ht="60">
      <c r="A2744" s="135" t="s">
        <v>5329</v>
      </c>
      <c r="B2744" s="145" t="s">
        <v>5330</v>
      </c>
      <c r="C2744" s="150" t="s">
        <v>368</v>
      </c>
      <c r="D2744" s="177">
        <v>361.00967407226562</v>
      </c>
      <c r="E2744" s="188">
        <v>361.00875854492187</v>
      </c>
    </row>
    <row r="2745" spans="1:5" ht="60">
      <c r="A2745" s="135" t="s">
        <v>5331</v>
      </c>
      <c r="B2745" s="145" t="s">
        <v>5332</v>
      </c>
      <c r="C2745" s="150" t="s">
        <v>4736</v>
      </c>
      <c r="D2745" s="172">
        <v>28.622810363769531</v>
      </c>
      <c r="E2745" s="183">
        <v>28.622859954833984</v>
      </c>
    </row>
    <row r="2746" spans="1:5" ht="60">
      <c r="A2746" s="135" t="s">
        <v>5333</v>
      </c>
      <c r="B2746" s="145" t="s">
        <v>5334</v>
      </c>
      <c r="C2746" s="150" t="s">
        <v>20</v>
      </c>
      <c r="D2746" s="178">
        <v>0.23500153422355652</v>
      </c>
      <c r="E2746" s="189">
        <v>0.23500019311904907</v>
      </c>
    </row>
    <row r="2747" spans="1:5" ht="60">
      <c r="A2747" s="135" t="s">
        <v>5335</v>
      </c>
      <c r="B2747" s="145" t="s">
        <v>5336</v>
      </c>
      <c r="C2747" s="150" t="s">
        <v>136</v>
      </c>
      <c r="D2747" s="177">
        <v>263.84466552734375</v>
      </c>
      <c r="E2747" s="188">
        <v>263.84185791015625</v>
      </c>
    </row>
    <row r="2748" spans="1:5" ht="60">
      <c r="A2748" s="135" t="s">
        <v>5337</v>
      </c>
      <c r="B2748" s="145" t="s">
        <v>5338</v>
      </c>
      <c r="C2748" s="150" t="s">
        <v>4743</v>
      </c>
      <c r="D2748" s="178">
        <v>0.54822623729705811</v>
      </c>
      <c r="E2748" s="189">
        <v>0.54822731018066406</v>
      </c>
    </row>
    <row r="2749" spans="1:5" ht="75">
      <c r="A2749" s="135" t="s">
        <v>5339</v>
      </c>
      <c r="B2749" s="145" t="s">
        <v>5340</v>
      </c>
      <c r="C2749" s="150" t="s">
        <v>45</v>
      </c>
      <c r="D2749" s="172">
        <v>75.626548767089844</v>
      </c>
      <c r="E2749" s="183">
        <v>75.62689208984375</v>
      </c>
    </row>
    <row r="2750" spans="1:5" ht="75">
      <c r="A2750" s="135" t="s">
        <v>5341</v>
      </c>
      <c r="B2750" s="145" t="s">
        <v>5342</v>
      </c>
      <c r="C2750" s="150" t="s">
        <v>45</v>
      </c>
      <c r="D2750" s="172">
        <v>20.29124641418457</v>
      </c>
      <c r="E2750" s="183">
        <v>20.291343688964844</v>
      </c>
    </row>
    <row r="2751" spans="1:5" ht="75">
      <c r="A2751" s="135" t="s">
        <v>5343</v>
      </c>
      <c r="B2751" s="145" t="s">
        <v>5344</v>
      </c>
      <c r="C2751" s="150" t="s">
        <v>45</v>
      </c>
      <c r="D2751" s="178">
        <v>2.9350889846682549E-2</v>
      </c>
      <c r="E2751" s="189">
        <v>2.9351025819778442E-2</v>
      </c>
    </row>
    <row r="2752" spans="1:5" ht="75">
      <c r="A2752" s="135" t="s">
        <v>5345</v>
      </c>
      <c r="B2752" s="145" t="s">
        <v>5346</v>
      </c>
      <c r="C2752" s="150" t="s">
        <v>45</v>
      </c>
      <c r="D2752" s="171">
        <v>3.1420629024505615</v>
      </c>
      <c r="E2752" s="182">
        <v>3.1416149139404297</v>
      </c>
    </row>
    <row r="2753" spans="1:5" ht="75">
      <c r="A2753" s="135" t="s">
        <v>5347</v>
      </c>
      <c r="B2753" s="145" t="s">
        <v>5348</v>
      </c>
      <c r="C2753" s="150" t="s">
        <v>45</v>
      </c>
      <c r="D2753" s="174">
        <v>0</v>
      </c>
      <c r="E2753" s="185">
        <v>0</v>
      </c>
    </row>
    <row r="2754" spans="1:5" ht="75">
      <c r="A2754" s="135" t="s">
        <v>5349</v>
      </c>
      <c r="B2754" s="145" t="s">
        <v>5350</v>
      </c>
      <c r="C2754" s="150" t="s">
        <v>45</v>
      </c>
      <c r="D2754" s="178">
        <v>0.91079491376876831</v>
      </c>
      <c r="E2754" s="189">
        <v>0.91079908609390259</v>
      </c>
    </row>
    <row r="2755" spans="1:5" ht="75">
      <c r="A2755" s="135" t="s">
        <v>5351</v>
      </c>
      <c r="B2755" s="145" t="s">
        <v>5352</v>
      </c>
      <c r="C2755" s="150" t="s">
        <v>45</v>
      </c>
      <c r="D2755" s="174">
        <v>0</v>
      </c>
      <c r="E2755" s="185">
        <v>0</v>
      </c>
    </row>
    <row r="2756" spans="1:5" ht="75">
      <c r="A2756" s="135" t="s">
        <v>5353</v>
      </c>
      <c r="B2756" s="145" t="s">
        <v>5354</v>
      </c>
      <c r="C2756" s="150" t="s">
        <v>2513</v>
      </c>
      <c r="D2756" s="174">
        <v>0</v>
      </c>
      <c r="E2756" s="185">
        <v>0</v>
      </c>
    </row>
    <row r="2757" spans="1:5" ht="60">
      <c r="A2757" s="135" t="s">
        <v>5355</v>
      </c>
      <c r="B2757" s="145" t="s">
        <v>5356</v>
      </c>
      <c r="C2757" s="150" t="s">
        <v>2504</v>
      </c>
      <c r="D2757" s="174">
        <v>0</v>
      </c>
      <c r="E2757" s="185">
        <v>0</v>
      </c>
    </row>
    <row r="2758" spans="1:5" ht="60">
      <c r="A2758" s="135" t="s">
        <v>5357</v>
      </c>
      <c r="B2758" s="145" t="s">
        <v>5358</v>
      </c>
      <c r="C2758" s="150" t="s">
        <v>2504</v>
      </c>
      <c r="D2758" s="174">
        <v>0</v>
      </c>
      <c r="E2758" s="185">
        <v>0</v>
      </c>
    </row>
    <row r="2759" spans="1:5" ht="60">
      <c r="A2759" s="135" t="s">
        <v>5359</v>
      </c>
      <c r="B2759" s="145" t="s">
        <v>5360</v>
      </c>
      <c r="C2759" s="150" t="s">
        <v>2504</v>
      </c>
      <c r="D2759" s="174">
        <v>0</v>
      </c>
      <c r="E2759" s="185">
        <v>0</v>
      </c>
    </row>
    <row r="2760" spans="1:5" ht="60">
      <c r="A2760" s="135" t="s">
        <v>5361</v>
      </c>
      <c r="B2760" s="145" t="s">
        <v>5362</v>
      </c>
      <c r="C2760" s="150" t="s">
        <v>2504</v>
      </c>
      <c r="D2760" s="174">
        <v>0</v>
      </c>
      <c r="E2760" s="185">
        <v>0</v>
      </c>
    </row>
    <row r="2761" spans="1:5" ht="60">
      <c r="A2761" s="135" t="s">
        <v>5363</v>
      </c>
      <c r="B2761" s="145" t="s">
        <v>5364</v>
      </c>
      <c r="C2761" s="150" t="s">
        <v>2504</v>
      </c>
      <c r="D2761" s="174">
        <v>0</v>
      </c>
      <c r="E2761" s="185">
        <v>0</v>
      </c>
    </row>
    <row r="2762" spans="1:5" ht="60">
      <c r="A2762" s="135" t="s">
        <v>5365</v>
      </c>
      <c r="B2762" s="145" t="s">
        <v>5366</v>
      </c>
      <c r="C2762" s="150" t="s">
        <v>45</v>
      </c>
      <c r="D2762" s="172">
        <v>20.949493408203125</v>
      </c>
      <c r="E2762" s="183">
        <v>20.949495315551758</v>
      </c>
    </row>
    <row r="2763" spans="1:5" ht="75">
      <c r="A2763" s="135" t="s">
        <v>5367</v>
      </c>
      <c r="B2763" s="145" t="s">
        <v>5368</v>
      </c>
      <c r="C2763" s="150" t="s">
        <v>4774</v>
      </c>
      <c r="D2763" s="173">
        <v>407789.125</v>
      </c>
      <c r="E2763" s="184">
        <v>407784.90625</v>
      </c>
    </row>
    <row r="2764" spans="1:5" ht="60">
      <c r="A2764" s="135" t="s">
        <v>5369</v>
      </c>
      <c r="B2764" s="145" t="s">
        <v>5370</v>
      </c>
      <c r="C2764" s="150" t="s">
        <v>50</v>
      </c>
      <c r="D2764" s="178">
        <v>0.97876262664794922</v>
      </c>
      <c r="E2764" s="189">
        <v>0.97876274585723877</v>
      </c>
    </row>
    <row r="2765" spans="1:5" ht="60">
      <c r="A2765" s="135" t="s">
        <v>5371</v>
      </c>
      <c r="B2765" s="145" t="s">
        <v>5372</v>
      </c>
      <c r="C2765" s="150" t="s">
        <v>42</v>
      </c>
      <c r="D2765" s="177">
        <v>153.00041198730469</v>
      </c>
      <c r="E2765" s="188">
        <v>152.99447631835937</v>
      </c>
    </row>
    <row r="2766" spans="1:5" ht="60">
      <c r="A2766" s="135" t="s">
        <v>5373</v>
      </c>
      <c r="B2766" s="145" t="s">
        <v>5374</v>
      </c>
      <c r="C2766" s="150" t="s">
        <v>20</v>
      </c>
      <c r="D2766" s="177">
        <v>894.07757568359375</v>
      </c>
      <c r="E2766" s="188">
        <v>894.0711669921875</v>
      </c>
    </row>
    <row r="2767" spans="1:5" ht="60">
      <c r="A2767" s="135" t="s">
        <v>5375</v>
      </c>
      <c r="B2767" s="145" t="s">
        <v>5376</v>
      </c>
      <c r="C2767" s="150" t="s">
        <v>20</v>
      </c>
      <c r="D2767" s="178">
        <v>1.5284011140465736E-2</v>
      </c>
      <c r="E2767" s="189">
        <v>1.5284011140465736E-2</v>
      </c>
    </row>
    <row r="2768" spans="1:5" ht="60">
      <c r="A2768" s="135" t="s">
        <v>5377</v>
      </c>
      <c r="B2768" s="145" t="s">
        <v>5378</v>
      </c>
      <c r="C2768" s="150" t="s">
        <v>368</v>
      </c>
      <c r="D2768" s="177">
        <v>106.31063842773437</v>
      </c>
      <c r="E2768" s="188">
        <v>106.30519866943359</v>
      </c>
    </row>
    <row r="2769" spans="1:5" ht="60">
      <c r="A2769" s="135" t="s">
        <v>5379</v>
      </c>
      <c r="B2769" s="145" t="s">
        <v>5380</v>
      </c>
      <c r="C2769" s="150" t="s">
        <v>45</v>
      </c>
      <c r="D2769" s="171">
        <v>2.6343228816986084</v>
      </c>
      <c r="E2769" s="182">
        <v>2.6346676349639893</v>
      </c>
    </row>
    <row r="2770" spans="1:5" ht="60">
      <c r="A2770" s="135" t="s">
        <v>5381</v>
      </c>
      <c r="B2770" s="145" t="s">
        <v>5382</v>
      </c>
      <c r="C2770" s="150" t="s">
        <v>373</v>
      </c>
      <c r="D2770" s="178">
        <v>0.67765742540359497</v>
      </c>
      <c r="E2770" s="189">
        <v>0.67763978242874146</v>
      </c>
    </row>
    <row r="2771" spans="1:5" ht="60">
      <c r="A2771" s="135" t="s">
        <v>5383</v>
      </c>
      <c r="B2771" s="145" t="s">
        <v>5384</v>
      </c>
      <c r="C2771" s="150" t="s">
        <v>368</v>
      </c>
      <c r="D2771" s="177">
        <v>138.20854187011719</v>
      </c>
      <c r="E2771" s="188">
        <v>138.2017822265625</v>
      </c>
    </row>
    <row r="2772" spans="1:5" ht="60">
      <c r="A2772" s="135" t="s">
        <v>5385</v>
      </c>
      <c r="B2772" s="145" t="s">
        <v>5386</v>
      </c>
      <c r="C2772" s="150" t="s">
        <v>4736</v>
      </c>
      <c r="D2772" s="172">
        <v>28.875774383544922</v>
      </c>
      <c r="E2772" s="183">
        <v>28.875820159912109</v>
      </c>
    </row>
    <row r="2773" spans="1:5" ht="60">
      <c r="A2773" s="135" t="s">
        <v>5387</v>
      </c>
      <c r="B2773" s="145" t="s">
        <v>5388</v>
      </c>
      <c r="C2773" s="150" t="s">
        <v>20</v>
      </c>
      <c r="D2773" s="177">
        <v>165.72830200195312</v>
      </c>
      <c r="E2773" s="188">
        <v>165.72756958007812</v>
      </c>
    </row>
    <row r="2774" spans="1:5" ht="60">
      <c r="A2774" s="135" t="s">
        <v>5389</v>
      </c>
      <c r="B2774" s="145" t="s">
        <v>5390</v>
      </c>
      <c r="C2774" s="150" t="s">
        <v>136</v>
      </c>
      <c r="D2774" s="177">
        <v>311.3668212890625</v>
      </c>
      <c r="E2774" s="188">
        <v>311.3597412109375</v>
      </c>
    </row>
    <row r="2775" spans="1:5" ht="60">
      <c r="A2775" s="135" t="s">
        <v>5391</v>
      </c>
      <c r="B2775" s="145" t="s">
        <v>5392</v>
      </c>
      <c r="C2775" s="150" t="s">
        <v>4743</v>
      </c>
      <c r="D2775" s="178">
        <v>0.79762846231460571</v>
      </c>
      <c r="E2775" s="189">
        <v>0.79764091968536377</v>
      </c>
    </row>
    <row r="2776" spans="1:5" ht="60">
      <c r="A2776" s="135" t="s">
        <v>5393</v>
      </c>
      <c r="B2776" s="145" t="s">
        <v>5394</v>
      </c>
      <c r="C2776" s="150" t="s">
        <v>45</v>
      </c>
      <c r="D2776" s="172">
        <v>68.236991882324219</v>
      </c>
      <c r="E2776" s="183">
        <v>68.237266540527344</v>
      </c>
    </row>
    <row r="2777" spans="1:5" ht="60">
      <c r="A2777" s="135" t="s">
        <v>5395</v>
      </c>
      <c r="B2777" s="145" t="s">
        <v>5396</v>
      </c>
      <c r="C2777" s="150" t="s">
        <v>45</v>
      </c>
      <c r="D2777" s="171">
        <v>4.8749518394470215</v>
      </c>
      <c r="E2777" s="182">
        <v>4.8749723434448242</v>
      </c>
    </row>
    <row r="2778" spans="1:5" ht="60">
      <c r="A2778" s="135" t="s">
        <v>5397</v>
      </c>
      <c r="B2778" s="145" t="s">
        <v>5398</v>
      </c>
      <c r="C2778" s="150" t="s">
        <v>45</v>
      </c>
      <c r="D2778" s="172">
        <v>12.161965370178223</v>
      </c>
      <c r="E2778" s="183">
        <v>12.162017822265625</v>
      </c>
    </row>
    <row r="2779" spans="1:5" ht="60">
      <c r="A2779" s="135" t="s">
        <v>5399</v>
      </c>
      <c r="B2779" s="145" t="s">
        <v>5400</v>
      </c>
      <c r="C2779" s="150" t="s">
        <v>45</v>
      </c>
      <c r="D2779" s="172">
        <v>13.875600814819336</v>
      </c>
      <c r="E2779" s="183">
        <v>13.875243186950684</v>
      </c>
    </row>
    <row r="2780" spans="1:5" ht="75">
      <c r="A2780" s="135" t="s">
        <v>5401</v>
      </c>
      <c r="B2780" s="145" t="s">
        <v>5402</v>
      </c>
      <c r="C2780" s="150" t="s">
        <v>45</v>
      </c>
      <c r="D2780" s="174">
        <v>0</v>
      </c>
      <c r="E2780" s="185">
        <v>0</v>
      </c>
    </row>
    <row r="2781" spans="1:5" ht="60">
      <c r="A2781" s="135" t="s">
        <v>5403</v>
      </c>
      <c r="B2781" s="145" t="s">
        <v>5404</v>
      </c>
      <c r="C2781" s="150" t="s">
        <v>45</v>
      </c>
      <c r="D2781" s="178">
        <v>0.82090467214584351</v>
      </c>
      <c r="E2781" s="189">
        <v>0.8209080696105957</v>
      </c>
    </row>
    <row r="2782" spans="1:5" ht="60">
      <c r="A2782" s="135" t="s">
        <v>5405</v>
      </c>
      <c r="B2782" s="145" t="s">
        <v>5406</v>
      </c>
      <c r="C2782" s="150" t="s">
        <v>45</v>
      </c>
      <c r="D2782" s="178">
        <v>2.9588852077722549E-2</v>
      </c>
      <c r="E2782" s="189">
        <v>2.9588978737592697E-2</v>
      </c>
    </row>
    <row r="2783" spans="1:5" ht="60">
      <c r="A2783" s="135" t="s">
        <v>5407</v>
      </c>
      <c r="B2783" s="145" t="s">
        <v>5408</v>
      </c>
      <c r="C2783" s="150" t="s">
        <v>2513</v>
      </c>
      <c r="D2783" s="172">
        <v>15</v>
      </c>
      <c r="E2783" s="183">
        <v>15</v>
      </c>
    </row>
    <row r="2784" spans="1:5" ht="60">
      <c r="A2784" s="135" t="s">
        <v>5409</v>
      </c>
      <c r="B2784" s="145" t="s">
        <v>5410</v>
      </c>
      <c r="C2784" s="150" t="s">
        <v>2504</v>
      </c>
      <c r="D2784" s="174">
        <v>0</v>
      </c>
      <c r="E2784" s="185">
        <v>0</v>
      </c>
    </row>
    <row r="2785" spans="1:5" ht="60">
      <c r="A2785" s="135" t="s">
        <v>5411</v>
      </c>
      <c r="B2785" s="145" t="s">
        <v>5412</v>
      </c>
      <c r="C2785" s="150" t="s">
        <v>2504</v>
      </c>
      <c r="D2785" s="174">
        <v>0</v>
      </c>
      <c r="E2785" s="185">
        <v>0</v>
      </c>
    </row>
    <row r="2786" spans="1:5" ht="60">
      <c r="A2786" s="135" t="s">
        <v>5413</v>
      </c>
      <c r="B2786" s="145" t="s">
        <v>5414</v>
      </c>
      <c r="C2786" s="150" t="s">
        <v>2504</v>
      </c>
      <c r="D2786" s="174">
        <v>0</v>
      </c>
      <c r="E2786" s="185">
        <v>0</v>
      </c>
    </row>
    <row r="2787" spans="1:5" ht="60">
      <c r="A2787" s="135" t="s">
        <v>5415</v>
      </c>
      <c r="B2787" s="145" t="s">
        <v>5416</v>
      </c>
      <c r="C2787" s="150" t="s">
        <v>2504</v>
      </c>
      <c r="D2787" s="174">
        <v>0</v>
      </c>
      <c r="E2787" s="185">
        <v>0</v>
      </c>
    </row>
    <row r="2788" spans="1:5" ht="60">
      <c r="A2788" s="135" t="s">
        <v>5417</v>
      </c>
      <c r="B2788" s="145" t="s">
        <v>5418</v>
      </c>
      <c r="C2788" s="150" t="s">
        <v>2504</v>
      </c>
      <c r="D2788" s="174">
        <v>0</v>
      </c>
      <c r="E2788" s="185">
        <v>0</v>
      </c>
    </row>
    <row r="2789" spans="1:5" ht="60">
      <c r="A2789" s="135" t="s">
        <v>5419</v>
      </c>
      <c r="B2789" s="145" t="s">
        <v>5420</v>
      </c>
      <c r="C2789" s="150" t="s">
        <v>45</v>
      </c>
      <c r="D2789" s="171">
        <v>5.6603612899780273</v>
      </c>
      <c r="E2789" s="182">
        <v>5.6603612899780273</v>
      </c>
    </row>
    <row r="2790" spans="1:5" ht="60">
      <c r="A2790" s="135" t="s">
        <v>5421</v>
      </c>
      <c r="B2790" s="145" t="s">
        <v>5422</v>
      </c>
      <c r="C2790" s="150" t="s">
        <v>4774</v>
      </c>
      <c r="D2790" s="173">
        <v>694031.4375</v>
      </c>
      <c r="E2790" s="184">
        <v>694025.3125</v>
      </c>
    </row>
    <row r="2791" spans="1:5" ht="45">
      <c r="A2791" s="135" t="s">
        <v>5423</v>
      </c>
      <c r="B2791" s="145" t="s">
        <v>5424</v>
      </c>
      <c r="C2791" s="150" t="s">
        <v>50</v>
      </c>
      <c r="D2791" s="171">
        <v>1.0124129056930542</v>
      </c>
      <c r="E2791" s="182">
        <v>1.0124131441116333</v>
      </c>
    </row>
    <row r="2792" spans="1:5" ht="45">
      <c r="A2792" s="135" t="s">
        <v>5425</v>
      </c>
      <c r="B2792" s="145" t="s">
        <v>5426</v>
      </c>
      <c r="C2792" s="150" t="s">
        <v>42</v>
      </c>
      <c r="D2792" s="177">
        <v>156.93063354492187</v>
      </c>
      <c r="E2792" s="188">
        <v>156.92433166503906</v>
      </c>
    </row>
    <row r="2793" spans="1:5" ht="45">
      <c r="A2793" s="135" t="s">
        <v>5427</v>
      </c>
      <c r="B2793" s="145" t="s">
        <v>5428</v>
      </c>
      <c r="C2793" s="150" t="s">
        <v>20</v>
      </c>
      <c r="D2793" s="177">
        <v>894.07757568359375</v>
      </c>
      <c r="E2793" s="188">
        <v>894.0711669921875</v>
      </c>
    </row>
    <row r="2794" spans="1:5" ht="45">
      <c r="A2794" s="135" t="s">
        <v>5429</v>
      </c>
      <c r="B2794" s="145" t="s">
        <v>5430</v>
      </c>
      <c r="C2794" s="150" t="s">
        <v>20</v>
      </c>
      <c r="D2794" s="178">
        <v>1.5284011140465736E-2</v>
      </c>
      <c r="E2794" s="189">
        <v>1.5284011140465736E-2</v>
      </c>
    </row>
    <row r="2795" spans="1:5" ht="45">
      <c r="A2795" s="135" t="s">
        <v>5431</v>
      </c>
      <c r="B2795" s="145" t="s">
        <v>5432</v>
      </c>
      <c r="C2795" s="150" t="s">
        <v>368</v>
      </c>
      <c r="D2795" s="177">
        <v>109.92292022705078</v>
      </c>
      <c r="E2795" s="188">
        <v>109.9171142578125</v>
      </c>
    </row>
    <row r="2796" spans="1:5" ht="45">
      <c r="A2796" s="135" t="s">
        <v>5433</v>
      </c>
      <c r="B2796" s="145" t="s">
        <v>5434</v>
      </c>
      <c r="C2796" s="150" t="s">
        <v>45</v>
      </c>
      <c r="D2796" s="171">
        <v>2.4590499401092529</v>
      </c>
      <c r="E2796" s="182">
        <v>2.4593887329101562</v>
      </c>
    </row>
    <row r="2797" spans="1:5" ht="45">
      <c r="A2797" s="135" t="s">
        <v>5435</v>
      </c>
      <c r="B2797" s="145" t="s">
        <v>5436</v>
      </c>
      <c r="C2797" s="150" t="s">
        <v>373</v>
      </c>
      <c r="D2797" s="178">
        <v>0.6779823899269104</v>
      </c>
      <c r="E2797" s="189">
        <v>0.67796385288238525</v>
      </c>
    </row>
    <row r="2798" spans="1:5" ht="45">
      <c r="A2798" s="135" t="s">
        <v>5437</v>
      </c>
      <c r="B2798" s="145" t="s">
        <v>5438</v>
      </c>
      <c r="C2798" s="150" t="s">
        <v>368</v>
      </c>
      <c r="D2798" s="177">
        <v>142.51451110839844</v>
      </c>
      <c r="E2798" s="188">
        <v>142.50730895996094</v>
      </c>
    </row>
    <row r="2799" spans="1:5" ht="45">
      <c r="A2799" s="135" t="s">
        <v>5439</v>
      </c>
      <c r="B2799" s="145" t="s">
        <v>5440</v>
      </c>
      <c r="C2799" s="150" t="s">
        <v>4736</v>
      </c>
      <c r="D2799" s="172">
        <v>28.875774383544922</v>
      </c>
      <c r="E2799" s="183">
        <v>28.875820159912109</v>
      </c>
    </row>
    <row r="2800" spans="1:5" ht="45">
      <c r="A2800" s="135" t="s">
        <v>5441</v>
      </c>
      <c r="B2800" s="145" t="s">
        <v>5442</v>
      </c>
      <c r="C2800" s="150" t="s">
        <v>20</v>
      </c>
      <c r="D2800" s="177">
        <v>165.72830200195312</v>
      </c>
      <c r="E2800" s="188">
        <v>165.72756958007812</v>
      </c>
    </row>
    <row r="2801" spans="1:5" ht="45">
      <c r="A2801" s="135" t="s">
        <v>5443</v>
      </c>
      <c r="B2801" s="145" t="s">
        <v>5444</v>
      </c>
      <c r="C2801" s="150" t="s">
        <v>136</v>
      </c>
      <c r="D2801" s="177">
        <v>303.79385375976562</v>
      </c>
      <c r="E2801" s="188">
        <v>303.78668212890625</v>
      </c>
    </row>
    <row r="2802" spans="1:5" ht="45">
      <c r="A2802" s="135" t="s">
        <v>5445</v>
      </c>
      <c r="B2802" s="145" t="s">
        <v>5446</v>
      </c>
      <c r="C2802" s="150" t="s">
        <v>4743</v>
      </c>
      <c r="D2802" s="178">
        <v>0.81751167774200439</v>
      </c>
      <c r="E2802" s="189">
        <v>0.81752514839172363</v>
      </c>
    </row>
    <row r="2803" spans="1:5" ht="45">
      <c r="A2803" s="135" t="s">
        <v>5447</v>
      </c>
      <c r="B2803" s="145" t="s">
        <v>5448</v>
      </c>
      <c r="C2803" s="150" t="s">
        <v>45</v>
      </c>
      <c r="D2803" s="172">
        <v>68.236991882324219</v>
      </c>
      <c r="E2803" s="183">
        <v>68.237266540527344</v>
      </c>
    </row>
    <row r="2804" spans="1:5" ht="45">
      <c r="A2804" s="135" t="s">
        <v>5449</v>
      </c>
      <c r="B2804" s="145" t="s">
        <v>5450</v>
      </c>
      <c r="C2804" s="150" t="s">
        <v>45</v>
      </c>
      <c r="D2804" s="171">
        <v>4.8749523162841797</v>
      </c>
      <c r="E2804" s="182">
        <v>4.8749728202819824</v>
      </c>
    </row>
    <row r="2805" spans="1:5" ht="45">
      <c r="A2805" s="135" t="s">
        <v>5451</v>
      </c>
      <c r="B2805" s="145" t="s">
        <v>5452</v>
      </c>
      <c r="C2805" s="150" t="s">
        <v>45</v>
      </c>
      <c r="D2805" s="172">
        <v>12.161965370178223</v>
      </c>
      <c r="E2805" s="183">
        <v>12.162017822265625</v>
      </c>
    </row>
    <row r="2806" spans="1:5" ht="45">
      <c r="A2806" s="135" t="s">
        <v>5453</v>
      </c>
      <c r="B2806" s="145" t="s">
        <v>5454</v>
      </c>
      <c r="C2806" s="150" t="s">
        <v>45</v>
      </c>
      <c r="D2806" s="172">
        <v>13.875600814819336</v>
      </c>
      <c r="E2806" s="183">
        <v>13.875243186950684</v>
      </c>
    </row>
    <row r="2807" spans="1:5" ht="45">
      <c r="A2807" s="135" t="s">
        <v>5455</v>
      </c>
      <c r="B2807" s="145" t="s">
        <v>5456</v>
      </c>
      <c r="C2807" s="150" t="s">
        <v>45</v>
      </c>
      <c r="D2807" s="174">
        <v>0</v>
      </c>
      <c r="E2807" s="185">
        <v>0</v>
      </c>
    </row>
    <row r="2808" spans="1:5" ht="45">
      <c r="A2808" s="135" t="s">
        <v>5457</v>
      </c>
      <c r="B2808" s="145" t="s">
        <v>5458</v>
      </c>
      <c r="C2808" s="150" t="s">
        <v>45</v>
      </c>
      <c r="D2808" s="178">
        <v>0.82090467214584351</v>
      </c>
      <c r="E2808" s="189">
        <v>0.82090812921524048</v>
      </c>
    </row>
    <row r="2809" spans="1:5" ht="45">
      <c r="A2809" s="135" t="s">
        <v>5459</v>
      </c>
      <c r="B2809" s="145" t="s">
        <v>5460</v>
      </c>
      <c r="C2809" s="150" t="s">
        <v>45</v>
      </c>
      <c r="D2809" s="178">
        <v>2.9588852077722549E-2</v>
      </c>
      <c r="E2809" s="189">
        <v>2.9588978737592697E-2</v>
      </c>
    </row>
    <row r="2810" spans="1:5" ht="45">
      <c r="A2810" s="135" t="s">
        <v>5461</v>
      </c>
      <c r="B2810" s="145" t="s">
        <v>5462</v>
      </c>
      <c r="C2810" s="150" t="s">
        <v>2513</v>
      </c>
      <c r="D2810" s="172">
        <v>15</v>
      </c>
      <c r="E2810" s="183">
        <v>14.999999046325684</v>
      </c>
    </row>
    <row r="2811" spans="1:5" ht="45">
      <c r="A2811" s="135" t="s">
        <v>5463</v>
      </c>
      <c r="B2811" s="145" t="s">
        <v>5464</v>
      </c>
      <c r="C2811" s="150" t="s">
        <v>2504</v>
      </c>
      <c r="D2811" s="174">
        <v>0</v>
      </c>
      <c r="E2811" s="185">
        <v>0</v>
      </c>
    </row>
    <row r="2812" spans="1:5" ht="45">
      <c r="A2812" s="135" t="s">
        <v>5465</v>
      </c>
      <c r="B2812" s="145" t="s">
        <v>5466</v>
      </c>
      <c r="C2812" s="150" t="s">
        <v>2504</v>
      </c>
      <c r="D2812" s="174">
        <v>0</v>
      </c>
      <c r="E2812" s="185">
        <v>0</v>
      </c>
    </row>
    <row r="2813" spans="1:5" ht="45">
      <c r="A2813" s="135" t="s">
        <v>5467</v>
      </c>
      <c r="B2813" s="145" t="s">
        <v>5468</v>
      </c>
      <c r="C2813" s="150" t="s">
        <v>2504</v>
      </c>
      <c r="D2813" s="174">
        <v>0</v>
      </c>
      <c r="E2813" s="185">
        <v>0</v>
      </c>
    </row>
    <row r="2814" spans="1:5" ht="45">
      <c r="A2814" s="135" t="s">
        <v>5469</v>
      </c>
      <c r="B2814" s="145" t="s">
        <v>5470</v>
      </c>
      <c r="C2814" s="150" t="s">
        <v>2504</v>
      </c>
      <c r="D2814" s="174">
        <v>0</v>
      </c>
      <c r="E2814" s="185">
        <v>0</v>
      </c>
    </row>
    <row r="2815" spans="1:5" ht="45">
      <c r="A2815" s="135" t="s">
        <v>5471</v>
      </c>
      <c r="B2815" s="145" t="s">
        <v>5472</v>
      </c>
      <c r="C2815" s="150" t="s">
        <v>2504</v>
      </c>
      <c r="D2815" s="174">
        <v>0</v>
      </c>
      <c r="E2815" s="185">
        <v>0</v>
      </c>
    </row>
    <row r="2816" spans="1:5" ht="45">
      <c r="A2816" s="135" t="s">
        <v>5473</v>
      </c>
      <c r="B2816" s="145" t="s">
        <v>5474</v>
      </c>
      <c r="C2816" s="150" t="s">
        <v>45</v>
      </c>
      <c r="D2816" s="171">
        <v>5.6603612899780273</v>
      </c>
      <c r="E2816" s="182">
        <v>5.6603612899780273</v>
      </c>
    </row>
    <row r="2817" spans="1:5" ht="45">
      <c r="A2817" s="135" t="s">
        <v>5475</v>
      </c>
      <c r="B2817" s="145" t="s">
        <v>5476</v>
      </c>
      <c r="C2817" s="150" t="s">
        <v>4774</v>
      </c>
      <c r="D2817" s="173">
        <v>694031.4375</v>
      </c>
      <c r="E2817" s="184">
        <v>694025.3125</v>
      </c>
    </row>
    <row r="2818" spans="1:5" ht="30">
      <c r="A2818" s="135" t="s">
        <v>5477</v>
      </c>
      <c r="B2818" s="145" t="s">
        <v>5478</v>
      </c>
      <c r="C2818" s="150" t="s">
        <v>50</v>
      </c>
      <c r="D2818" s="171">
        <v>1.0124129056930542</v>
      </c>
      <c r="E2818" s="182">
        <v>1.0124131441116333</v>
      </c>
    </row>
    <row r="2819" spans="1:5" ht="30">
      <c r="A2819" s="135" t="s">
        <v>5479</v>
      </c>
      <c r="B2819" s="145" t="s">
        <v>5480</v>
      </c>
      <c r="C2819" s="150" t="s">
        <v>42</v>
      </c>
      <c r="D2819" s="177">
        <v>156.91107177734375</v>
      </c>
      <c r="E2819" s="188">
        <v>156.90585327148437</v>
      </c>
    </row>
    <row r="2820" spans="1:5" ht="30">
      <c r="A2820" s="135" t="s">
        <v>5481</v>
      </c>
      <c r="B2820" s="145" t="s">
        <v>5482</v>
      </c>
      <c r="C2820" s="150" t="s">
        <v>20</v>
      </c>
      <c r="D2820" s="177">
        <v>447.03878784179687</v>
      </c>
      <c r="E2820" s="188">
        <v>447.03558349609375</v>
      </c>
    </row>
    <row r="2821" spans="1:5" ht="30">
      <c r="A2821" s="135" t="s">
        <v>5483</v>
      </c>
      <c r="B2821" s="145" t="s">
        <v>5484</v>
      </c>
      <c r="C2821" s="150" t="s">
        <v>20</v>
      </c>
      <c r="D2821" s="180">
        <v>7.6420055702328682E-3</v>
      </c>
      <c r="E2821" s="191">
        <v>7.6420055702328682E-3</v>
      </c>
    </row>
    <row r="2822" spans="1:5" ht="45">
      <c r="A2822" s="135" t="s">
        <v>5485</v>
      </c>
      <c r="B2822" s="145" t="s">
        <v>5486</v>
      </c>
      <c r="C2822" s="150" t="s">
        <v>368</v>
      </c>
      <c r="D2822" s="177">
        <v>109.90489196777344</v>
      </c>
      <c r="E2822" s="188">
        <v>109.90008544921875</v>
      </c>
    </row>
    <row r="2823" spans="1:5" ht="45">
      <c r="A2823" s="135" t="s">
        <v>5487</v>
      </c>
      <c r="B2823" s="145" t="s">
        <v>5488</v>
      </c>
      <c r="C2823" s="150" t="s">
        <v>45</v>
      </c>
      <c r="D2823" s="171">
        <v>2.4602944850921631</v>
      </c>
      <c r="E2823" s="182">
        <v>2.4605636596679687</v>
      </c>
    </row>
    <row r="2824" spans="1:5" ht="30">
      <c r="A2824" s="135" t="s">
        <v>5489</v>
      </c>
      <c r="B2824" s="145" t="s">
        <v>5490</v>
      </c>
      <c r="C2824" s="150" t="s">
        <v>373</v>
      </c>
      <c r="D2824" s="178">
        <v>0.67793256044387817</v>
      </c>
      <c r="E2824" s="189">
        <v>0.67791682481765747</v>
      </c>
    </row>
    <row r="2825" spans="1:5" ht="30">
      <c r="A2825" s="135" t="s">
        <v>5491</v>
      </c>
      <c r="B2825" s="145" t="s">
        <v>5492</v>
      </c>
      <c r="C2825" s="150" t="s">
        <v>368</v>
      </c>
      <c r="D2825" s="177">
        <v>142.49305725097656</v>
      </c>
      <c r="E2825" s="188">
        <v>142.48709106445312</v>
      </c>
    </row>
    <row r="2826" spans="1:5" ht="45">
      <c r="A2826" s="135" t="s">
        <v>5493</v>
      </c>
      <c r="B2826" s="145" t="s">
        <v>5494</v>
      </c>
      <c r="C2826" s="150" t="s">
        <v>4736</v>
      </c>
      <c r="D2826" s="172">
        <v>28.875774383544922</v>
      </c>
      <c r="E2826" s="183">
        <v>28.875820159912109</v>
      </c>
    </row>
    <row r="2827" spans="1:5" ht="45">
      <c r="A2827" s="135" t="s">
        <v>5495</v>
      </c>
      <c r="B2827" s="145" t="s">
        <v>5496</v>
      </c>
      <c r="C2827" s="150" t="s">
        <v>20</v>
      </c>
      <c r="D2827" s="172">
        <v>82.864151000976563</v>
      </c>
      <c r="E2827" s="183">
        <v>82.863784790039063</v>
      </c>
    </row>
    <row r="2828" spans="1:5" ht="30">
      <c r="A2828" s="135" t="s">
        <v>5497</v>
      </c>
      <c r="B2828" s="145" t="s">
        <v>5498</v>
      </c>
      <c r="C2828" s="150" t="s">
        <v>136</v>
      </c>
      <c r="D2828" s="177">
        <v>151.8900146484375</v>
      </c>
      <c r="E2828" s="188">
        <v>151.88682556152344</v>
      </c>
    </row>
    <row r="2829" spans="1:5" ht="30">
      <c r="A2829" s="135" t="s">
        <v>5499</v>
      </c>
      <c r="B2829" s="145" t="s">
        <v>5500</v>
      </c>
      <c r="C2829" s="150" t="s">
        <v>4743</v>
      </c>
      <c r="D2829" s="178">
        <v>0.81754893064498901</v>
      </c>
      <c r="E2829" s="189">
        <v>0.81756025552749634</v>
      </c>
    </row>
    <row r="2830" spans="1:5" ht="45">
      <c r="A2830" s="135" t="s">
        <v>5501</v>
      </c>
      <c r="B2830" s="145" t="s">
        <v>5502</v>
      </c>
      <c r="C2830" s="150" t="s">
        <v>45</v>
      </c>
      <c r="D2830" s="172">
        <v>68.236991882324219</v>
      </c>
      <c r="E2830" s="183">
        <v>68.237266540527344</v>
      </c>
    </row>
    <row r="2831" spans="1:5" ht="45">
      <c r="A2831" s="135" t="s">
        <v>5503</v>
      </c>
      <c r="B2831" s="145" t="s">
        <v>5504</v>
      </c>
      <c r="C2831" s="150" t="s">
        <v>45</v>
      </c>
      <c r="D2831" s="171">
        <v>4.8749518394470215</v>
      </c>
      <c r="E2831" s="182">
        <v>4.8749723434448242</v>
      </c>
    </row>
    <row r="2832" spans="1:5" ht="45">
      <c r="A2832" s="135" t="s">
        <v>5505</v>
      </c>
      <c r="B2832" s="145" t="s">
        <v>5506</v>
      </c>
      <c r="C2832" s="150" t="s">
        <v>45</v>
      </c>
      <c r="D2832" s="172">
        <v>12.161965370178223</v>
      </c>
      <c r="E2832" s="183">
        <v>12.162017822265625</v>
      </c>
    </row>
    <row r="2833" spans="1:5" ht="45">
      <c r="A2833" s="135" t="s">
        <v>5507</v>
      </c>
      <c r="B2833" s="145" t="s">
        <v>5508</v>
      </c>
      <c r="C2833" s="150" t="s">
        <v>45</v>
      </c>
      <c r="D2833" s="172">
        <v>13.875600814819336</v>
      </c>
      <c r="E2833" s="183">
        <v>13.875243186950684</v>
      </c>
    </row>
    <row r="2834" spans="1:5" ht="45">
      <c r="A2834" s="135" t="s">
        <v>5509</v>
      </c>
      <c r="B2834" s="145" t="s">
        <v>5510</v>
      </c>
      <c r="C2834" s="150" t="s">
        <v>45</v>
      </c>
      <c r="D2834" s="174">
        <v>0</v>
      </c>
      <c r="E2834" s="185">
        <v>0</v>
      </c>
    </row>
    <row r="2835" spans="1:5" ht="45">
      <c r="A2835" s="135" t="s">
        <v>5511</v>
      </c>
      <c r="B2835" s="145" t="s">
        <v>5512</v>
      </c>
      <c r="C2835" s="150" t="s">
        <v>45</v>
      </c>
      <c r="D2835" s="178">
        <v>0.82090467214584351</v>
      </c>
      <c r="E2835" s="189">
        <v>0.8209080696105957</v>
      </c>
    </row>
    <row r="2836" spans="1:5" ht="45">
      <c r="A2836" s="135" t="s">
        <v>5513</v>
      </c>
      <c r="B2836" s="145" t="s">
        <v>5514</v>
      </c>
      <c r="C2836" s="150" t="s">
        <v>45</v>
      </c>
      <c r="D2836" s="178">
        <v>2.9588852077722549E-2</v>
      </c>
      <c r="E2836" s="189">
        <v>2.9588978737592697E-2</v>
      </c>
    </row>
    <row r="2837" spans="1:5" ht="45">
      <c r="A2837" s="135" t="s">
        <v>5515</v>
      </c>
      <c r="B2837" s="145" t="s">
        <v>5516</v>
      </c>
      <c r="C2837" s="150" t="s">
        <v>2513</v>
      </c>
      <c r="D2837" s="172">
        <v>15</v>
      </c>
      <c r="E2837" s="183">
        <v>15</v>
      </c>
    </row>
    <row r="2838" spans="1:5" ht="30">
      <c r="A2838" s="135" t="s">
        <v>5517</v>
      </c>
      <c r="B2838" s="145" t="s">
        <v>5518</v>
      </c>
      <c r="C2838" s="150" t="s">
        <v>2504</v>
      </c>
      <c r="D2838" s="174">
        <v>0</v>
      </c>
      <c r="E2838" s="185">
        <v>0</v>
      </c>
    </row>
    <row r="2839" spans="1:5" ht="45">
      <c r="A2839" s="135" t="s">
        <v>5519</v>
      </c>
      <c r="B2839" s="145" t="s">
        <v>5520</v>
      </c>
      <c r="C2839" s="150" t="s">
        <v>2504</v>
      </c>
      <c r="D2839" s="174">
        <v>0</v>
      </c>
      <c r="E2839" s="185">
        <v>0</v>
      </c>
    </row>
    <row r="2840" spans="1:5" ht="30">
      <c r="A2840" s="135" t="s">
        <v>5521</v>
      </c>
      <c r="B2840" s="145" t="s">
        <v>5522</v>
      </c>
      <c r="C2840" s="150" t="s">
        <v>2504</v>
      </c>
      <c r="D2840" s="174">
        <v>0</v>
      </c>
      <c r="E2840" s="185">
        <v>0</v>
      </c>
    </row>
    <row r="2841" spans="1:5" ht="45">
      <c r="A2841" s="135" t="s">
        <v>5523</v>
      </c>
      <c r="B2841" s="145" t="s">
        <v>5524</v>
      </c>
      <c r="C2841" s="150" t="s">
        <v>2504</v>
      </c>
      <c r="D2841" s="174">
        <v>0</v>
      </c>
      <c r="E2841" s="185">
        <v>0</v>
      </c>
    </row>
    <row r="2842" spans="1:5" ht="30">
      <c r="A2842" s="135" t="s">
        <v>5525</v>
      </c>
      <c r="B2842" s="145" t="s">
        <v>5526</v>
      </c>
      <c r="C2842" s="150" t="s">
        <v>2504</v>
      </c>
      <c r="D2842" s="174">
        <v>0</v>
      </c>
      <c r="E2842" s="185">
        <v>0</v>
      </c>
    </row>
    <row r="2843" spans="1:5" ht="30">
      <c r="A2843" s="135" t="s">
        <v>5527</v>
      </c>
      <c r="B2843" s="145" t="s">
        <v>5528</v>
      </c>
      <c r="C2843" s="150" t="s">
        <v>45</v>
      </c>
      <c r="D2843" s="171">
        <v>5.6603612899780273</v>
      </c>
      <c r="E2843" s="182">
        <v>5.6603612899780273</v>
      </c>
    </row>
    <row r="2844" spans="1:5" ht="45">
      <c r="A2844" s="135" t="s">
        <v>5529</v>
      </c>
      <c r="B2844" s="145" t="s">
        <v>5530</v>
      </c>
      <c r="C2844" s="150" t="s">
        <v>4774</v>
      </c>
      <c r="D2844" s="173">
        <v>347015.71875</v>
      </c>
      <c r="E2844" s="184">
        <v>347012.65625</v>
      </c>
    </row>
    <row r="2845" spans="1:5" ht="60">
      <c r="A2845" s="135" t="s">
        <v>5531</v>
      </c>
      <c r="B2845" s="145" t="s">
        <v>5532</v>
      </c>
      <c r="C2845" s="150" t="s">
        <v>50</v>
      </c>
      <c r="D2845" s="171">
        <v>1.0317308902740479</v>
      </c>
      <c r="E2845" s="182">
        <v>1.031731128692627</v>
      </c>
    </row>
    <row r="2846" spans="1:5" ht="60">
      <c r="A2846" s="135" t="s">
        <v>5533</v>
      </c>
      <c r="B2846" s="145" t="s">
        <v>5534</v>
      </c>
      <c r="C2846" s="150" t="s">
        <v>42</v>
      </c>
      <c r="D2846" s="172">
        <v>31.350496292114258</v>
      </c>
      <c r="E2846" s="183">
        <v>31.350496292114258</v>
      </c>
    </row>
    <row r="2847" spans="1:5" ht="60">
      <c r="A2847" s="135" t="s">
        <v>5535</v>
      </c>
      <c r="B2847" s="145" t="s">
        <v>5536</v>
      </c>
      <c r="C2847" s="150" t="s">
        <v>20</v>
      </c>
      <c r="D2847" s="177">
        <v>598.83642578125</v>
      </c>
      <c r="E2847" s="188">
        <v>598.83123779296875</v>
      </c>
    </row>
    <row r="2848" spans="1:5" ht="60">
      <c r="A2848" s="135" t="s">
        <v>5537</v>
      </c>
      <c r="B2848" s="145" t="s">
        <v>5538</v>
      </c>
      <c r="C2848" s="150" t="s">
        <v>20</v>
      </c>
      <c r="D2848" s="174">
        <v>0</v>
      </c>
      <c r="E2848" s="185">
        <v>0</v>
      </c>
    </row>
    <row r="2849" spans="1:5" ht="60">
      <c r="A2849" s="135" t="s">
        <v>5539</v>
      </c>
      <c r="B2849" s="145" t="s">
        <v>5540</v>
      </c>
      <c r="C2849" s="150" t="s">
        <v>368</v>
      </c>
      <c r="D2849" s="174">
        <v>0</v>
      </c>
      <c r="E2849" s="185">
        <v>0</v>
      </c>
    </row>
    <row r="2850" spans="1:5" ht="60">
      <c r="A2850" s="135" t="s">
        <v>5541</v>
      </c>
      <c r="B2850" s="145" t="s">
        <v>5542</v>
      </c>
      <c r="C2850" s="150" t="s">
        <v>45</v>
      </c>
      <c r="D2850" s="172">
        <v>70.758102416992188</v>
      </c>
      <c r="E2850" s="183">
        <v>70.748023986816406</v>
      </c>
    </row>
    <row r="2851" spans="1:5" ht="60">
      <c r="A2851" s="135" t="s">
        <v>5543</v>
      </c>
      <c r="B2851" s="145" t="s">
        <v>5544</v>
      </c>
      <c r="C2851" s="150" t="s">
        <v>373</v>
      </c>
      <c r="D2851" s="178">
        <v>0.21652036905288696</v>
      </c>
      <c r="E2851" s="189">
        <v>0.21651622653007507</v>
      </c>
    </row>
    <row r="2852" spans="1:5" ht="60">
      <c r="A2852" s="135" t="s">
        <v>5545</v>
      </c>
      <c r="B2852" s="145" t="s">
        <v>5546</v>
      </c>
      <c r="C2852" s="150" t="s">
        <v>368</v>
      </c>
      <c r="D2852" s="171">
        <v>6.5092291831970215</v>
      </c>
      <c r="E2852" s="182">
        <v>6.5092144012451172</v>
      </c>
    </row>
    <row r="2853" spans="1:5" ht="60">
      <c r="A2853" s="135" t="s">
        <v>5547</v>
      </c>
      <c r="B2853" s="145" t="s">
        <v>5548</v>
      </c>
      <c r="C2853" s="150" t="s">
        <v>4736</v>
      </c>
      <c r="D2853" s="172">
        <v>28.622810363769531</v>
      </c>
      <c r="E2853" s="183">
        <v>28.622859954833984</v>
      </c>
    </row>
    <row r="2854" spans="1:5" ht="60">
      <c r="A2854" s="135" t="s">
        <v>5549</v>
      </c>
      <c r="B2854" s="145" t="s">
        <v>5550</v>
      </c>
      <c r="C2854" s="150" t="s">
        <v>20</v>
      </c>
      <c r="D2854" s="178">
        <v>0.27025175094604492</v>
      </c>
      <c r="E2854" s="189">
        <v>0.27025023102760315</v>
      </c>
    </row>
    <row r="2855" spans="1:5" ht="60">
      <c r="A2855" s="135" t="s">
        <v>5551</v>
      </c>
      <c r="B2855" s="145" t="s">
        <v>5552</v>
      </c>
      <c r="C2855" s="150" t="s">
        <v>136</v>
      </c>
      <c r="D2855" s="177">
        <v>142.61418151855469</v>
      </c>
      <c r="E2855" s="188">
        <v>142.6126708984375</v>
      </c>
    </row>
    <row r="2856" spans="1:5" ht="60">
      <c r="A2856" s="135" t="s">
        <v>5553</v>
      </c>
      <c r="B2856" s="145" t="s">
        <v>5554</v>
      </c>
      <c r="C2856" s="150" t="s">
        <v>4743</v>
      </c>
      <c r="D2856" s="171">
        <v>1.1663886308670044</v>
      </c>
      <c r="E2856" s="182">
        <v>1.1663908958435059</v>
      </c>
    </row>
    <row r="2857" spans="1:5" ht="60">
      <c r="A2857" s="135" t="s">
        <v>5555</v>
      </c>
      <c r="B2857" s="145" t="s">
        <v>5556</v>
      </c>
      <c r="C2857" s="150" t="s">
        <v>45</v>
      </c>
      <c r="D2857" s="172">
        <v>75.626548767089844</v>
      </c>
      <c r="E2857" s="183">
        <v>75.62689208984375</v>
      </c>
    </row>
    <row r="2858" spans="1:5" ht="60">
      <c r="A2858" s="135" t="s">
        <v>5557</v>
      </c>
      <c r="B2858" s="145" t="s">
        <v>5558</v>
      </c>
      <c r="C2858" s="150" t="s">
        <v>45</v>
      </c>
      <c r="D2858" s="172">
        <v>20.29124641418457</v>
      </c>
      <c r="E2858" s="183">
        <v>20.291343688964844</v>
      </c>
    </row>
    <row r="2859" spans="1:5" ht="60">
      <c r="A2859" s="135" t="s">
        <v>5559</v>
      </c>
      <c r="B2859" s="145" t="s">
        <v>5560</v>
      </c>
      <c r="C2859" s="150" t="s">
        <v>45</v>
      </c>
      <c r="D2859" s="178">
        <v>2.9350889846682549E-2</v>
      </c>
      <c r="E2859" s="189">
        <v>2.9351025819778442E-2</v>
      </c>
    </row>
    <row r="2860" spans="1:5" ht="60">
      <c r="A2860" s="135" t="s">
        <v>5561</v>
      </c>
      <c r="B2860" s="145" t="s">
        <v>5562</v>
      </c>
      <c r="C2860" s="150" t="s">
        <v>45</v>
      </c>
      <c r="D2860" s="171">
        <v>3.1420629024505615</v>
      </c>
      <c r="E2860" s="182">
        <v>3.1416149139404297</v>
      </c>
    </row>
    <row r="2861" spans="1:5" ht="75">
      <c r="A2861" s="135" t="s">
        <v>5563</v>
      </c>
      <c r="B2861" s="145" t="s">
        <v>5564</v>
      </c>
      <c r="C2861" s="150" t="s">
        <v>45</v>
      </c>
      <c r="D2861" s="174">
        <v>0</v>
      </c>
      <c r="E2861" s="185">
        <v>0</v>
      </c>
    </row>
    <row r="2862" spans="1:5" ht="60">
      <c r="A2862" s="135" t="s">
        <v>5565</v>
      </c>
      <c r="B2862" s="145" t="s">
        <v>5566</v>
      </c>
      <c r="C2862" s="150" t="s">
        <v>45</v>
      </c>
      <c r="D2862" s="178">
        <v>0.91079491376876831</v>
      </c>
      <c r="E2862" s="189">
        <v>0.91079908609390259</v>
      </c>
    </row>
    <row r="2863" spans="1:5" ht="60">
      <c r="A2863" s="135" t="s">
        <v>5567</v>
      </c>
      <c r="B2863" s="145" t="s">
        <v>5568</v>
      </c>
      <c r="C2863" s="150" t="s">
        <v>45</v>
      </c>
      <c r="D2863" s="174">
        <v>0</v>
      </c>
      <c r="E2863" s="185">
        <v>0</v>
      </c>
    </row>
    <row r="2864" spans="1:5" ht="60">
      <c r="A2864" s="135" t="s">
        <v>5569</v>
      </c>
      <c r="B2864" s="145" t="s">
        <v>5570</v>
      </c>
      <c r="C2864" s="150" t="s">
        <v>2513</v>
      </c>
      <c r="D2864" s="174">
        <v>0</v>
      </c>
      <c r="E2864" s="185">
        <v>0</v>
      </c>
    </row>
    <row r="2865" spans="1:5" ht="60">
      <c r="A2865" s="135" t="s">
        <v>5571</v>
      </c>
      <c r="B2865" s="145" t="s">
        <v>5572</v>
      </c>
      <c r="C2865" s="150" t="s">
        <v>2504</v>
      </c>
      <c r="D2865" s="174">
        <v>0</v>
      </c>
      <c r="E2865" s="185">
        <v>0</v>
      </c>
    </row>
    <row r="2866" spans="1:5" ht="60">
      <c r="A2866" s="135" t="s">
        <v>5573</v>
      </c>
      <c r="B2866" s="145" t="s">
        <v>5574</v>
      </c>
      <c r="C2866" s="150" t="s">
        <v>2504</v>
      </c>
      <c r="D2866" s="174">
        <v>0</v>
      </c>
      <c r="E2866" s="185">
        <v>0</v>
      </c>
    </row>
    <row r="2867" spans="1:5" ht="60">
      <c r="A2867" s="135" t="s">
        <v>5575</v>
      </c>
      <c r="B2867" s="145" t="s">
        <v>5576</v>
      </c>
      <c r="C2867" s="150" t="s">
        <v>2504</v>
      </c>
      <c r="D2867" s="174">
        <v>0</v>
      </c>
      <c r="E2867" s="185">
        <v>0</v>
      </c>
    </row>
    <row r="2868" spans="1:5" ht="60">
      <c r="A2868" s="135" t="s">
        <v>5577</v>
      </c>
      <c r="B2868" s="145" t="s">
        <v>5578</v>
      </c>
      <c r="C2868" s="150" t="s">
        <v>2504</v>
      </c>
      <c r="D2868" s="174">
        <v>0</v>
      </c>
      <c r="E2868" s="185">
        <v>0</v>
      </c>
    </row>
    <row r="2869" spans="1:5" ht="60">
      <c r="A2869" s="135" t="s">
        <v>5579</v>
      </c>
      <c r="B2869" s="145" t="s">
        <v>5580</v>
      </c>
      <c r="C2869" s="150" t="s">
        <v>2504</v>
      </c>
      <c r="D2869" s="174">
        <v>0</v>
      </c>
      <c r="E2869" s="185">
        <v>0</v>
      </c>
    </row>
    <row r="2870" spans="1:5" ht="60">
      <c r="A2870" s="135" t="s">
        <v>5581</v>
      </c>
      <c r="B2870" s="145" t="s">
        <v>5582</v>
      </c>
      <c r="C2870" s="150" t="s">
        <v>45</v>
      </c>
      <c r="D2870" s="172">
        <v>20.949493408203125</v>
      </c>
      <c r="E2870" s="183">
        <v>20.949495315551758</v>
      </c>
    </row>
    <row r="2871" spans="1:5" ht="60">
      <c r="A2871" s="135" t="s">
        <v>5583</v>
      </c>
      <c r="B2871" s="145" t="s">
        <v>5584</v>
      </c>
      <c r="C2871" s="150" t="s">
        <v>4774</v>
      </c>
      <c r="D2871" s="173">
        <v>468957.46875</v>
      </c>
      <c r="E2871" s="184">
        <v>468952.65625</v>
      </c>
    </row>
    <row r="2872" spans="1:5" ht="30">
      <c r="A2872" s="135" t="s">
        <v>5585</v>
      </c>
      <c r="B2872" s="145" t="s">
        <v>5586</v>
      </c>
      <c r="C2872" s="150" t="s">
        <v>50</v>
      </c>
      <c r="D2872" s="171">
        <v>1.0367162227630615</v>
      </c>
      <c r="E2872" s="182">
        <v>1.0367163419723511</v>
      </c>
    </row>
    <row r="2873" spans="1:5" ht="45">
      <c r="A2873" s="135" t="s">
        <v>5587</v>
      </c>
      <c r="B2873" s="145" t="s">
        <v>5588</v>
      </c>
      <c r="C2873" s="150" t="s">
        <v>42</v>
      </c>
      <c r="D2873" s="172">
        <v>32.350555419921875</v>
      </c>
      <c r="E2873" s="183">
        <v>32.350555419921875</v>
      </c>
    </row>
    <row r="2874" spans="1:5" ht="30">
      <c r="A2874" s="135" t="s">
        <v>5589</v>
      </c>
      <c r="B2874" s="145" t="s">
        <v>5590</v>
      </c>
      <c r="C2874" s="150" t="s">
        <v>20</v>
      </c>
      <c r="D2874" s="177">
        <v>299.418212890625</v>
      </c>
      <c r="E2874" s="188">
        <v>299.41561889648437</v>
      </c>
    </row>
    <row r="2875" spans="1:5" ht="45">
      <c r="A2875" s="135" t="s">
        <v>5591</v>
      </c>
      <c r="B2875" s="145" t="s">
        <v>5592</v>
      </c>
      <c r="C2875" s="150" t="s">
        <v>20</v>
      </c>
      <c r="D2875" s="174">
        <v>0</v>
      </c>
      <c r="E2875" s="185">
        <v>0</v>
      </c>
    </row>
    <row r="2876" spans="1:5" ht="45">
      <c r="A2876" s="135" t="s">
        <v>5593</v>
      </c>
      <c r="B2876" s="145" t="s">
        <v>5594</v>
      </c>
      <c r="C2876" s="150" t="s">
        <v>368</v>
      </c>
      <c r="D2876" s="174">
        <v>0</v>
      </c>
      <c r="E2876" s="185">
        <v>0</v>
      </c>
    </row>
    <row r="2877" spans="1:5" ht="45">
      <c r="A2877" s="135" t="s">
        <v>5595</v>
      </c>
      <c r="B2877" s="145" t="s">
        <v>5596</v>
      </c>
      <c r="C2877" s="150" t="s">
        <v>45</v>
      </c>
      <c r="D2877" s="172">
        <v>67.18670654296875</v>
      </c>
      <c r="E2877" s="183">
        <v>67.177139282226562</v>
      </c>
    </row>
    <row r="2878" spans="1:5" ht="30">
      <c r="A2878" s="135" t="s">
        <v>5597</v>
      </c>
      <c r="B2878" s="145" t="s">
        <v>5598</v>
      </c>
      <c r="C2878" s="150" t="s">
        <v>373</v>
      </c>
      <c r="D2878" s="178">
        <v>0.21848128736019135</v>
      </c>
      <c r="E2878" s="189">
        <v>0.21847712993621826</v>
      </c>
    </row>
    <row r="2879" spans="1:5" ht="30">
      <c r="A2879" s="135" t="s">
        <v>5599</v>
      </c>
      <c r="B2879" s="145" t="s">
        <v>5600</v>
      </c>
      <c r="C2879" s="150" t="s">
        <v>368</v>
      </c>
      <c r="D2879" s="171">
        <v>7.5343050956726074</v>
      </c>
      <c r="E2879" s="182">
        <v>7.5342869758605957</v>
      </c>
    </row>
    <row r="2880" spans="1:5" ht="45">
      <c r="A2880" s="135" t="s">
        <v>5601</v>
      </c>
      <c r="B2880" s="145" t="s">
        <v>5602</v>
      </c>
      <c r="C2880" s="150" t="s">
        <v>4736</v>
      </c>
      <c r="D2880" s="172">
        <v>28.622810363769531</v>
      </c>
      <c r="E2880" s="183">
        <v>28.622859954833984</v>
      </c>
    </row>
    <row r="2881" spans="1:5" ht="45">
      <c r="A2881" s="135" t="s">
        <v>5603</v>
      </c>
      <c r="B2881" s="145" t="s">
        <v>5604</v>
      </c>
      <c r="C2881" s="150" t="s">
        <v>20</v>
      </c>
      <c r="D2881" s="178">
        <v>0.13512587547302246</v>
      </c>
      <c r="E2881" s="189">
        <v>0.13512511551380157</v>
      </c>
    </row>
    <row r="2882" spans="1:5" ht="45">
      <c r="A2882" s="135" t="s">
        <v>5605</v>
      </c>
      <c r="B2882" s="145" t="s">
        <v>5606</v>
      </c>
      <c r="C2882" s="150" t="s">
        <v>136</v>
      </c>
      <c r="D2882" s="172">
        <v>71.197257995605469</v>
      </c>
      <c r="E2882" s="183">
        <v>71.196510314941406</v>
      </c>
    </row>
    <row r="2883" spans="1:5" ht="30">
      <c r="A2883" s="135" t="s">
        <v>5607</v>
      </c>
      <c r="B2883" s="145" t="s">
        <v>5608</v>
      </c>
      <c r="C2883" s="150" t="s">
        <v>4743</v>
      </c>
      <c r="D2883" s="171">
        <v>1.1681878566741943</v>
      </c>
      <c r="E2883" s="182">
        <v>1.1681901216506958</v>
      </c>
    </row>
    <row r="2884" spans="1:5" ht="45">
      <c r="A2884" s="135" t="s">
        <v>5609</v>
      </c>
      <c r="B2884" s="145" t="s">
        <v>5610</v>
      </c>
      <c r="C2884" s="150" t="s">
        <v>45</v>
      </c>
      <c r="D2884" s="172">
        <v>75.626548767089844</v>
      </c>
      <c r="E2884" s="183">
        <v>75.62689208984375</v>
      </c>
    </row>
    <row r="2885" spans="1:5" ht="45">
      <c r="A2885" s="135" t="s">
        <v>5611</v>
      </c>
      <c r="B2885" s="145" t="s">
        <v>5612</v>
      </c>
      <c r="C2885" s="150" t="s">
        <v>45</v>
      </c>
      <c r="D2885" s="172">
        <v>20.291248321533203</v>
      </c>
      <c r="E2885" s="183">
        <v>20.291341781616211</v>
      </c>
    </row>
    <row r="2886" spans="1:5" ht="45">
      <c r="A2886" s="135" t="s">
        <v>5613</v>
      </c>
      <c r="B2886" s="145" t="s">
        <v>5614</v>
      </c>
      <c r="C2886" s="150" t="s">
        <v>45</v>
      </c>
      <c r="D2886" s="178">
        <v>2.9350889846682549E-2</v>
      </c>
      <c r="E2886" s="189">
        <v>2.9351025819778442E-2</v>
      </c>
    </row>
    <row r="2887" spans="1:5" ht="45">
      <c r="A2887" s="135" t="s">
        <v>5615</v>
      </c>
      <c r="B2887" s="145" t="s">
        <v>5616</v>
      </c>
      <c r="C2887" s="150" t="s">
        <v>45</v>
      </c>
      <c r="D2887" s="171">
        <v>3.1420629024505615</v>
      </c>
      <c r="E2887" s="182">
        <v>3.1416149139404297</v>
      </c>
    </row>
    <row r="2888" spans="1:5" ht="45">
      <c r="A2888" s="135" t="s">
        <v>5617</v>
      </c>
      <c r="B2888" s="145" t="s">
        <v>5618</v>
      </c>
      <c r="C2888" s="150" t="s">
        <v>45</v>
      </c>
      <c r="D2888" s="174">
        <v>0</v>
      </c>
      <c r="E2888" s="185">
        <v>0</v>
      </c>
    </row>
    <row r="2889" spans="1:5" ht="45">
      <c r="A2889" s="135" t="s">
        <v>5619</v>
      </c>
      <c r="B2889" s="145" t="s">
        <v>5620</v>
      </c>
      <c r="C2889" s="150" t="s">
        <v>45</v>
      </c>
      <c r="D2889" s="178">
        <v>0.91079491376876831</v>
      </c>
      <c r="E2889" s="189">
        <v>0.91079908609390259</v>
      </c>
    </row>
    <row r="2890" spans="1:5" ht="45">
      <c r="A2890" s="135" t="s">
        <v>5621</v>
      </c>
      <c r="B2890" s="145" t="s">
        <v>5622</v>
      </c>
      <c r="C2890" s="150" t="s">
        <v>45</v>
      </c>
      <c r="D2890" s="174">
        <v>0</v>
      </c>
      <c r="E2890" s="185">
        <v>0</v>
      </c>
    </row>
    <row r="2891" spans="1:5" ht="45">
      <c r="A2891" s="135" t="s">
        <v>5623</v>
      </c>
      <c r="B2891" s="145" t="s">
        <v>5624</v>
      </c>
      <c r="C2891" s="150" t="s">
        <v>2513</v>
      </c>
      <c r="D2891" s="174">
        <v>0</v>
      </c>
      <c r="E2891" s="185">
        <v>0</v>
      </c>
    </row>
    <row r="2892" spans="1:5" ht="45">
      <c r="A2892" s="135" t="s">
        <v>5625</v>
      </c>
      <c r="B2892" s="145" t="s">
        <v>5626</v>
      </c>
      <c r="C2892" s="150" t="s">
        <v>2504</v>
      </c>
      <c r="D2892" s="174">
        <v>0</v>
      </c>
      <c r="E2892" s="185">
        <v>0</v>
      </c>
    </row>
    <row r="2893" spans="1:5" ht="45">
      <c r="A2893" s="135" t="s">
        <v>5627</v>
      </c>
      <c r="B2893" s="145" t="s">
        <v>5628</v>
      </c>
      <c r="C2893" s="150" t="s">
        <v>2504</v>
      </c>
      <c r="D2893" s="174">
        <v>0</v>
      </c>
      <c r="E2893" s="185">
        <v>0</v>
      </c>
    </row>
    <row r="2894" spans="1:5" ht="45">
      <c r="A2894" s="135" t="s">
        <v>5629</v>
      </c>
      <c r="B2894" s="145" t="s">
        <v>5630</v>
      </c>
      <c r="C2894" s="150" t="s">
        <v>2504</v>
      </c>
      <c r="D2894" s="174">
        <v>0</v>
      </c>
      <c r="E2894" s="185">
        <v>0</v>
      </c>
    </row>
    <row r="2895" spans="1:5" ht="45">
      <c r="A2895" s="135" t="s">
        <v>5631</v>
      </c>
      <c r="B2895" s="145" t="s">
        <v>5632</v>
      </c>
      <c r="C2895" s="150" t="s">
        <v>2504</v>
      </c>
      <c r="D2895" s="174">
        <v>0</v>
      </c>
      <c r="E2895" s="185">
        <v>0</v>
      </c>
    </row>
    <row r="2896" spans="1:5" ht="45">
      <c r="A2896" s="135" t="s">
        <v>5633</v>
      </c>
      <c r="B2896" s="145" t="s">
        <v>5634</v>
      </c>
      <c r="C2896" s="150" t="s">
        <v>2504</v>
      </c>
      <c r="D2896" s="174">
        <v>0</v>
      </c>
      <c r="E2896" s="185">
        <v>0</v>
      </c>
    </row>
    <row r="2897" spans="1:5" ht="30">
      <c r="A2897" s="135" t="s">
        <v>5635</v>
      </c>
      <c r="B2897" s="145" t="s">
        <v>5636</v>
      </c>
      <c r="C2897" s="150" t="s">
        <v>45</v>
      </c>
      <c r="D2897" s="172">
        <v>20.949493408203125</v>
      </c>
      <c r="E2897" s="183">
        <v>20.949495315551758</v>
      </c>
    </row>
    <row r="2898" spans="1:5" ht="45">
      <c r="A2898" s="135" t="s">
        <v>5637</v>
      </c>
      <c r="B2898" s="145" t="s">
        <v>5638</v>
      </c>
      <c r="C2898" s="150" t="s">
        <v>4774</v>
      </c>
      <c r="D2898" s="173">
        <v>234478.734375</v>
      </c>
      <c r="E2898" s="184">
        <v>234476.328125</v>
      </c>
    </row>
    <row r="2899" spans="1:5" ht="45">
      <c r="A2899" s="135" t="s">
        <v>5639</v>
      </c>
      <c r="B2899" s="145" t="s">
        <v>5640</v>
      </c>
      <c r="C2899" s="150" t="s">
        <v>50</v>
      </c>
      <c r="D2899" s="171">
        <v>1.0323539972305298</v>
      </c>
      <c r="E2899" s="182">
        <v>1.0323542356491089</v>
      </c>
    </row>
    <row r="2900" spans="1:5" ht="45">
      <c r="A2900" s="135" t="s">
        <v>5641</v>
      </c>
      <c r="B2900" s="145" t="s">
        <v>5642</v>
      </c>
      <c r="C2900" s="150" t="s">
        <v>42</v>
      </c>
      <c r="D2900" s="172">
        <v>31.410140991210938</v>
      </c>
      <c r="E2900" s="183">
        <v>31.410140991210938</v>
      </c>
    </row>
    <row r="2901" spans="1:5" ht="45">
      <c r="A2901" s="135" t="s">
        <v>5643</v>
      </c>
      <c r="B2901" s="145" t="s">
        <v>5644</v>
      </c>
      <c r="C2901" s="150" t="s">
        <v>20</v>
      </c>
      <c r="D2901" s="177">
        <v>199.96586608886719</v>
      </c>
      <c r="E2901" s="188">
        <v>199.96498107910156</v>
      </c>
    </row>
    <row r="2902" spans="1:5" ht="45">
      <c r="A2902" s="135" t="s">
        <v>5645</v>
      </c>
      <c r="B2902" s="145" t="s">
        <v>5646</v>
      </c>
      <c r="C2902" s="150" t="s">
        <v>20</v>
      </c>
      <c r="D2902" s="174">
        <v>0</v>
      </c>
      <c r="E2902" s="185">
        <v>0</v>
      </c>
    </row>
    <row r="2903" spans="1:5" ht="45">
      <c r="A2903" s="135" t="s">
        <v>5647</v>
      </c>
      <c r="B2903" s="145" t="s">
        <v>5648</v>
      </c>
      <c r="C2903" s="150" t="s">
        <v>368</v>
      </c>
      <c r="D2903" s="174">
        <v>0</v>
      </c>
      <c r="E2903" s="185">
        <v>0</v>
      </c>
    </row>
    <row r="2904" spans="1:5" ht="45">
      <c r="A2904" s="135" t="s">
        <v>5649</v>
      </c>
      <c r="B2904" s="145" t="s">
        <v>5650</v>
      </c>
      <c r="C2904" s="150" t="s">
        <v>45</v>
      </c>
      <c r="D2904" s="172">
        <v>70.561294555664063</v>
      </c>
      <c r="E2904" s="183">
        <v>70.551246643066406</v>
      </c>
    </row>
    <row r="2905" spans="1:5" ht="45">
      <c r="A2905" s="135" t="s">
        <v>5651</v>
      </c>
      <c r="B2905" s="145" t="s">
        <v>5652</v>
      </c>
      <c r="C2905" s="150" t="s">
        <v>373</v>
      </c>
      <c r="D2905" s="178">
        <v>0.21654574573040009</v>
      </c>
      <c r="E2905" s="189">
        <v>0.21654161810874939</v>
      </c>
    </row>
    <row r="2906" spans="1:5" ht="45">
      <c r="A2906" s="135" t="s">
        <v>5653</v>
      </c>
      <c r="B2906" s="145" t="s">
        <v>5654</v>
      </c>
      <c r="C2906" s="150" t="s">
        <v>368</v>
      </c>
      <c r="D2906" s="171">
        <v>6.5703577995300293</v>
      </c>
      <c r="E2906" s="182">
        <v>6.5703425407409668</v>
      </c>
    </row>
    <row r="2907" spans="1:5" ht="45">
      <c r="A2907" s="135" t="s">
        <v>5655</v>
      </c>
      <c r="B2907" s="145" t="s">
        <v>5656</v>
      </c>
      <c r="C2907" s="150" t="s">
        <v>4736</v>
      </c>
      <c r="D2907" s="172">
        <v>28.622810363769531</v>
      </c>
      <c r="E2907" s="183">
        <v>28.622859954833984</v>
      </c>
    </row>
    <row r="2908" spans="1:5" ht="45">
      <c r="A2908" s="135" t="s">
        <v>5657</v>
      </c>
      <c r="B2908" s="145" t="s">
        <v>5658</v>
      </c>
      <c r="C2908" s="150" t="s">
        <v>20</v>
      </c>
      <c r="D2908" s="178">
        <v>9.0243548154830933E-2</v>
      </c>
      <c r="E2908" s="189">
        <v>9.0243428945541382E-2</v>
      </c>
    </row>
    <row r="2909" spans="1:5" ht="45">
      <c r="A2909" s="135" t="s">
        <v>5659</v>
      </c>
      <c r="B2909" s="145" t="s">
        <v>5660</v>
      </c>
      <c r="C2909" s="150" t="s">
        <v>136</v>
      </c>
      <c r="D2909" s="172">
        <v>47.602874755859375</v>
      </c>
      <c r="E2909" s="183">
        <v>47.602577209472656</v>
      </c>
    </row>
    <row r="2910" spans="1:5" ht="45">
      <c r="A2910" s="135" t="s">
        <v>5661</v>
      </c>
      <c r="B2910" s="145" t="s">
        <v>5662</v>
      </c>
      <c r="C2910" s="150" t="s">
        <v>4743</v>
      </c>
      <c r="D2910" s="171">
        <v>1.1668646335601807</v>
      </c>
      <c r="E2910" s="182">
        <v>1.1668667793273926</v>
      </c>
    </row>
    <row r="2911" spans="1:5" ht="45">
      <c r="A2911" s="135" t="s">
        <v>5663</v>
      </c>
      <c r="B2911" s="145" t="s">
        <v>5664</v>
      </c>
      <c r="C2911" s="150" t="s">
        <v>45</v>
      </c>
      <c r="D2911" s="172">
        <v>75.626548767089844</v>
      </c>
      <c r="E2911" s="183">
        <v>75.62689208984375</v>
      </c>
    </row>
    <row r="2912" spans="1:5" ht="45">
      <c r="A2912" s="135" t="s">
        <v>5665</v>
      </c>
      <c r="B2912" s="145" t="s">
        <v>5666</v>
      </c>
      <c r="C2912" s="150" t="s">
        <v>45</v>
      </c>
      <c r="D2912" s="172">
        <v>20.29124641418457</v>
      </c>
      <c r="E2912" s="183">
        <v>20.291343688964844</v>
      </c>
    </row>
    <row r="2913" spans="1:5" ht="45">
      <c r="A2913" s="135" t="s">
        <v>5667</v>
      </c>
      <c r="B2913" s="145" t="s">
        <v>5668</v>
      </c>
      <c r="C2913" s="150" t="s">
        <v>45</v>
      </c>
      <c r="D2913" s="178">
        <v>2.9350887984037399E-2</v>
      </c>
      <c r="E2913" s="189">
        <v>2.9351025819778442E-2</v>
      </c>
    </row>
    <row r="2914" spans="1:5" ht="45">
      <c r="A2914" s="135" t="s">
        <v>5669</v>
      </c>
      <c r="B2914" s="145" t="s">
        <v>5670</v>
      </c>
      <c r="C2914" s="150" t="s">
        <v>45</v>
      </c>
      <c r="D2914" s="171">
        <v>3.1420629024505615</v>
      </c>
      <c r="E2914" s="182">
        <v>3.1416149139404297</v>
      </c>
    </row>
    <row r="2915" spans="1:5" ht="45">
      <c r="A2915" s="135" t="s">
        <v>5671</v>
      </c>
      <c r="B2915" s="145" t="s">
        <v>5672</v>
      </c>
      <c r="C2915" s="150" t="s">
        <v>45</v>
      </c>
      <c r="D2915" s="174">
        <v>0</v>
      </c>
      <c r="E2915" s="185">
        <v>0</v>
      </c>
    </row>
    <row r="2916" spans="1:5" ht="45">
      <c r="A2916" s="135" t="s">
        <v>5673</v>
      </c>
      <c r="B2916" s="145" t="s">
        <v>5674</v>
      </c>
      <c r="C2916" s="150" t="s">
        <v>45</v>
      </c>
      <c r="D2916" s="178">
        <v>0.91079485416412354</v>
      </c>
      <c r="E2916" s="189">
        <v>0.91079908609390259</v>
      </c>
    </row>
    <row r="2917" spans="1:5" ht="45">
      <c r="A2917" s="135" t="s">
        <v>5675</v>
      </c>
      <c r="B2917" s="145" t="s">
        <v>5676</v>
      </c>
      <c r="C2917" s="150" t="s">
        <v>45</v>
      </c>
      <c r="D2917" s="174">
        <v>0</v>
      </c>
      <c r="E2917" s="185">
        <v>0</v>
      </c>
    </row>
    <row r="2918" spans="1:5" ht="45">
      <c r="A2918" s="135" t="s">
        <v>5677</v>
      </c>
      <c r="B2918" s="145" t="s">
        <v>5678</v>
      </c>
      <c r="C2918" s="150" t="s">
        <v>2513</v>
      </c>
      <c r="D2918" s="174">
        <v>0</v>
      </c>
      <c r="E2918" s="185">
        <v>0</v>
      </c>
    </row>
    <row r="2919" spans="1:5" ht="45">
      <c r="A2919" s="135" t="s">
        <v>5679</v>
      </c>
      <c r="B2919" s="145" t="s">
        <v>5680</v>
      </c>
      <c r="C2919" s="150" t="s">
        <v>2504</v>
      </c>
      <c r="D2919" s="174">
        <v>0</v>
      </c>
      <c r="E2919" s="185">
        <v>0</v>
      </c>
    </row>
    <row r="2920" spans="1:5" ht="45">
      <c r="A2920" s="135" t="s">
        <v>5681</v>
      </c>
      <c r="B2920" s="145" t="s">
        <v>5682</v>
      </c>
      <c r="C2920" s="150" t="s">
        <v>2504</v>
      </c>
      <c r="D2920" s="174">
        <v>0</v>
      </c>
      <c r="E2920" s="185">
        <v>0</v>
      </c>
    </row>
    <row r="2921" spans="1:5" ht="45">
      <c r="A2921" s="135" t="s">
        <v>5683</v>
      </c>
      <c r="B2921" s="145" t="s">
        <v>5684</v>
      </c>
      <c r="C2921" s="150" t="s">
        <v>2504</v>
      </c>
      <c r="D2921" s="174">
        <v>0</v>
      </c>
      <c r="E2921" s="185">
        <v>0</v>
      </c>
    </row>
    <row r="2922" spans="1:5" ht="45">
      <c r="A2922" s="135" t="s">
        <v>5685</v>
      </c>
      <c r="B2922" s="145" t="s">
        <v>5686</v>
      </c>
      <c r="C2922" s="150" t="s">
        <v>2504</v>
      </c>
      <c r="D2922" s="174">
        <v>0</v>
      </c>
      <c r="E2922" s="185">
        <v>0</v>
      </c>
    </row>
    <row r="2923" spans="1:5" ht="45">
      <c r="A2923" s="135" t="s">
        <v>5687</v>
      </c>
      <c r="B2923" s="145" t="s">
        <v>5688</v>
      </c>
      <c r="C2923" s="150" t="s">
        <v>2504</v>
      </c>
      <c r="D2923" s="174">
        <v>0</v>
      </c>
      <c r="E2923" s="185">
        <v>0</v>
      </c>
    </row>
    <row r="2924" spans="1:5" ht="45">
      <c r="A2924" s="135" t="s">
        <v>5689</v>
      </c>
      <c r="B2924" s="145" t="s">
        <v>5690</v>
      </c>
      <c r="C2924" s="150" t="s">
        <v>45</v>
      </c>
      <c r="D2924" s="172">
        <v>20.949493408203125</v>
      </c>
      <c r="E2924" s="183">
        <v>20.949495315551758</v>
      </c>
    </row>
    <row r="2925" spans="1:5" ht="45">
      <c r="A2925" s="135" t="s">
        <v>5691</v>
      </c>
      <c r="B2925" s="145" t="s">
        <v>5692</v>
      </c>
      <c r="C2925" s="150" t="s">
        <v>4774</v>
      </c>
      <c r="D2925" s="173">
        <v>156596.171875</v>
      </c>
      <c r="E2925" s="184">
        <v>156595.21875</v>
      </c>
    </row>
    <row r="2926" spans="1:5" ht="45">
      <c r="A2926" s="135" t="s">
        <v>5693</v>
      </c>
      <c r="B2926" s="145" t="s">
        <v>5694</v>
      </c>
      <c r="C2926" s="150" t="s">
        <v>50</v>
      </c>
      <c r="D2926" s="171">
        <v>1.0124129056930542</v>
      </c>
      <c r="E2926" s="182">
        <v>1.0124131441116333</v>
      </c>
    </row>
    <row r="2927" spans="1:5" ht="45">
      <c r="A2927" s="135" t="s">
        <v>5695</v>
      </c>
      <c r="B2927" s="145" t="s">
        <v>5696</v>
      </c>
      <c r="C2927" s="150" t="s">
        <v>42</v>
      </c>
      <c r="D2927" s="172">
        <v>30.000093460083008</v>
      </c>
      <c r="E2927" s="183">
        <v>30.000093460083008</v>
      </c>
    </row>
    <row r="2928" spans="1:5" ht="45">
      <c r="A2928" s="135" t="s">
        <v>5697</v>
      </c>
      <c r="B2928" s="145" t="s">
        <v>5698</v>
      </c>
      <c r="C2928" s="150" t="s">
        <v>20</v>
      </c>
      <c r="D2928" s="172">
        <v>99.982933044433594</v>
      </c>
      <c r="E2928" s="183">
        <v>99.982490539550781</v>
      </c>
    </row>
    <row r="2929" spans="1:5" ht="45">
      <c r="A2929" s="135" t="s">
        <v>5699</v>
      </c>
      <c r="B2929" s="145" t="s">
        <v>5700</v>
      </c>
      <c r="C2929" s="150" t="s">
        <v>20</v>
      </c>
      <c r="D2929" s="174">
        <v>0</v>
      </c>
      <c r="E2929" s="185">
        <v>0</v>
      </c>
    </row>
    <row r="2930" spans="1:5" ht="45">
      <c r="A2930" s="135" t="s">
        <v>5701</v>
      </c>
      <c r="B2930" s="145" t="s">
        <v>5702</v>
      </c>
      <c r="C2930" s="150" t="s">
        <v>368</v>
      </c>
      <c r="D2930" s="174">
        <v>0</v>
      </c>
      <c r="E2930" s="185">
        <v>0</v>
      </c>
    </row>
    <row r="2931" spans="1:5" ht="45">
      <c r="A2931" s="135" t="s">
        <v>5703</v>
      </c>
      <c r="B2931" s="145" t="s">
        <v>5704</v>
      </c>
      <c r="C2931" s="150" t="s">
        <v>45</v>
      </c>
      <c r="D2931" s="172">
        <v>74.999542236328125</v>
      </c>
      <c r="E2931" s="183">
        <v>74.988853454589844</v>
      </c>
    </row>
    <row r="2932" spans="1:5" ht="45">
      <c r="A2932" s="135" t="s">
        <v>5705</v>
      </c>
      <c r="B2932" s="145" t="s">
        <v>5706</v>
      </c>
      <c r="C2932" s="150" t="s">
        <v>373</v>
      </c>
      <c r="D2932" s="178">
        <v>0.21745486557483673</v>
      </c>
      <c r="E2932" s="189">
        <v>0.21745069324970245</v>
      </c>
    </row>
    <row r="2933" spans="1:5" ht="45">
      <c r="A2933" s="135" t="s">
        <v>5707</v>
      </c>
      <c r="B2933" s="145" t="s">
        <v>5708</v>
      </c>
      <c r="C2933" s="150" t="s">
        <v>368</v>
      </c>
      <c r="D2933" s="171">
        <v>5.125032901763916</v>
      </c>
      <c r="E2933" s="182">
        <v>5.1250205039978027</v>
      </c>
    </row>
    <row r="2934" spans="1:5" ht="45">
      <c r="A2934" s="135" t="s">
        <v>5709</v>
      </c>
      <c r="B2934" s="145" t="s">
        <v>5710</v>
      </c>
      <c r="C2934" s="150" t="s">
        <v>4736</v>
      </c>
      <c r="D2934" s="172">
        <v>28.622810363769531</v>
      </c>
      <c r="E2934" s="183">
        <v>28.622859954833984</v>
      </c>
    </row>
    <row r="2935" spans="1:5" ht="45">
      <c r="A2935" s="135" t="s">
        <v>5711</v>
      </c>
      <c r="B2935" s="145" t="s">
        <v>5712</v>
      </c>
      <c r="C2935" s="150" t="s">
        <v>20</v>
      </c>
      <c r="D2935" s="178">
        <v>4.5121781527996063E-2</v>
      </c>
      <c r="E2935" s="189">
        <v>4.5121714472770691E-2</v>
      </c>
    </row>
    <row r="2936" spans="1:5" ht="45">
      <c r="A2936" s="135" t="s">
        <v>5713</v>
      </c>
      <c r="B2936" s="145" t="s">
        <v>5714</v>
      </c>
      <c r="C2936" s="150" t="s">
        <v>136</v>
      </c>
      <c r="D2936" s="172">
        <v>24.157880783081055</v>
      </c>
      <c r="E2936" s="183">
        <v>24.157726287841797</v>
      </c>
    </row>
    <row r="2937" spans="1:5" ht="45">
      <c r="A2937" s="135" t="s">
        <v>5715</v>
      </c>
      <c r="B2937" s="145" t="s">
        <v>5716</v>
      </c>
      <c r="C2937" s="150" t="s">
        <v>4743</v>
      </c>
      <c r="D2937" s="171">
        <v>1.1496478319168091</v>
      </c>
      <c r="E2937" s="182">
        <v>1.1496500968933105</v>
      </c>
    </row>
    <row r="2938" spans="1:5" ht="45">
      <c r="A2938" s="135" t="s">
        <v>5717</v>
      </c>
      <c r="B2938" s="145" t="s">
        <v>5718</v>
      </c>
      <c r="C2938" s="150" t="s">
        <v>45</v>
      </c>
      <c r="D2938" s="172">
        <v>75.626548767089844</v>
      </c>
      <c r="E2938" s="183">
        <v>75.62689208984375</v>
      </c>
    </row>
    <row r="2939" spans="1:5" ht="45">
      <c r="A2939" s="135" t="s">
        <v>5719</v>
      </c>
      <c r="B2939" s="145" t="s">
        <v>5720</v>
      </c>
      <c r="C2939" s="150" t="s">
        <v>45</v>
      </c>
      <c r="D2939" s="172">
        <v>20.291248321533203</v>
      </c>
      <c r="E2939" s="183">
        <v>20.291341781616211</v>
      </c>
    </row>
    <row r="2940" spans="1:5" ht="45">
      <c r="A2940" s="135" t="s">
        <v>5721</v>
      </c>
      <c r="B2940" s="145" t="s">
        <v>5722</v>
      </c>
      <c r="C2940" s="150" t="s">
        <v>45</v>
      </c>
      <c r="D2940" s="178">
        <v>2.9350889846682549E-2</v>
      </c>
      <c r="E2940" s="189">
        <v>2.9351025819778442E-2</v>
      </c>
    </row>
    <row r="2941" spans="1:5" ht="45">
      <c r="A2941" s="135" t="s">
        <v>5723</v>
      </c>
      <c r="B2941" s="145" t="s">
        <v>5724</v>
      </c>
      <c r="C2941" s="150" t="s">
        <v>45</v>
      </c>
      <c r="D2941" s="171">
        <v>3.1420629024505615</v>
      </c>
      <c r="E2941" s="182">
        <v>3.1416149139404297</v>
      </c>
    </row>
    <row r="2942" spans="1:5" ht="45">
      <c r="A2942" s="135" t="s">
        <v>5725</v>
      </c>
      <c r="B2942" s="145" t="s">
        <v>5726</v>
      </c>
      <c r="C2942" s="150" t="s">
        <v>45</v>
      </c>
      <c r="D2942" s="174">
        <v>0</v>
      </c>
      <c r="E2942" s="185">
        <v>0</v>
      </c>
    </row>
    <row r="2943" spans="1:5" ht="45">
      <c r="A2943" s="135" t="s">
        <v>5727</v>
      </c>
      <c r="B2943" s="145" t="s">
        <v>5728</v>
      </c>
      <c r="C2943" s="150" t="s">
        <v>45</v>
      </c>
      <c r="D2943" s="178">
        <v>0.91079491376876831</v>
      </c>
      <c r="E2943" s="189">
        <v>0.91079908609390259</v>
      </c>
    </row>
    <row r="2944" spans="1:5" ht="45">
      <c r="A2944" s="135" t="s">
        <v>5729</v>
      </c>
      <c r="B2944" s="145" t="s">
        <v>5730</v>
      </c>
      <c r="C2944" s="150" t="s">
        <v>45</v>
      </c>
      <c r="D2944" s="174">
        <v>0</v>
      </c>
      <c r="E2944" s="185">
        <v>0</v>
      </c>
    </row>
    <row r="2945" spans="1:5" ht="45">
      <c r="A2945" s="135" t="s">
        <v>5731</v>
      </c>
      <c r="B2945" s="145" t="s">
        <v>5732</v>
      </c>
      <c r="C2945" s="150" t="s">
        <v>2513</v>
      </c>
      <c r="D2945" s="174">
        <v>0</v>
      </c>
      <c r="E2945" s="185">
        <v>0</v>
      </c>
    </row>
    <row r="2946" spans="1:5" ht="45">
      <c r="A2946" s="135" t="s">
        <v>5733</v>
      </c>
      <c r="B2946" s="145" t="s">
        <v>5734</v>
      </c>
      <c r="C2946" s="150" t="s">
        <v>2504</v>
      </c>
      <c r="D2946" s="174">
        <v>0</v>
      </c>
      <c r="E2946" s="185">
        <v>0</v>
      </c>
    </row>
    <row r="2947" spans="1:5" ht="45">
      <c r="A2947" s="135" t="s">
        <v>5735</v>
      </c>
      <c r="B2947" s="145" t="s">
        <v>5736</v>
      </c>
      <c r="C2947" s="150" t="s">
        <v>2504</v>
      </c>
      <c r="D2947" s="174">
        <v>0</v>
      </c>
      <c r="E2947" s="185">
        <v>0</v>
      </c>
    </row>
    <row r="2948" spans="1:5" ht="45">
      <c r="A2948" s="135" t="s">
        <v>5737</v>
      </c>
      <c r="B2948" s="145" t="s">
        <v>5738</v>
      </c>
      <c r="C2948" s="150" t="s">
        <v>2504</v>
      </c>
      <c r="D2948" s="174">
        <v>0</v>
      </c>
      <c r="E2948" s="185">
        <v>0</v>
      </c>
    </row>
    <row r="2949" spans="1:5" ht="45">
      <c r="A2949" s="135" t="s">
        <v>5739</v>
      </c>
      <c r="B2949" s="145" t="s">
        <v>5740</v>
      </c>
      <c r="C2949" s="150" t="s">
        <v>2504</v>
      </c>
      <c r="D2949" s="174">
        <v>0</v>
      </c>
      <c r="E2949" s="185">
        <v>0</v>
      </c>
    </row>
    <row r="2950" spans="1:5" ht="45">
      <c r="A2950" s="135" t="s">
        <v>5741</v>
      </c>
      <c r="B2950" s="145" t="s">
        <v>5742</v>
      </c>
      <c r="C2950" s="150" t="s">
        <v>2504</v>
      </c>
      <c r="D2950" s="174">
        <v>0</v>
      </c>
      <c r="E2950" s="185">
        <v>0</v>
      </c>
    </row>
    <row r="2951" spans="1:5" ht="45">
      <c r="A2951" s="135" t="s">
        <v>5743</v>
      </c>
      <c r="B2951" s="145" t="s">
        <v>5744</v>
      </c>
      <c r="C2951" s="150" t="s">
        <v>45</v>
      </c>
      <c r="D2951" s="172">
        <v>20.949493408203125</v>
      </c>
      <c r="E2951" s="183">
        <v>20.949495315551758</v>
      </c>
    </row>
    <row r="2952" spans="1:5" ht="45">
      <c r="A2952" s="135" t="s">
        <v>5745</v>
      </c>
      <c r="B2952" s="145" t="s">
        <v>5746</v>
      </c>
      <c r="C2952" s="150" t="s">
        <v>4774</v>
      </c>
      <c r="D2952" s="173">
        <v>78298.0859375</v>
      </c>
      <c r="E2952" s="184">
        <v>78297.609375</v>
      </c>
    </row>
    <row r="2953" spans="1:5" ht="75">
      <c r="A2953" s="135" t="s">
        <v>5747</v>
      </c>
      <c r="B2953" s="145" t="s">
        <v>5748</v>
      </c>
      <c r="C2953" s="150" t="s">
        <v>50</v>
      </c>
      <c r="D2953" s="171">
        <v>1.0043119192123413</v>
      </c>
      <c r="E2953" s="182">
        <v>1.0043121576309204</v>
      </c>
    </row>
    <row r="2954" spans="1:5" ht="75">
      <c r="A2954" s="135" t="s">
        <v>5749</v>
      </c>
      <c r="B2954" s="145" t="s">
        <v>5750</v>
      </c>
      <c r="C2954" s="150" t="s">
        <v>42</v>
      </c>
      <c r="D2954" s="177">
        <v>845.81011962890625</v>
      </c>
      <c r="E2954" s="188">
        <v>845.80810546875</v>
      </c>
    </row>
    <row r="2955" spans="1:5" ht="75">
      <c r="A2955" s="135" t="s">
        <v>5751</v>
      </c>
      <c r="B2955" s="145" t="s">
        <v>5752</v>
      </c>
      <c r="C2955" s="150" t="s">
        <v>20</v>
      </c>
      <c r="D2955" s="177">
        <v>798.32977294921875</v>
      </c>
      <c r="E2955" s="188">
        <v>798.32403564453125</v>
      </c>
    </row>
    <row r="2956" spans="1:5" ht="75">
      <c r="A2956" s="135" t="s">
        <v>5753</v>
      </c>
      <c r="B2956" s="145" t="s">
        <v>5754</v>
      </c>
      <c r="C2956" s="150" t="s">
        <v>20</v>
      </c>
      <c r="D2956" s="171">
        <v>4.783541202545166</v>
      </c>
      <c r="E2956" s="182">
        <v>4.7835206985473633</v>
      </c>
    </row>
    <row r="2957" spans="1:5" ht="75">
      <c r="A2957" s="135" t="s">
        <v>5755</v>
      </c>
      <c r="B2957" s="145" t="s">
        <v>5756</v>
      </c>
      <c r="C2957" s="150" t="s">
        <v>368</v>
      </c>
      <c r="D2957" s="177">
        <v>912.567626953125</v>
      </c>
      <c r="E2957" s="188">
        <v>912.565185546875</v>
      </c>
    </row>
    <row r="2958" spans="1:5" ht="75">
      <c r="A2958" s="135" t="s">
        <v>5757</v>
      </c>
      <c r="B2958" s="145" t="s">
        <v>5758</v>
      </c>
      <c r="C2958" s="150" t="s">
        <v>45</v>
      </c>
      <c r="D2958" s="174">
        <v>0</v>
      </c>
      <c r="E2958" s="185">
        <v>0</v>
      </c>
    </row>
    <row r="2959" spans="1:5" ht="75">
      <c r="A2959" s="135" t="s">
        <v>5759</v>
      </c>
      <c r="B2959" s="145" t="s">
        <v>5760</v>
      </c>
      <c r="C2959" s="150" t="s">
        <v>373</v>
      </c>
      <c r="D2959" s="171">
        <v>1.8202996253967285</v>
      </c>
      <c r="E2959" s="182">
        <v>1.8202928304672241</v>
      </c>
    </row>
    <row r="2960" spans="1:5" ht="75">
      <c r="A2960" s="135" t="s">
        <v>5761</v>
      </c>
      <c r="B2960" s="145" t="s">
        <v>5762</v>
      </c>
      <c r="C2960" s="150" t="s">
        <v>368</v>
      </c>
      <c r="D2960" s="177">
        <v>976.5379638671875</v>
      </c>
      <c r="E2960" s="188">
        <v>976.53338623046875</v>
      </c>
    </row>
    <row r="2961" spans="1:5" ht="75">
      <c r="A2961" s="135" t="s">
        <v>5763</v>
      </c>
      <c r="B2961" s="145" t="s">
        <v>5764</v>
      </c>
      <c r="C2961" s="150" t="s">
        <v>4736</v>
      </c>
      <c r="D2961" s="172">
        <v>28.906415939331055</v>
      </c>
      <c r="E2961" s="183">
        <v>28.906459808349609</v>
      </c>
    </row>
    <row r="2962" spans="1:5" ht="75">
      <c r="A2962" s="135" t="s">
        <v>5765</v>
      </c>
      <c r="B2962" s="145" t="s">
        <v>5766</v>
      </c>
      <c r="C2962" s="150" t="s">
        <v>20</v>
      </c>
      <c r="D2962" s="177">
        <v>165.68507385253906</v>
      </c>
      <c r="E2962" s="188">
        <v>165.68434143066406</v>
      </c>
    </row>
    <row r="2963" spans="1:5" ht="75">
      <c r="A2963" s="135" t="s">
        <v>5767</v>
      </c>
      <c r="B2963" s="145" t="s">
        <v>5768</v>
      </c>
      <c r="C2963" s="150" t="s">
        <v>136</v>
      </c>
      <c r="D2963" s="177">
        <v>710.6884765625</v>
      </c>
      <c r="E2963" s="188">
        <v>710.68084716796875</v>
      </c>
    </row>
    <row r="2964" spans="1:5" ht="75">
      <c r="A2964" s="135" t="s">
        <v>5769</v>
      </c>
      <c r="B2964" s="145" t="s">
        <v>5770</v>
      </c>
      <c r="C2964" s="150" t="s">
        <v>4743</v>
      </c>
      <c r="D2964" s="178">
        <v>0.31203320622444153</v>
      </c>
      <c r="E2964" s="189">
        <v>0.31203433871269226</v>
      </c>
    </row>
    <row r="2965" spans="1:5" ht="75">
      <c r="A2965" s="135" t="s">
        <v>5771</v>
      </c>
      <c r="B2965" s="145" t="s">
        <v>5772</v>
      </c>
      <c r="C2965" s="150" t="s">
        <v>45</v>
      </c>
      <c r="D2965" s="172">
        <v>67.341941833496094</v>
      </c>
      <c r="E2965" s="183">
        <v>67.342216491699219</v>
      </c>
    </row>
    <row r="2966" spans="1:5" ht="75">
      <c r="A2966" s="135" t="s">
        <v>5773</v>
      </c>
      <c r="B2966" s="145" t="s">
        <v>5774</v>
      </c>
      <c r="C2966" s="150" t="s">
        <v>45</v>
      </c>
      <c r="D2966" s="171">
        <v>3.007676362991333</v>
      </c>
      <c r="E2966" s="182">
        <v>3.0076882839202881</v>
      </c>
    </row>
    <row r="2967" spans="1:5" ht="75">
      <c r="A2967" s="135" t="s">
        <v>5775</v>
      </c>
      <c r="B2967" s="145" t="s">
        <v>5776</v>
      </c>
      <c r="C2967" s="150" t="s">
        <v>45</v>
      </c>
      <c r="D2967" s="172">
        <v>13.631508827209473</v>
      </c>
      <c r="E2967" s="183">
        <v>13.631567001342773</v>
      </c>
    </row>
    <row r="2968" spans="1:5" ht="75">
      <c r="A2968" s="135" t="s">
        <v>5777</v>
      </c>
      <c r="B2968" s="145" t="s">
        <v>5778</v>
      </c>
      <c r="C2968" s="150" t="s">
        <v>45</v>
      </c>
      <c r="D2968" s="172">
        <v>15.175683975219727</v>
      </c>
      <c r="E2968" s="183">
        <v>15.175336837768555</v>
      </c>
    </row>
    <row r="2969" spans="1:5" ht="75">
      <c r="A2969" s="135" t="s">
        <v>5779</v>
      </c>
      <c r="B2969" s="145" t="s">
        <v>5780</v>
      </c>
      <c r="C2969" s="150" t="s">
        <v>45</v>
      </c>
      <c r="D2969" s="174">
        <v>0</v>
      </c>
      <c r="E2969" s="185">
        <v>0</v>
      </c>
    </row>
    <row r="2970" spans="1:5" ht="75">
      <c r="A2970" s="135" t="s">
        <v>5781</v>
      </c>
      <c r="B2970" s="145" t="s">
        <v>5782</v>
      </c>
      <c r="C2970" s="150" t="s">
        <v>45</v>
      </c>
      <c r="D2970" s="178">
        <v>0.81001687049865723</v>
      </c>
      <c r="E2970" s="189">
        <v>0.81002014875411987</v>
      </c>
    </row>
    <row r="2971" spans="1:5" ht="75">
      <c r="A2971" s="135" t="s">
        <v>5783</v>
      </c>
      <c r="B2971" s="145" t="s">
        <v>5784</v>
      </c>
      <c r="C2971" s="150" t="s">
        <v>45</v>
      </c>
      <c r="D2971" s="178">
        <v>3.3172756433486938E-2</v>
      </c>
      <c r="E2971" s="189">
        <v>3.317289799451828E-2</v>
      </c>
    </row>
    <row r="2972" spans="1:5" ht="75">
      <c r="A2972" s="135" t="s">
        <v>5785</v>
      </c>
      <c r="B2972" s="145" t="s">
        <v>5786</v>
      </c>
      <c r="C2972" s="150" t="s">
        <v>2513</v>
      </c>
      <c r="D2972" s="171">
        <v>1.6586376428604126</v>
      </c>
      <c r="E2972" s="182">
        <v>1.6586449146270752</v>
      </c>
    </row>
    <row r="2973" spans="1:5" ht="75">
      <c r="A2973" s="135" t="s">
        <v>5787</v>
      </c>
      <c r="B2973" s="145" t="s">
        <v>5788</v>
      </c>
      <c r="C2973" s="150" t="s">
        <v>2504</v>
      </c>
      <c r="D2973" s="174">
        <v>0</v>
      </c>
      <c r="E2973" s="185">
        <v>0</v>
      </c>
    </row>
    <row r="2974" spans="1:5" ht="75">
      <c r="A2974" s="135" t="s">
        <v>5789</v>
      </c>
      <c r="B2974" s="145" t="s">
        <v>5790</v>
      </c>
      <c r="C2974" s="150" t="s">
        <v>2504</v>
      </c>
      <c r="D2974" s="174">
        <v>0</v>
      </c>
      <c r="E2974" s="185">
        <v>0</v>
      </c>
    </row>
    <row r="2975" spans="1:5" ht="75">
      <c r="A2975" s="135" t="s">
        <v>5791</v>
      </c>
      <c r="B2975" s="145" t="s">
        <v>5792</v>
      </c>
      <c r="C2975" s="150" t="s">
        <v>2504</v>
      </c>
      <c r="D2975" s="174">
        <v>0</v>
      </c>
      <c r="E2975" s="185">
        <v>0</v>
      </c>
    </row>
    <row r="2976" spans="1:5" ht="75">
      <c r="A2976" s="135" t="s">
        <v>5793</v>
      </c>
      <c r="B2976" s="145" t="s">
        <v>5794</v>
      </c>
      <c r="C2976" s="150" t="s">
        <v>2504</v>
      </c>
      <c r="D2976" s="174">
        <v>0</v>
      </c>
      <c r="E2976" s="185">
        <v>0</v>
      </c>
    </row>
    <row r="2977" spans="1:5" ht="75">
      <c r="A2977" s="135" t="s">
        <v>5795</v>
      </c>
      <c r="B2977" s="145" t="s">
        <v>5796</v>
      </c>
      <c r="C2977" s="150" t="s">
        <v>2504</v>
      </c>
      <c r="D2977" s="174">
        <v>0</v>
      </c>
      <c r="E2977" s="185">
        <v>0</v>
      </c>
    </row>
    <row r="2978" spans="1:5" ht="75">
      <c r="A2978" s="135" t="s">
        <v>5797</v>
      </c>
      <c r="B2978" s="145" t="s">
        <v>5798</v>
      </c>
      <c r="C2978" s="150" t="s">
        <v>45</v>
      </c>
      <c r="D2978" s="171">
        <v>3.545771598815918</v>
      </c>
      <c r="E2978" s="182">
        <v>3.5457711219787598</v>
      </c>
    </row>
    <row r="2979" spans="1:5" ht="75">
      <c r="A2979" s="135" t="s">
        <v>5799</v>
      </c>
      <c r="B2979" s="145" t="s">
        <v>5800</v>
      </c>
      <c r="C2979" s="150" t="s">
        <v>4774</v>
      </c>
      <c r="D2979" s="173">
        <v>619049.8125</v>
      </c>
      <c r="E2979" s="184">
        <v>619044.4375</v>
      </c>
    </row>
    <row r="2980" spans="1:5" ht="60">
      <c r="A2980" s="135" t="s">
        <v>5801</v>
      </c>
      <c r="B2980" s="145" t="s">
        <v>5802</v>
      </c>
      <c r="C2980" s="150" t="s">
        <v>50</v>
      </c>
      <c r="D2980" s="171">
        <v>1.001819372177124</v>
      </c>
      <c r="E2980" s="182">
        <v>1.0018196105957031</v>
      </c>
    </row>
    <row r="2981" spans="1:5" ht="75">
      <c r="A2981" s="135" t="s">
        <v>5803</v>
      </c>
      <c r="B2981" s="145" t="s">
        <v>5804</v>
      </c>
      <c r="C2981" s="150" t="s">
        <v>42</v>
      </c>
      <c r="D2981" s="177">
        <v>792.54095458984375</v>
      </c>
      <c r="E2981" s="188">
        <v>792.5384521484375</v>
      </c>
    </row>
    <row r="2982" spans="1:5" ht="75">
      <c r="A2982" s="135" t="s">
        <v>5805</v>
      </c>
      <c r="B2982" s="145" t="s">
        <v>5806</v>
      </c>
      <c r="C2982" s="150" t="s">
        <v>20</v>
      </c>
      <c r="D2982" s="177">
        <v>798.32977294921875</v>
      </c>
      <c r="E2982" s="188">
        <v>798.32403564453125</v>
      </c>
    </row>
    <row r="2983" spans="1:5" ht="75">
      <c r="A2983" s="135" t="s">
        <v>5807</v>
      </c>
      <c r="B2983" s="145" t="s">
        <v>5808</v>
      </c>
      <c r="C2983" s="150" t="s">
        <v>20</v>
      </c>
      <c r="D2983" s="171">
        <v>4.783541202545166</v>
      </c>
      <c r="E2983" s="182">
        <v>4.7835206985473633</v>
      </c>
    </row>
    <row r="2984" spans="1:5" ht="75">
      <c r="A2984" s="135" t="s">
        <v>5809</v>
      </c>
      <c r="B2984" s="145" t="s">
        <v>5810</v>
      </c>
      <c r="C2984" s="150" t="s">
        <v>368</v>
      </c>
      <c r="D2984" s="177">
        <v>846.827392578125</v>
      </c>
      <c r="E2984" s="188">
        <v>846.82427978515625</v>
      </c>
    </row>
    <row r="2985" spans="1:5" ht="75">
      <c r="A2985" s="135" t="s">
        <v>5811</v>
      </c>
      <c r="B2985" s="145" t="s">
        <v>5812</v>
      </c>
      <c r="C2985" s="150" t="s">
        <v>45</v>
      </c>
      <c r="D2985" s="174">
        <v>0</v>
      </c>
      <c r="E2985" s="185">
        <v>0</v>
      </c>
    </row>
    <row r="2986" spans="1:5" ht="60">
      <c r="A2986" s="135" t="s">
        <v>5813</v>
      </c>
      <c r="B2986" s="145" t="s">
        <v>5814</v>
      </c>
      <c r="C2986" s="150" t="s">
        <v>373</v>
      </c>
      <c r="D2986" s="171">
        <v>1.7575744390487671</v>
      </c>
      <c r="E2986" s="182">
        <v>1.7575670480728149</v>
      </c>
    </row>
    <row r="2987" spans="1:5" ht="60">
      <c r="A2987" s="135" t="s">
        <v>5815</v>
      </c>
      <c r="B2987" s="145" t="s">
        <v>5816</v>
      </c>
      <c r="C2987" s="150" t="s">
        <v>368</v>
      </c>
      <c r="D2987" s="177">
        <v>907.25225830078125</v>
      </c>
      <c r="E2987" s="188">
        <v>907.247314453125</v>
      </c>
    </row>
    <row r="2988" spans="1:5" ht="75">
      <c r="A2988" s="135" t="s">
        <v>5817</v>
      </c>
      <c r="B2988" s="145" t="s">
        <v>5818</v>
      </c>
      <c r="C2988" s="150" t="s">
        <v>4736</v>
      </c>
      <c r="D2988" s="172">
        <v>28.906415939331055</v>
      </c>
      <c r="E2988" s="183">
        <v>28.906459808349609</v>
      </c>
    </row>
    <row r="2989" spans="1:5" ht="75">
      <c r="A2989" s="135" t="s">
        <v>5819</v>
      </c>
      <c r="B2989" s="145" t="s">
        <v>5820</v>
      </c>
      <c r="C2989" s="150" t="s">
        <v>20</v>
      </c>
      <c r="D2989" s="177">
        <v>165.68507385253906</v>
      </c>
      <c r="E2989" s="188">
        <v>165.68434143066406</v>
      </c>
    </row>
    <row r="2990" spans="1:5" ht="75">
      <c r="A2990" s="135" t="s">
        <v>5821</v>
      </c>
      <c r="B2990" s="145" t="s">
        <v>5822</v>
      </c>
      <c r="C2990" s="150" t="s">
        <v>136</v>
      </c>
      <c r="D2990" s="177">
        <v>678.53948974609375</v>
      </c>
      <c r="E2990" s="188">
        <v>678.5318603515625</v>
      </c>
    </row>
    <row r="2991" spans="1:5" ht="60">
      <c r="A2991" s="135" t="s">
        <v>5823</v>
      </c>
      <c r="B2991" s="145" t="s">
        <v>5824</v>
      </c>
      <c r="C2991" s="150" t="s">
        <v>4743</v>
      </c>
      <c r="D2991" s="178">
        <v>0.32681724429130554</v>
      </c>
      <c r="E2991" s="189">
        <v>0.32681858539581299</v>
      </c>
    </row>
    <row r="2992" spans="1:5" ht="75">
      <c r="A2992" s="135" t="s">
        <v>5825</v>
      </c>
      <c r="B2992" s="145" t="s">
        <v>5826</v>
      </c>
      <c r="C2992" s="150" t="s">
        <v>45</v>
      </c>
      <c r="D2992" s="172">
        <v>67.341941833496094</v>
      </c>
      <c r="E2992" s="183">
        <v>67.342216491699219</v>
      </c>
    </row>
    <row r="2993" spans="1:5" ht="75">
      <c r="A2993" s="135" t="s">
        <v>5827</v>
      </c>
      <c r="B2993" s="145" t="s">
        <v>5828</v>
      </c>
      <c r="C2993" s="150" t="s">
        <v>45</v>
      </c>
      <c r="D2993" s="171">
        <v>3.007676362991333</v>
      </c>
      <c r="E2993" s="182">
        <v>3.0076882839202881</v>
      </c>
    </row>
    <row r="2994" spans="1:5" ht="75">
      <c r="A2994" s="135" t="s">
        <v>5829</v>
      </c>
      <c r="B2994" s="145" t="s">
        <v>5830</v>
      </c>
      <c r="C2994" s="150" t="s">
        <v>45</v>
      </c>
      <c r="D2994" s="172">
        <v>13.631508827209473</v>
      </c>
      <c r="E2994" s="183">
        <v>13.631567001342773</v>
      </c>
    </row>
    <row r="2995" spans="1:5" ht="75">
      <c r="A2995" s="135" t="s">
        <v>5831</v>
      </c>
      <c r="B2995" s="145" t="s">
        <v>5832</v>
      </c>
      <c r="C2995" s="150" t="s">
        <v>45</v>
      </c>
      <c r="D2995" s="172">
        <v>15.175683975219727</v>
      </c>
      <c r="E2995" s="183">
        <v>15.175336837768555</v>
      </c>
    </row>
    <row r="2996" spans="1:5" ht="75">
      <c r="A2996" s="135" t="s">
        <v>5833</v>
      </c>
      <c r="B2996" s="145" t="s">
        <v>5834</v>
      </c>
      <c r="C2996" s="150" t="s">
        <v>45</v>
      </c>
      <c r="D2996" s="174">
        <v>0</v>
      </c>
      <c r="E2996" s="185">
        <v>0</v>
      </c>
    </row>
    <row r="2997" spans="1:5" ht="75">
      <c r="A2997" s="135" t="s">
        <v>5835</v>
      </c>
      <c r="B2997" s="145" t="s">
        <v>5836</v>
      </c>
      <c r="C2997" s="150" t="s">
        <v>45</v>
      </c>
      <c r="D2997" s="178">
        <v>0.81001687049865723</v>
      </c>
      <c r="E2997" s="189">
        <v>0.81002014875411987</v>
      </c>
    </row>
    <row r="2998" spans="1:5" ht="75">
      <c r="A2998" s="135" t="s">
        <v>5837</v>
      </c>
      <c r="B2998" s="145" t="s">
        <v>5838</v>
      </c>
      <c r="C2998" s="150" t="s">
        <v>45</v>
      </c>
      <c r="D2998" s="178">
        <v>3.3172756433486938E-2</v>
      </c>
      <c r="E2998" s="189">
        <v>3.317289799451828E-2</v>
      </c>
    </row>
    <row r="2999" spans="1:5" ht="75">
      <c r="A2999" s="135" t="s">
        <v>5839</v>
      </c>
      <c r="B2999" s="145" t="s">
        <v>5840</v>
      </c>
      <c r="C2999" s="150" t="s">
        <v>2513</v>
      </c>
      <c r="D2999" s="171">
        <v>1.6586376428604126</v>
      </c>
      <c r="E2999" s="182">
        <v>1.6586449146270752</v>
      </c>
    </row>
    <row r="3000" spans="1:5" ht="75">
      <c r="A3000" s="135" t="s">
        <v>5841</v>
      </c>
      <c r="B3000" s="145" t="s">
        <v>5842</v>
      </c>
      <c r="C3000" s="150" t="s">
        <v>2504</v>
      </c>
      <c r="D3000" s="174">
        <v>0</v>
      </c>
      <c r="E3000" s="185">
        <v>0</v>
      </c>
    </row>
    <row r="3001" spans="1:5" ht="75">
      <c r="A3001" s="135" t="s">
        <v>5843</v>
      </c>
      <c r="B3001" s="145" t="s">
        <v>5844</v>
      </c>
      <c r="C3001" s="150" t="s">
        <v>2504</v>
      </c>
      <c r="D3001" s="174">
        <v>0</v>
      </c>
      <c r="E3001" s="185">
        <v>0</v>
      </c>
    </row>
    <row r="3002" spans="1:5" ht="75">
      <c r="A3002" s="135" t="s">
        <v>5845</v>
      </c>
      <c r="B3002" s="145" t="s">
        <v>5846</v>
      </c>
      <c r="C3002" s="150" t="s">
        <v>2504</v>
      </c>
      <c r="D3002" s="174">
        <v>0</v>
      </c>
      <c r="E3002" s="185">
        <v>0</v>
      </c>
    </row>
    <row r="3003" spans="1:5" ht="75">
      <c r="A3003" s="135" t="s">
        <v>5847</v>
      </c>
      <c r="B3003" s="145" t="s">
        <v>5848</v>
      </c>
      <c r="C3003" s="150" t="s">
        <v>2504</v>
      </c>
      <c r="D3003" s="174">
        <v>0</v>
      </c>
      <c r="E3003" s="185">
        <v>0</v>
      </c>
    </row>
    <row r="3004" spans="1:5" ht="75">
      <c r="A3004" s="135" t="s">
        <v>5849</v>
      </c>
      <c r="B3004" s="145" t="s">
        <v>5850</v>
      </c>
      <c r="C3004" s="150" t="s">
        <v>2504</v>
      </c>
      <c r="D3004" s="174">
        <v>0</v>
      </c>
      <c r="E3004" s="185">
        <v>0</v>
      </c>
    </row>
    <row r="3005" spans="1:5" ht="75">
      <c r="A3005" s="135" t="s">
        <v>5851</v>
      </c>
      <c r="B3005" s="145" t="s">
        <v>5852</v>
      </c>
      <c r="C3005" s="150" t="s">
        <v>45</v>
      </c>
      <c r="D3005" s="171">
        <v>3.545771598815918</v>
      </c>
      <c r="E3005" s="182">
        <v>3.5457711219787598</v>
      </c>
    </row>
    <row r="3006" spans="1:5" ht="75">
      <c r="A3006" s="135" t="s">
        <v>5853</v>
      </c>
      <c r="B3006" s="145" t="s">
        <v>5854</v>
      </c>
      <c r="C3006" s="150" t="s">
        <v>4774</v>
      </c>
      <c r="D3006" s="173">
        <v>619049.8125</v>
      </c>
      <c r="E3006" s="184">
        <v>619044.4375</v>
      </c>
    </row>
    <row r="3007" spans="1:5" ht="75">
      <c r="A3007" s="135" t="s">
        <v>5855</v>
      </c>
      <c r="B3007" s="145" t="s">
        <v>5856</v>
      </c>
      <c r="C3007" s="150" t="s">
        <v>50</v>
      </c>
      <c r="D3007" s="171">
        <v>1.0068045854568481</v>
      </c>
      <c r="E3007" s="182">
        <v>1.0068048238754272</v>
      </c>
    </row>
    <row r="3008" spans="1:5" ht="75">
      <c r="A3008" s="135" t="s">
        <v>5857</v>
      </c>
      <c r="B3008" s="145" t="s">
        <v>5858</v>
      </c>
      <c r="C3008" s="150" t="s">
        <v>42</v>
      </c>
      <c r="D3008" s="177">
        <v>894.79949951171875</v>
      </c>
      <c r="E3008" s="188">
        <v>894.79803466796875</v>
      </c>
    </row>
    <row r="3009" spans="1:5" ht="75">
      <c r="A3009" s="135" t="s">
        <v>5859</v>
      </c>
      <c r="B3009" s="145" t="s">
        <v>5860</v>
      </c>
      <c r="C3009" s="150" t="s">
        <v>20</v>
      </c>
      <c r="D3009" s="177">
        <v>798.32977294921875</v>
      </c>
      <c r="E3009" s="188">
        <v>798.32403564453125</v>
      </c>
    </row>
    <row r="3010" spans="1:5" ht="75">
      <c r="A3010" s="135" t="s">
        <v>5861</v>
      </c>
      <c r="B3010" s="145" t="s">
        <v>5862</v>
      </c>
      <c r="C3010" s="150" t="s">
        <v>20</v>
      </c>
      <c r="D3010" s="171">
        <v>4.783541202545166</v>
      </c>
      <c r="E3010" s="182">
        <v>4.7835206985473633</v>
      </c>
    </row>
    <row r="3011" spans="1:5" ht="75">
      <c r="A3011" s="135" t="s">
        <v>5863</v>
      </c>
      <c r="B3011" s="145" t="s">
        <v>5864</v>
      </c>
      <c r="C3011" s="150" t="s">
        <v>368</v>
      </c>
      <c r="D3011" s="177">
        <v>972.14422607421875</v>
      </c>
      <c r="E3011" s="188">
        <v>972.14239501953125</v>
      </c>
    </row>
    <row r="3012" spans="1:5" ht="75">
      <c r="A3012" s="135" t="s">
        <v>5865</v>
      </c>
      <c r="B3012" s="145" t="s">
        <v>5866</v>
      </c>
      <c r="C3012" s="150" t="s">
        <v>45</v>
      </c>
      <c r="D3012" s="174">
        <v>0</v>
      </c>
      <c r="E3012" s="185">
        <v>0</v>
      </c>
    </row>
    <row r="3013" spans="1:5" ht="75">
      <c r="A3013" s="135" t="s">
        <v>5867</v>
      </c>
      <c r="B3013" s="145" t="s">
        <v>5868</v>
      </c>
      <c r="C3013" s="150" t="s">
        <v>373</v>
      </c>
      <c r="D3013" s="171">
        <v>1.875818133354187</v>
      </c>
      <c r="E3013" s="182">
        <v>1.8758120536804199</v>
      </c>
    </row>
    <row r="3014" spans="1:5" ht="75">
      <c r="A3014" s="135" t="s">
        <v>5869</v>
      </c>
      <c r="B3014" s="145" t="s">
        <v>5870</v>
      </c>
      <c r="C3014" s="150" t="s">
        <v>368</v>
      </c>
      <c r="D3014" s="176">
        <v>1040.828125</v>
      </c>
      <c r="E3014" s="187">
        <v>1040.8240966796875</v>
      </c>
    </row>
    <row r="3015" spans="1:5" ht="75">
      <c r="A3015" s="135" t="s">
        <v>5871</v>
      </c>
      <c r="B3015" s="145" t="s">
        <v>5872</v>
      </c>
      <c r="C3015" s="150" t="s">
        <v>4736</v>
      </c>
      <c r="D3015" s="172">
        <v>28.906415939331055</v>
      </c>
      <c r="E3015" s="183">
        <v>28.906459808349609</v>
      </c>
    </row>
    <row r="3016" spans="1:5" ht="75">
      <c r="A3016" s="135" t="s">
        <v>5873</v>
      </c>
      <c r="B3016" s="145" t="s">
        <v>5874</v>
      </c>
      <c r="C3016" s="150" t="s">
        <v>20</v>
      </c>
      <c r="D3016" s="177">
        <v>165.68507385253906</v>
      </c>
      <c r="E3016" s="188">
        <v>165.68434143066406</v>
      </c>
    </row>
    <row r="3017" spans="1:5" ht="75">
      <c r="A3017" s="135" t="s">
        <v>5875</v>
      </c>
      <c r="B3017" s="145" t="s">
        <v>5876</v>
      </c>
      <c r="C3017" s="150" t="s">
        <v>136</v>
      </c>
      <c r="D3017" s="177">
        <v>739.9666748046875</v>
      </c>
      <c r="E3017" s="188">
        <v>739.9591064453125</v>
      </c>
    </row>
    <row r="3018" spans="1:5" ht="75">
      <c r="A3018" s="135" t="s">
        <v>5877</v>
      </c>
      <c r="B3018" s="145" t="s">
        <v>5878</v>
      </c>
      <c r="C3018" s="150" t="s">
        <v>4743</v>
      </c>
      <c r="D3018" s="178">
        <v>0.29968699812889099</v>
      </c>
      <c r="E3018" s="189">
        <v>0.2996879518032074</v>
      </c>
    </row>
    <row r="3019" spans="1:5" ht="75">
      <c r="A3019" s="135" t="s">
        <v>5879</v>
      </c>
      <c r="B3019" s="145" t="s">
        <v>5880</v>
      </c>
      <c r="C3019" s="150" t="s">
        <v>45</v>
      </c>
      <c r="D3019" s="172">
        <v>67.341941833496094</v>
      </c>
      <c r="E3019" s="183">
        <v>67.342216491699219</v>
      </c>
    </row>
    <row r="3020" spans="1:5" ht="75">
      <c r="A3020" s="135" t="s">
        <v>5881</v>
      </c>
      <c r="B3020" s="145" t="s">
        <v>5882</v>
      </c>
      <c r="C3020" s="150" t="s">
        <v>45</v>
      </c>
      <c r="D3020" s="171">
        <v>3.007676362991333</v>
      </c>
      <c r="E3020" s="182">
        <v>3.0076882839202881</v>
      </c>
    </row>
    <row r="3021" spans="1:5" ht="75">
      <c r="A3021" s="135" t="s">
        <v>5883</v>
      </c>
      <c r="B3021" s="145" t="s">
        <v>5884</v>
      </c>
      <c r="C3021" s="150" t="s">
        <v>45</v>
      </c>
      <c r="D3021" s="172">
        <v>13.631508827209473</v>
      </c>
      <c r="E3021" s="183">
        <v>13.631567001342773</v>
      </c>
    </row>
    <row r="3022" spans="1:5" ht="75">
      <c r="A3022" s="135" t="s">
        <v>5885</v>
      </c>
      <c r="B3022" s="145" t="s">
        <v>5886</v>
      </c>
      <c r="C3022" s="150" t="s">
        <v>45</v>
      </c>
      <c r="D3022" s="172">
        <v>15.175683975219727</v>
      </c>
      <c r="E3022" s="183">
        <v>15.175336837768555</v>
      </c>
    </row>
    <row r="3023" spans="1:5" ht="75">
      <c r="A3023" s="135" t="s">
        <v>5887</v>
      </c>
      <c r="B3023" s="145" t="s">
        <v>5888</v>
      </c>
      <c r="C3023" s="150" t="s">
        <v>45</v>
      </c>
      <c r="D3023" s="174">
        <v>0</v>
      </c>
      <c r="E3023" s="185">
        <v>0</v>
      </c>
    </row>
    <row r="3024" spans="1:5" ht="75">
      <c r="A3024" s="135" t="s">
        <v>5889</v>
      </c>
      <c r="B3024" s="145" t="s">
        <v>5890</v>
      </c>
      <c r="C3024" s="150" t="s">
        <v>45</v>
      </c>
      <c r="D3024" s="178">
        <v>0.81001687049865723</v>
      </c>
      <c r="E3024" s="189">
        <v>0.81002014875411987</v>
      </c>
    </row>
    <row r="3025" spans="1:5" ht="75">
      <c r="A3025" s="135" t="s">
        <v>5891</v>
      </c>
      <c r="B3025" s="145" t="s">
        <v>5892</v>
      </c>
      <c r="C3025" s="150" t="s">
        <v>45</v>
      </c>
      <c r="D3025" s="178">
        <v>3.3172756433486938E-2</v>
      </c>
      <c r="E3025" s="189">
        <v>3.317289799451828E-2</v>
      </c>
    </row>
    <row r="3026" spans="1:5" ht="75">
      <c r="A3026" s="135" t="s">
        <v>5893</v>
      </c>
      <c r="B3026" s="145" t="s">
        <v>5894</v>
      </c>
      <c r="C3026" s="150" t="s">
        <v>2513</v>
      </c>
      <c r="D3026" s="171">
        <v>1.6586376428604126</v>
      </c>
      <c r="E3026" s="182">
        <v>1.6586449146270752</v>
      </c>
    </row>
    <row r="3027" spans="1:5" ht="75">
      <c r="A3027" s="135" t="s">
        <v>5895</v>
      </c>
      <c r="B3027" s="145" t="s">
        <v>5896</v>
      </c>
      <c r="C3027" s="150" t="s">
        <v>2504</v>
      </c>
      <c r="D3027" s="174">
        <v>0</v>
      </c>
      <c r="E3027" s="185">
        <v>0</v>
      </c>
    </row>
    <row r="3028" spans="1:5" ht="75">
      <c r="A3028" s="135" t="s">
        <v>5897</v>
      </c>
      <c r="B3028" s="145" t="s">
        <v>5898</v>
      </c>
      <c r="C3028" s="150" t="s">
        <v>2504</v>
      </c>
      <c r="D3028" s="174">
        <v>0</v>
      </c>
      <c r="E3028" s="185">
        <v>0</v>
      </c>
    </row>
    <row r="3029" spans="1:5" ht="75">
      <c r="A3029" s="135" t="s">
        <v>5899</v>
      </c>
      <c r="B3029" s="145" t="s">
        <v>5900</v>
      </c>
      <c r="C3029" s="150" t="s">
        <v>2504</v>
      </c>
      <c r="D3029" s="174">
        <v>0</v>
      </c>
      <c r="E3029" s="185">
        <v>0</v>
      </c>
    </row>
    <row r="3030" spans="1:5" ht="75">
      <c r="A3030" s="135" t="s">
        <v>5901</v>
      </c>
      <c r="B3030" s="145" t="s">
        <v>5902</v>
      </c>
      <c r="C3030" s="150" t="s">
        <v>2504</v>
      </c>
      <c r="D3030" s="174">
        <v>0</v>
      </c>
      <c r="E3030" s="185">
        <v>0</v>
      </c>
    </row>
    <row r="3031" spans="1:5" ht="75">
      <c r="A3031" s="135" t="s">
        <v>5903</v>
      </c>
      <c r="B3031" s="145" t="s">
        <v>5904</v>
      </c>
      <c r="C3031" s="150" t="s">
        <v>2504</v>
      </c>
      <c r="D3031" s="174">
        <v>0</v>
      </c>
      <c r="E3031" s="185">
        <v>0</v>
      </c>
    </row>
    <row r="3032" spans="1:5" ht="75">
      <c r="A3032" s="135" t="s">
        <v>5905</v>
      </c>
      <c r="B3032" s="145" t="s">
        <v>5906</v>
      </c>
      <c r="C3032" s="150" t="s">
        <v>45</v>
      </c>
      <c r="D3032" s="171">
        <v>3.545771598815918</v>
      </c>
      <c r="E3032" s="182">
        <v>3.5457711219787598</v>
      </c>
    </row>
    <row r="3033" spans="1:5" ht="75">
      <c r="A3033" s="135" t="s">
        <v>5907</v>
      </c>
      <c r="B3033" s="145" t="s">
        <v>5908</v>
      </c>
      <c r="C3033" s="150" t="s">
        <v>4774</v>
      </c>
      <c r="D3033" s="173">
        <v>619049.8125</v>
      </c>
      <c r="E3033" s="184">
        <v>619044.4375</v>
      </c>
    </row>
    <row r="3034" spans="1:5" ht="45">
      <c r="A3034" s="135" t="s">
        <v>5909</v>
      </c>
      <c r="B3034" s="145" t="s">
        <v>5910</v>
      </c>
      <c r="C3034" s="150" t="s">
        <v>50</v>
      </c>
      <c r="D3034" s="171">
        <v>1.0124129056930542</v>
      </c>
      <c r="E3034" s="182">
        <v>1.0124131441116333</v>
      </c>
    </row>
    <row r="3035" spans="1:5" ht="45">
      <c r="A3035" s="135" t="s">
        <v>5911</v>
      </c>
      <c r="B3035" s="145" t="s">
        <v>5912</v>
      </c>
      <c r="C3035" s="150" t="s">
        <v>42</v>
      </c>
      <c r="D3035" s="172">
        <v>30.000093460083008</v>
      </c>
      <c r="E3035" s="183">
        <v>30.000093460083008</v>
      </c>
    </row>
    <row r="3036" spans="1:5" ht="45">
      <c r="A3036" s="135" t="s">
        <v>5913</v>
      </c>
      <c r="B3036" s="145" t="s">
        <v>5914</v>
      </c>
      <c r="C3036" s="150" t="s">
        <v>20</v>
      </c>
      <c r="D3036" s="177">
        <v>299.418212890625</v>
      </c>
      <c r="E3036" s="188">
        <v>299.41561889648437</v>
      </c>
    </row>
    <row r="3037" spans="1:5" ht="45">
      <c r="A3037" s="135" t="s">
        <v>5915</v>
      </c>
      <c r="B3037" s="145" t="s">
        <v>5916</v>
      </c>
      <c r="C3037" s="150" t="s">
        <v>20</v>
      </c>
      <c r="D3037" s="174">
        <v>0</v>
      </c>
      <c r="E3037" s="185">
        <v>0</v>
      </c>
    </row>
    <row r="3038" spans="1:5" ht="45">
      <c r="A3038" s="135" t="s">
        <v>5917</v>
      </c>
      <c r="B3038" s="145" t="s">
        <v>5918</v>
      </c>
      <c r="C3038" s="150" t="s">
        <v>368</v>
      </c>
      <c r="D3038" s="174">
        <v>0</v>
      </c>
      <c r="E3038" s="185">
        <v>0</v>
      </c>
    </row>
    <row r="3039" spans="1:5" ht="45">
      <c r="A3039" s="135" t="s">
        <v>5919</v>
      </c>
      <c r="B3039" s="145" t="s">
        <v>5920</v>
      </c>
      <c r="C3039" s="150" t="s">
        <v>45</v>
      </c>
      <c r="D3039" s="172">
        <v>74.999542236328125</v>
      </c>
      <c r="E3039" s="183">
        <v>74.988853454589844</v>
      </c>
    </row>
    <row r="3040" spans="1:5" ht="45">
      <c r="A3040" s="135" t="s">
        <v>5921</v>
      </c>
      <c r="B3040" s="145" t="s">
        <v>5922</v>
      </c>
      <c r="C3040" s="150" t="s">
        <v>373</v>
      </c>
      <c r="D3040" s="178">
        <v>0.21745486557483673</v>
      </c>
      <c r="E3040" s="189">
        <v>0.21745069324970245</v>
      </c>
    </row>
    <row r="3041" spans="1:5" ht="45">
      <c r="A3041" s="135" t="s">
        <v>5923</v>
      </c>
      <c r="B3041" s="145" t="s">
        <v>5924</v>
      </c>
      <c r="C3041" s="150" t="s">
        <v>368</v>
      </c>
      <c r="D3041" s="171">
        <v>5.125032901763916</v>
      </c>
      <c r="E3041" s="182">
        <v>5.1250205039978027</v>
      </c>
    </row>
    <row r="3042" spans="1:5" ht="45">
      <c r="A3042" s="135" t="s">
        <v>5925</v>
      </c>
      <c r="B3042" s="145" t="s">
        <v>5926</v>
      </c>
      <c r="C3042" s="150" t="s">
        <v>4736</v>
      </c>
      <c r="D3042" s="172">
        <v>28.622810363769531</v>
      </c>
      <c r="E3042" s="183">
        <v>28.622859954833984</v>
      </c>
    </row>
    <row r="3043" spans="1:5" ht="45">
      <c r="A3043" s="135" t="s">
        <v>5927</v>
      </c>
      <c r="B3043" s="145" t="s">
        <v>5928</v>
      </c>
      <c r="C3043" s="150" t="s">
        <v>20</v>
      </c>
      <c r="D3043" s="178">
        <v>0.13512587547302246</v>
      </c>
      <c r="E3043" s="189">
        <v>0.13512511551380157</v>
      </c>
    </row>
    <row r="3044" spans="1:5" ht="45">
      <c r="A3044" s="135" t="s">
        <v>5929</v>
      </c>
      <c r="B3044" s="145" t="s">
        <v>5930</v>
      </c>
      <c r="C3044" s="150" t="s">
        <v>136</v>
      </c>
      <c r="D3044" s="172">
        <v>72.345436096191406</v>
      </c>
      <c r="E3044" s="183">
        <v>72.344673156738281</v>
      </c>
    </row>
    <row r="3045" spans="1:5" ht="45">
      <c r="A3045" s="135" t="s">
        <v>5931</v>
      </c>
      <c r="B3045" s="145" t="s">
        <v>5932</v>
      </c>
      <c r="C3045" s="150" t="s">
        <v>4743</v>
      </c>
      <c r="D3045" s="171">
        <v>1.1496478319168091</v>
      </c>
      <c r="E3045" s="182">
        <v>1.1496500968933105</v>
      </c>
    </row>
    <row r="3046" spans="1:5" ht="45">
      <c r="A3046" s="135" t="s">
        <v>5933</v>
      </c>
      <c r="B3046" s="145" t="s">
        <v>5934</v>
      </c>
      <c r="C3046" s="150" t="s">
        <v>45</v>
      </c>
      <c r="D3046" s="172">
        <v>75.626548767089844</v>
      </c>
      <c r="E3046" s="183">
        <v>75.62689208984375</v>
      </c>
    </row>
    <row r="3047" spans="1:5" ht="45">
      <c r="A3047" s="135" t="s">
        <v>5935</v>
      </c>
      <c r="B3047" s="145" t="s">
        <v>5936</v>
      </c>
      <c r="C3047" s="150" t="s">
        <v>45</v>
      </c>
      <c r="D3047" s="172">
        <v>20.291248321533203</v>
      </c>
      <c r="E3047" s="183">
        <v>20.291341781616211</v>
      </c>
    </row>
    <row r="3048" spans="1:5" ht="45">
      <c r="A3048" s="135" t="s">
        <v>5937</v>
      </c>
      <c r="B3048" s="145" t="s">
        <v>5938</v>
      </c>
      <c r="C3048" s="150" t="s">
        <v>45</v>
      </c>
      <c r="D3048" s="178">
        <v>2.9350889846682549E-2</v>
      </c>
      <c r="E3048" s="189">
        <v>2.9351025819778442E-2</v>
      </c>
    </row>
    <row r="3049" spans="1:5" ht="45">
      <c r="A3049" s="135" t="s">
        <v>5939</v>
      </c>
      <c r="B3049" s="145" t="s">
        <v>5940</v>
      </c>
      <c r="C3049" s="150" t="s">
        <v>45</v>
      </c>
      <c r="D3049" s="171">
        <v>3.1420629024505615</v>
      </c>
      <c r="E3049" s="182">
        <v>3.1416149139404297</v>
      </c>
    </row>
    <row r="3050" spans="1:5" ht="45">
      <c r="A3050" s="135" t="s">
        <v>5941</v>
      </c>
      <c r="B3050" s="145" t="s">
        <v>5942</v>
      </c>
      <c r="C3050" s="150" t="s">
        <v>45</v>
      </c>
      <c r="D3050" s="174">
        <v>0</v>
      </c>
      <c r="E3050" s="185">
        <v>0</v>
      </c>
    </row>
    <row r="3051" spans="1:5" ht="45">
      <c r="A3051" s="135" t="s">
        <v>5943</v>
      </c>
      <c r="B3051" s="145" t="s">
        <v>5944</v>
      </c>
      <c r="C3051" s="150" t="s">
        <v>45</v>
      </c>
      <c r="D3051" s="178">
        <v>0.91079491376876831</v>
      </c>
      <c r="E3051" s="189">
        <v>0.91079908609390259</v>
      </c>
    </row>
    <row r="3052" spans="1:5" ht="45">
      <c r="A3052" s="135" t="s">
        <v>5945</v>
      </c>
      <c r="B3052" s="145" t="s">
        <v>5946</v>
      </c>
      <c r="C3052" s="150" t="s">
        <v>45</v>
      </c>
      <c r="D3052" s="174">
        <v>0</v>
      </c>
      <c r="E3052" s="185">
        <v>0</v>
      </c>
    </row>
    <row r="3053" spans="1:5" ht="45">
      <c r="A3053" s="135" t="s">
        <v>5947</v>
      </c>
      <c r="B3053" s="145" t="s">
        <v>5948</v>
      </c>
      <c r="C3053" s="150" t="s">
        <v>2513</v>
      </c>
      <c r="D3053" s="174">
        <v>0</v>
      </c>
      <c r="E3053" s="185">
        <v>0</v>
      </c>
    </row>
    <row r="3054" spans="1:5" ht="45">
      <c r="A3054" s="135" t="s">
        <v>5949</v>
      </c>
      <c r="B3054" s="145" t="s">
        <v>5950</v>
      </c>
      <c r="C3054" s="150" t="s">
        <v>2504</v>
      </c>
      <c r="D3054" s="174">
        <v>0</v>
      </c>
      <c r="E3054" s="185">
        <v>0</v>
      </c>
    </row>
    <row r="3055" spans="1:5" ht="45">
      <c r="A3055" s="135" t="s">
        <v>5951</v>
      </c>
      <c r="B3055" s="145" t="s">
        <v>5952</v>
      </c>
      <c r="C3055" s="150" t="s">
        <v>2504</v>
      </c>
      <c r="D3055" s="174">
        <v>0</v>
      </c>
      <c r="E3055" s="185">
        <v>0</v>
      </c>
    </row>
    <row r="3056" spans="1:5" ht="45">
      <c r="A3056" s="135" t="s">
        <v>5953</v>
      </c>
      <c r="B3056" s="145" t="s">
        <v>5954</v>
      </c>
      <c r="C3056" s="150" t="s">
        <v>2504</v>
      </c>
      <c r="D3056" s="174">
        <v>0</v>
      </c>
      <c r="E3056" s="185">
        <v>0</v>
      </c>
    </row>
    <row r="3057" spans="1:5" ht="45">
      <c r="A3057" s="135" t="s">
        <v>5955</v>
      </c>
      <c r="B3057" s="145" t="s">
        <v>5956</v>
      </c>
      <c r="C3057" s="150" t="s">
        <v>2504</v>
      </c>
      <c r="D3057" s="174">
        <v>0</v>
      </c>
      <c r="E3057" s="185">
        <v>0</v>
      </c>
    </row>
    <row r="3058" spans="1:5" ht="45">
      <c r="A3058" s="135" t="s">
        <v>5957</v>
      </c>
      <c r="B3058" s="145" t="s">
        <v>5958</v>
      </c>
      <c r="C3058" s="150" t="s">
        <v>2504</v>
      </c>
      <c r="D3058" s="174">
        <v>0</v>
      </c>
      <c r="E3058" s="185">
        <v>0</v>
      </c>
    </row>
    <row r="3059" spans="1:5" ht="45">
      <c r="A3059" s="135" t="s">
        <v>5959</v>
      </c>
      <c r="B3059" s="145" t="s">
        <v>5960</v>
      </c>
      <c r="C3059" s="150" t="s">
        <v>45</v>
      </c>
      <c r="D3059" s="172">
        <v>20.949493408203125</v>
      </c>
      <c r="E3059" s="183">
        <v>20.949495315551758</v>
      </c>
    </row>
    <row r="3060" spans="1:5" ht="45">
      <c r="A3060" s="135" t="s">
        <v>5961</v>
      </c>
      <c r="B3060" s="145" t="s">
        <v>5962</v>
      </c>
      <c r="C3060" s="150" t="s">
        <v>4774</v>
      </c>
      <c r="D3060" s="173">
        <v>234478.734375</v>
      </c>
      <c r="E3060" s="184">
        <v>234476.328125</v>
      </c>
    </row>
    <row r="3061" spans="1:5" ht="30">
      <c r="A3061" s="135" t="s">
        <v>5963</v>
      </c>
      <c r="B3061" s="145" t="s">
        <v>5964</v>
      </c>
      <c r="C3061" s="150" t="s">
        <v>50</v>
      </c>
      <c r="D3061" s="171">
        <v>1.0124129056930542</v>
      </c>
      <c r="E3061" s="182">
        <v>1.0124131441116333</v>
      </c>
    </row>
    <row r="3062" spans="1:5" ht="30">
      <c r="A3062" s="135" t="s">
        <v>5965</v>
      </c>
      <c r="B3062" s="145" t="s">
        <v>5966</v>
      </c>
      <c r="C3062" s="150" t="s">
        <v>42</v>
      </c>
      <c r="D3062" s="172">
        <v>30.000093460083008</v>
      </c>
      <c r="E3062" s="183">
        <v>30.000093460083008</v>
      </c>
    </row>
    <row r="3063" spans="1:5" ht="30">
      <c r="A3063" s="135" t="s">
        <v>5967</v>
      </c>
      <c r="B3063" s="145" t="s">
        <v>5968</v>
      </c>
      <c r="C3063" s="150" t="s">
        <v>20</v>
      </c>
      <c r="D3063" s="177">
        <v>598.83642578125</v>
      </c>
      <c r="E3063" s="188">
        <v>598.83123779296875</v>
      </c>
    </row>
    <row r="3064" spans="1:5" ht="30">
      <c r="A3064" s="135" t="s">
        <v>5969</v>
      </c>
      <c r="B3064" s="145" t="s">
        <v>5970</v>
      </c>
      <c r="C3064" s="150" t="s">
        <v>20</v>
      </c>
      <c r="D3064" s="174">
        <v>0</v>
      </c>
      <c r="E3064" s="185">
        <v>0</v>
      </c>
    </row>
    <row r="3065" spans="1:5" ht="30">
      <c r="A3065" s="135" t="s">
        <v>5971</v>
      </c>
      <c r="B3065" s="145" t="s">
        <v>5972</v>
      </c>
      <c r="C3065" s="150" t="s">
        <v>368</v>
      </c>
      <c r="D3065" s="174">
        <v>0</v>
      </c>
      <c r="E3065" s="185">
        <v>0</v>
      </c>
    </row>
    <row r="3066" spans="1:5" ht="30">
      <c r="A3066" s="135" t="s">
        <v>5973</v>
      </c>
      <c r="B3066" s="145" t="s">
        <v>5974</v>
      </c>
      <c r="C3066" s="150" t="s">
        <v>45</v>
      </c>
      <c r="D3066" s="172">
        <v>74.999542236328125</v>
      </c>
      <c r="E3066" s="183">
        <v>74.988853454589844</v>
      </c>
    </row>
    <row r="3067" spans="1:5" ht="30">
      <c r="A3067" s="135" t="s">
        <v>5975</v>
      </c>
      <c r="B3067" s="145" t="s">
        <v>5976</v>
      </c>
      <c r="C3067" s="150" t="s">
        <v>373</v>
      </c>
      <c r="D3067" s="178">
        <v>0.21745486557483673</v>
      </c>
      <c r="E3067" s="189">
        <v>0.21745069324970245</v>
      </c>
    </row>
    <row r="3068" spans="1:5" ht="30">
      <c r="A3068" s="135" t="s">
        <v>5977</v>
      </c>
      <c r="B3068" s="145" t="s">
        <v>5978</v>
      </c>
      <c r="C3068" s="150" t="s">
        <v>368</v>
      </c>
      <c r="D3068" s="171">
        <v>5.125032901763916</v>
      </c>
      <c r="E3068" s="182">
        <v>5.1250205039978027</v>
      </c>
    </row>
    <row r="3069" spans="1:5" ht="30">
      <c r="A3069" s="135" t="s">
        <v>5979</v>
      </c>
      <c r="B3069" s="145" t="s">
        <v>5980</v>
      </c>
      <c r="C3069" s="150" t="s">
        <v>4736</v>
      </c>
      <c r="D3069" s="172">
        <v>28.622810363769531</v>
      </c>
      <c r="E3069" s="183">
        <v>28.622859954833984</v>
      </c>
    </row>
    <row r="3070" spans="1:5" ht="30">
      <c r="A3070" s="135" t="s">
        <v>5981</v>
      </c>
      <c r="B3070" s="145" t="s">
        <v>5982</v>
      </c>
      <c r="C3070" s="150" t="s">
        <v>20</v>
      </c>
      <c r="D3070" s="178">
        <v>0.27025175094604492</v>
      </c>
      <c r="E3070" s="189">
        <v>0.27025023102760315</v>
      </c>
    </row>
    <row r="3071" spans="1:5" ht="30">
      <c r="A3071" s="135" t="s">
        <v>5983</v>
      </c>
      <c r="B3071" s="145" t="s">
        <v>5984</v>
      </c>
      <c r="C3071" s="150" t="s">
        <v>136</v>
      </c>
      <c r="D3071" s="177">
        <v>144.69087219238281</v>
      </c>
      <c r="E3071" s="188">
        <v>144.68934631347656</v>
      </c>
    </row>
    <row r="3072" spans="1:5" ht="30">
      <c r="A3072" s="135" t="s">
        <v>5985</v>
      </c>
      <c r="B3072" s="145" t="s">
        <v>5986</v>
      </c>
      <c r="C3072" s="150" t="s">
        <v>4743</v>
      </c>
      <c r="D3072" s="171">
        <v>1.1496478319168091</v>
      </c>
      <c r="E3072" s="182">
        <v>1.1496500968933105</v>
      </c>
    </row>
    <row r="3073" spans="1:5" ht="30">
      <c r="A3073" s="135" t="s">
        <v>5987</v>
      </c>
      <c r="B3073" s="145" t="s">
        <v>5988</v>
      </c>
      <c r="C3073" s="150" t="s">
        <v>45</v>
      </c>
      <c r="D3073" s="172">
        <v>75.626548767089844</v>
      </c>
      <c r="E3073" s="183">
        <v>75.62689208984375</v>
      </c>
    </row>
    <row r="3074" spans="1:5" ht="30">
      <c r="A3074" s="135" t="s">
        <v>5989</v>
      </c>
      <c r="B3074" s="145" t="s">
        <v>5990</v>
      </c>
      <c r="C3074" s="150" t="s">
        <v>45</v>
      </c>
      <c r="D3074" s="172">
        <v>20.291248321533203</v>
      </c>
      <c r="E3074" s="183">
        <v>20.291341781616211</v>
      </c>
    </row>
    <row r="3075" spans="1:5" ht="30">
      <c r="A3075" s="135" t="s">
        <v>5991</v>
      </c>
      <c r="B3075" s="145" t="s">
        <v>5992</v>
      </c>
      <c r="C3075" s="150" t="s">
        <v>45</v>
      </c>
      <c r="D3075" s="178">
        <v>2.9350889846682549E-2</v>
      </c>
      <c r="E3075" s="189">
        <v>2.9351025819778442E-2</v>
      </c>
    </row>
    <row r="3076" spans="1:5" ht="30">
      <c r="A3076" s="135" t="s">
        <v>5993</v>
      </c>
      <c r="B3076" s="145" t="s">
        <v>5994</v>
      </c>
      <c r="C3076" s="150" t="s">
        <v>45</v>
      </c>
      <c r="D3076" s="171">
        <v>3.1420629024505615</v>
      </c>
      <c r="E3076" s="182">
        <v>3.1416149139404297</v>
      </c>
    </row>
    <row r="3077" spans="1:5" ht="45">
      <c r="A3077" s="135" t="s">
        <v>5995</v>
      </c>
      <c r="B3077" s="145" t="s">
        <v>5996</v>
      </c>
      <c r="C3077" s="150" t="s">
        <v>45</v>
      </c>
      <c r="D3077" s="174">
        <v>0</v>
      </c>
      <c r="E3077" s="185">
        <v>0</v>
      </c>
    </row>
    <row r="3078" spans="1:5" ht="30">
      <c r="A3078" s="135" t="s">
        <v>5997</v>
      </c>
      <c r="B3078" s="145" t="s">
        <v>5998</v>
      </c>
      <c r="C3078" s="150" t="s">
        <v>45</v>
      </c>
      <c r="D3078" s="178">
        <v>0.91079491376876831</v>
      </c>
      <c r="E3078" s="189">
        <v>0.91079908609390259</v>
      </c>
    </row>
    <row r="3079" spans="1:5" ht="30">
      <c r="A3079" s="135" t="s">
        <v>5999</v>
      </c>
      <c r="B3079" s="145" t="s">
        <v>6000</v>
      </c>
      <c r="C3079" s="150" t="s">
        <v>45</v>
      </c>
      <c r="D3079" s="174">
        <v>0</v>
      </c>
      <c r="E3079" s="185">
        <v>0</v>
      </c>
    </row>
    <row r="3080" spans="1:5" ht="30">
      <c r="A3080" s="135" t="s">
        <v>6001</v>
      </c>
      <c r="B3080" s="145" t="s">
        <v>6002</v>
      </c>
      <c r="C3080" s="150" t="s">
        <v>2513</v>
      </c>
      <c r="D3080" s="174">
        <v>0</v>
      </c>
      <c r="E3080" s="185">
        <v>0</v>
      </c>
    </row>
    <row r="3081" spans="1:5" ht="30">
      <c r="A3081" s="135" t="s">
        <v>6003</v>
      </c>
      <c r="B3081" s="145" t="s">
        <v>6004</v>
      </c>
      <c r="C3081" s="150" t="s">
        <v>2504</v>
      </c>
      <c r="D3081" s="174">
        <v>0</v>
      </c>
      <c r="E3081" s="185">
        <v>0</v>
      </c>
    </row>
    <row r="3082" spans="1:5" ht="30">
      <c r="A3082" s="135" t="s">
        <v>6005</v>
      </c>
      <c r="B3082" s="145" t="s">
        <v>6006</v>
      </c>
      <c r="C3082" s="150" t="s">
        <v>2504</v>
      </c>
      <c r="D3082" s="174">
        <v>0</v>
      </c>
      <c r="E3082" s="185">
        <v>0</v>
      </c>
    </row>
    <row r="3083" spans="1:5" ht="30">
      <c r="A3083" s="135" t="s">
        <v>6007</v>
      </c>
      <c r="B3083" s="145" t="s">
        <v>6008</v>
      </c>
      <c r="C3083" s="150" t="s">
        <v>2504</v>
      </c>
      <c r="D3083" s="174">
        <v>0</v>
      </c>
      <c r="E3083" s="185">
        <v>0</v>
      </c>
    </row>
    <row r="3084" spans="1:5" ht="30">
      <c r="A3084" s="135" t="s">
        <v>6009</v>
      </c>
      <c r="B3084" s="145" t="s">
        <v>6010</v>
      </c>
      <c r="C3084" s="150" t="s">
        <v>2504</v>
      </c>
      <c r="D3084" s="174">
        <v>0</v>
      </c>
      <c r="E3084" s="185">
        <v>0</v>
      </c>
    </row>
    <row r="3085" spans="1:5" ht="30">
      <c r="A3085" s="135" t="s">
        <v>6011</v>
      </c>
      <c r="B3085" s="145" t="s">
        <v>6012</v>
      </c>
      <c r="C3085" s="150" t="s">
        <v>2504</v>
      </c>
      <c r="D3085" s="174">
        <v>0</v>
      </c>
      <c r="E3085" s="185">
        <v>0</v>
      </c>
    </row>
    <row r="3086" spans="1:5" ht="30">
      <c r="A3086" s="135" t="s">
        <v>6013</v>
      </c>
      <c r="B3086" s="145" t="s">
        <v>6014</v>
      </c>
      <c r="C3086" s="150" t="s">
        <v>45</v>
      </c>
      <c r="D3086" s="172">
        <v>20.949493408203125</v>
      </c>
      <c r="E3086" s="183">
        <v>20.949495315551758</v>
      </c>
    </row>
    <row r="3087" spans="1:5" ht="30">
      <c r="A3087" s="135" t="s">
        <v>6015</v>
      </c>
      <c r="B3087" s="145" t="s">
        <v>6016</v>
      </c>
      <c r="C3087" s="150" t="s">
        <v>4774</v>
      </c>
      <c r="D3087" s="173">
        <v>468957.46875</v>
      </c>
      <c r="E3087" s="184">
        <v>468952.65625</v>
      </c>
    </row>
    <row r="3088" spans="1:5" ht="30">
      <c r="A3088" s="135" t="s">
        <v>6017</v>
      </c>
      <c r="B3088" s="145" t="s">
        <v>6018</v>
      </c>
      <c r="C3088" s="150" t="s">
        <v>50</v>
      </c>
      <c r="D3088" s="171">
        <v>1.0367162227630615</v>
      </c>
      <c r="E3088" s="182">
        <v>1.0367163419723511</v>
      </c>
    </row>
    <row r="3089" spans="1:5" ht="45">
      <c r="A3089" s="135" t="s">
        <v>6019</v>
      </c>
      <c r="B3089" s="145" t="s">
        <v>6020</v>
      </c>
      <c r="C3089" s="150" t="s">
        <v>42</v>
      </c>
      <c r="D3089" s="172">
        <v>32.350555419921875</v>
      </c>
      <c r="E3089" s="183">
        <v>32.350555419921875</v>
      </c>
    </row>
    <row r="3090" spans="1:5" ht="30">
      <c r="A3090" s="135" t="s">
        <v>6021</v>
      </c>
      <c r="B3090" s="145" t="s">
        <v>6022</v>
      </c>
      <c r="C3090" s="150" t="s">
        <v>20</v>
      </c>
      <c r="D3090" s="177">
        <v>299.418212890625</v>
      </c>
      <c r="E3090" s="188">
        <v>299.41561889648437</v>
      </c>
    </row>
    <row r="3091" spans="1:5" ht="30">
      <c r="A3091" s="135" t="s">
        <v>6023</v>
      </c>
      <c r="B3091" s="145" t="s">
        <v>6024</v>
      </c>
      <c r="C3091" s="150" t="s">
        <v>20</v>
      </c>
      <c r="D3091" s="174">
        <v>0</v>
      </c>
      <c r="E3091" s="185">
        <v>0</v>
      </c>
    </row>
    <row r="3092" spans="1:5" ht="45">
      <c r="A3092" s="135" t="s">
        <v>6025</v>
      </c>
      <c r="B3092" s="145" t="s">
        <v>6026</v>
      </c>
      <c r="C3092" s="150" t="s">
        <v>368</v>
      </c>
      <c r="D3092" s="174">
        <v>0</v>
      </c>
      <c r="E3092" s="185">
        <v>0</v>
      </c>
    </row>
    <row r="3093" spans="1:5" ht="45">
      <c r="A3093" s="135" t="s">
        <v>6027</v>
      </c>
      <c r="B3093" s="145" t="s">
        <v>6028</v>
      </c>
      <c r="C3093" s="150" t="s">
        <v>45</v>
      </c>
      <c r="D3093" s="172">
        <v>67.18670654296875</v>
      </c>
      <c r="E3093" s="183">
        <v>67.177139282226562</v>
      </c>
    </row>
    <row r="3094" spans="1:5" ht="30">
      <c r="A3094" s="135" t="s">
        <v>6029</v>
      </c>
      <c r="B3094" s="145" t="s">
        <v>6030</v>
      </c>
      <c r="C3094" s="150" t="s">
        <v>373</v>
      </c>
      <c r="D3094" s="178">
        <v>0.21848128736019135</v>
      </c>
      <c r="E3094" s="189">
        <v>0.21847712993621826</v>
      </c>
    </row>
    <row r="3095" spans="1:5" ht="30">
      <c r="A3095" s="135" t="s">
        <v>6031</v>
      </c>
      <c r="B3095" s="145" t="s">
        <v>6032</v>
      </c>
      <c r="C3095" s="150" t="s">
        <v>368</v>
      </c>
      <c r="D3095" s="171">
        <v>7.5343050956726074</v>
      </c>
      <c r="E3095" s="182">
        <v>7.5342869758605957</v>
      </c>
    </row>
    <row r="3096" spans="1:5" ht="45">
      <c r="A3096" s="135" t="s">
        <v>6033</v>
      </c>
      <c r="B3096" s="145" t="s">
        <v>6034</v>
      </c>
      <c r="C3096" s="150" t="s">
        <v>4736</v>
      </c>
      <c r="D3096" s="172">
        <v>28.622810363769531</v>
      </c>
      <c r="E3096" s="183">
        <v>28.622859954833984</v>
      </c>
    </row>
    <row r="3097" spans="1:5" ht="45">
      <c r="A3097" s="135" t="s">
        <v>6035</v>
      </c>
      <c r="B3097" s="145" t="s">
        <v>6036</v>
      </c>
      <c r="C3097" s="150" t="s">
        <v>20</v>
      </c>
      <c r="D3097" s="178">
        <v>0.13512587547302246</v>
      </c>
      <c r="E3097" s="189">
        <v>0.13512511551380157</v>
      </c>
    </row>
    <row r="3098" spans="1:5" ht="45">
      <c r="A3098" s="135" t="s">
        <v>6037</v>
      </c>
      <c r="B3098" s="145" t="s">
        <v>6038</v>
      </c>
      <c r="C3098" s="150" t="s">
        <v>136</v>
      </c>
      <c r="D3098" s="172">
        <v>71.197257995605469</v>
      </c>
      <c r="E3098" s="183">
        <v>71.196510314941406</v>
      </c>
    </row>
    <row r="3099" spans="1:5" ht="30">
      <c r="A3099" s="135" t="s">
        <v>6039</v>
      </c>
      <c r="B3099" s="145" t="s">
        <v>6040</v>
      </c>
      <c r="C3099" s="150" t="s">
        <v>4743</v>
      </c>
      <c r="D3099" s="171">
        <v>1.1681878566741943</v>
      </c>
      <c r="E3099" s="182">
        <v>1.1681901216506958</v>
      </c>
    </row>
    <row r="3100" spans="1:5" ht="45">
      <c r="A3100" s="135" t="s">
        <v>6041</v>
      </c>
      <c r="B3100" s="145" t="s">
        <v>6042</v>
      </c>
      <c r="C3100" s="150" t="s">
        <v>45</v>
      </c>
      <c r="D3100" s="172">
        <v>75.626548767089844</v>
      </c>
      <c r="E3100" s="183">
        <v>75.62689208984375</v>
      </c>
    </row>
    <row r="3101" spans="1:5" ht="45">
      <c r="A3101" s="135" t="s">
        <v>6043</v>
      </c>
      <c r="B3101" s="145" t="s">
        <v>6044</v>
      </c>
      <c r="C3101" s="150" t="s">
        <v>45</v>
      </c>
      <c r="D3101" s="172">
        <v>20.291248321533203</v>
      </c>
      <c r="E3101" s="183">
        <v>20.291341781616211</v>
      </c>
    </row>
    <row r="3102" spans="1:5" ht="45">
      <c r="A3102" s="135" t="s">
        <v>6045</v>
      </c>
      <c r="B3102" s="145" t="s">
        <v>6046</v>
      </c>
      <c r="C3102" s="150" t="s">
        <v>45</v>
      </c>
      <c r="D3102" s="178">
        <v>2.9350889846682549E-2</v>
      </c>
      <c r="E3102" s="189">
        <v>2.9351025819778442E-2</v>
      </c>
    </row>
    <row r="3103" spans="1:5" ht="45">
      <c r="A3103" s="135" t="s">
        <v>6047</v>
      </c>
      <c r="B3103" s="145" t="s">
        <v>6048</v>
      </c>
      <c r="C3103" s="150" t="s">
        <v>45</v>
      </c>
      <c r="D3103" s="171">
        <v>3.1420629024505615</v>
      </c>
      <c r="E3103" s="182">
        <v>3.1416149139404297</v>
      </c>
    </row>
    <row r="3104" spans="1:5" ht="45">
      <c r="A3104" s="135" t="s">
        <v>6049</v>
      </c>
      <c r="B3104" s="145" t="s">
        <v>6050</v>
      </c>
      <c r="C3104" s="150" t="s">
        <v>45</v>
      </c>
      <c r="D3104" s="174">
        <v>0</v>
      </c>
      <c r="E3104" s="185">
        <v>0</v>
      </c>
    </row>
    <row r="3105" spans="1:5" ht="45">
      <c r="A3105" s="135" t="s">
        <v>6051</v>
      </c>
      <c r="B3105" s="145" t="s">
        <v>6052</v>
      </c>
      <c r="C3105" s="150" t="s">
        <v>45</v>
      </c>
      <c r="D3105" s="178">
        <v>0.91079491376876831</v>
      </c>
      <c r="E3105" s="189">
        <v>0.91079908609390259</v>
      </c>
    </row>
    <row r="3106" spans="1:5" ht="45">
      <c r="A3106" s="135" t="s">
        <v>6053</v>
      </c>
      <c r="B3106" s="145" t="s">
        <v>6054</v>
      </c>
      <c r="C3106" s="150" t="s">
        <v>45</v>
      </c>
      <c r="D3106" s="174">
        <v>0</v>
      </c>
      <c r="E3106" s="185">
        <v>0</v>
      </c>
    </row>
    <row r="3107" spans="1:5" ht="45">
      <c r="A3107" s="135" t="s">
        <v>6055</v>
      </c>
      <c r="B3107" s="145" t="s">
        <v>6056</v>
      </c>
      <c r="C3107" s="150" t="s">
        <v>2513</v>
      </c>
      <c r="D3107" s="174">
        <v>0</v>
      </c>
      <c r="E3107" s="185">
        <v>0</v>
      </c>
    </row>
    <row r="3108" spans="1:5" ht="45">
      <c r="A3108" s="135" t="s">
        <v>6057</v>
      </c>
      <c r="B3108" s="145" t="s">
        <v>6058</v>
      </c>
      <c r="C3108" s="150" t="s">
        <v>2504</v>
      </c>
      <c r="D3108" s="174">
        <v>0</v>
      </c>
      <c r="E3108" s="185">
        <v>0</v>
      </c>
    </row>
    <row r="3109" spans="1:5" ht="45">
      <c r="A3109" s="135" t="s">
        <v>6059</v>
      </c>
      <c r="B3109" s="145" t="s">
        <v>6060</v>
      </c>
      <c r="C3109" s="150" t="s">
        <v>2504</v>
      </c>
      <c r="D3109" s="174">
        <v>0</v>
      </c>
      <c r="E3109" s="185">
        <v>0</v>
      </c>
    </row>
    <row r="3110" spans="1:5" ht="45">
      <c r="A3110" s="135" t="s">
        <v>6061</v>
      </c>
      <c r="B3110" s="145" t="s">
        <v>6062</v>
      </c>
      <c r="C3110" s="150" t="s">
        <v>2504</v>
      </c>
      <c r="D3110" s="174">
        <v>0</v>
      </c>
      <c r="E3110" s="185">
        <v>0</v>
      </c>
    </row>
    <row r="3111" spans="1:5" ht="45">
      <c r="A3111" s="135" t="s">
        <v>6063</v>
      </c>
      <c r="B3111" s="145" t="s">
        <v>6064</v>
      </c>
      <c r="C3111" s="150" t="s">
        <v>2504</v>
      </c>
      <c r="D3111" s="174">
        <v>0</v>
      </c>
      <c r="E3111" s="185">
        <v>0</v>
      </c>
    </row>
    <row r="3112" spans="1:5" ht="45">
      <c r="A3112" s="135" t="s">
        <v>6065</v>
      </c>
      <c r="B3112" s="145" t="s">
        <v>6066</v>
      </c>
      <c r="C3112" s="150" t="s">
        <v>2504</v>
      </c>
      <c r="D3112" s="174">
        <v>0</v>
      </c>
      <c r="E3112" s="185">
        <v>0</v>
      </c>
    </row>
    <row r="3113" spans="1:5" ht="30">
      <c r="A3113" s="135" t="s">
        <v>6067</v>
      </c>
      <c r="B3113" s="145" t="s">
        <v>6068</v>
      </c>
      <c r="C3113" s="150" t="s">
        <v>45</v>
      </c>
      <c r="D3113" s="172">
        <v>20.949493408203125</v>
      </c>
      <c r="E3113" s="183">
        <v>20.949495315551758</v>
      </c>
    </row>
    <row r="3114" spans="1:5" ht="45">
      <c r="A3114" s="135" t="s">
        <v>6069</v>
      </c>
      <c r="B3114" s="145" t="s">
        <v>6070</v>
      </c>
      <c r="C3114" s="150" t="s">
        <v>4774</v>
      </c>
      <c r="D3114" s="173">
        <v>234478.734375</v>
      </c>
      <c r="E3114" s="184">
        <v>234476.328125</v>
      </c>
    </row>
    <row r="3115" spans="1:5" ht="45">
      <c r="A3115" s="135" t="s">
        <v>6071</v>
      </c>
      <c r="B3115" s="145" t="s">
        <v>6072</v>
      </c>
      <c r="C3115" s="150" t="s">
        <v>50</v>
      </c>
      <c r="D3115" s="171">
        <v>1.0367162227630615</v>
      </c>
      <c r="E3115" s="182">
        <v>1.0367163419723511</v>
      </c>
    </row>
    <row r="3116" spans="1:5" ht="45">
      <c r="A3116" s="135" t="s">
        <v>6073</v>
      </c>
      <c r="B3116" s="145" t="s">
        <v>6074</v>
      </c>
      <c r="C3116" s="150" t="s">
        <v>42</v>
      </c>
      <c r="D3116" s="172">
        <v>32.350555419921875</v>
      </c>
      <c r="E3116" s="183">
        <v>32.350555419921875</v>
      </c>
    </row>
    <row r="3117" spans="1:5" ht="45">
      <c r="A3117" s="135" t="s">
        <v>6075</v>
      </c>
      <c r="B3117" s="145" t="s">
        <v>6076</v>
      </c>
      <c r="C3117" s="150" t="s">
        <v>20</v>
      </c>
      <c r="D3117" s="177">
        <v>598.83642578125</v>
      </c>
      <c r="E3117" s="188">
        <v>598.83123779296875</v>
      </c>
    </row>
    <row r="3118" spans="1:5" ht="45">
      <c r="A3118" s="135" t="s">
        <v>6077</v>
      </c>
      <c r="B3118" s="145" t="s">
        <v>6078</v>
      </c>
      <c r="C3118" s="150" t="s">
        <v>20</v>
      </c>
      <c r="D3118" s="174">
        <v>0</v>
      </c>
      <c r="E3118" s="185">
        <v>0</v>
      </c>
    </row>
    <row r="3119" spans="1:5" ht="45">
      <c r="A3119" s="135" t="s">
        <v>6079</v>
      </c>
      <c r="B3119" s="145" t="s">
        <v>6080</v>
      </c>
      <c r="C3119" s="150" t="s">
        <v>368</v>
      </c>
      <c r="D3119" s="174">
        <v>0</v>
      </c>
      <c r="E3119" s="185">
        <v>0</v>
      </c>
    </row>
    <row r="3120" spans="1:5" ht="45">
      <c r="A3120" s="135" t="s">
        <v>6081</v>
      </c>
      <c r="B3120" s="145" t="s">
        <v>6082</v>
      </c>
      <c r="C3120" s="150" t="s">
        <v>45</v>
      </c>
      <c r="D3120" s="172">
        <v>67.18670654296875</v>
      </c>
      <c r="E3120" s="183">
        <v>67.177139282226562</v>
      </c>
    </row>
    <row r="3121" spans="1:5" ht="45">
      <c r="A3121" s="135" t="s">
        <v>6083</v>
      </c>
      <c r="B3121" s="145" t="s">
        <v>6084</v>
      </c>
      <c r="C3121" s="150" t="s">
        <v>373</v>
      </c>
      <c r="D3121" s="178">
        <v>0.21848128736019135</v>
      </c>
      <c r="E3121" s="189">
        <v>0.21847712993621826</v>
      </c>
    </row>
    <row r="3122" spans="1:5" ht="45">
      <c r="A3122" s="135" t="s">
        <v>6085</v>
      </c>
      <c r="B3122" s="145" t="s">
        <v>6086</v>
      </c>
      <c r="C3122" s="150" t="s">
        <v>368</v>
      </c>
      <c r="D3122" s="171">
        <v>7.5343036651611328</v>
      </c>
      <c r="E3122" s="182">
        <v>7.5342864990234375</v>
      </c>
    </row>
    <row r="3123" spans="1:5" ht="45">
      <c r="A3123" s="135" t="s">
        <v>6087</v>
      </c>
      <c r="B3123" s="145" t="s">
        <v>6088</v>
      </c>
      <c r="C3123" s="150" t="s">
        <v>4736</v>
      </c>
      <c r="D3123" s="172">
        <v>28.622810363769531</v>
      </c>
      <c r="E3123" s="183">
        <v>28.622859954833984</v>
      </c>
    </row>
    <row r="3124" spans="1:5" ht="45">
      <c r="A3124" s="135" t="s">
        <v>6089</v>
      </c>
      <c r="B3124" s="145" t="s">
        <v>6090</v>
      </c>
      <c r="C3124" s="150" t="s">
        <v>20</v>
      </c>
      <c r="D3124" s="178">
        <v>0.27025175094604492</v>
      </c>
      <c r="E3124" s="189">
        <v>0.27025023102760315</v>
      </c>
    </row>
    <row r="3125" spans="1:5" ht="45">
      <c r="A3125" s="135" t="s">
        <v>6091</v>
      </c>
      <c r="B3125" s="145" t="s">
        <v>6092</v>
      </c>
      <c r="C3125" s="150" t="s">
        <v>136</v>
      </c>
      <c r="D3125" s="177">
        <v>142.39451599121094</v>
      </c>
      <c r="E3125" s="188">
        <v>142.39302062988281</v>
      </c>
    </row>
    <row r="3126" spans="1:5" ht="45">
      <c r="A3126" s="135" t="s">
        <v>6093</v>
      </c>
      <c r="B3126" s="145" t="s">
        <v>6094</v>
      </c>
      <c r="C3126" s="150" t="s">
        <v>4743</v>
      </c>
      <c r="D3126" s="171">
        <v>1.1681878566741943</v>
      </c>
      <c r="E3126" s="182">
        <v>1.1681901216506958</v>
      </c>
    </row>
    <row r="3127" spans="1:5" ht="45">
      <c r="A3127" s="135" t="s">
        <v>6095</v>
      </c>
      <c r="B3127" s="145" t="s">
        <v>6096</v>
      </c>
      <c r="C3127" s="150" t="s">
        <v>45</v>
      </c>
      <c r="D3127" s="172">
        <v>75.626548767089844</v>
      </c>
      <c r="E3127" s="183">
        <v>75.62689208984375</v>
      </c>
    </row>
    <row r="3128" spans="1:5" ht="45">
      <c r="A3128" s="135" t="s">
        <v>6097</v>
      </c>
      <c r="B3128" s="145" t="s">
        <v>6098</v>
      </c>
      <c r="C3128" s="150" t="s">
        <v>45</v>
      </c>
      <c r="D3128" s="172">
        <v>20.29124641418457</v>
      </c>
      <c r="E3128" s="183">
        <v>20.291343688964844</v>
      </c>
    </row>
    <row r="3129" spans="1:5" ht="45">
      <c r="A3129" s="135" t="s">
        <v>6099</v>
      </c>
      <c r="B3129" s="145" t="s">
        <v>6100</v>
      </c>
      <c r="C3129" s="150" t="s">
        <v>45</v>
      </c>
      <c r="D3129" s="178">
        <v>2.9350889846682549E-2</v>
      </c>
      <c r="E3129" s="189">
        <v>2.9351025819778442E-2</v>
      </c>
    </row>
    <row r="3130" spans="1:5" ht="45">
      <c r="A3130" s="135" t="s">
        <v>6101</v>
      </c>
      <c r="B3130" s="145" t="s">
        <v>6102</v>
      </c>
      <c r="C3130" s="150" t="s">
        <v>45</v>
      </c>
      <c r="D3130" s="171">
        <v>3.1420629024505615</v>
      </c>
      <c r="E3130" s="182">
        <v>3.1416149139404297</v>
      </c>
    </row>
    <row r="3131" spans="1:5" ht="45">
      <c r="A3131" s="135" t="s">
        <v>6103</v>
      </c>
      <c r="B3131" s="145" t="s">
        <v>6104</v>
      </c>
      <c r="C3131" s="150" t="s">
        <v>45</v>
      </c>
      <c r="D3131" s="174">
        <v>0</v>
      </c>
      <c r="E3131" s="185">
        <v>0</v>
      </c>
    </row>
    <row r="3132" spans="1:5" ht="45">
      <c r="A3132" s="135" t="s">
        <v>6105</v>
      </c>
      <c r="B3132" s="145" t="s">
        <v>6106</v>
      </c>
      <c r="C3132" s="150" t="s">
        <v>45</v>
      </c>
      <c r="D3132" s="178">
        <v>0.91079491376876831</v>
      </c>
      <c r="E3132" s="189">
        <v>0.91079908609390259</v>
      </c>
    </row>
    <row r="3133" spans="1:5" ht="45">
      <c r="A3133" s="135" t="s">
        <v>6107</v>
      </c>
      <c r="B3133" s="145" t="s">
        <v>6108</v>
      </c>
      <c r="C3133" s="150" t="s">
        <v>45</v>
      </c>
      <c r="D3133" s="174">
        <v>0</v>
      </c>
      <c r="E3133" s="185">
        <v>0</v>
      </c>
    </row>
    <row r="3134" spans="1:5" ht="45">
      <c r="A3134" s="135" t="s">
        <v>6109</v>
      </c>
      <c r="B3134" s="145" t="s">
        <v>6110</v>
      </c>
      <c r="C3134" s="150" t="s">
        <v>2513</v>
      </c>
      <c r="D3134" s="174">
        <v>0</v>
      </c>
      <c r="E3134" s="185">
        <v>0</v>
      </c>
    </row>
    <row r="3135" spans="1:5" ht="45">
      <c r="A3135" s="135" t="s">
        <v>6111</v>
      </c>
      <c r="B3135" s="145" t="s">
        <v>6112</v>
      </c>
      <c r="C3135" s="150" t="s">
        <v>2504</v>
      </c>
      <c r="D3135" s="174">
        <v>0</v>
      </c>
      <c r="E3135" s="185">
        <v>0</v>
      </c>
    </row>
    <row r="3136" spans="1:5" ht="45">
      <c r="A3136" s="135" t="s">
        <v>6113</v>
      </c>
      <c r="B3136" s="145" t="s">
        <v>6114</v>
      </c>
      <c r="C3136" s="150" t="s">
        <v>2504</v>
      </c>
      <c r="D3136" s="174">
        <v>0</v>
      </c>
      <c r="E3136" s="185">
        <v>0</v>
      </c>
    </row>
    <row r="3137" spans="1:5" ht="45">
      <c r="A3137" s="135" t="s">
        <v>6115</v>
      </c>
      <c r="B3137" s="145" t="s">
        <v>6116</v>
      </c>
      <c r="C3137" s="150" t="s">
        <v>2504</v>
      </c>
      <c r="D3137" s="174">
        <v>0</v>
      </c>
      <c r="E3137" s="185">
        <v>0</v>
      </c>
    </row>
    <row r="3138" spans="1:5" ht="45">
      <c r="A3138" s="135" t="s">
        <v>6117</v>
      </c>
      <c r="B3138" s="145" t="s">
        <v>6118</v>
      </c>
      <c r="C3138" s="150" t="s">
        <v>2504</v>
      </c>
      <c r="D3138" s="174">
        <v>0</v>
      </c>
      <c r="E3138" s="185">
        <v>0</v>
      </c>
    </row>
    <row r="3139" spans="1:5" ht="45">
      <c r="A3139" s="135" t="s">
        <v>6119</v>
      </c>
      <c r="B3139" s="145" t="s">
        <v>6120</v>
      </c>
      <c r="C3139" s="150" t="s">
        <v>2504</v>
      </c>
      <c r="D3139" s="174">
        <v>0</v>
      </c>
      <c r="E3139" s="185">
        <v>0</v>
      </c>
    </row>
    <row r="3140" spans="1:5" ht="45">
      <c r="A3140" s="135" t="s">
        <v>6121</v>
      </c>
      <c r="B3140" s="145" t="s">
        <v>6122</v>
      </c>
      <c r="C3140" s="150" t="s">
        <v>45</v>
      </c>
      <c r="D3140" s="172">
        <v>20.949493408203125</v>
      </c>
      <c r="E3140" s="183">
        <v>20.949495315551758</v>
      </c>
    </row>
    <row r="3141" spans="1:5" ht="45">
      <c r="A3141" s="135" t="s">
        <v>6123</v>
      </c>
      <c r="B3141" s="145" t="s">
        <v>6124</v>
      </c>
      <c r="C3141" s="150" t="s">
        <v>4774</v>
      </c>
      <c r="D3141" s="173">
        <v>468957.46875</v>
      </c>
      <c r="E3141" s="184">
        <v>468952.65625</v>
      </c>
    </row>
    <row r="3142" spans="1:5" ht="45">
      <c r="A3142" s="135" t="s">
        <v>6125</v>
      </c>
      <c r="B3142" s="145" t="s">
        <v>6126</v>
      </c>
      <c r="C3142" s="150" t="s">
        <v>50</v>
      </c>
      <c r="D3142" s="171">
        <v>1.0124129056930542</v>
      </c>
      <c r="E3142" s="182">
        <v>1.0124131441116333</v>
      </c>
    </row>
    <row r="3143" spans="1:5" ht="45">
      <c r="A3143" s="135" t="s">
        <v>6127</v>
      </c>
      <c r="B3143" s="145" t="s">
        <v>6128</v>
      </c>
      <c r="C3143" s="150" t="s">
        <v>42</v>
      </c>
      <c r="D3143" s="172">
        <v>30.000093460083008</v>
      </c>
      <c r="E3143" s="183">
        <v>30.000093460083008</v>
      </c>
    </row>
    <row r="3144" spans="1:5" ht="45">
      <c r="A3144" s="135" t="s">
        <v>6129</v>
      </c>
      <c r="B3144" s="145" t="s">
        <v>6130</v>
      </c>
      <c r="C3144" s="150" t="s">
        <v>20</v>
      </c>
      <c r="D3144" s="172">
        <v>99.982933044433594</v>
      </c>
      <c r="E3144" s="183">
        <v>99.982490539550781</v>
      </c>
    </row>
    <row r="3145" spans="1:5" ht="45">
      <c r="A3145" s="135" t="s">
        <v>6131</v>
      </c>
      <c r="B3145" s="145" t="s">
        <v>6132</v>
      </c>
      <c r="C3145" s="150" t="s">
        <v>20</v>
      </c>
      <c r="D3145" s="174">
        <v>0</v>
      </c>
      <c r="E3145" s="185">
        <v>0</v>
      </c>
    </row>
    <row r="3146" spans="1:5" ht="45">
      <c r="A3146" s="135" t="s">
        <v>6133</v>
      </c>
      <c r="B3146" s="145" t="s">
        <v>6134</v>
      </c>
      <c r="C3146" s="150" t="s">
        <v>368</v>
      </c>
      <c r="D3146" s="174">
        <v>0</v>
      </c>
      <c r="E3146" s="185">
        <v>0</v>
      </c>
    </row>
    <row r="3147" spans="1:5" ht="45">
      <c r="A3147" s="135" t="s">
        <v>6135</v>
      </c>
      <c r="B3147" s="145" t="s">
        <v>6136</v>
      </c>
      <c r="C3147" s="150" t="s">
        <v>45</v>
      </c>
      <c r="D3147" s="172">
        <v>74.999542236328125</v>
      </c>
      <c r="E3147" s="183">
        <v>74.988853454589844</v>
      </c>
    </row>
    <row r="3148" spans="1:5" ht="45">
      <c r="A3148" s="135" t="s">
        <v>6137</v>
      </c>
      <c r="B3148" s="145" t="s">
        <v>6138</v>
      </c>
      <c r="C3148" s="150" t="s">
        <v>373</v>
      </c>
      <c r="D3148" s="178">
        <v>0.21745486557483673</v>
      </c>
      <c r="E3148" s="189">
        <v>0.21745069324970245</v>
      </c>
    </row>
    <row r="3149" spans="1:5" ht="45">
      <c r="A3149" s="135" t="s">
        <v>6139</v>
      </c>
      <c r="B3149" s="145" t="s">
        <v>6140</v>
      </c>
      <c r="C3149" s="150" t="s">
        <v>368</v>
      </c>
      <c r="D3149" s="171">
        <v>5.125032901763916</v>
      </c>
      <c r="E3149" s="182">
        <v>5.1250205039978027</v>
      </c>
    </row>
    <row r="3150" spans="1:5" ht="45">
      <c r="A3150" s="135" t="s">
        <v>6141</v>
      </c>
      <c r="B3150" s="145" t="s">
        <v>6142</v>
      </c>
      <c r="C3150" s="150" t="s">
        <v>4736</v>
      </c>
      <c r="D3150" s="172">
        <v>28.622810363769531</v>
      </c>
      <c r="E3150" s="183">
        <v>28.622859954833984</v>
      </c>
    </row>
    <row r="3151" spans="1:5" ht="45">
      <c r="A3151" s="135" t="s">
        <v>6143</v>
      </c>
      <c r="B3151" s="145" t="s">
        <v>6144</v>
      </c>
      <c r="C3151" s="150" t="s">
        <v>20</v>
      </c>
      <c r="D3151" s="178">
        <v>4.5121781527996063E-2</v>
      </c>
      <c r="E3151" s="189">
        <v>4.5121714472770691E-2</v>
      </c>
    </row>
    <row r="3152" spans="1:5" ht="45">
      <c r="A3152" s="135" t="s">
        <v>6145</v>
      </c>
      <c r="B3152" s="145" t="s">
        <v>6146</v>
      </c>
      <c r="C3152" s="150" t="s">
        <v>136</v>
      </c>
      <c r="D3152" s="172">
        <v>24.157880783081055</v>
      </c>
      <c r="E3152" s="183">
        <v>24.157726287841797</v>
      </c>
    </row>
    <row r="3153" spans="1:5" ht="45">
      <c r="A3153" s="135" t="s">
        <v>6147</v>
      </c>
      <c r="B3153" s="145" t="s">
        <v>6148</v>
      </c>
      <c r="C3153" s="150" t="s">
        <v>4743</v>
      </c>
      <c r="D3153" s="171">
        <v>1.1496478319168091</v>
      </c>
      <c r="E3153" s="182">
        <v>1.1496500968933105</v>
      </c>
    </row>
    <row r="3154" spans="1:5" ht="45">
      <c r="A3154" s="135" t="s">
        <v>6149</v>
      </c>
      <c r="B3154" s="145" t="s">
        <v>6150</v>
      </c>
      <c r="C3154" s="150" t="s">
        <v>45</v>
      </c>
      <c r="D3154" s="172">
        <v>75.626548767089844</v>
      </c>
      <c r="E3154" s="183">
        <v>75.62689208984375</v>
      </c>
    </row>
    <row r="3155" spans="1:5" ht="45">
      <c r="A3155" s="135" t="s">
        <v>6151</v>
      </c>
      <c r="B3155" s="145" t="s">
        <v>6152</v>
      </c>
      <c r="C3155" s="150" t="s">
        <v>45</v>
      </c>
      <c r="D3155" s="172">
        <v>20.291248321533203</v>
      </c>
      <c r="E3155" s="183">
        <v>20.291341781616211</v>
      </c>
    </row>
    <row r="3156" spans="1:5" ht="45">
      <c r="A3156" s="135" t="s">
        <v>6153</v>
      </c>
      <c r="B3156" s="145" t="s">
        <v>6154</v>
      </c>
      <c r="C3156" s="150" t="s">
        <v>45</v>
      </c>
      <c r="D3156" s="178">
        <v>2.9350889846682549E-2</v>
      </c>
      <c r="E3156" s="189">
        <v>2.9351025819778442E-2</v>
      </c>
    </row>
    <row r="3157" spans="1:5" ht="45">
      <c r="A3157" s="135" t="s">
        <v>6155</v>
      </c>
      <c r="B3157" s="145" t="s">
        <v>6156</v>
      </c>
      <c r="C3157" s="150" t="s">
        <v>45</v>
      </c>
      <c r="D3157" s="171">
        <v>3.1420629024505615</v>
      </c>
      <c r="E3157" s="182">
        <v>3.1416149139404297</v>
      </c>
    </row>
    <row r="3158" spans="1:5" ht="45">
      <c r="A3158" s="135" t="s">
        <v>6157</v>
      </c>
      <c r="B3158" s="145" t="s">
        <v>6158</v>
      </c>
      <c r="C3158" s="150" t="s">
        <v>45</v>
      </c>
      <c r="D3158" s="174">
        <v>0</v>
      </c>
      <c r="E3158" s="185">
        <v>0</v>
      </c>
    </row>
    <row r="3159" spans="1:5" ht="45">
      <c r="A3159" s="135" t="s">
        <v>6159</v>
      </c>
      <c r="B3159" s="145" t="s">
        <v>6160</v>
      </c>
      <c r="C3159" s="150" t="s">
        <v>45</v>
      </c>
      <c r="D3159" s="178">
        <v>0.91079491376876831</v>
      </c>
      <c r="E3159" s="189">
        <v>0.91079908609390259</v>
      </c>
    </row>
    <row r="3160" spans="1:5" ht="45">
      <c r="A3160" s="135" t="s">
        <v>6161</v>
      </c>
      <c r="B3160" s="145" t="s">
        <v>6162</v>
      </c>
      <c r="C3160" s="150" t="s">
        <v>45</v>
      </c>
      <c r="D3160" s="174">
        <v>0</v>
      </c>
      <c r="E3160" s="185">
        <v>0</v>
      </c>
    </row>
    <row r="3161" spans="1:5" ht="45">
      <c r="A3161" s="135" t="s">
        <v>6163</v>
      </c>
      <c r="B3161" s="145" t="s">
        <v>6164</v>
      </c>
      <c r="C3161" s="150" t="s">
        <v>2513</v>
      </c>
      <c r="D3161" s="174">
        <v>0</v>
      </c>
      <c r="E3161" s="185">
        <v>0</v>
      </c>
    </row>
    <row r="3162" spans="1:5" ht="45">
      <c r="A3162" s="135" t="s">
        <v>6165</v>
      </c>
      <c r="B3162" s="145" t="s">
        <v>6166</v>
      </c>
      <c r="C3162" s="150" t="s">
        <v>2504</v>
      </c>
      <c r="D3162" s="174">
        <v>0</v>
      </c>
      <c r="E3162" s="185">
        <v>0</v>
      </c>
    </row>
    <row r="3163" spans="1:5" ht="45">
      <c r="A3163" s="135" t="s">
        <v>6167</v>
      </c>
      <c r="B3163" s="145" t="s">
        <v>6168</v>
      </c>
      <c r="C3163" s="150" t="s">
        <v>2504</v>
      </c>
      <c r="D3163" s="174">
        <v>0</v>
      </c>
      <c r="E3163" s="185">
        <v>0</v>
      </c>
    </row>
    <row r="3164" spans="1:5" ht="45">
      <c r="A3164" s="135" t="s">
        <v>6169</v>
      </c>
      <c r="B3164" s="145" t="s">
        <v>6170</v>
      </c>
      <c r="C3164" s="150" t="s">
        <v>2504</v>
      </c>
      <c r="D3164" s="174">
        <v>0</v>
      </c>
      <c r="E3164" s="185">
        <v>0</v>
      </c>
    </row>
    <row r="3165" spans="1:5" ht="45">
      <c r="A3165" s="135" t="s">
        <v>6171</v>
      </c>
      <c r="B3165" s="145" t="s">
        <v>6172</v>
      </c>
      <c r="C3165" s="150" t="s">
        <v>2504</v>
      </c>
      <c r="D3165" s="174">
        <v>0</v>
      </c>
      <c r="E3165" s="185">
        <v>0</v>
      </c>
    </row>
    <row r="3166" spans="1:5" ht="45">
      <c r="A3166" s="135" t="s">
        <v>6173</v>
      </c>
      <c r="B3166" s="145" t="s">
        <v>6174</v>
      </c>
      <c r="C3166" s="150" t="s">
        <v>2504</v>
      </c>
      <c r="D3166" s="174">
        <v>0</v>
      </c>
      <c r="E3166" s="185">
        <v>0</v>
      </c>
    </row>
    <row r="3167" spans="1:5" ht="45">
      <c r="A3167" s="135" t="s">
        <v>6175</v>
      </c>
      <c r="B3167" s="145" t="s">
        <v>6176</v>
      </c>
      <c r="C3167" s="150" t="s">
        <v>45</v>
      </c>
      <c r="D3167" s="172">
        <v>20.949493408203125</v>
      </c>
      <c r="E3167" s="183">
        <v>20.949495315551758</v>
      </c>
    </row>
    <row r="3168" spans="1:5" ht="45">
      <c r="A3168" s="135" t="s">
        <v>6177</v>
      </c>
      <c r="B3168" s="145" t="s">
        <v>6178</v>
      </c>
      <c r="C3168" s="150" t="s">
        <v>4774</v>
      </c>
      <c r="D3168" s="173">
        <v>78298.0859375</v>
      </c>
      <c r="E3168" s="184">
        <v>78297.609375</v>
      </c>
    </row>
    <row r="3169" spans="1:5" ht="30">
      <c r="A3169" s="135" t="s">
        <v>6179</v>
      </c>
      <c r="B3169" s="145" t="s">
        <v>6180</v>
      </c>
      <c r="C3169" s="150" t="s">
        <v>50</v>
      </c>
      <c r="D3169" s="171">
        <v>1.0373393297195435</v>
      </c>
      <c r="E3169" s="182">
        <v>1.0373395681381226</v>
      </c>
    </row>
    <row r="3170" spans="1:5" ht="45">
      <c r="A3170" s="135" t="s">
        <v>6181</v>
      </c>
      <c r="B3170" s="145" t="s">
        <v>6182</v>
      </c>
      <c r="C3170" s="150" t="s">
        <v>42</v>
      </c>
      <c r="D3170" s="172">
        <v>32.410167694091797</v>
      </c>
      <c r="E3170" s="183">
        <v>32.410167694091797</v>
      </c>
    </row>
    <row r="3171" spans="1:5" ht="30">
      <c r="A3171" s="135" t="s">
        <v>6183</v>
      </c>
      <c r="B3171" s="145" t="s">
        <v>6184</v>
      </c>
      <c r="C3171" s="150" t="s">
        <v>20</v>
      </c>
      <c r="D3171" s="172">
        <v>99.982933044433594</v>
      </c>
      <c r="E3171" s="183">
        <v>99.982490539550781</v>
      </c>
    </row>
    <row r="3172" spans="1:5" ht="45">
      <c r="A3172" s="135" t="s">
        <v>6185</v>
      </c>
      <c r="B3172" s="145" t="s">
        <v>6186</v>
      </c>
      <c r="C3172" s="150" t="s">
        <v>20</v>
      </c>
      <c r="D3172" s="174">
        <v>0</v>
      </c>
      <c r="E3172" s="185">
        <v>0</v>
      </c>
    </row>
    <row r="3173" spans="1:5" ht="45">
      <c r="A3173" s="135" t="s">
        <v>6187</v>
      </c>
      <c r="B3173" s="145" t="s">
        <v>6188</v>
      </c>
      <c r="C3173" s="150" t="s">
        <v>368</v>
      </c>
      <c r="D3173" s="174">
        <v>0</v>
      </c>
      <c r="E3173" s="185">
        <v>0</v>
      </c>
    </row>
    <row r="3174" spans="1:5" ht="45">
      <c r="A3174" s="135" t="s">
        <v>6189</v>
      </c>
      <c r="B3174" s="145" t="s">
        <v>6190</v>
      </c>
      <c r="C3174" s="150" t="s">
        <v>45</v>
      </c>
      <c r="D3174" s="172">
        <v>67.001556396484375</v>
      </c>
      <c r="E3174" s="183">
        <v>66.992012023925781</v>
      </c>
    </row>
    <row r="3175" spans="1:5" ht="30">
      <c r="A3175" s="135" t="s">
        <v>6191</v>
      </c>
      <c r="B3175" s="145" t="s">
        <v>6192</v>
      </c>
      <c r="C3175" s="150" t="s">
        <v>373</v>
      </c>
      <c r="D3175" s="178">
        <v>0.21850673854351044</v>
      </c>
      <c r="E3175" s="189">
        <v>0.21850258111953735</v>
      </c>
    </row>
    <row r="3176" spans="1:5" ht="30">
      <c r="A3176" s="135" t="s">
        <v>6193</v>
      </c>
      <c r="B3176" s="145" t="s">
        <v>6194</v>
      </c>
      <c r="C3176" s="150" t="s">
        <v>368</v>
      </c>
      <c r="D3176" s="171">
        <v>7.595433235168457</v>
      </c>
      <c r="E3176" s="182">
        <v>7.5954155921936035</v>
      </c>
    </row>
    <row r="3177" spans="1:5" ht="45">
      <c r="A3177" s="135" t="s">
        <v>6195</v>
      </c>
      <c r="B3177" s="145" t="s">
        <v>6196</v>
      </c>
      <c r="C3177" s="150" t="s">
        <v>4736</v>
      </c>
      <c r="D3177" s="172">
        <v>28.622810363769531</v>
      </c>
      <c r="E3177" s="183">
        <v>28.622859954833984</v>
      </c>
    </row>
    <row r="3178" spans="1:5" ht="45">
      <c r="A3178" s="135" t="s">
        <v>6197</v>
      </c>
      <c r="B3178" s="145" t="s">
        <v>6198</v>
      </c>
      <c r="C3178" s="150" t="s">
        <v>20</v>
      </c>
      <c r="D3178" s="178">
        <v>4.5121781527996063E-2</v>
      </c>
      <c r="E3178" s="189">
        <v>4.5121714472770691E-2</v>
      </c>
    </row>
    <row r="3179" spans="1:5" ht="45">
      <c r="A3179" s="135" t="s">
        <v>6199</v>
      </c>
      <c r="B3179" s="145" t="s">
        <v>6200</v>
      </c>
      <c r="C3179" s="150" t="s">
        <v>136</v>
      </c>
      <c r="D3179" s="172">
        <v>23.764829635620117</v>
      </c>
      <c r="E3179" s="183">
        <v>23.764678955078125</v>
      </c>
    </row>
    <row r="3180" spans="1:5" ht="30">
      <c r="A3180" s="135" t="s">
        <v>6201</v>
      </c>
      <c r="B3180" s="145" t="s">
        <v>6202</v>
      </c>
      <c r="C3180" s="150" t="s">
        <v>4743</v>
      </c>
      <c r="D3180" s="171">
        <v>1.1686619520187378</v>
      </c>
      <c r="E3180" s="182">
        <v>1.1686643362045288</v>
      </c>
    </row>
    <row r="3181" spans="1:5" ht="45">
      <c r="A3181" s="135" t="s">
        <v>6203</v>
      </c>
      <c r="B3181" s="145" t="s">
        <v>6204</v>
      </c>
      <c r="C3181" s="150" t="s">
        <v>45</v>
      </c>
      <c r="D3181" s="172">
        <v>75.626548767089844</v>
      </c>
      <c r="E3181" s="183">
        <v>75.62689208984375</v>
      </c>
    </row>
    <row r="3182" spans="1:5" ht="45">
      <c r="A3182" s="135" t="s">
        <v>6205</v>
      </c>
      <c r="B3182" s="145" t="s">
        <v>6206</v>
      </c>
      <c r="C3182" s="150" t="s">
        <v>45</v>
      </c>
      <c r="D3182" s="172">
        <v>20.291248321533203</v>
      </c>
      <c r="E3182" s="183">
        <v>20.291341781616211</v>
      </c>
    </row>
    <row r="3183" spans="1:5" ht="45">
      <c r="A3183" s="135" t="s">
        <v>6207</v>
      </c>
      <c r="B3183" s="145" t="s">
        <v>6208</v>
      </c>
      <c r="C3183" s="150" t="s">
        <v>45</v>
      </c>
      <c r="D3183" s="178">
        <v>2.9350889846682549E-2</v>
      </c>
      <c r="E3183" s="189">
        <v>2.9351025819778442E-2</v>
      </c>
    </row>
    <row r="3184" spans="1:5" ht="45">
      <c r="A3184" s="135" t="s">
        <v>6209</v>
      </c>
      <c r="B3184" s="145" t="s">
        <v>6210</v>
      </c>
      <c r="C3184" s="150" t="s">
        <v>45</v>
      </c>
      <c r="D3184" s="171">
        <v>3.1420629024505615</v>
      </c>
      <c r="E3184" s="182">
        <v>3.1416149139404297</v>
      </c>
    </row>
    <row r="3185" spans="1:5" ht="45">
      <c r="A3185" s="135" t="s">
        <v>6211</v>
      </c>
      <c r="B3185" s="145" t="s">
        <v>6212</v>
      </c>
      <c r="C3185" s="150" t="s">
        <v>45</v>
      </c>
      <c r="D3185" s="174">
        <v>0</v>
      </c>
      <c r="E3185" s="185">
        <v>0</v>
      </c>
    </row>
    <row r="3186" spans="1:5" ht="45">
      <c r="A3186" s="135" t="s">
        <v>6213</v>
      </c>
      <c r="B3186" s="145" t="s">
        <v>6214</v>
      </c>
      <c r="C3186" s="150" t="s">
        <v>45</v>
      </c>
      <c r="D3186" s="178">
        <v>0.91079491376876831</v>
      </c>
      <c r="E3186" s="189">
        <v>0.91079908609390259</v>
      </c>
    </row>
    <row r="3187" spans="1:5" ht="45">
      <c r="A3187" s="135" t="s">
        <v>6215</v>
      </c>
      <c r="B3187" s="145" t="s">
        <v>6216</v>
      </c>
      <c r="C3187" s="150" t="s">
        <v>45</v>
      </c>
      <c r="D3187" s="174">
        <v>0</v>
      </c>
      <c r="E3187" s="185">
        <v>0</v>
      </c>
    </row>
    <row r="3188" spans="1:5" ht="45">
      <c r="A3188" s="135" t="s">
        <v>6217</v>
      </c>
      <c r="B3188" s="145" t="s">
        <v>6218</v>
      </c>
      <c r="C3188" s="150" t="s">
        <v>2513</v>
      </c>
      <c r="D3188" s="174">
        <v>0</v>
      </c>
      <c r="E3188" s="185">
        <v>0</v>
      </c>
    </row>
    <row r="3189" spans="1:5" ht="45">
      <c r="A3189" s="135" t="s">
        <v>6219</v>
      </c>
      <c r="B3189" s="145" t="s">
        <v>6220</v>
      </c>
      <c r="C3189" s="150" t="s">
        <v>2504</v>
      </c>
      <c r="D3189" s="174">
        <v>0</v>
      </c>
      <c r="E3189" s="185">
        <v>0</v>
      </c>
    </row>
    <row r="3190" spans="1:5" ht="45">
      <c r="A3190" s="135" t="s">
        <v>6221</v>
      </c>
      <c r="B3190" s="145" t="s">
        <v>6222</v>
      </c>
      <c r="C3190" s="150" t="s">
        <v>2504</v>
      </c>
      <c r="D3190" s="174">
        <v>0</v>
      </c>
      <c r="E3190" s="185">
        <v>0</v>
      </c>
    </row>
    <row r="3191" spans="1:5" ht="45">
      <c r="A3191" s="135" t="s">
        <v>6223</v>
      </c>
      <c r="B3191" s="145" t="s">
        <v>6224</v>
      </c>
      <c r="C3191" s="150" t="s">
        <v>2504</v>
      </c>
      <c r="D3191" s="174">
        <v>0</v>
      </c>
      <c r="E3191" s="185">
        <v>0</v>
      </c>
    </row>
    <row r="3192" spans="1:5" ht="45">
      <c r="A3192" s="135" t="s">
        <v>6225</v>
      </c>
      <c r="B3192" s="145" t="s">
        <v>6226</v>
      </c>
      <c r="C3192" s="150" t="s">
        <v>2504</v>
      </c>
      <c r="D3192" s="174">
        <v>0</v>
      </c>
      <c r="E3192" s="185">
        <v>0</v>
      </c>
    </row>
    <row r="3193" spans="1:5" ht="45">
      <c r="A3193" s="135" t="s">
        <v>6227</v>
      </c>
      <c r="B3193" s="145" t="s">
        <v>6228</v>
      </c>
      <c r="C3193" s="150" t="s">
        <v>2504</v>
      </c>
      <c r="D3193" s="174">
        <v>0</v>
      </c>
      <c r="E3193" s="185">
        <v>0</v>
      </c>
    </row>
    <row r="3194" spans="1:5" ht="30">
      <c r="A3194" s="135" t="s">
        <v>6229</v>
      </c>
      <c r="B3194" s="145" t="s">
        <v>6230</v>
      </c>
      <c r="C3194" s="150" t="s">
        <v>45</v>
      </c>
      <c r="D3194" s="172">
        <v>20.949493408203125</v>
      </c>
      <c r="E3194" s="183">
        <v>20.949495315551758</v>
      </c>
    </row>
    <row r="3195" spans="1:5" ht="45">
      <c r="A3195" s="135" t="s">
        <v>6231</v>
      </c>
      <c r="B3195" s="145" t="s">
        <v>6232</v>
      </c>
      <c r="C3195" s="150" t="s">
        <v>4774</v>
      </c>
      <c r="D3195" s="173">
        <v>78298.0859375</v>
      </c>
      <c r="E3195" s="184">
        <v>78297.609375</v>
      </c>
    </row>
    <row r="3196" spans="1:5" ht="30">
      <c r="A3196" s="135" t="s">
        <v>6233</v>
      </c>
      <c r="B3196" s="145" t="s">
        <v>6234</v>
      </c>
      <c r="C3196" s="150" t="s">
        <v>50</v>
      </c>
      <c r="D3196" s="171">
        <v>1.0373393297195435</v>
      </c>
      <c r="E3196" s="182">
        <v>1.0373395681381226</v>
      </c>
    </row>
    <row r="3197" spans="1:5" ht="45">
      <c r="A3197" s="135" t="s">
        <v>6235</v>
      </c>
      <c r="B3197" s="145" t="s">
        <v>6236</v>
      </c>
      <c r="C3197" s="150" t="s">
        <v>42</v>
      </c>
      <c r="D3197" s="172">
        <v>32.410167694091797</v>
      </c>
      <c r="E3197" s="183">
        <v>32.410167694091797</v>
      </c>
    </row>
    <row r="3198" spans="1:5" ht="30">
      <c r="A3198" s="135" t="s">
        <v>6237</v>
      </c>
      <c r="B3198" s="145" t="s">
        <v>6238</v>
      </c>
      <c r="C3198" s="150" t="s">
        <v>20</v>
      </c>
      <c r="D3198" s="172">
        <v>99.982933044433594</v>
      </c>
      <c r="E3198" s="183">
        <v>99.982490539550781</v>
      </c>
    </row>
    <row r="3199" spans="1:5" ht="45">
      <c r="A3199" s="135" t="s">
        <v>6239</v>
      </c>
      <c r="B3199" s="145" t="s">
        <v>6240</v>
      </c>
      <c r="C3199" s="150" t="s">
        <v>20</v>
      </c>
      <c r="D3199" s="174">
        <v>0</v>
      </c>
      <c r="E3199" s="185">
        <v>0</v>
      </c>
    </row>
    <row r="3200" spans="1:5" ht="45">
      <c r="A3200" s="135" t="s">
        <v>6241</v>
      </c>
      <c r="B3200" s="145" t="s">
        <v>6242</v>
      </c>
      <c r="C3200" s="150" t="s">
        <v>368</v>
      </c>
      <c r="D3200" s="174">
        <v>0</v>
      </c>
      <c r="E3200" s="185">
        <v>0</v>
      </c>
    </row>
    <row r="3201" spans="1:5" ht="45">
      <c r="A3201" s="135" t="s">
        <v>6243</v>
      </c>
      <c r="B3201" s="145" t="s">
        <v>6244</v>
      </c>
      <c r="C3201" s="150" t="s">
        <v>45</v>
      </c>
      <c r="D3201" s="172">
        <v>67.001556396484375</v>
      </c>
      <c r="E3201" s="183">
        <v>66.992012023925781</v>
      </c>
    </row>
    <row r="3202" spans="1:5" ht="30">
      <c r="A3202" s="135" t="s">
        <v>6245</v>
      </c>
      <c r="B3202" s="145" t="s">
        <v>6246</v>
      </c>
      <c r="C3202" s="150" t="s">
        <v>373</v>
      </c>
      <c r="D3202" s="178">
        <v>0.21850673854351044</v>
      </c>
      <c r="E3202" s="189">
        <v>0.21850258111953735</v>
      </c>
    </row>
    <row r="3203" spans="1:5" ht="30">
      <c r="A3203" s="135" t="s">
        <v>6247</v>
      </c>
      <c r="B3203" s="145" t="s">
        <v>6248</v>
      </c>
      <c r="C3203" s="150" t="s">
        <v>368</v>
      </c>
      <c r="D3203" s="171">
        <v>7.595433235168457</v>
      </c>
      <c r="E3203" s="182">
        <v>7.5954155921936035</v>
      </c>
    </row>
    <row r="3204" spans="1:5" ht="45">
      <c r="A3204" s="135" t="s">
        <v>6249</v>
      </c>
      <c r="B3204" s="145" t="s">
        <v>6250</v>
      </c>
      <c r="C3204" s="150" t="s">
        <v>4736</v>
      </c>
      <c r="D3204" s="172">
        <v>28.622810363769531</v>
      </c>
      <c r="E3204" s="183">
        <v>28.622859954833984</v>
      </c>
    </row>
    <row r="3205" spans="1:5" ht="45">
      <c r="A3205" s="135" t="s">
        <v>6251</v>
      </c>
      <c r="B3205" s="145" t="s">
        <v>6252</v>
      </c>
      <c r="C3205" s="150" t="s">
        <v>20</v>
      </c>
      <c r="D3205" s="178">
        <v>4.5121781527996063E-2</v>
      </c>
      <c r="E3205" s="189">
        <v>4.5121714472770691E-2</v>
      </c>
    </row>
    <row r="3206" spans="1:5" ht="45">
      <c r="A3206" s="135" t="s">
        <v>6253</v>
      </c>
      <c r="B3206" s="145" t="s">
        <v>6254</v>
      </c>
      <c r="C3206" s="150" t="s">
        <v>136</v>
      </c>
      <c r="D3206" s="172">
        <v>23.764829635620117</v>
      </c>
      <c r="E3206" s="183">
        <v>23.764678955078125</v>
      </c>
    </row>
    <row r="3207" spans="1:5" ht="30">
      <c r="A3207" s="135" t="s">
        <v>6255</v>
      </c>
      <c r="B3207" s="145" t="s">
        <v>6256</v>
      </c>
      <c r="C3207" s="150" t="s">
        <v>4743</v>
      </c>
      <c r="D3207" s="171">
        <v>1.1686619520187378</v>
      </c>
      <c r="E3207" s="182">
        <v>1.1686643362045288</v>
      </c>
    </row>
    <row r="3208" spans="1:5" ht="45">
      <c r="A3208" s="135" t="s">
        <v>6257</v>
      </c>
      <c r="B3208" s="145" t="s">
        <v>6258</v>
      </c>
      <c r="C3208" s="150" t="s">
        <v>45</v>
      </c>
      <c r="D3208" s="172">
        <v>75.626548767089844</v>
      </c>
      <c r="E3208" s="183">
        <v>75.62689208984375</v>
      </c>
    </row>
    <row r="3209" spans="1:5" ht="45">
      <c r="A3209" s="135" t="s">
        <v>6259</v>
      </c>
      <c r="B3209" s="145" t="s">
        <v>6260</v>
      </c>
      <c r="C3209" s="150" t="s">
        <v>45</v>
      </c>
      <c r="D3209" s="172">
        <v>20.291248321533203</v>
      </c>
      <c r="E3209" s="183">
        <v>20.291341781616211</v>
      </c>
    </row>
    <row r="3210" spans="1:5" ht="45">
      <c r="A3210" s="135" t="s">
        <v>6261</v>
      </c>
      <c r="B3210" s="145" t="s">
        <v>6262</v>
      </c>
      <c r="C3210" s="150" t="s">
        <v>45</v>
      </c>
      <c r="D3210" s="178">
        <v>2.9350889846682549E-2</v>
      </c>
      <c r="E3210" s="189">
        <v>2.9351025819778442E-2</v>
      </c>
    </row>
    <row r="3211" spans="1:5" ht="45">
      <c r="A3211" s="135" t="s">
        <v>6263</v>
      </c>
      <c r="B3211" s="145" t="s">
        <v>6264</v>
      </c>
      <c r="C3211" s="150" t="s">
        <v>45</v>
      </c>
      <c r="D3211" s="171">
        <v>3.1420629024505615</v>
      </c>
      <c r="E3211" s="182">
        <v>3.1416149139404297</v>
      </c>
    </row>
    <row r="3212" spans="1:5" ht="45">
      <c r="A3212" s="135" t="s">
        <v>6265</v>
      </c>
      <c r="B3212" s="145" t="s">
        <v>6266</v>
      </c>
      <c r="C3212" s="150" t="s">
        <v>45</v>
      </c>
      <c r="D3212" s="174">
        <v>0</v>
      </c>
      <c r="E3212" s="185">
        <v>0</v>
      </c>
    </row>
    <row r="3213" spans="1:5" ht="45">
      <c r="A3213" s="135" t="s">
        <v>6267</v>
      </c>
      <c r="B3213" s="145" t="s">
        <v>6268</v>
      </c>
      <c r="C3213" s="150" t="s">
        <v>45</v>
      </c>
      <c r="D3213" s="178">
        <v>0.91079491376876831</v>
      </c>
      <c r="E3213" s="189">
        <v>0.91079908609390259</v>
      </c>
    </row>
    <row r="3214" spans="1:5" ht="45">
      <c r="A3214" s="135" t="s">
        <v>6269</v>
      </c>
      <c r="B3214" s="145" t="s">
        <v>6270</v>
      </c>
      <c r="C3214" s="150" t="s">
        <v>45</v>
      </c>
      <c r="D3214" s="174">
        <v>0</v>
      </c>
      <c r="E3214" s="185">
        <v>0</v>
      </c>
    </row>
    <row r="3215" spans="1:5" ht="45">
      <c r="A3215" s="135" t="s">
        <v>6271</v>
      </c>
      <c r="B3215" s="145" t="s">
        <v>6272</v>
      </c>
      <c r="C3215" s="150" t="s">
        <v>2513</v>
      </c>
      <c r="D3215" s="174">
        <v>0</v>
      </c>
      <c r="E3215" s="185">
        <v>0</v>
      </c>
    </row>
    <row r="3216" spans="1:5" ht="45">
      <c r="A3216" s="135" t="s">
        <v>6273</v>
      </c>
      <c r="B3216" s="145" t="s">
        <v>6274</v>
      </c>
      <c r="C3216" s="150" t="s">
        <v>2504</v>
      </c>
      <c r="D3216" s="174">
        <v>0</v>
      </c>
      <c r="E3216" s="185">
        <v>0</v>
      </c>
    </row>
    <row r="3217" spans="1:5" ht="45">
      <c r="A3217" s="135" t="s">
        <v>6275</v>
      </c>
      <c r="B3217" s="145" t="s">
        <v>6276</v>
      </c>
      <c r="C3217" s="150" t="s">
        <v>2504</v>
      </c>
      <c r="D3217" s="174">
        <v>0</v>
      </c>
      <c r="E3217" s="185">
        <v>0</v>
      </c>
    </row>
    <row r="3218" spans="1:5" ht="45">
      <c r="A3218" s="135" t="s">
        <v>6277</v>
      </c>
      <c r="B3218" s="145" t="s">
        <v>6278</v>
      </c>
      <c r="C3218" s="150" t="s">
        <v>2504</v>
      </c>
      <c r="D3218" s="174">
        <v>0</v>
      </c>
      <c r="E3218" s="185">
        <v>0</v>
      </c>
    </row>
    <row r="3219" spans="1:5" ht="45">
      <c r="A3219" s="135" t="s">
        <v>6279</v>
      </c>
      <c r="B3219" s="145" t="s">
        <v>6280</v>
      </c>
      <c r="C3219" s="150" t="s">
        <v>2504</v>
      </c>
      <c r="D3219" s="174">
        <v>0</v>
      </c>
      <c r="E3219" s="185">
        <v>0</v>
      </c>
    </row>
    <row r="3220" spans="1:5" ht="45">
      <c r="A3220" s="135" t="s">
        <v>6281</v>
      </c>
      <c r="B3220" s="145" t="s">
        <v>6282</v>
      </c>
      <c r="C3220" s="150" t="s">
        <v>2504</v>
      </c>
      <c r="D3220" s="174">
        <v>0</v>
      </c>
      <c r="E3220" s="185">
        <v>0</v>
      </c>
    </row>
    <row r="3221" spans="1:5" ht="30">
      <c r="A3221" s="135" t="s">
        <v>6283</v>
      </c>
      <c r="B3221" s="145" t="s">
        <v>6284</v>
      </c>
      <c r="C3221" s="150" t="s">
        <v>45</v>
      </c>
      <c r="D3221" s="172">
        <v>20.949493408203125</v>
      </c>
      <c r="E3221" s="183">
        <v>20.949495315551758</v>
      </c>
    </row>
    <row r="3222" spans="1:5" ht="45">
      <c r="A3222" s="135" t="s">
        <v>6285</v>
      </c>
      <c r="B3222" s="145" t="s">
        <v>6286</v>
      </c>
      <c r="C3222" s="150" t="s">
        <v>4774</v>
      </c>
      <c r="D3222" s="173">
        <v>78298.0859375</v>
      </c>
      <c r="E3222" s="184">
        <v>78297.609375</v>
      </c>
    </row>
    <row r="3223" spans="1:5" ht="45">
      <c r="A3223" s="135" t="s">
        <v>6287</v>
      </c>
      <c r="B3223" s="145" t="s">
        <v>6288</v>
      </c>
      <c r="C3223" s="150" t="s">
        <v>50</v>
      </c>
      <c r="D3223" s="171">
        <v>1.0373393297195435</v>
      </c>
      <c r="E3223" s="182">
        <v>1.0373395681381226</v>
      </c>
    </row>
    <row r="3224" spans="1:5" ht="45">
      <c r="A3224" s="135" t="s">
        <v>6289</v>
      </c>
      <c r="B3224" s="145" t="s">
        <v>6290</v>
      </c>
      <c r="C3224" s="150" t="s">
        <v>42</v>
      </c>
      <c r="D3224" s="172">
        <v>32.410167694091797</v>
      </c>
      <c r="E3224" s="183">
        <v>32.410202026367188</v>
      </c>
    </row>
    <row r="3225" spans="1:5" ht="45">
      <c r="A3225" s="135" t="s">
        <v>6291</v>
      </c>
      <c r="B3225" s="145" t="s">
        <v>6292</v>
      </c>
      <c r="C3225" s="150" t="s">
        <v>20</v>
      </c>
      <c r="D3225" s="177">
        <v>199.96586608886719</v>
      </c>
      <c r="E3225" s="188">
        <v>199.96498107910156</v>
      </c>
    </row>
    <row r="3226" spans="1:5" ht="45">
      <c r="A3226" s="135" t="s">
        <v>6293</v>
      </c>
      <c r="B3226" s="145" t="s">
        <v>6294</v>
      </c>
      <c r="C3226" s="150" t="s">
        <v>20</v>
      </c>
      <c r="D3226" s="174">
        <v>0</v>
      </c>
      <c r="E3226" s="185">
        <v>0</v>
      </c>
    </row>
    <row r="3227" spans="1:5" ht="45">
      <c r="A3227" s="135" t="s">
        <v>6295</v>
      </c>
      <c r="B3227" s="145" t="s">
        <v>6296</v>
      </c>
      <c r="C3227" s="150" t="s">
        <v>368</v>
      </c>
      <c r="D3227" s="174">
        <v>0</v>
      </c>
      <c r="E3227" s="185">
        <v>0</v>
      </c>
    </row>
    <row r="3228" spans="1:5" ht="45">
      <c r="A3228" s="135" t="s">
        <v>6297</v>
      </c>
      <c r="B3228" s="145" t="s">
        <v>6298</v>
      </c>
      <c r="C3228" s="150" t="s">
        <v>45</v>
      </c>
      <c r="D3228" s="172">
        <v>67.001556396484375</v>
      </c>
      <c r="E3228" s="183">
        <v>66.991859436035156</v>
      </c>
    </row>
    <row r="3229" spans="1:5" ht="45">
      <c r="A3229" s="135" t="s">
        <v>6299</v>
      </c>
      <c r="B3229" s="145" t="s">
        <v>6300</v>
      </c>
      <c r="C3229" s="150" t="s">
        <v>373</v>
      </c>
      <c r="D3229" s="178">
        <v>0.21850673854351044</v>
      </c>
      <c r="E3229" s="189">
        <v>0.21850268542766571</v>
      </c>
    </row>
    <row r="3230" spans="1:5" ht="45">
      <c r="A3230" s="135" t="s">
        <v>6301</v>
      </c>
      <c r="B3230" s="145" t="s">
        <v>6302</v>
      </c>
      <c r="C3230" s="150" t="s">
        <v>368</v>
      </c>
      <c r="D3230" s="171">
        <v>7.5954337120056152</v>
      </c>
      <c r="E3230" s="182">
        <v>7.5954160690307617</v>
      </c>
    </row>
    <row r="3231" spans="1:5" ht="45">
      <c r="A3231" s="135" t="s">
        <v>6303</v>
      </c>
      <c r="B3231" s="145" t="s">
        <v>6304</v>
      </c>
      <c r="C3231" s="150" t="s">
        <v>4736</v>
      </c>
      <c r="D3231" s="172">
        <v>28.622810363769531</v>
      </c>
      <c r="E3231" s="183">
        <v>28.622859954833984</v>
      </c>
    </row>
    <row r="3232" spans="1:5" ht="45">
      <c r="A3232" s="135" t="s">
        <v>6305</v>
      </c>
      <c r="B3232" s="145" t="s">
        <v>6306</v>
      </c>
      <c r="C3232" s="150" t="s">
        <v>20</v>
      </c>
      <c r="D3232" s="178">
        <v>9.0243548154830933E-2</v>
      </c>
      <c r="E3232" s="189">
        <v>9.0243428945541382E-2</v>
      </c>
    </row>
    <row r="3233" spans="1:5" ht="45">
      <c r="A3233" s="135" t="s">
        <v>6307</v>
      </c>
      <c r="B3233" s="145" t="s">
        <v>6308</v>
      </c>
      <c r="C3233" s="150" t="s">
        <v>136</v>
      </c>
      <c r="D3233" s="172">
        <v>47.529659271240234</v>
      </c>
      <c r="E3233" s="183">
        <v>47.529365539550781</v>
      </c>
    </row>
    <row r="3234" spans="1:5" ht="45">
      <c r="A3234" s="135" t="s">
        <v>6309</v>
      </c>
      <c r="B3234" s="145" t="s">
        <v>6310</v>
      </c>
      <c r="C3234" s="150" t="s">
        <v>4743</v>
      </c>
      <c r="D3234" s="171">
        <v>1.1686619520187378</v>
      </c>
      <c r="E3234" s="182">
        <v>1.1686640977859497</v>
      </c>
    </row>
    <row r="3235" spans="1:5" ht="45">
      <c r="A3235" s="135" t="s">
        <v>6311</v>
      </c>
      <c r="B3235" s="145" t="s">
        <v>6312</v>
      </c>
      <c r="C3235" s="150" t="s">
        <v>45</v>
      </c>
      <c r="D3235" s="172">
        <v>75.626548767089844</v>
      </c>
      <c r="E3235" s="183">
        <v>75.62689208984375</v>
      </c>
    </row>
    <row r="3236" spans="1:5" ht="45">
      <c r="A3236" s="135" t="s">
        <v>6313</v>
      </c>
      <c r="B3236" s="145" t="s">
        <v>6314</v>
      </c>
      <c r="C3236" s="150" t="s">
        <v>45</v>
      </c>
      <c r="D3236" s="172">
        <v>20.29124641418457</v>
      </c>
      <c r="E3236" s="183">
        <v>20.291343688964844</v>
      </c>
    </row>
    <row r="3237" spans="1:5" ht="45">
      <c r="A3237" s="135" t="s">
        <v>6315</v>
      </c>
      <c r="B3237" s="145" t="s">
        <v>6316</v>
      </c>
      <c r="C3237" s="150" t="s">
        <v>45</v>
      </c>
      <c r="D3237" s="178">
        <v>2.9350887984037399E-2</v>
      </c>
      <c r="E3237" s="189">
        <v>2.9351025819778442E-2</v>
      </c>
    </row>
    <row r="3238" spans="1:5" ht="45">
      <c r="A3238" s="135" t="s">
        <v>6317</v>
      </c>
      <c r="B3238" s="145" t="s">
        <v>6318</v>
      </c>
      <c r="C3238" s="150" t="s">
        <v>45</v>
      </c>
      <c r="D3238" s="171">
        <v>3.1420629024505615</v>
      </c>
      <c r="E3238" s="182">
        <v>3.1416149139404297</v>
      </c>
    </row>
    <row r="3239" spans="1:5" ht="45">
      <c r="A3239" s="135" t="s">
        <v>6319</v>
      </c>
      <c r="B3239" s="145" t="s">
        <v>6320</v>
      </c>
      <c r="C3239" s="150" t="s">
        <v>45</v>
      </c>
      <c r="D3239" s="174">
        <v>0</v>
      </c>
      <c r="E3239" s="185">
        <v>0</v>
      </c>
    </row>
    <row r="3240" spans="1:5" ht="45">
      <c r="A3240" s="135" t="s">
        <v>6321</v>
      </c>
      <c r="B3240" s="145" t="s">
        <v>6322</v>
      </c>
      <c r="C3240" s="150" t="s">
        <v>45</v>
      </c>
      <c r="D3240" s="178">
        <v>0.91079485416412354</v>
      </c>
      <c r="E3240" s="189">
        <v>0.91079908609390259</v>
      </c>
    </row>
    <row r="3241" spans="1:5" ht="45">
      <c r="A3241" s="135" t="s">
        <v>6323</v>
      </c>
      <c r="B3241" s="145" t="s">
        <v>6324</v>
      </c>
      <c r="C3241" s="150" t="s">
        <v>45</v>
      </c>
      <c r="D3241" s="174">
        <v>0</v>
      </c>
      <c r="E3241" s="185">
        <v>0</v>
      </c>
    </row>
    <row r="3242" spans="1:5" ht="45">
      <c r="A3242" s="135" t="s">
        <v>6325</v>
      </c>
      <c r="B3242" s="145" t="s">
        <v>6326</v>
      </c>
      <c r="C3242" s="150" t="s">
        <v>2513</v>
      </c>
      <c r="D3242" s="174">
        <v>0</v>
      </c>
      <c r="E3242" s="185">
        <v>0</v>
      </c>
    </row>
    <row r="3243" spans="1:5" ht="45">
      <c r="A3243" s="135" t="s">
        <v>6327</v>
      </c>
      <c r="B3243" s="145" t="s">
        <v>6328</v>
      </c>
      <c r="C3243" s="150" t="s">
        <v>2504</v>
      </c>
      <c r="D3243" s="174">
        <v>0</v>
      </c>
      <c r="E3243" s="185">
        <v>0</v>
      </c>
    </row>
    <row r="3244" spans="1:5" ht="45">
      <c r="A3244" s="135" t="s">
        <v>6329</v>
      </c>
      <c r="B3244" s="145" t="s">
        <v>6330</v>
      </c>
      <c r="C3244" s="150" t="s">
        <v>2504</v>
      </c>
      <c r="D3244" s="174">
        <v>0</v>
      </c>
      <c r="E3244" s="185">
        <v>0</v>
      </c>
    </row>
    <row r="3245" spans="1:5" ht="45">
      <c r="A3245" s="135" t="s">
        <v>6331</v>
      </c>
      <c r="B3245" s="145" t="s">
        <v>6332</v>
      </c>
      <c r="C3245" s="150" t="s">
        <v>2504</v>
      </c>
      <c r="D3245" s="174">
        <v>0</v>
      </c>
      <c r="E3245" s="185">
        <v>0</v>
      </c>
    </row>
    <row r="3246" spans="1:5" ht="45">
      <c r="A3246" s="135" t="s">
        <v>6333</v>
      </c>
      <c r="B3246" s="145" t="s">
        <v>6334</v>
      </c>
      <c r="C3246" s="150" t="s">
        <v>2504</v>
      </c>
      <c r="D3246" s="174">
        <v>0</v>
      </c>
      <c r="E3246" s="185">
        <v>0</v>
      </c>
    </row>
    <row r="3247" spans="1:5" ht="45">
      <c r="A3247" s="135" t="s">
        <v>6335</v>
      </c>
      <c r="B3247" s="145" t="s">
        <v>6336</v>
      </c>
      <c r="C3247" s="150" t="s">
        <v>2504</v>
      </c>
      <c r="D3247" s="174">
        <v>0</v>
      </c>
      <c r="E3247" s="185">
        <v>0</v>
      </c>
    </row>
    <row r="3248" spans="1:5" ht="45">
      <c r="A3248" s="135" t="s">
        <v>6337</v>
      </c>
      <c r="B3248" s="145" t="s">
        <v>6338</v>
      </c>
      <c r="C3248" s="150" t="s">
        <v>45</v>
      </c>
      <c r="D3248" s="172">
        <v>20.949493408203125</v>
      </c>
      <c r="E3248" s="183">
        <v>20.949495315551758</v>
      </c>
    </row>
    <row r="3249" spans="1:5" ht="45">
      <c r="A3249" s="135" t="s">
        <v>6339</v>
      </c>
      <c r="B3249" s="145" t="s">
        <v>6340</v>
      </c>
      <c r="C3249" s="150" t="s">
        <v>4774</v>
      </c>
      <c r="D3249" s="173">
        <v>156596.171875</v>
      </c>
      <c r="E3249" s="184">
        <v>156595.21875</v>
      </c>
    </row>
    <row r="3250" spans="1:5" ht="45">
      <c r="A3250" s="135" t="s">
        <v>6341</v>
      </c>
      <c r="B3250" s="145" t="s">
        <v>6342</v>
      </c>
      <c r="C3250" s="150" t="s">
        <v>50</v>
      </c>
      <c r="D3250" s="171">
        <v>1.0124129056930542</v>
      </c>
      <c r="E3250" s="182">
        <v>1.0124131441116333</v>
      </c>
    </row>
    <row r="3251" spans="1:5" ht="45">
      <c r="A3251" s="135" t="s">
        <v>6343</v>
      </c>
      <c r="B3251" s="145" t="s">
        <v>6344</v>
      </c>
      <c r="C3251" s="150" t="s">
        <v>42</v>
      </c>
      <c r="D3251" s="177">
        <v>156.91107177734375</v>
      </c>
      <c r="E3251" s="188">
        <v>156.90585327148437</v>
      </c>
    </row>
    <row r="3252" spans="1:5" ht="45">
      <c r="A3252" s="135" t="s">
        <v>6345</v>
      </c>
      <c r="B3252" s="145" t="s">
        <v>6346</v>
      </c>
      <c r="C3252" s="150" t="s">
        <v>20</v>
      </c>
      <c r="D3252" s="177">
        <v>447.03878784179687</v>
      </c>
      <c r="E3252" s="188">
        <v>447.03558349609375</v>
      </c>
    </row>
    <row r="3253" spans="1:5" ht="45">
      <c r="A3253" s="135" t="s">
        <v>6347</v>
      </c>
      <c r="B3253" s="145" t="s">
        <v>6348</v>
      </c>
      <c r="C3253" s="150" t="s">
        <v>20</v>
      </c>
      <c r="D3253" s="180">
        <v>7.6420055702328682E-3</v>
      </c>
      <c r="E3253" s="191">
        <v>7.6420055702328682E-3</v>
      </c>
    </row>
    <row r="3254" spans="1:5" ht="45">
      <c r="A3254" s="135" t="s">
        <v>6349</v>
      </c>
      <c r="B3254" s="145" t="s">
        <v>6350</v>
      </c>
      <c r="C3254" s="150" t="s">
        <v>368</v>
      </c>
      <c r="D3254" s="177">
        <v>109.90489196777344</v>
      </c>
      <c r="E3254" s="188">
        <v>109.90008544921875</v>
      </c>
    </row>
    <row r="3255" spans="1:5" ht="45">
      <c r="A3255" s="135" t="s">
        <v>6351</v>
      </c>
      <c r="B3255" s="145" t="s">
        <v>6352</v>
      </c>
      <c r="C3255" s="150" t="s">
        <v>45</v>
      </c>
      <c r="D3255" s="171">
        <v>2.4602944850921631</v>
      </c>
      <c r="E3255" s="182">
        <v>2.4605636596679687</v>
      </c>
    </row>
    <row r="3256" spans="1:5" ht="45">
      <c r="A3256" s="135" t="s">
        <v>6353</v>
      </c>
      <c r="B3256" s="145" t="s">
        <v>6354</v>
      </c>
      <c r="C3256" s="150" t="s">
        <v>373</v>
      </c>
      <c r="D3256" s="178">
        <v>0.67793256044387817</v>
      </c>
      <c r="E3256" s="189">
        <v>0.67791682481765747</v>
      </c>
    </row>
    <row r="3257" spans="1:5" ht="45">
      <c r="A3257" s="135" t="s">
        <v>6355</v>
      </c>
      <c r="B3257" s="145" t="s">
        <v>6356</v>
      </c>
      <c r="C3257" s="150" t="s">
        <v>368</v>
      </c>
      <c r="D3257" s="177">
        <v>142.49305725097656</v>
      </c>
      <c r="E3257" s="188">
        <v>142.48709106445312</v>
      </c>
    </row>
    <row r="3258" spans="1:5" ht="45">
      <c r="A3258" s="135" t="s">
        <v>6357</v>
      </c>
      <c r="B3258" s="145" t="s">
        <v>6358</v>
      </c>
      <c r="C3258" s="150" t="s">
        <v>4736</v>
      </c>
      <c r="D3258" s="172">
        <v>28.875774383544922</v>
      </c>
      <c r="E3258" s="183">
        <v>28.875820159912109</v>
      </c>
    </row>
    <row r="3259" spans="1:5" ht="45">
      <c r="A3259" s="135" t="s">
        <v>6359</v>
      </c>
      <c r="B3259" s="145" t="s">
        <v>6360</v>
      </c>
      <c r="C3259" s="150" t="s">
        <v>20</v>
      </c>
      <c r="D3259" s="172">
        <v>82.864151000976563</v>
      </c>
      <c r="E3259" s="183">
        <v>82.863784790039063</v>
      </c>
    </row>
    <row r="3260" spans="1:5" ht="45">
      <c r="A3260" s="135" t="s">
        <v>6361</v>
      </c>
      <c r="B3260" s="145" t="s">
        <v>6362</v>
      </c>
      <c r="C3260" s="150" t="s">
        <v>136</v>
      </c>
      <c r="D3260" s="177">
        <v>151.8900146484375</v>
      </c>
      <c r="E3260" s="188">
        <v>151.88682556152344</v>
      </c>
    </row>
    <row r="3261" spans="1:5" ht="45">
      <c r="A3261" s="135" t="s">
        <v>6363</v>
      </c>
      <c r="B3261" s="145" t="s">
        <v>6364</v>
      </c>
      <c r="C3261" s="150" t="s">
        <v>4743</v>
      </c>
      <c r="D3261" s="178">
        <v>0.81754893064498901</v>
      </c>
      <c r="E3261" s="189">
        <v>0.81756025552749634</v>
      </c>
    </row>
    <row r="3262" spans="1:5" ht="45">
      <c r="A3262" s="135" t="s">
        <v>6365</v>
      </c>
      <c r="B3262" s="145" t="s">
        <v>6366</v>
      </c>
      <c r="C3262" s="150" t="s">
        <v>45</v>
      </c>
      <c r="D3262" s="172">
        <v>68.236991882324219</v>
      </c>
      <c r="E3262" s="183">
        <v>68.237266540527344</v>
      </c>
    </row>
    <row r="3263" spans="1:5" ht="45">
      <c r="A3263" s="135" t="s">
        <v>6367</v>
      </c>
      <c r="B3263" s="145" t="s">
        <v>6368</v>
      </c>
      <c r="C3263" s="150" t="s">
        <v>45</v>
      </c>
      <c r="D3263" s="171">
        <v>4.8749518394470215</v>
      </c>
      <c r="E3263" s="182">
        <v>4.8749723434448242</v>
      </c>
    </row>
    <row r="3264" spans="1:5" ht="45">
      <c r="A3264" s="135" t="s">
        <v>6369</v>
      </c>
      <c r="B3264" s="145" t="s">
        <v>6370</v>
      </c>
      <c r="C3264" s="150" t="s">
        <v>45</v>
      </c>
      <c r="D3264" s="172">
        <v>12.161965370178223</v>
      </c>
      <c r="E3264" s="183">
        <v>12.162017822265625</v>
      </c>
    </row>
    <row r="3265" spans="1:5" ht="45">
      <c r="A3265" s="135" t="s">
        <v>6371</v>
      </c>
      <c r="B3265" s="145" t="s">
        <v>6372</v>
      </c>
      <c r="C3265" s="150" t="s">
        <v>45</v>
      </c>
      <c r="D3265" s="172">
        <v>13.875600814819336</v>
      </c>
      <c r="E3265" s="183">
        <v>13.875243186950684</v>
      </c>
    </row>
    <row r="3266" spans="1:5" ht="45">
      <c r="A3266" s="135" t="s">
        <v>6373</v>
      </c>
      <c r="B3266" s="145" t="s">
        <v>6374</v>
      </c>
      <c r="C3266" s="150" t="s">
        <v>45</v>
      </c>
      <c r="D3266" s="174">
        <v>0</v>
      </c>
      <c r="E3266" s="185">
        <v>0</v>
      </c>
    </row>
    <row r="3267" spans="1:5" ht="45">
      <c r="A3267" s="135" t="s">
        <v>6375</v>
      </c>
      <c r="B3267" s="145" t="s">
        <v>6376</v>
      </c>
      <c r="C3267" s="150" t="s">
        <v>45</v>
      </c>
      <c r="D3267" s="178">
        <v>0.82090467214584351</v>
      </c>
      <c r="E3267" s="189">
        <v>0.8209080696105957</v>
      </c>
    </row>
    <row r="3268" spans="1:5" ht="45">
      <c r="A3268" s="135" t="s">
        <v>6377</v>
      </c>
      <c r="B3268" s="145" t="s">
        <v>6378</v>
      </c>
      <c r="C3268" s="150" t="s">
        <v>45</v>
      </c>
      <c r="D3268" s="178">
        <v>2.9588852077722549E-2</v>
      </c>
      <c r="E3268" s="189">
        <v>2.9588978737592697E-2</v>
      </c>
    </row>
    <row r="3269" spans="1:5" ht="45">
      <c r="A3269" s="135" t="s">
        <v>6379</v>
      </c>
      <c r="B3269" s="145" t="s">
        <v>6380</v>
      </c>
      <c r="C3269" s="150" t="s">
        <v>2513</v>
      </c>
      <c r="D3269" s="172">
        <v>15</v>
      </c>
      <c r="E3269" s="183">
        <v>15</v>
      </c>
    </row>
    <row r="3270" spans="1:5" ht="45">
      <c r="A3270" s="135" t="s">
        <v>6381</v>
      </c>
      <c r="B3270" s="145" t="s">
        <v>6382</v>
      </c>
      <c r="C3270" s="150" t="s">
        <v>2504</v>
      </c>
      <c r="D3270" s="174">
        <v>0</v>
      </c>
      <c r="E3270" s="185">
        <v>0</v>
      </c>
    </row>
    <row r="3271" spans="1:5" ht="45">
      <c r="A3271" s="135" t="s">
        <v>6383</v>
      </c>
      <c r="B3271" s="145" t="s">
        <v>6384</v>
      </c>
      <c r="C3271" s="150" t="s">
        <v>2504</v>
      </c>
      <c r="D3271" s="174">
        <v>0</v>
      </c>
      <c r="E3271" s="185">
        <v>0</v>
      </c>
    </row>
    <row r="3272" spans="1:5" ht="45">
      <c r="A3272" s="135" t="s">
        <v>6385</v>
      </c>
      <c r="B3272" s="145" t="s">
        <v>6386</v>
      </c>
      <c r="C3272" s="150" t="s">
        <v>2504</v>
      </c>
      <c r="D3272" s="174">
        <v>0</v>
      </c>
      <c r="E3272" s="185">
        <v>0</v>
      </c>
    </row>
    <row r="3273" spans="1:5" ht="45">
      <c r="A3273" s="135" t="s">
        <v>6387</v>
      </c>
      <c r="B3273" s="145" t="s">
        <v>6388</v>
      </c>
      <c r="C3273" s="150" t="s">
        <v>2504</v>
      </c>
      <c r="D3273" s="174">
        <v>0</v>
      </c>
      <c r="E3273" s="185">
        <v>0</v>
      </c>
    </row>
    <row r="3274" spans="1:5" ht="45">
      <c r="A3274" s="135" t="s">
        <v>6389</v>
      </c>
      <c r="B3274" s="145" t="s">
        <v>6390</v>
      </c>
      <c r="C3274" s="150" t="s">
        <v>2504</v>
      </c>
      <c r="D3274" s="174">
        <v>0</v>
      </c>
      <c r="E3274" s="185">
        <v>0</v>
      </c>
    </row>
    <row r="3275" spans="1:5" ht="45">
      <c r="A3275" s="135" t="s">
        <v>6391</v>
      </c>
      <c r="B3275" s="145" t="s">
        <v>6392</v>
      </c>
      <c r="C3275" s="150" t="s">
        <v>45</v>
      </c>
      <c r="D3275" s="171">
        <v>5.6603612899780273</v>
      </c>
      <c r="E3275" s="182">
        <v>5.6603612899780273</v>
      </c>
    </row>
    <row r="3276" spans="1:5" ht="45">
      <c r="A3276" s="135" t="s">
        <v>6393</v>
      </c>
      <c r="B3276" s="145" t="s">
        <v>6394</v>
      </c>
      <c r="C3276" s="150" t="s">
        <v>4774</v>
      </c>
      <c r="D3276" s="173">
        <v>347015.71875</v>
      </c>
      <c r="E3276" s="184">
        <v>347012.65625</v>
      </c>
    </row>
    <row r="3277" spans="1:5" ht="45">
      <c r="A3277" s="135" t="s">
        <v>6395</v>
      </c>
      <c r="B3277" s="145" t="s">
        <v>6396</v>
      </c>
      <c r="C3277" s="150" t="s">
        <v>50</v>
      </c>
      <c r="D3277" s="178">
        <v>0.97377723455429077</v>
      </c>
      <c r="E3277" s="189">
        <v>0.97377753257751465</v>
      </c>
    </row>
    <row r="3278" spans="1:5" ht="45">
      <c r="A3278" s="135" t="s">
        <v>6397</v>
      </c>
      <c r="B3278" s="145" t="s">
        <v>6398</v>
      </c>
      <c r="C3278" s="150" t="s">
        <v>42</v>
      </c>
      <c r="D3278" s="177">
        <v>151.88929748535156</v>
      </c>
      <c r="E3278" s="188">
        <v>151.88337707519531</v>
      </c>
    </row>
    <row r="3279" spans="1:5" ht="45">
      <c r="A3279" s="135" t="s">
        <v>6399</v>
      </c>
      <c r="B3279" s="145" t="s">
        <v>6400</v>
      </c>
      <c r="C3279" s="150" t="s">
        <v>20</v>
      </c>
      <c r="D3279" s="177">
        <v>894.07757568359375</v>
      </c>
      <c r="E3279" s="188">
        <v>894.0711669921875</v>
      </c>
    </row>
    <row r="3280" spans="1:5" ht="45">
      <c r="A3280" s="135" t="s">
        <v>6401</v>
      </c>
      <c r="B3280" s="145" t="s">
        <v>6402</v>
      </c>
      <c r="C3280" s="150" t="s">
        <v>20</v>
      </c>
      <c r="D3280" s="178">
        <v>1.5284011140465736E-2</v>
      </c>
      <c r="E3280" s="189">
        <v>1.5284011140465736E-2</v>
      </c>
    </row>
    <row r="3281" spans="1:5" ht="45">
      <c r="A3281" s="135" t="s">
        <v>6403</v>
      </c>
      <c r="B3281" s="145" t="s">
        <v>6404</v>
      </c>
      <c r="C3281" s="150" t="s">
        <v>368</v>
      </c>
      <c r="D3281" s="177">
        <v>105.29290008544922</v>
      </c>
      <c r="E3281" s="188">
        <v>105.2874755859375</v>
      </c>
    </row>
    <row r="3282" spans="1:5" ht="45">
      <c r="A3282" s="135" t="s">
        <v>6405</v>
      </c>
      <c r="B3282" s="145" t="s">
        <v>6406</v>
      </c>
      <c r="C3282" s="150" t="s">
        <v>45</v>
      </c>
      <c r="D3282" s="171">
        <v>2.699127197265625</v>
      </c>
      <c r="E3282" s="182">
        <v>2.6994836330413818</v>
      </c>
    </row>
    <row r="3283" spans="1:5" ht="45">
      <c r="A3283" s="135" t="s">
        <v>6407</v>
      </c>
      <c r="B3283" s="145" t="s">
        <v>6408</v>
      </c>
      <c r="C3283" s="150" t="s">
        <v>373</v>
      </c>
      <c r="D3283" s="178">
        <v>0.67626923322677612</v>
      </c>
      <c r="E3283" s="189">
        <v>0.67625147104263306</v>
      </c>
    </row>
    <row r="3284" spans="1:5" ht="45">
      <c r="A3284" s="135" t="s">
        <v>6409</v>
      </c>
      <c r="B3284" s="145" t="s">
        <v>6410</v>
      </c>
      <c r="C3284" s="150" t="s">
        <v>368</v>
      </c>
      <c r="D3284" s="177">
        <v>136.99192810058594</v>
      </c>
      <c r="E3284" s="188">
        <v>136.98518371582031</v>
      </c>
    </row>
    <row r="3285" spans="1:5" ht="45">
      <c r="A3285" s="135" t="s">
        <v>6411</v>
      </c>
      <c r="B3285" s="145" t="s">
        <v>6412</v>
      </c>
      <c r="C3285" s="150" t="s">
        <v>4736</v>
      </c>
      <c r="D3285" s="172">
        <v>28.875774383544922</v>
      </c>
      <c r="E3285" s="183">
        <v>28.875820159912109</v>
      </c>
    </row>
    <row r="3286" spans="1:5" ht="45">
      <c r="A3286" s="135" t="s">
        <v>6413</v>
      </c>
      <c r="B3286" s="145" t="s">
        <v>6414</v>
      </c>
      <c r="C3286" s="150" t="s">
        <v>20</v>
      </c>
      <c r="D3286" s="177">
        <v>165.72830200195312</v>
      </c>
      <c r="E3286" s="188">
        <v>165.72756958007812</v>
      </c>
    </row>
    <row r="3287" spans="1:5" ht="45">
      <c r="A3287" s="135" t="s">
        <v>6415</v>
      </c>
      <c r="B3287" s="145" t="s">
        <v>6416</v>
      </c>
      <c r="C3287" s="150" t="s">
        <v>136</v>
      </c>
      <c r="D3287" s="177">
        <v>312.1448974609375</v>
      </c>
      <c r="E3287" s="188">
        <v>312.1376953125</v>
      </c>
    </row>
    <row r="3288" spans="1:5" ht="45">
      <c r="A3288" s="135" t="s">
        <v>6417</v>
      </c>
      <c r="B3288" s="145" t="s">
        <v>6418</v>
      </c>
      <c r="C3288" s="150" t="s">
        <v>4743</v>
      </c>
      <c r="D3288" s="178">
        <v>0.79564017057418823</v>
      </c>
      <c r="E3288" s="189">
        <v>0.79565286636352539</v>
      </c>
    </row>
    <row r="3289" spans="1:5" ht="45">
      <c r="A3289" s="135" t="s">
        <v>6419</v>
      </c>
      <c r="B3289" s="145" t="s">
        <v>6420</v>
      </c>
      <c r="C3289" s="150" t="s">
        <v>45</v>
      </c>
      <c r="D3289" s="172">
        <v>68.236991882324219</v>
      </c>
      <c r="E3289" s="183">
        <v>68.237266540527344</v>
      </c>
    </row>
    <row r="3290" spans="1:5" ht="45">
      <c r="A3290" s="135" t="s">
        <v>6421</v>
      </c>
      <c r="B3290" s="145" t="s">
        <v>6422</v>
      </c>
      <c r="C3290" s="150" t="s">
        <v>45</v>
      </c>
      <c r="D3290" s="171">
        <v>4.8749518394470215</v>
      </c>
      <c r="E3290" s="182">
        <v>4.8749723434448242</v>
      </c>
    </row>
    <row r="3291" spans="1:5" ht="45">
      <c r="A3291" s="135" t="s">
        <v>6423</v>
      </c>
      <c r="B3291" s="145" t="s">
        <v>6424</v>
      </c>
      <c r="C3291" s="150" t="s">
        <v>45</v>
      </c>
      <c r="D3291" s="172">
        <v>12.161965370178223</v>
      </c>
      <c r="E3291" s="183">
        <v>12.162017822265625</v>
      </c>
    </row>
    <row r="3292" spans="1:5" ht="45">
      <c r="A3292" s="135" t="s">
        <v>6425</v>
      </c>
      <c r="B3292" s="145" t="s">
        <v>6426</v>
      </c>
      <c r="C3292" s="150" t="s">
        <v>45</v>
      </c>
      <c r="D3292" s="172">
        <v>13.875600814819336</v>
      </c>
      <c r="E3292" s="183">
        <v>13.875243186950684</v>
      </c>
    </row>
    <row r="3293" spans="1:5" ht="45">
      <c r="A3293" s="135" t="s">
        <v>6427</v>
      </c>
      <c r="B3293" s="145" t="s">
        <v>6428</v>
      </c>
      <c r="C3293" s="150" t="s">
        <v>45</v>
      </c>
      <c r="D3293" s="174">
        <v>0</v>
      </c>
      <c r="E3293" s="185">
        <v>0</v>
      </c>
    </row>
    <row r="3294" spans="1:5" ht="45">
      <c r="A3294" s="135" t="s">
        <v>6429</v>
      </c>
      <c r="B3294" s="145" t="s">
        <v>6430</v>
      </c>
      <c r="C3294" s="150" t="s">
        <v>45</v>
      </c>
      <c r="D3294" s="178">
        <v>0.82090467214584351</v>
      </c>
      <c r="E3294" s="189">
        <v>0.8209080696105957</v>
      </c>
    </row>
    <row r="3295" spans="1:5" ht="45">
      <c r="A3295" s="135" t="s">
        <v>6431</v>
      </c>
      <c r="B3295" s="145" t="s">
        <v>6432</v>
      </c>
      <c r="C3295" s="150" t="s">
        <v>45</v>
      </c>
      <c r="D3295" s="178">
        <v>2.9588852077722549E-2</v>
      </c>
      <c r="E3295" s="189">
        <v>2.9588978737592697E-2</v>
      </c>
    </row>
    <row r="3296" spans="1:5" ht="45">
      <c r="A3296" s="135" t="s">
        <v>6433</v>
      </c>
      <c r="B3296" s="145" t="s">
        <v>6434</v>
      </c>
      <c r="C3296" s="150" t="s">
        <v>2513</v>
      </c>
      <c r="D3296" s="172">
        <v>15</v>
      </c>
      <c r="E3296" s="183">
        <v>15</v>
      </c>
    </row>
    <row r="3297" spans="1:5" ht="45">
      <c r="A3297" s="135" t="s">
        <v>6435</v>
      </c>
      <c r="B3297" s="145" t="s">
        <v>6436</v>
      </c>
      <c r="C3297" s="150" t="s">
        <v>2504</v>
      </c>
      <c r="D3297" s="174">
        <v>0</v>
      </c>
      <c r="E3297" s="185">
        <v>0</v>
      </c>
    </row>
    <row r="3298" spans="1:5" ht="45">
      <c r="A3298" s="135" t="s">
        <v>6437</v>
      </c>
      <c r="B3298" s="145" t="s">
        <v>6438</v>
      </c>
      <c r="C3298" s="150" t="s">
        <v>2504</v>
      </c>
      <c r="D3298" s="174">
        <v>0</v>
      </c>
      <c r="E3298" s="185">
        <v>0</v>
      </c>
    </row>
    <row r="3299" spans="1:5" ht="45">
      <c r="A3299" s="135" t="s">
        <v>6439</v>
      </c>
      <c r="B3299" s="145" t="s">
        <v>6440</v>
      </c>
      <c r="C3299" s="150" t="s">
        <v>2504</v>
      </c>
      <c r="D3299" s="174">
        <v>0</v>
      </c>
      <c r="E3299" s="185">
        <v>0</v>
      </c>
    </row>
    <row r="3300" spans="1:5" ht="45">
      <c r="A3300" s="135" t="s">
        <v>6441</v>
      </c>
      <c r="B3300" s="145" t="s">
        <v>6442</v>
      </c>
      <c r="C3300" s="150" t="s">
        <v>2504</v>
      </c>
      <c r="D3300" s="174">
        <v>0</v>
      </c>
      <c r="E3300" s="185">
        <v>0</v>
      </c>
    </row>
    <row r="3301" spans="1:5" ht="45">
      <c r="A3301" s="135" t="s">
        <v>6443</v>
      </c>
      <c r="B3301" s="145" t="s">
        <v>6444</v>
      </c>
      <c r="C3301" s="150" t="s">
        <v>2504</v>
      </c>
      <c r="D3301" s="174">
        <v>0</v>
      </c>
      <c r="E3301" s="185">
        <v>0</v>
      </c>
    </row>
    <row r="3302" spans="1:5" ht="45">
      <c r="A3302" s="135" t="s">
        <v>6445</v>
      </c>
      <c r="B3302" s="145" t="s">
        <v>6446</v>
      </c>
      <c r="C3302" s="150" t="s">
        <v>45</v>
      </c>
      <c r="D3302" s="171">
        <v>5.6603612899780273</v>
      </c>
      <c r="E3302" s="182">
        <v>5.6603612899780273</v>
      </c>
    </row>
    <row r="3303" spans="1:5" ht="45">
      <c r="A3303" s="135" t="s">
        <v>6447</v>
      </c>
      <c r="B3303" s="145" t="s">
        <v>6448</v>
      </c>
      <c r="C3303" s="150" t="s">
        <v>4774</v>
      </c>
      <c r="D3303" s="173">
        <v>694031.4375</v>
      </c>
      <c r="E3303" s="184">
        <v>694025.3125</v>
      </c>
    </row>
    <row r="3304" spans="1:5" ht="45">
      <c r="A3304" s="135" t="s">
        <v>6449</v>
      </c>
      <c r="B3304" s="145" t="s">
        <v>6450</v>
      </c>
      <c r="C3304" s="150" t="s">
        <v>50</v>
      </c>
      <c r="D3304" s="178">
        <v>0.97377723455429077</v>
      </c>
      <c r="E3304" s="189">
        <v>0.97377753257751465</v>
      </c>
    </row>
    <row r="3305" spans="1:5" ht="45">
      <c r="A3305" s="135" t="s">
        <v>6451</v>
      </c>
      <c r="B3305" s="145" t="s">
        <v>6452</v>
      </c>
      <c r="C3305" s="150" t="s">
        <v>42</v>
      </c>
      <c r="D3305" s="177">
        <v>151.88929748535156</v>
      </c>
      <c r="E3305" s="188">
        <v>151.88337707519531</v>
      </c>
    </row>
    <row r="3306" spans="1:5" ht="45">
      <c r="A3306" s="135" t="s">
        <v>6453</v>
      </c>
      <c r="B3306" s="145" t="s">
        <v>6454</v>
      </c>
      <c r="C3306" s="150" t="s">
        <v>20</v>
      </c>
      <c r="D3306" s="177">
        <v>447.03878784179687</v>
      </c>
      <c r="E3306" s="188">
        <v>447.03558349609375</v>
      </c>
    </row>
    <row r="3307" spans="1:5" ht="45">
      <c r="A3307" s="135" t="s">
        <v>6455</v>
      </c>
      <c r="B3307" s="145" t="s">
        <v>6456</v>
      </c>
      <c r="C3307" s="150" t="s">
        <v>20</v>
      </c>
      <c r="D3307" s="180">
        <v>7.6420055702328682E-3</v>
      </c>
      <c r="E3307" s="191">
        <v>7.6420055702328682E-3</v>
      </c>
    </row>
    <row r="3308" spans="1:5" ht="45">
      <c r="A3308" s="135" t="s">
        <v>6457</v>
      </c>
      <c r="B3308" s="145" t="s">
        <v>6458</v>
      </c>
      <c r="C3308" s="150" t="s">
        <v>368</v>
      </c>
      <c r="D3308" s="177">
        <v>105.29290008544922</v>
      </c>
      <c r="E3308" s="188">
        <v>105.2874755859375</v>
      </c>
    </row>
    <row r="3309" spans="1:5" ht="45">
      <c r="A3309" s="135" t="s">
        <v>6459</v>
      </c>
      <c r="B3309" s="145" t="s">
        <v>6460</v>
      </c>
      <c r="C3309" s="150" t="s">
        <v>45</v>
      </c>
      <c r="D3309" s="171">
        <v>2.699127197265625</v>
      </c>
      <c r="E3309" s="182">
        <v>2.6994836330413818</v>
      </c>
    </row>
    <row r="3310" spans="1:5" ht="45">
      <c r="A3310" s="135" t="s">
        <v>6461</v>
      </c>
      <c r="B3310" s="145" t="s">
        <v>6462</v>
      </c>
      <c r="C3310" s="150" t="s">
        <v>373</v>
      </c>
      <c r="D3310" s="178">
        <v>0.67626923322677612</v>
      </c>
      <c r="E3310" s="189">
        <v>0.67625147104263306</v>
      </c>
    </row>
    <row r="3311" spans="1:5" ht="45">
      <c r="A3311" s="135" t="s">
        <v>6463</v>
      </c>
      <c r="B3311" s="145" t="s">
        <v>6464</v>
      </c>
      <c r="C3311" s="150" t="s">
        <v>368</v>
      </c>
      <c r="D3311" s="177">
        <v>136.99192810058594</v>
      </c>
      <c r="E3311" s="188">
        <v>136.98518371582031</v>
      </c>
    </row>
    <row r="3312" spans="1:5" ht="45">
      <c r="A3312" s="135" t="s">
        <v>6465</v>
      </c>
      <c r="B3312" s="145" t="s">
        <v>6466</v>
      </c>
      <c r="C3312" s="150" t="s">
        <v>4736</v>
      </c>
      <c r="D3312" s="172">
        <v>28.875774383544922</v>
      </c>
      <c r="E3312" s="183">
        <v>28.875820159912109</v>
      </c>
    </row>
    <row r="3313" spans="1:5" ht="45">
      <c r="A3313" s="135" t="s">
        <v>6467</v>
      </c>
      <c r="B3313" s="145" t="s">
        <v>6468</v>
      </c>
      <c r="C3313" s="150" t="s">
        <v>20</v>
      </c>
      <c r="D3313" s="172">
        <v>82.864151000976563</v>
      </c>
      <c r="E3313" s="183">
        <v>82.863784790039063</v>
      </c>
    </row>
    <row r="3314" spans="1:5" ht="45">
      <c r="A3314" s="135" t="s">
        <v>6469</v>
      </c>
      <c r="B3314" s="145" t="s">
        <v>6470</v>
      </c>
      <c r="C3314" s="150" t="s">
        <v>136</v>
      </c>
      <c r="D3314" s="177">
        <v>156.07244873046875</v>
      </c>
      <c r="E3314" s="188">
        <v>156.06884765625</v>
      </c>
    </row>
    <row r="3315" spans="1:5" ht="45">
      <c r="A3315" s="135" t="s">
        <v>6471</v>
      </c>
      <c r="B3315" s="145" t="s">
        <v>6472</v>
      </c>
      <c r="C3315" s="150" t="s">
        <v>4743</v>
      </c>
      <c r="D3315" s="178">
        <v>0.79564017057418823</v>
      </c>
      <c r="E3315" s="189">
        <v>0.79565286636352539</v>
      </c>
    </row>
    <row r="3316" spans="1:5" ht="45">
      <c r="A3316" s="135" t="s">
        <v>6473</v>
      </c>
      <c r="B3316" s="145" t="s">
        <v>6474</v>
      </c>
      <c r="C3316" s="150" t="s">
        <v>45</v>
      </c>
      <c r="D3316" s="172">
        <v>68.236991882324219</v>
      </c>
      <c r="E3316" s="183">
        <v>68.237266540527344</v>
      </c>
    </row>
    <row r="3317" spans="1:5" ht="45">
      <c r="A3317" s="135" t="s">
        <v>6475</v>
      </c>
      <c r="B3317" s="145" t="s">
        <v>6476</v>
      </c>
      <c r="C3317" s="150" t="s">
        <v>45</v>
      </c>
      <c r="D3317" s="171">
        <v>4.8749518394470215</v>
      </c>
      <c r="E3317" s="182">
        <v>4.8749723434448242</v>
      </c>
    </row>
    <row r="3318" spans="1:5" ht="45">
      <c r="A3318" s="135" t="s">
        <v>6477</v>
      </c>
      <c r="B3318" s="145" t="s">
        <v>6478</v>
      </c>
      <c r="C3318" s="150" t="s">
        <v>45</v>
      </c>
      <c r="D3318" s="172">
        <v>12.161965370178223</v>
      </c>
      <c r="E3318" s="183">
        <v>12.162017822265625</v>
      </c>
    </row>
    <row r="3319" spans="1:5" ht="45">
      <c r="A3319" s="135" t="s">
        <v>6479</v>
      </c>
      <c r="B3319" s="145" t="s">
        <v>6480</v>
      </c>
      <c r="C3319" s="150" t="s">
        <v>45</v>
      </c>
      <c r="D3319" s="172">
        <v>13.875600814819336</v>
      </c>
      <c r="E3319" s="183">
        <v>13.875243186950684</v>
      </c>
    </row>
    <row r="3320" spans="1:5" ht="45">
      <c r="A3320" s="135" t="s">
        <v>6481</v>
      </c>
      <c r="B3320" s="145" t="s">
        <v>6482</v>
      </c>
      <c r="C3320" s="150" t="s">
        <v>45</v>
      </c>
      <c r="D3320" s="174">
        <v>0</v>
      </c>
      <c r="E3320" s="185">
        <v>0</v>
      </c>
    </row>
    <row r="3321" spans="1:5" ht="45">
      <c r="A3321" s="135" t="s">
        <v>6483</v>
      </c>
      <c r="B3321" s="145" t="s">
        <v>6484</v>
      </c>
      <c r="C3321" s="150" t="s">
        <v>45</v>
      </c>
      <c r="D3321" s="178">
        <v>0.82090467214584351</v>
      </c>
      <c r="E3321" s="189">
        <v>0.8209080696105957</v>
      </c>
    </row>
    <row r="3322" spans="1:5" ht="45">
      <c r="A3322" s="135" t="s">
        <v>6485</v>
      </c>
      <c r="B3322" s="145" t="s">
        <v>6486</v>
      </c>
      <c r="C3322" s="150" t="s">
        <v>45</v>
      </c>
      <c r="D3322" s="178">
        <v>2.9588852077722549E-2</v>
      </c>
      <c r="E3322" s="189">
        <v>2.9588978737592697E-2</v>
      </c>
    </row>
    <row r="3323" spans="1:5" ht="45">
      <c r="A3323" s="135" t="s">
        <v>6487</v>
      </c>
      <c r="B3323" s="145" t="s">
        <v>6488</v>
      </c>
      <c r="C3323" s="150" t="s">
        <v>2513</v>
      </c>
      <c r="D3323" s="172">
        <v>15</v>
      </c>
      <c r="E3323" s="183">
        <v>15</v>
      </c>
    </row>
    <row r="3324" spans="1:5" ht="45">
      <c r="A3324" s="135" t="s">
        <v>6489</v>
      </c>
      <c r="B3324" s="145" t="s">
        <v>6490</v>
      </c>
      <c r="C3324" s="150" t="s">
        <v>2504</v>
      </c>
      <c r="D3324" s="174">
        <v>0</v>
      </c>
      <c r="E3324" s="185">
        <v>0</v>
      </c>
    </row>
    <row r="3325" spans="1:5" ht="45">
      <c r="A3325" s="135" t="s">
        <v>6491</v>
      </c>
      <c r="B3325" s="145" t="s">
        <v>6492</v>
      </c>
      <c r="C3325" s="150" t="s">
        <v>2504</v>
      </c>
      <c r="D3325" s="174">
        <v>0</v>
      </c>
      <c r="E3325" s="185">
        <v>0</v>
      </c>
    </row>
    <row r="3326" spans="1:5" ht="45">
      <c r="A3326" s="135" t="s">
        <v>6493</v>
      </c>
      <c r="B3326" s="145" t="s">
        <v>6494</v>
      </c>
      <c r="C3326" s="150" t="s">
        <v>2504</v>
      </c>
      <c r="D3326" s="174">
        <v>0</v>
      </c>
      <c r="E3326" s="185">
        <v>0</v>
      </c>
    </row>
    <row r="3327" spans="1:5" ht="45">
      <c r="A3327" s="135" t="s">
        <v>6495</v>
      </c>
      <c r="B3327" s="145" t="s">
        <v>6496</v>
      </c>
      <c r="C3327" s="150" t="s">
        <v>2504</v>
      </c>
      <c r="D3327" s="174">
        <v>0</v>
      </c>
      <c r="E3327" s="185">
        <v>0</v>
      </c>
    </row>
    <row r="3328" spans="1:5" ht="45">
      <c r="A3328" s="135" t="s">
        <v>6497</v>
      </c>
      <c r="B3328" s="145" t="s">
        <v>6498</v>
      </c>
      <c r="C3328" s="150" t="s">
        <v>2504</v>
      </c>
      <c r="D3328" s="174">
        <v>0</v>
      </c>
      <c r="E3328" s="185">
        <v>0</v>
      </c>
    </row>
    <row r="3329" spans="1:5" ht="45">
      <c r="A3329" s="135" t="s">
        <v>6499</v>
      </c>
      <c r="B3329" s="145" t="s">
        <v>6500</v>
      </c>
      <c r="C3329" s="150" t="s">
        <v>45</v>
      </c>
      <c r="D3329" s="171">
        <v>5.6603612899780273</v>
      </c>
      <c r="E3329" s="182">
        <v>5.6603612899780273</v>
      </c>
    </row>
    <row r="3330" spans="1:5" ht="45">
      <c r="A3330" s="135" t="s">
        <v>6501</v>
      </c>
      <c r="B3330" s="145" t="s">
        <v>6502</v>
      </c>
      <c r="C3330" s="150" t="s">
        <v>4774</v>
      </c>
      <c r="D3330" s="173">
        <v>347015.71875</v>
      </c>
      <c r="E3330" s="184">
        <v>347012.65625</v>
      </c>
    </row>
    <row r="3331" spans="1:5" ht="45">
      <c r="A3331" s="135" t="s">
        <v>6503</v>
      </c>
      <c r="B3331" s="145" t="s">
        <v>6504</v>
      </c>
      <c r="C3331" s="150" t="s">
        <v>50</v>
      </c>
      <c r="D3331" s="178">
        <v>0.97377723455429077</v>
      </c>
      <c r="E3331" s="189">
        <v>0.97377753257751465</v>
      </c>
    </row>
    <row r="3332" spans="1:5" ht="45">
      <c r="A3332" s="135" t="s">
        <v>6505</v>
      </c>
      <c r="B3332" s="145" t="s">
        <v>6506</v>
      </c>
      <c r="C3332" s="150" t="s">
        <v>42</v>
      </c>
      <c r="D3332" s="177">
        <v>151.88929748535156</v>
      </c>
      <c r="E3332" s="188">
        <v>151.88337707519531</v>
      </c>
    </row>
    <row r="3333" spans="1:5" ht="45">
      <c r="A3333" s="135" t="s">
        <v>6507</v>
      </c>
      <c r="B3333" s="145" t="s">
        <v>6508</v>
      </c>
      <c r="C3333" s="150" t="s">
        <v>20</v>
      </c>
      <c r="D3333" s="177">
        <v>447.03878784179687</v>
      </c>
      <c r="E3333" s="188">
        <v>447.03558349609375</v>
      </c>
    </row>
    <row r="3334" spans="1:5" ht="45">
      <c r="A3334" s="135" t="s">
        <v>6509</v>
      </c>
      <c r="B3334" s="145" t="s">
        <v>6510</v>
      </c>
      <c r="C3334" s="150" t="s">
        <v>20</v>
      </c>
      <c r="D3334" s="180">
        <v>7.6420055702328682E-3</v>
      </c>
      <c r="E3334" s="191">
        <v>7.6420055702328682E-3</v>
      </c>
    </row>
    <row r="3335" spans="1:5" ht="45">
      <c r="A3335" s="135" t="s">
        <v>6511</v>
      </c>
      <c r="B3335" s="145" t="s">
        <v>6512</v>
      </c>
      <c r="C3335" s="150" t="s">
        <v>368</v>
      </c>
      <c r="D3335" s="177">
        <v>105.29290008544922</v>
      </c>
      <c r="E3335" s="188">
        <v>105.2874755859375</v>
      </c>
    </row>
    <row r="3336" spans="1:5" ht="45">
      <c r="A3336" s="135" t="s">
        <v>6513</v>
      </c>
      <c r="B3336" s="145" t="s">
        <v>6514</v>
      </c>
      <c r="C3336" s="150" t="s">
        <v>45</v>
      </c>
      <c r="D3336" s="171">
        <v>2.699127197265625</v>
      </c>
      <c r="E3336" s="182">
        <v>2.6994836330413818</v>
      </c>
    </row>
    <row r="3337" spans="1:5" ht="45">
      <c r="A3337" s="135" t="s">
        <v>6515</v>
      </c>
      <c r="B3337" s="145" t="s">
        <v>6516</v>
      </c>
      <c r="C3337" s="150" t="s">
        <v>373</v>
      </c>
      <c r="D3337" s="178">
        <v>0.67626923322677612</v>
      </c>
      <c r="E3337" s="189">
        <v>0.67625147104263306</v>
      </c>
    </row>
    <row r="3338" spans="1:5" ht="45">
      <c r="A3338" s="135" t="s">
        <v>6517</v>
      </c>
      <c r="B3338" s="145" t="s">
        <v>6518</v>
      </c>
      <c r="C3338" s="150" t="s">
        <v>368</v>
      </c>
      <c r="D3338" s="177">
        <v>136.99192810058594</v>
      </c>
      <c r="E3338" s="188">
        <v>136.98518371582031</v>
      </c>
    </row>
    <row r="3339" spans="1:5" ht="45">
      <c r="A3339" s="135" t="s">
        <v>6519</v>
      </c>
      <c r="B3339" s="145" t="s">
        <v>6520</v>
      </c>
      <c r="C3339" s="150" t="s">
        <v>4736</v>
      </c>
      <c r="D3339" s="172">
        <v>28.875774383544922</v>
      </c>
      <c r="E3339" s="183">
        <v>28.875820159912109</v>
      </c>
    </row>
    <row r="3340" spans="1:5" ht="45">
      <c r="A3340" s="135" t="s">
        <v>6521</v>
      </c>
      <c r="B3340" s="145" t="s">
        <v>6522</v>
      </c>
      <c r="C3340" s="150" t="s">
        <v>20</v>
      </c>
      <c r="D3340" s="172">
        <v>82.864151000976563</v>
      </c>
      <c r="E3340" s="183">
        <v>82.863784790039063</v>
      </c>
    </row>
    <row r="3341" spans="1:5" ht="45">
      <c r="A3341" s="135" t="s">
        <v>6523</v>
      </c>
      <c r="B3341" s="145" t="s">
        <v>6524</v>
      </c>
      <c r="C3341" s="150" t="s">
        <v>136</v>
      </c>
      <c r="D3341" s="177">
        <v>156.07244873046875</v>
      </c>
      <c r="E3341" s="188">
        <v>156.06884765625</v>
      </c>
    </row>
    <row r="3342" spans="1:5" ht="45">
      <c r="A3342" s="135" t="s">
        <v>6525</v>
      </c>
      <c r="B3342" s="145" t="s">
        <v>6526</v>
      </c>
      <c r="C3342" s="150" t="s">
        <v>4743</v>
      </c>
      <c r="D3342" s="178">
        <v>0.79564017057418823</v>
      </c>
      <c r="E3342" s="189">
        <v>0.79565286636352539</v>
      </c>
    </row>
    <row r="3343" spans="1:5" ht="45">
      <c r="A3343" s="135" t="s">
        <v>6527</v>
      </c>
      <c r="B3343" s="145" t="s">
        <v>6528</v>
      </c>
      <c r="C3343" s="150" t="s">
        <v>45</v>
      </c>
      <c r="D3343" s="172">
        <v>68.236991882324219</v>
      </c>
      <c r="E3343" s="183">
        <v>68.237266540527344</v>
      </c>
    </row>
    <row r="3344" spans="1:5" ht="45">
      <c r="A3344" s="135" t="s">
        <v>6529</v>
      </c>
      <c r="B3344" s="145" t="s">
        <v>6530</v>
      </c>
      <c r="C3344" s="150" t="s">
        <v>45</v>
      </c>
      <c r="D3344" s="171">
        <v>4.8749518394470215</v>
      </c>
      <c r="E3344" s="182">
        <v>4.8749723434448242</v>
      </c>
    </row>
    <row r="3345" spans="1:5" ht="45">
      <c r="A3345" s="135" t="s">
        <v>6531</v>
      </c>
      <c r="B3345" s="145" t="s">
        <v>6532</v>
      </c>
      <c r="C3345" s="150" t="s">
        <v>45</v>
      </c>
      <c r="D3345" s="172">
        <v>12.161965370178223</v>
      </c>
      <c r="E3345" s="183">
        <v>12.162017822265625</v>
      </c>
    </row>
    <row r="3346" spans="1:5" ht="45">
      <c r="A3346" s="135" t="s">
        <v>6533</v>
      </c>
      <c r="B3346" s="145" t="s">
        <v>6534</v>
      </c>
      <c r="C3346" s="150" t="s">
        <v>45</v>
      </c>
      <c r="D3346" s="172">
        <v>13.875600814819336</v>
      </c>
      <c r="E3346" s="183">
        <v>13.875243186950684</v>
      </c>
    </row>
    <row r="3347" spans="1:5" ht="45">
      <c r="A3347" s="135" t="s">
        <v>6535</v>
      </c>
      <c r="B3347" s="145" t="s">
        <v>6536</v>
      </c>
      <c r="C3347" s="150" t="s">
        <v>45</v>
      </c>
      <c r="D3347" s="174">
        <v>0</v>
      </c>
      <c r="E3347" s="185">
        <v>0</v>
      </c>
    </row>
    <row r="3348" spans="1:5" ht="45">
      <c r="A3348" s="135" t="s">
        <v>6537</v>
      </c>
      <c r="B3348" s="145" t="s">
        <v>6538</v>
      </c>
      <c r="C3348" s="150" t="s">
        <v>45</v>
      </c>
      <c r="D3348" s="178">
        <v>0.82090467214584351</v>
      </c>
      <c r="E3348" s="189">
        <v>0.8209080696105957</v>
      </c>
    </row>
    <row r="3349" spans="1:5" ht="45">
      <c r="A3349" s="135" t="s">
        <v>6539</v>
      </c>
      <c r="B3349" s="145" t="s">
        <v>6540</v>
      </c>
      <c r="C3349" s="150" t="s">
        <v>45</v>
      </c>
      <c r="D3349" s="178">
        <v>2.9588852077722549E-2</v>
      </c>
      <c r="E3349" s="189">
        <v>2.9588978737592697E-2</v>
      </c>
    </row>
    <row r="3350" spans="1:5" ht="45">
      <c r="A3350" s="135" t="s">
        <v>6541</v>
      </c>
      <c r="B3350" s="145" t="s">
        <v>6542</v>
      </c>
      <c r="C3350" s="150" t="s">
        <v>2513</v>
      </c>
      <c r="D3350" s="172">
        <v>15</v>
      </c>
      <c r="E3350" s="183">
        <v>15</v>
      </c>
    </row>
    <row r="3351" spans="1:5" ht="45">
      <c r="A3351" s="135" t="s">
        <v>6543</v>
      </c>
      <c r="B3351" s="145" t="s">
        <v>6544</v>
      </c>
      <c r="C3351" s="150" t="s">
        <v>2504</v>
      </c>
      <c r="D3351" s="174">
        <v>0</v>
      </c>
      <c r="E3351" s="185">
        <v>0</v>
      </c>
    </row>
    <row r="3352" spans="1:5" ht="45">
      <c r="A3352" s="135" t="s">
        <v>6545</v>
      </c>
      <c r="B3352" s="145" t="s">
        <v>6546</v>
      </c>
      <c r="C3352" s="150" t="s">
        <v>2504</v>
      </c>
      <c r="D3352" s="174">
        <v>0</v>
      </c>
      <c r="E3352" s="185">
        <v>0</v>
      </c>
    </row>
    <row r="3353" spans="1:5" ht="45">
      <c r="A3353" s="135" t="s">
        <v>6547</v>
      </c>
      <c r="B3353" s="145" t="s">
        <v>6548</v>
      </c>
      <c r="C3353" s="150" t="s">
        <v>2504</v>
      </c>
      <c r="D3353" s="174">
        <v>0</v>
      </c>
      <c r="E3353" s="185">
        <v>0</v>
      </c>
    </row>
    <row r="3354" spans="1:5" ht="45">
      <c r="A3354" s="135" t="s">
        <v>6549</v>
      </c>
      <c r="B3354" s="145" t="s">
        <v>6550</v>
      </c>
      <c r="C3354" s="150" t="s">
        <v>2504</v>
      </c>
      <c r="D3354" s="174">
        <v>0</v>
      </c>
      <c r="E3354" s="185">
        <v>0</v>
      </c>
    </row>
    <row r="3355" spans="1:5" ht="45">
      <c r="A3355" s="135" t="s">
        <v>6551</v>
      </c>
      <c r="B3355" s="145" t="s">
        <v>6552</v>
      </c>
      <c r="C3355" s="150" t="s">
        <v>2504</v>
      </c>
      <c r="D3355" s="174">
        <v>0</v>
      </c>
      <c r="E3355" s="185">
        <v>0</v>
      </c>
    </row>
    <row r="3356" spans="1:5" ht="45">
      <c r="A3356" s="135" t="s">
        <v>6553</v>
      </c>
      <c r="B3356" s="145" t="s">
        <v>6554</v>
      </c>
      <c r="C3356" s="150" t="s">
        <v>45</v>
      </c>
      <c r="D3356" s="171">
        <v>5.6603612899780273</v>
      </c>
      <c r="E3356" s="182">
        <v>5.6603612899780273</v>
      </c>
    </row>
    <row r="3357" spans="1:5" ht="45">
      <c r="A3357" s="135" t="s">
        <v>6555</v>
      </c>
      <c r="B3357" s="145" t="s">
        <v>6556</v>
      </c>
      <c r="C3357" s="150" t="s">
        <v>4774</v>
      </c>
      <c r="D3357" s="173">
        <v>347015.71875</v>
      </c>
      <c r="E3357" s="184">
        <v>347012.65625</v>
      </c>
    </row>
    <row r="3358" spans="1:5" ht="30">
      <c r="A3358" s="135" t="s">
        <v>6557</v>
      </c>
      <c r="B3358" s="145" t="s">
        <v>6558</v>
      </c>
      <c r="C3358" s="150" t="s">
        <v>50</v>
      </c>
      <c r="D3358" s="172">
        <v>36.459999084472656</v>
      </c>
      <c r="E3358" s="183">
        <v>36.459999084472656</v>
      </c>
    </row>
    <row r="3359" spans="1:5" ht="30">
      <c r="A3359" s="135" t="s">
        <v>6559</v>
      </c>
      <c r="B3359" s="145" t="s">
        <v>6560</v>
      </c>
      <c r="C3359" s="150" t="s">
        <v>42</v>
      </c>
      <c r="D3359" s="177">
        <v>397.29583740234375</v>
      </c>
      <c r="E3359" s="188">
        <v>397.29583740234375</v>
      </c>
    </row>
    <row r="3360" spans="1:5" ht="30">
      <c r="A3360" s="135" t="s">
        <v>6561</v>
      </c>
      <c r="B3360" s="145" t="s">
        <v>6562</v>
      </c>
      <c r="C3360" s="150" t="s">
        <v>20</v>
      </c>
      <c r="D3360" s="177">
        <v>484.825927734375</v>
      </c>
      <c r="E3360" s="188">
        <v>484.825927734375</v>
      </c>
    </row>
    <row r="3361" spans="1:5" ht="30">
      <c r="A3361" s="135" t="s">
        <v>6563</v>
      </c>
      <c r="B3361" s="145" t="s">
        <v>6564</v>
      </c>
      <c r="C3361" s="150" t="s">
        <v>373</v>
      </c>
      <c r="D3361" s="171">
        <v>6.8114781379699707</v>
      </c>
      <c r="E3361" s="182">
        <v>6.8114781379699707</v>
      </c>
    </row>
    <row r="3362" spans="1:5" ht="30">
      <c r="A3362" s="135" t="s">
        <v>6565</v>
      </c>
      <c r="B3362" s="145" t="s">
        <v>6566</v>
      </c>
      <c r="C3362" s="150" t="s">
        <v>368</v>
      </c>
      <c r="D3362" s="173">
        <v>3214.22021484375</v>
      </c>
      <c r="E3362" s="184">
        <v>3214.22021484375</v>
      </c>
    </row>
    <row r="3363" spans="1:5" ht="30">
      <c r="A3363" s="135" t="s">
        <v>6567</v>
      </c>
      <c r="B3363" s="145" t="s">
        <v>6568</v>
      </c>
      <c r="C3363" s="150" t="s">
        <v>368</v>
      </c>
      <c r="D3363" s="177">
        <v>666.731689453125</v>
      </c>
      <c r="E3363" s="188">
        <v>666.731689453125</v>
      </c>
    </row>
    <row r="3364" spans="1:5" ht="30">
      <c r="A3364" s="135" t="s">
        <v>6569</v>
      </c>
      <c r="B3364" s="145" t="s">
        <v>6570</v>
      </c>
      <c r="C3364" s="150"/>
      <c r="D3364" s="171">
        <v>1.2365552186965942</v>
      </c>
      <c r="E3364" s="182">
        <v>1.2365552186965942</v>
      </c>
    </row>
    <row r="3365" spans="1:5" ht="30">
      <c r="A3365" s="135" t="s">
        <v>6571</v>
      </c>
      <c r="B3365" s="145" t="s">
        <v>6572</v>
      </c>
      <c r="C3365" s="150" t="s">
        <v>4743</v>
      </c>
      <c r="D3365" s="172">
        <v>12.407798767089844</v>
      </c>
      <c r="E3365" s="183">
        <v>12.407798767089844</v>
      </c>
    </row>
    <row r="3366" spans="1:5" ht="30">
      <c r="A3366" s="135" t="s">
        <v>6573</v>
      </c>
      <c r="B3366" s="145" t="s">
        <v>6574</v>
      </c>
      <c r="C3366" s="150" t="s">
        <v>373</v>
      </c>
      <c r="D3366" s="171">
        <v>2.3187389373779297</v>
      </c>
      <c r="E3366" s="182">
        <v>2.3187389373779297</v>
      </c>
    </row>
    <row r="3367" spans="1:5" ht="45">
      <c r="A3367" s="135" t="s">
        <v>6575</v>
      </c>
      <c r="B3367" s="145" t="s">
        <v>6576</v>
      </c>
      <c r="C3367" s="150" t="s">
        <v>6577</v>
      </c>
      <c r="D3367" s="178">
        <v>5.7736881077289581E-2</v>
      </c>
      <c r="E3367" s="189">
        <v>5.7736881077289581E-2</v>
      </c>
    </row>
    <row r="3368" spans="1:5" ht="45">
      <c r="A3368" s="135" t="s">
        <v>6578</v>
      </c>
      <c r="B3368" s="145" t="s">
        <v>6579</v>
      </c>
      <c r="C3368" s="150" t="s">
        <v>6580</v>
      </c>
      <c r="D3368" s="179">
        <v>2.4273211238323711E-5</v>
      </c>
      <c r="E3368" s="190">
        <v>2.4273211238323711E-5</v>
      </c>
    </row>
    <row r="3369" spans="1:5" ht="30">
      <c r="A3369" s="135" t="s">
        <v>6581</v>
      </c>
      <c r="B3369" s="145" t="s">
        <v>6582</v>
      </c>
      <c r="C3369" s="150" t="s">
        <v>50</v>
      </c>
      <c r="D3369" s="172">
        <v>36.459999084472656</v>
      </c>
      <c r="E3369" s="183">
        <v>36.459999084472656</v>
      </c>
    </row>
    <row r="3370" spans="1:5" ht="45">
      <c r="A3370" s="135" t="s">
        <v>6583</v>
      </c>
      <c r="B3370" s="145" t="s">
        <v>6584</v>
      </c>
      <c r="C3370" s="150" t="s">
        <v>42</v>
      </c>
      <c r="D3370" s="177">
        <v>397.29583740234375</v>
      </c>
      <c r="E3370" s="188">
        <v>397.29583740234375</v>
      </c>
    </row>
    <row r="3371" spans="1:5" ht="45">
      <c r="A3371" s="135" t="s">
        <v>6585</v>
      </c>
      <c r="B3371" s="145" t="s">
        <v>6586</v>
      </c>
      <c r="C3371" s="150" t="s">
        <v>20</v>
      </c>
      <c r="D3371" s="177">
        <v>472.43414306640625</v>
      </c>
      <c r="E3371" s="188">
        <v>472.43414306640625</v>
      </c>
    </row>
    <row r="3372" spans="1:5" ht="30">
      <c r="A3372" s="135" t="s">
        <v>6587</v>
      </c>
      <c r="B3372" s="145" t="s">
        <v>6588</v>
      </c>
      <c r="C3372" s="150" t="s">
        <v>373</v>
      </c>
      <c r="D3372" s="171">
        <v>6.8114781379699707</v>
      </c>
      <c r="E3372" s="182">
        <v>6.8114781379699707</v>
      </c>
    </row>
    <row r="3373" spans="1:5" ht="30">
      <c r="A3373" s="135" t="s">
        <v>6589</v>
      </c>
      <c r="B3373" s="145" t="s">
        <v>6590</v>
      </c>
      <c r="C3373" s="150" t="s">
        <v>368</v>
      </c>
      <c r="D3373" s="173">
        <v>3214.22021484375</v>
      </c>
      <c r="E3373" s="184">
        <v>3214.22021484375</v>
      </c>
    </row>
    <row r="3374" spans="1:5" ht="45">
      <c r="A3374" s="135" t="s">
        <v>6591</v>
      </c>
      <c r="B3374" s="145" t="s">
        <v>6592</v>
      </c>
      <c r="C3374" s="150" t="s">
        <v>368</v>
      </c>
      <c r="D3374" s="177">
        <v>666.731689453125</v>
      </c>
      <c r="E3374" s="188">
        <v>666.731689453125</v>
      </c>
    </row>
    <row r="3375" spans="1:5" ht="45">
      <c r="A3375" s="135" t="s">
        <v>6593</v>
      </c>
      <c r="B3375" s="145" t="s">
        <v>6594</v>
      </c>
      <c r="C3375" s="150"/>
      <c r="D3375" s="171">
        <v>1.2365552186965942</v>
      </c>
      <c r="E3375" s="182">
        <v>1.2365552186965942</v>
      </c>
    </row>
    <row r="3376" spans="1:5" ht="30">
      <c r="A3376" s="135" t="s">
        <v>6595</v>
      </c>
      <c r="B3376" s="145" t="s">
        <v>6596</v>
      </c>
      <c r="C3376" s="150" t="s">
        <v>4743</v>
      </c>
      <c r="D3376" s="172">
        <v>12.407798767089844</v>
      </c>
      <c r="E3376" s="183">
        <v>12.407798767089844</v>
      </c>
    </row>
    <row r="3377" spans="1:5" ht="45">
      <c r="A3377" s="135" t="s">
        <v>6597</v>
      </c>
      <c r="B3377" s="145" t="s">
        <v>6598</v>
      </c>
      <c r="C3377" s="150" t="s">
        <v>373</v>
      </c>
      <c r="D3377" s="171">
        <v>2.3187389373779297</v>
      </c>
      <c r="E3377" s="182">
        <v>2.3187389373779297</v>
      </c>
    </row>
    <row r="3378" spans="1:5" ht="45">
      <c r="A3378" s="135" t="s">
        <v>6599</v>
      </c>
      <c r="B3378" s="145" t="s">
        <v>6600</v>
      </c>
      <c r="C3378" s="150" t="s">
        <v>6577</v>
      </c>
      <c r="D3378" s="178">
        <v>5.7736881077289581E-2</v>
      </c>
      <c r="E3378" s="189">
        <v>5.7736881077289581E-2</v>
      </c>
    </row>
    <row r="3379" spans="1:5" ht="45">
      <c r="A3379" s="135" t="s">
        <v>6601</v>
      </c>
      <c r="B3379" s="145" t="s">
        <v>6602</v>
      </c>
      <c r="C3379" s="150" t="s">
        <v>6580</v>
      </c>
      <c r="D3379" s="179">
        <v>2.4273211238323711E-5</v>
      </c>
      <c r="E3379" s="190">
        <v>2.4273211238323711E-5</v>
      </c>
    </row>
    <row r="3380" spans="1:5" ht="30">
      <c r="A3380" s="135" t="s">
        <v>6603</v>
      </c>
      <c r="B3380" s="145" t="s">
        <v>6604</v>
      </c>
      <c r="C3380" s="150" t="s">
        <v>50</v>
      </c>
      <c r="D3380" s="172">
        <v>23.600000381469727</v>
      </c>
      <c r="E3380" s="183">
        <v>23.600000381469727</v>
      </c>
    </row>
    <row r="3381" spans="1:5" ht="30">
      <c r="A3381" s="135" t="s">
        <v>6605</v>
      </c>
      <c r="B3381" s="145" t="s">
        <v>6606</v>
      </c>
      <c r="C3381" s="150" t="s">
        <v>42</v>
      </c>
      <c r="D3381" s="177">
        <v>344.72720336914063</v>
      </c>
      <c r="E3381" s="188">
        <v>344.72720336914063</v>
      </c>
    </row>
    <row r="3382" spans="1:5" ht="30">
      <c r="A3382" s="135" t="s">
        <v>6607</v>
      </c>
      <c r="B3382" s="145" t="s">
        <v>6608</v>
      </c>
      <c r="C3382" s="150" t="s">
        <v>20</v>
      </c>
      <c r="D3382" s="177">
        <v>470.51657104492187</v>
      </c>
      <c r="E3382" s="188">
        <v>470.51657104492187</v>
      </c>
    </row>
    <row r="3383" spans="1:5" ht="30">
      <c r="A3383" s="135" t="s">
        <v>6609</v>
      </c>
      <c r="B3383" s="145" t="s">
        <v>6610</v>
      </c>
      <c r="C3383" s="150" t="s">
        <v>373</v>
      </c>
      <c r="D3383" s="171">
        <v>6.8532657623291016</v>
      </c>
      <c r="E3383" s="182">
        <v>6.8532657623291016</v>
      </c>
    </row>
    <row r="3384" spans="1:5" ht="30">
      <c r="A3384" s="135" t="s">
        <v>6611</v>
      </c>
      <c r="B3384" s="145" t="s">
        <v>6612</v>
      </c>
      <c r="C3384" s="150" t="s">
        <v>368</v>
      </c>
      <c r="D3384" s="173">
        <v>3117.99609375</v>
      </c>
      <c r="E3384" s="184">
        <v>3117.99609375</v>
      </c>
    </row>
    <row r="3385" spans="1:5" ht="30">
      <c r="A3385" s="135" t="s">
        <v>6613</v>
      </c>
      <c r="B3385" s="145" t="s">
        <v>6614</v>
      </c>
      <c r="C3385" s="150" t="s">
        <v>368</v>
      </c>
      <c r="D3385" s="177">
        <v>570.5074462890625</v>
      </c>
      <c r="E3385" s="188">
        <v>570.5074462890625</v>
      </c>
    </row>
    <row r="3386" spans="1:5" ht="30">
      <c r="A3386" s="135" t="s">
        <v>6615</v>
      </c>
      <c r="B3386" s="145" t="s">
        <v>6616</v>
      </c>
      <c r="C3386" s="150"/>
      <c r="D3386" s="171">
        <v>1.1708666086196899</v>
      </c>
      <c r="E3386" s="182">
        <v>1.1708666086196899</v>
      </c>
    </row>
    <row r="3387" spans="1:5" ht="30">
      <c r="A3387" s="135" t="s">
        <v>6617</v>
      </c>
      <c r="B3387" s="145" t="s">
        <v>6618</v>
      </c>
      <c r="C3387" s="150" t="s">
        <v>4743</v>
      </c>
      <c r="D3387" s="171">
        <v>8.6620273590087891</v>
      </c>
      <c r="E3387" s="182">
        <v>8.6620273590087891</v>
      </c>
    </row>
    <row r="3388" spans="1:5" ht="30">
      <c r="A3388" s="135" t="s">
        <v>6619</v>
      </c>
      <c r="B3388" s="145" t="s">
        <v>6620</v>
      </c>
      <c r="C3388" s="150" t="s">
        <v>373</v>
      </c>
      <c r="D3388" s="171">
        <v>2.277916431427002</v>
      </c>
      <c r="E3388" s="182">
        <v>2.277916431427002</v>
      </c>
    </row>
    <row r="3389" spans="1:5" ht="45">
      <c r="A3389" s="135" t="s">
        <v>6621</v>
      </c>
      <c r="B3389" s="145" t="s">
        <v>6622</v>
      </c>
      <c r="C3389" s="150" t="s">
        <v>6577</v>
      </c>
      <c r="D3389" s="178">
        <v>5.0805605947971344E-2</v>
      </c>
      <c r="E3389" s="189">
        <v>5.0805605947971344E-2</v>
      </c>
    </row>
    <row r="3390" spans="1:5" ht="45">
      <c r="A3390" s="135" t="s">
        <v>6623</v>
      </c>
      <c r="B3390" s="145" t="s">
        <v>6624</v>
      </c>
      <c r="C3390" s="150" t="s">
        <v>6580</v>
      </c>
      <c r="D3390" s="179">
        <v>2.2029576939530671E-5</v>
      </c>
      <c r="E3390" s="190">
        <v>2.2029576939530671E-5</v>
      </c>
    </row>
    <row r="3391" spans="1:5" ht="45">
      <c r="A3391" s="135" t="s">
        <v>6625</v>
      </c>
      <c r="B3391" s="145" t="s">
        <v>6626</v>
      </c>
      <c r="C3391" s="150" t="s">
        <v>50</v>
      </c>
      <c r="D3391" s="177">
        <v>107.21352386474609</v>
      </c>
      <c r="E3391" s="188">
        <v>107.21352386474609</v>
      </c>
    </row>
    <row r="3392" spans="1:5" ht="45">
      <c r="A3392" s="135" t="s">
        <v>6627</v>
      </c>
      <c r="B3392" s="145" t="s">
        <v>6628</v>
      </c>
      <c r="C3392" s="150" t="s">
        <v>42</v>
      </c>
      <c r="D3392" s="177">
        <v>236.9095458984375</v>
      </c>
      <c r="E3392" s="188">
        <v>236.9095458984375</v>
      </c>
    </row>
    <row r="3393" spans="1:5" ht="45">
      <c r="A3393" s="135" t="s">
        <v>6629</v>
      </c>
      <c r="B3393" s="145" t="s">
        <v>6630</v>
      </c>
      <c r="C3393" s="150" t="s">
        <v>20</v>
      </c>
      <c r="D3393" s="177">
        <v>457.38714599609375</v>
      </c>
      <c r="E3393" s="188">
        <v>457.38714599609375</v>
      </c>
    </row>
    <row r="3394" spans="1:5" ht="45">
      <c r="A3394" s="135" t="s">
        <v>6631</v>
      </c>
      <c r="B3394" s="145" t="s">
        <v>6632</v>
      </c>
      <c r="C3394" s="150" t="s">
        <v>373</v>
      </c>
      <c r="D3394" s="171">
        <v>2.657829761505127</v>
      </c>
      <c r="E3394" s="182">
        <v>2.657829761505127</v>
      </c>
    </row>
    <row r="3395" spans="1:5" ht="45">
      <c r="A3395" s="135" t="s">
        <v>6633</v>
      </c>
      <c r="B3395" s="145" t="s">
        <v>6634</v>
      </c>
      <c r="C3395" s="150" t="s">
        <v>368</v>
      </c>
      <c r="D3395" s="176">
        <v>1024.0123291015625</v>
      </c>
      <c r="E3395" s="187">
        <v>1024.0123291015625</v>
      </c>
    </row>
    <row r="3396" spans="1:5" ht="45">
      <c r="A3396" s="135" t="s">
        <v>6635</v>
      </c>
      <c r="B3396" s="145" t="s">
        <v>6636</v>
      </c>
      <c r="C3396" s="150" t="s">
        <v>368</v>
      </c>
      <c r="D3396" s="176">
        <v>-1523.476318359375</v>
      </c>
      <c r="E3396" s="187">
        <v>-1523.476318359375</v>
      </c>
    </row>
    <row r="3397" spans="1:5" ht="45">
      <c r="A3397" s="135" t="s">
        <v>6637</v>
      </c>
      <c r="B3397" s="145" t="s">
        <v>6638</v>
      </c>
      <c r="C3397" s="150"/>
      <c r="D3397" s="178">
        <v>-0.32562160491943359</v>
      </c>
      <c r="E3397" s="189">
        <v>-0.32562160491943359</v>
      </c>
    </row>
    <row r="3398" spans="1:5" ht="45">
      <c r="A3398" s="135" t="s">
        <v>6639</v>
      </c>
      <c r="B3398" s="145" t="s">
        <v>6640</v>
      </c>
      <c r="C3398" s="150" t="s">
        <v>4743</v>
      </c>
      <c r="D3398" s="177">
        <v>825.221923828125</v>
      </c>
      <c r="E3398" s="188">
        <v>825.221923828125</v>
      </c>
    </row>
    <row r="3399" spans="1:5" ht="45">
      <c r="A3399" s="135" t="s">
        <v>6641</v>
      </c>
      <c r="B3399" s="145" t="s">
        <v>6642</v>
      </c>
      <c r="C3399" s="150" t="s">
        <v>373</v>
      </c>
      <c r="D3399" s="171">
        <v>4.6663708686828613</v>
      </c>
      <c r="E3399" s="182">
        <v>4.6663708686828613</v>
      </c>
    </row>
    <row r="3400" spans="1:5" ht="45">
      <c r="A3400" s="135" t="s">
        <v>6643</v>
      </c>
      <c r="B3400" s="145" t="s">
        <v>6644</v>
      </c>
      <c r="C3400" s="150" t="s">
        <v>6577</v>
      </c>
      <c r="D3400" s="178">
        <v>0.64120620489120483</v>
      </c>
      <c r="E3400" s="189">
        <v>0.64120620489120483</v>
      </c>
    </row>
    <row r="3401" spans="1:5" ht="45">
      <c r="A3401" s="135" t="s">
        <v>6645</v>
      </c>
      <c r="B3401" s="145" t="s">
        <v>6646</v>
      </c>
      <c r="C3401" s="150" t="s">
        <v>6580</v>
      </c>
      <c r="D3401" s="181">
        <v>1.1396223999327049E-4</v>
      </c>
      <c r="E3401" s="192">
        <v>1.1396223999327049E-4</v>
      </c>
    </row>
    <row r="3402" spans="1:5" ht="30">
      <c r="A3402" s="135" t="s">
        <v>6647</v>
      </c>
      <c r="B3402" s="145" t="s">
        <v>6648</v>
      </c>
      <c r="C3402" s="150" t="s">
        <v>50</v>
      </c>
      <c r="D3402" s="172">
        <v>23.600000381469727</v>
      </c>
      <c r="E3402" s="183">
        <v>23.600000381469727</v>
      </c>
    </row>
    <row r="3403" spans="1:5" ht="30">
      <c r="A3403" s="135" t="s">
        <v>6649</v>
      </c>
      <c r="B3403" s="145" t="s">
        <v>6650</v>
      </c>
      <c r="C3403" s="150" t="s">
        <v>42</v>
      </c>
      <c r="D3403" s="177">
        <v>344.72720336914063</v>
      </c>
      <c r="E3403" s="188">
        <v>344.72720336914063</v>
      </c>
    </row>
    <row r="3404" spans="1:5" ht="30">
      <c r="A3404" s="135" t="s">
        <v>6651</v>
      </c>
      <c r="B3404" s="145" t="s">
        <v>6652</v>
      </c>
      <c r="C3404" s="150" t="s">
        <v>20</v>
      </c>
      <c r="D3404" s="177">
        <v>438.31930541992187</v>
      </c>
      <c r="E3404" s="188">
        <v>438.31930541992187</v>
      </c>
    </row>
    <row r="3405" spans="1:5" ht="30">
      <c r="A3405" s="135" t="s">
        <v>6653</v>
      </c>
      <c r="B3405" s="145" t="s">
        <v>6654</v>
      </c>
      <c r="C3405" s="150" t="s">
        <v>373</v>
      </c>
      <c r="D3405" s="171">
        <v>6.8532657623291016</v>
      </c>
      <c r="E3405" s="182">
        <v>6.8532657623291016</v>
      </c>
    </row>
    <row r="3406" spans="1:5" ht="30">
      <c r="A3406" s="135" t="s">
        <v>6655</v>
      </c>
      <c r="B3406" s="145" t="s">
        <v>6656</v>
      </c>
      <c r="C3406" s="150" t="s">
        <v>368</v>
      </c>
      <c r="D3406" s="173">
        <v>3117.99609375</v>
      </c>
      <c r="E3406" s="184">
        <v>3117.99609375</v>
      </c>
    </row>
    <row r="3407" spans="1:5" ht="30">
      <c r="A3407" s="135" t="s">
        <v>6657</v>
      </c>
      <c r="B3407" s="145" t="s">
        <v>6658</v>
      </c>
      <c r="C3407" s="150" t="s">
        <v>368</v>
      </c>
      <c r="D3407" s="177">
        <v>570.5074462890625</v>
      </c>
      <c r="E3407" s="188">
        <v>570.5074462890625</v>
      </c>
    </row>
    <row r="3408" spans="1:5" ht="30">
      <c r="A3408" s="135" t="s">
        <v>6659</v>
      </c>
      <c r="B3408" s="145" t="s">
        <v>6660</v>
      </c>
      <c r="C3408" s="150"/>
      <c r="D3408" s="171">
        <v>1.1708666086196899</v>
      </c>
      <c r="E3408" s="182">
        <v>1.1708666086196899</v>
      </c>
    </row>
    <row r="3409" spans="1:5" ht="30">
      <c r="A3409" s="135" t="s">
        <v>6661</v>
      </c>
      <c r="B3409" s="145" t="s">
        <v>6662</v>
      </c>
      <c r="C3409" s="150" t="s">
        <v>4743</v>
      </c>
      <c r="D3409" s="171">
        <v>8.6620273590087891</v>
      </c>
      <c r="E3409" s="182">
        <v>8.6620273590087891</v>
      </c>
    </row>
    <row r="3410" spans="1:5" ht="30">
      <c r="A3410" s="135" t="s">
        <v>6663</v>
      </c>
      <c r="B3410" s="145" t="s">
        <v>6664</v>
      </c>
      <c r="C3410" s="150" t="s">
        <v>373</v>
      </c>
      <c r="D3410" s="171">
        <v>2.277916431427002</v>
      </c>
      <c r="E3410" s="182">
        <v>2.277916431427002</v>
      </c>
    </row>
    <row r="3411" spans="1:5" ht="30">
      <c r="A3411" s="135" t="s">
        <v>6665</v>
      </c>
      <c r="B3411" s="145" t="s">
        <v>6666</v>
      </c>
      <c r="C3411" s="150" t="s">
        <v>6577</v>
      </c>
      <c r="D3411" s="178">
        <v>5.0805605947971344E-2</v>
      </c>
      <c r="E3411" s="189">
        <v>5.0805605947971344E-2</v>
      </c>
    </row>
    <row r="3412" spans="1:5" ht="30">
      <c r="A3412" s="135" t="s">
        <v>6667</v>
      </c>
      <c r="B3412" s="145" t="s">
        <v>6668</v>
      </c>
      <c r="C3412" s="150" t="s">
        <v>6580</v>
      </c>
      <c r="D3412" s="179">
        <v>2.2029576939530671E-5</v>
      </c>
      <c r="E3412" s="190">
        <v>2.2029576939530671E-5</v>
      </c>
    </row>
    <row r="3413" spans="1:5" ht="75">
      <c r="A3413" s="135" t="s">
        <v>6669</v>
      </c>
      <c r="B3413" s="145" t="s">
        <v>6670</v>
      </c>
      <c r="C3413" s="150" t="s">
        <v>50</v>
      </c>
      <c r="D3413" s="177">
        <v>106.15200805664062</v>
      </c>
      <c r="E3413" s="188">
        <v>106.15200805664062</v>
      </c>
    </row>
    <row r="3414" spans="1:5" ht="75">
      <c r="A3414" s="135" t="s">
        <v>6671</v>
      </c>
      <c r="B3414" s="145" t="s">
        <v>6672</v>
      </c>
      <c r="C3414" s="150" t="s">
        <v>42</v>
      </c>
      <c r="D3414" s="177">
        <v>315.4178466796875</v>
      </c>
      <c r="E3414" s="188">
        <v>315.4178466796875</v>
      </c>
    </row>
    <row r="3415" spans="1:5" ht="75">
      <c r="A3415" s="135" t="s">
        <v>6673</v>
      </c>
      <c r="B3415" s="145" t="s">
        <v>6674</v>
      </c>
      <c r="C3415" s="150" t="s">
        <v>20</v>
      </c>
      <c r="D3415" s="177">
        <v>455.79190063476562</v>
      </c>
      <c r="E3415" s="188">
        <v>455.79190063476562</v>
      </c>
    </row>
    <row r="3416" spans="1:5" ht="60">
      <c r="A3416" s="135" t="s">
        <v>6675</v>
      </c>
      <c r="B3416" s="145" t="s">
        <v>6676</v>
      </c>
      <c r="C3416" s="150" t="s">
        <v>373</v>
      </c>
      <c r="D3416" s="171">
        <v>5.5779871940612793</v>
      </c>
      <c r="E3416" s="182">
        <v>5.5779871940612793</v>
      </c>
    </row>
    <row r="3417" spans="1:5" ht="75">
      <c r="A3417" s="135" t="s">
        <v>6677</v>
      </c>
      <c r="B3417" s="145" t="s">
        <v>6678</v>
      </c>
      <c r="C3417" s="150" t="s">
        <v>368</v>
      </c>
      <c r="D3417" s="176">
        <v>2713.935546875</v>
      </c>
      <c r="E3417" s="187">
        <v>2713.935546875</v>
      </c>
    </row>
    <row r="3418" spans="1:5" ht="75">
      <c r="A3418" s="135" t="s">
        <v>6679</v>
      </c>
      <c r="B3418" s="145" t="s">
        <v>6680</v>
      </c>
      <c r="C3418" s="150" t="s">
        <v>368</v>
      </c>
      <c r="D3418" s="177">
        <v>166.44696044921875</v>
      </c>
      <c r="E3418" s="188">
        <v>166.44696044921875</v>
      </c>
    </row>
    <row r="3419" spans="1:5" ht="75">
      <c r="A3419" s="135" t="s">
        <v>6681</v>
      </c>
      <c r="B3419" s="145" t="s">
        <v>6682</v>
      </c>
      <c r="C3419" s="150"/>
      <c r="D3419" s="171">
        <v>1</v>
      </c>
      <c r="E3419" s="182">
        <v>1</v>
      </c>
    </row>
    <row r="3420" spans="1:5" ht="60">
      <c r="A3420" s="135" t="s">
        <v>6683</v>
      </c>
      <c r="B3420" s="145" t="s">
        <v>6684</v>
      </c>
      <c r="C3420" s="150" t="s">
        <v>4743</v>
      </c>
      <c r="D3420" s="172">
        <v>59.751506805419922</v>
      </c>
      <c r="E3420" s="183">
        <v>59.751506805419922</v>
      </c>
    </row>
    <row r="3421" spans="1:5" ht="75">
      <c r="A3421" s="135" t="s">
        <v>6685</v>
      </c>
      <c r="B3421" s="145" t="s">
        <v>6686</v>
      </c>
      <c r="C3421" s="150" t="s">
        <v>373</v>
      </c>
      <c r="D3421" s="171">
        <v>7.171994686126709</v>
      </c>
      <c r="E3421" s="182">
        <v>7.171994686126709</v>
      </c>
    </row>
    <row r="3422" spans="1:5" ht="75">
      <c r="A3422" s="135" t="s">
        <v>6687</v>
      </c>
      <c r="B3422" s="145" t="s">
        <v>6688</v>
      </c>
      <c r="C3422" s="150" t="s">
        <v>6577</v>
      </c>
      <c r="D3422" s="178">
        <v>8.2418598234653473E-2</v>
      </c>
      <c r="E3422" s="189">
        <v>8.2418598234653473E-2</v>
      </c>
    </row>
    <row r="3423" spans="1:5" ht="75">
      <c r="A3423" s="135" t="s">
        <v>6689</v>
      </c>
      <c r="B3423" s="145" t="s">
        <v>6690</v>
      </c>
      <c r="C3423" s="150" t="s">
        <v>6580</v>
      </c>
      <c r="D3423" s="179">
        <v>2.0606410544132814E-5</v>
      </c>
      <c r="E3423" s="190">
        <v>2.0606410544132814E-5</v>
      </c>
    </row>
    <row r="3424" spans="1:5" ht="60">
      <c r="A3424" s="135" t="s">
        <v>6691</v>
      </c>
      <c r="B3424" s="145" t="s">
        <v>6692</v>
      </c>
      <c r="C3424" s="150" t="s">
        <v>50</v>
      </c>
      <c r="D3424" s="177">
        <v>105.10099029541016</v>
      </c>
      <c r="E3424" s="188">
        <v>105.10099029541016</v>
      </c>
    </row>
    <row r="3425" spans="1:5" ht="60">
      <c r="A3425" s="135" t="s">
        <v>6693</v>
      </c>
      <c r="B3425" s="145" t="s">
        <v>6694</v>
      </c>
      <c r="C3425" s="150" t="s">
        <v>42</v>
      </c>
      <c r="D3425" s="177">
        <v>404.00454711914062</v>
      </c>
      <c r="E3425" s="188">
        <v>404.00454711914062</v>
      </c>
    </row>
    <row r="3426" spans="1:5" ht="60">
      <c r="A3426" s="135" t="s">
        <v>6695</v>
      </c>
      <c r="B3426" s="145" t="s">
        <v>6696</v>
      </c>
      <c r="C3426" s="150" t="s">
        <v>20</v>
      </c>
      <c r="D3426" s="177">
        <v>455.79190063476562</v>
      </c>
      <c r="E3426" s="188">
        <v>455.79190063476562</v>
      </c>
    </row>
    <row r="3427" spans="1:5" ht="60">
      <c r="A3427" s="135" t="s">
        <v>6697</v>
      </c>
      <c r="B3427" s="145" t="s">
        <v>6698</v>
      </c>
      <c r="C3427" s="150" t="s">
        <v>373</v>
      </c>
      <c r="D3427" s="171">
        <v>6.1965203285217285</v>
      </c>
      <c r="E3427" s="182">
        <v>6.1965203285217285</v>
      </c>
    </row>
    <row r="3428" spans="1:5" ht="60">
      <c r="A3428" s="135" t="s">
        <v>6699</v>
      </c>
      <c r="B3428" s="145" t="s">
        <v>6700</v>
      </c>
      <c r="C3428" s="150" t="s">
        <v>368</v>
      </c>
      <c r="D3428" s="173">
        <v>3098.765869140625</v>
      </c>
      <c r="E3428" s="184">
        <v>3098.765869140625</v>
      </c>
    </row>
    <row r="3429" spans="1:5" ht="60">
      <c r="A3429" s="135" t="s">
        <v>6701</v>
      </c>
      <c r="B3429" s="145" t="s">
        <v>6702</v>
      </c>
      <c r="C3429" s="150" t="s">
        <v>368</v>
      </c>
      <c r="D3429" s="177">
        <v>551.27716064453125</v>
      </c>
      <c r="E3429" s="188">
        <v>551.27716064453125</v>
      </c>
    </row>
    <row r="3430" spans="1:5" ht="60">
      <c r="A3430" s="135" t="s">
        <v>6703</v>
      </c>
      <c r="B3430" s="145" t="s">
        <v>6704</v>
      </c>
      <c r="C3430" s="150"/>
      <c r="D3430" s="171">
        <v>1.2976192235946655</v>
      </c>
      <c r="E3430" s="182">
        <v>1.2976192235946655</v>
      </c>
    </row>
    <row r="3431" spans="1:5" ht="60">
      <c r="A3431" s="135" t="s">
        <v>6705</v>
      </c>
      <c r="B3431" s="145" t="s">
        <v>6706</v>
      </c>
      <c r="C3431" s="150" t="s">
        <v>4743</v>
      </c>
      <c r="D3431" s="172">
        <v>39.72808837890625</v>
      </c>
      <c r="E3431" s="183">
        <v>39.72808837890625</v>
      </c>
    </row>
    <row r="3432" spans="1:5" ht="60">
      <c r="A3432" s="135" t="s">
        <v>6707</v>
      </c>
      <c r="B3432" s="145" t="s">
        <v>6708</v>
      </c>
      <c r="C3432" s="150" t="s">
        <v>373</v>
      </c>
      <c r="D3432" s="171">
        <v>3.1221845149993896</v>
      </c>
      <c r="E3432" s="182">
        <v>3.1221845149993896</v>
      </c>
    </row>
    <row r="3433" spans="1:5" ht="60">
      <c r="A3433" s="135" t="s">
        <v>6709</v>
      </c>
      <c r="B3433" s="145" t="s">
        <v>6710</v>
      </c>
      <c r="C3433" s="150" t="s">
        <v>6577</v>
      </c>
      <c r="D3433" s="178">
        <v>6.8449333310127258E-2</v>
      </c>
      <c r="E3433" s="189">
        <v>6.8449333310127258E-2</v>
      </c>
    </row>
    <row r="3434" spans="1:5" ht="60">
      <c r="A3434" s="135" t="s">
        <v>6711</v>
      </c>
      <c r="B3434" s="145" t="s">
        <v>6712</v>
      </c>
      <c r="C3434" s="150" t="s">
        <v>6580</v>
      </c>
      <c r="D3434" s="179">
        <v>2.4706681870156899E-5</v>
      </c>
      <c r="E3434" s="190">
        <v>2.4706681870156899E-5</v>
      </c>
    </row>
    <row r="3435" spans="1:5" ht="30">
      <c r="A3435" s="135" t="s">
        <v>6713</v>
      </c>
      <c r="B3435" s="145" t="s">
        <v>6714</v>
      </c>
      <c r="C3435" s="150" t="s">
        <v>50</v>
      </c>
      <c r="D3435" s="172">
        <v>11.479999542236328</v>
      </c>
      <c r="E3435" s="183">
        <v>11.479999542236328</v>
      </c>
    </row>
    <row r="3436" spans="1:5" ht="30">
      <c r="A3436" s="135" t="s">
        <v>6715</v>
      </c>
      <c r="B3436" s="145" t="s">
        <v>6716</v>
      </c>
      <c r="C3436" s="150" t="s">
        <v>42</v>
      </c>
      <c r="D3436" s="177">
        <v>455.2120361328125</v>
      </c>
      <c r="E3436" s="188">
        <v>455.2120361328125</v>
      </c>
    </row>
    <row r="3437" spans="1:5" ht="30">
      <c r="A3437" s="135" t="s">
        <v>6717</v>
      </c>
      <c r="B3437" s="145" t="s">
        <v>6718</v>
      </c>
      <c r="C3437" s="150" t="s">
        <v>20</v>
      </c>
      <c r="D3437" s="177">
        <v>457.77401733398437</v>
      </c>
      <c r="E3437" s="188">
        <v>457.77401733398437</v>
      </c>
    </row>
    <row r="3438" spans="1:5" ht="30">
      <c r="A3438" s="135" t="s">
        <v>6719</v>
      </c>
      <c r="B3438" s="145" t="s">
        <v>6720</v>
      </c>
      <c r="C3438" s="150" t="s">
        <v>373</v>
      </c>
      <c r="D3438" s="171">
        <v>7.5695886611938477</v>
      </c>
      <c r="E3438" s="182">
        <v>7.5695886611938477</v>
      </c>
    </row>
    <row r="3439" spans="1:5" ht="30">
      <c r="A3439" s="135" t="s">
        <v>6721</v>
      </c>
      <c r="B3439" s="145" t="s">
        <v>6722</v>
      </c>
      <c r="C3439" s="150" t="s">
        <v>368</v>
      </c>
      <c r="D3439" s="173">
        <v>3380.5</v>
      </c>
      <c r="E3439" s="184">
        <v>3380.5</v>
      </c>
    </row>
    <row r="3440" spans="1:5" ht="30">
      <c r="A3440" s="135" t="s">
        <v>6723</v>
      </c>
      <c r="B3440" s="145" t="s">
        <v>6724</v>
      </c>
      <c r="C3440" s="150" t="s">
        <v>368</v>
      </c>
      <c r="D3440" s="177">
        <v>833.0113525390625</v>
      </c>
      <c r="E3440" s="188">
        <v>833.0113525390625</v>
      </c>
    </row>
    <row r="3441" spans="1:5" ht="30">
      <c r="A3441" s="135" t="s">
        <v>6725</v>
      </c>
      <c r="B3441" s="145" t="s">
        <v>6726</v>
      </c>
      <c r="C3441" s="150"/>
      <c r="D3441" s="171">
        <v>1.300262451171875</v>
      </c>
      <c r="E3441" s="182">
        <v>1.300262451171875</v>
      </c>
    </row>
    <row r="3442" spans="1:5" ht="30">
      <c r="A3442" s="135" t="s">
        <v>6727</v>
      </c>
      <c r="B3442" s="145" t="s">
        <v>6728</v>
      </c>
      <c r="C3442" s="150" t="s">
        <v>4743</v>
      </c>
      <c r="D3442" s="171">
        <v>3.4534876346588135</v>
      </c>
      <c r="E3442" s="182">
        <v>3.4534876346588135</v>
      </c>
    </row>
    <row r="3443" spans="1:5" ht="30">
      <c r="A3443" s="135" t="s">
        <v>6729</v>
      </c>
      <c r="B3443" s="145" t="s">
        <v>6730</v>
      </c>
      <c r="C3443" s="150" t="s">
        <v>373</v>
      </c>
      <c r="D3443" s="171">
        <v>2.1461207866668701</v>
      </c>
      <c r="E3443" s="182">
        <v>2.1461207866668701</v>
      </c>
    </row>
    <row r="3444" spans="1:5" ht="45">
      <c r="A3444" s="135" t="s">
        <v>6731</v>
      </c>
      <c r="B3444" s="145" t="s">
        <v>6732</v>
      </c>
      <c r="C3444" s="150" t="s">
        <v>6577</v>
      </c>
      <c r="D3444" s="178">
        <v>6.215241551399231E-2</v>
      </c>
      <c r="E3444" s="189">
        <v>6.215241551399231E-2</v>
      </c>
    </row>
    <row r="3445" spans="1:5" ht="45">
      <c r="A3445" s="135" t="s">
        <v>6733</v>
      </c>
      <c r="B3445" s="145" t="s">
        <v>6734</v>
      </c>
      <c r="C3445" s="150" t="s">
        <v>6580</v>
      </c>
      <c r="D3445" s="179">
        <v>2.6740561224869452E-5</v>
      </c>
      <c r="E3445" s="190">
        <v>2.6740561224869452E-5</v>
      </c>
    </row>
    <row r="3446" spans="1:5" ht="30">
      <c r="A3446" s="135" t="s">
        <v>6735</v>
      </c>
      <c r="B3446" s="145" t="s">
        <v>6736</v>
      </c>
      <c r="C3446" s="150" t="s">
        <v>50</v>
      </c>
      <c r="D3446" s="172">
        <v>11.479999542236328</v>
      </c>
      <c r="E3446" s="183">
        <v>11.479999542236328</v>
      </c>
    </row>
    <row r="3447" spans="1:5" ht="45">
      <c r="A3447" s="135" t="s">
        <v>6737</v>
      </c>
      <c r="B3447" s="145" t="s">
        <v>6738</v>
      </c>
      <c r="C3447" s="150" t="s">
        <v>42</v>
      </c>
      <c r="D3447" s="177">
        <v>455.2120361328125</v>
      </c>
      <c r="E3447" s="188">
        <v>455.2120361328125</v>
      </c>
    </row>
    <row r="3448" spans="1:5" ht="45">
      <c r="A3448" s="135" t="s">
        <v>6739</v>
      </c>
      <c r="B3448" s="145" t="s">
        <v>6740</v>
      </c>
      <c r="C3448" s="150" t="s">
        <v>20</v>
      </c>
      <c r="D3448" s="177">
        <v>434.1968994140625</v>
      </c>
      <c r="E3448" s="188">
        <v>434.1968994140625</v>
      </c>
    </row>
    <row r="3449" spans="1:5" ht="30">
      <c r="A3449" s="135" t="s">
        <v>6741</v>
      </c>
      <c r="B3449" s="145" t="s">
        <v>6742</v>
      </c>
      <c r="C3449" s="150" t="s">
        <v>373</v>
      </c>
      <c r="D3449" s="171">
        <v>7.5695886611938477</v>
      </c>
      <c r="E3449" s="182">
        <v>7.5695886611938477</v>
      </c>
    </row>
    <row r="3450" spans="1:5" ht="30">
      <c r="A3450" s="135" t="s">
        <v>6743</v>
      </c>
      <c r="B3450" s="145" t="s">
        <v>6744</v>
      </c>
      <c r="C3450" s="150" t="s">
        <v>368</v>
      </c>
      <c r="D3450" s="173">
        <v>3380.5</v>
      </c>
      <c r="E3450" s="184">
        <v>3380.5</v>
      </c>
    </row>
    <row r="3451" spans="1:5" ht="45">
      <c r="A3451" s="135" t="s">
        <v>6745</v>
      </c>
      <c r="B3451" s="145" t="s">
        <v>6746</v>
      </c>
      <c r="C3451" s="150" t="s">
        <v>368</v>
      </c>
      <c r="D3451" s="177">
        <v>833.0113525390625</v>
      </c>
      <c r="E3451" s="188">
        <v>833.0113525390625</v>
      </c>
    </row>
    <row r="3452" spans="1:5" ht="45">
      <c r="A3452" s="135" t="s">
        <v>6747</v>
      </c>
      <c r="B3452" s="145" t="s">
        <v>6748</v>
      </c>
      <c r="C3452" s="150"/>
      <c r="D3452" s="171">
        <v>1.300262451171875</v>
      </c>
      <c r="E3452" s="182">
        <v>1.300262451171875</v>
      </c>
    </row>
    <row r="3453" spans="1:5" ht="30">
      <c r="A3453" s="135" t="s">
        <v>6749</v>
      </c>
      <c r="B3453" s="145" t="s">
        <v>6750</v>
      </c>
      <c r="C3453" s="150" t="s">
        <v>4743</v>
      </c>
      <c r="D3453" s="171">
        <v>3.4534876346588135</v>
      </c>
      <c r="E3453" s="182">
        <v>3.4534876346588135</v>
      </c>
    </row>
    <row r="3454" spans="1:5" ht="45">
      <c r="A3454" s="135" t="s">
        <v>6751</v>
      </c>
      <c r="B3454" s="145" t="s">
        <v>6752</v>
      </c>
      <c r="C3454" s="150" t="s">
        <v>373</v>
      </c>
      <c r="D3454" s="171">
        <v>2.1461207866668701</v>
      </c>
      <c r="E3454" s="182">
        <v>2.1461207866668701</v>
      </c>
    </row>
    <row r="3455" spans="1:5" ht="45">
      <c r="A3455" s="135" t="s">
        <v>6753</v>
      </c>
      <c r="B3455" s="145" t="s">
        <v>6754</v>
      </c>
      <c r="C3455" s="150" t="s">
        <v>6577</v>
      </c>
      <c r="D3455" s="178">
        <v>6.215241551399231E-2</v>
      </c>
      <c r="E3455" s="189">
        <v>6.215241551399231E-2</v>
      </c>
    </row>
    <row r="3456" spans="1:5" ht="45">
      <c r="A3456" s="135" t="s">
        <v>6755</v>
      </c>
      <c r="B3456" s="145" t="s">
        <v>6756</v>
      </c>
      <c r="C3456" s="150" t="s">
        <v>6580</v>
      </c>
      <c r="D3456" s="179">
        <v>2.6740561224869452E-5</v>
      </c>
      <c r="E3456" s="190">
        <v>2.6740561224869452E-5</v>
      </c>
    </row>
    <row r="3457" spans="1:5" ht="30">
      <c r="A3457" s="135" t="s">
        <v>6757</v>
      </c>
      <c r="B3457" s="145" t="s">
        <v>6758</v>
      </c>
      <c r="C3457" s="150" t="s">
        <v>50</v>
      </c>
      <c r="D3457" s="171">
        <v>4.4642000198364258</v>
      </c>
      <c r="E3457" s="182">
        <v>4.4642000198364258</v>
      </c>
    </row>
    <row r="3458" spans="1:5" ht="30">
      <c r="A3458" s="135" t="s">
        <v>6759</v>
      </c>
      <c r="B3458" s="145" t="s">
        <v>6760</v>
      </c>
      <c r="C3458" s="150" t="s">
        <v>42</v>
      </c>
      <c r="D3458" s="177">
        <v>348.98095703125</v>
      </c>
      <c r="E3458" s="188">
        <v>348.98095703125</v>
      </c>
    </row>
    <row r="3459" spans="1:5" ht="30">
      <c r="A3459" s="135" t="s">
        <v>6761</v>
      </c>
      <c r="B3459" s="145" t="s">
        <v>6762</v>
      </c>
      <c r="C3459" s="150" t="s">
        <v>20</v>
      </c>
      <c r="D3459" s="177">
        <v>433.73947143554687</v>
      </c>
      <c r="E3459" s="188">
        <v>433.73947143554687</v>
      </c>
    </row>
    <row r="3460" spans="1:5" ht="30">
      <c r="A3460" s="135" t="s">
        <v>6763</v>
      </c>
      <c r="B3460" s="145" t="s">
        <v>6764</v>
      </c>
      <c r="C3460" s="150" t="s">
        <v>373</v>
      </c>
      <c r="D3460" s="171">
        <v>7.6846880912780762</v>
      </c>
      <c r="E3460" s="182">
        <v>7.6846880912780762</v>
      </c>
    </row>
    <row r="3461" spans="1:5" ht="30">
      <c r="A3461" s="135" t="s">
        <v>6765</v>
      </c>
      <c r="B3461" s="145" t="s">
        <v>6766</v>
      </c>
      <c r="C3461" s="150" t="s">
        <v>368</v>
      </c>
      <c r="D3461" s="173">
        <v>3167</v>
      </c>
      <c r="E3461" s="184">
        <v>3167</v>
      </c>
    </row>
    <row r="3462" spans="1:5" ht="30">
      <c r="A3462" s="135" t="s">
        <v>6767</v>
      </c>
      <c r="B3462" s="145" t="s">
        <v>6768</v>
      </c>
      <c r="C3462" s="150" t="s">
        <v>368</v>
      </c>
      <c r="D3462" s="177">
        <v>619.51129150390625</v>
      </c>
      <c r="E3462" s="188">
        <v>619.51129150390625</v>
      </c>
    </row>
    <row r="3463" spans="1:5" ht="30">
      <c r="A3463" s="135" t="s">
        <v>6769</v>
      </c>
      <c r="B3463" s="145" t="s">
        <v>6770</v>
      </c>
      <c r="C3463" s="150"/>
      <c r="D3463" s="171">
        <v>1.1998863220214844</v>
      </c>
      <c r="E3463" s="182">
        <v>1.1998863220214844</v>
      </c>
    </row>
    <row r="3464" spans="1:5" ht="30">
      <c r="A3464" s="135" t="s">
        <v>6771</v>
      </c>
      <c r="B3464" s="145" t="s">
        <v>6772</v>
      </c>
      <c r="C3464" s="150" t="s">
        <v>4743</v>
      </c>
      <c r="D3464" s="171">
        <v>1.5672078132629395</v>
      </c>
      <c r="E3464" s="182">
        <v>1.5672078132629395</v>
      </c>
    </row>
    <row r="3465" spans="1:5" ht="30">
      <c r="A3465" s="135" t="s">
        <v>6773</v>
      </c>
      <c r="B3465" s="145" t="s">
        <v>6774</v>
      </c>
      <c r="C3465" s="150" t="s">
        <v>373</v>
      </c>
      <c r="D3465" s="171">
        <v>2.0660796165466309</v>
      </c>
      <c r="E3465" s="182">
        <v>2.0660796165466309</v>
      </c>
    </row>
    <row r="3466" spans="1:5" ht="45">
      <c r="A3466" s="135" t="s">
        <v>6775</v>
      </c>
      <c r="B3466" s="145" t="s">
        <v>6776</v>
      </c>
      <c r="C3466" s="150" t="s">
        <v>6577</v>
      </c>
      <c r="D3466" s="178">
        <v>4.9206148833036423E-2</v>
      </c>
      <c r="E3466" s="189">
        <v>4.9206148833036423E-2</v>
      </c>
    </row>
    <row r="3467" spans="1:5" ht="45">
      <c r="A3467" s="135" t="s">
        <v>6777</v>
      </c>
      <c r="B3467" s="145" t="s">
        <v>6778</v>
      </c>
      <c r="C3467" s="150" t="s">
        <v>6580</v>
      </c>
      <c r="D3467" s="179">
        <v>2.2314838133752346E-5</v>
      </c>
      <c r="E3467" s="190">
        <v>2.2314838133752346E-5</v>
      </c>
    </row>
    <row r="3468" spans="1:5" ht="60">
      <c r="A3468" s="135" t="s">
        <v>6779</v>
      </c>
      <c r="B3468" s="145" t="s">
        <v>6780</v>
      </c>
      <c r="C3468" s="150" t="s">
        <v>50</v>
      </c>
      <c r="D3468" s="177">
        <v>104.06040191650391</v>
      </c>
      <c r="E3468" s="188">
        <v>104.06040191650391</v>
      </c>
    </row>
    <row r="3469" spans="1:5" ht="60">
      <c r="A3469" s="135" t="s">
        <v>6781</v>
      </c>
      <c r="B3469" s="145" t="s">
        <v>6782</v>
      </c>
      <c r="C3469" s="150" t="s">
        <v>42</v>
      </c>
      <c r="D3469" s="177">
        <v>410.00424194335937</v>
      </c>
      <c r="E3469" s="188">
        <v>410.00424194335937</v>
      </c>
    </row>
    <row r="3470" spans="1:5" ht="60">
      <c r="A3470" s="135" t="s">
        <v>6783</v>
      </c>
      <c r="B3470" s="145" t="s">
        <v>6784</v>
      </c>
      <c r="C3470" s="150" t="s">
        <v>20</v>
      </c>
      <c r="D3470" s="177">
        <v>455.79190063476562</v>
      </c>
      <c r="E3470" s="188">
        <v>455.79190063476562</v>
      </c>
    </row>
    <row r="3471" spans="1:5" ht="60">
      <c r="A3471" s="135" t="s">
        <v>6785</v>
      </c>
      <c r="B3471" s="145" t="s">
        <v>6786</v>
      </c>
      <c r="C3471" s="150" t="s">
        <v>373</v>
      </c>
      <c r="D3471" s="171">
        <v>6.2309713363647461</v>
      </c>
      <c r="E3471" s="182">
        <v>6.2309713363647461</v>
      </c>
    </row>
    <row r="3472" spans="1:5" ht="60">
      <c r="A3472" s="135" t="s">
        <v>6787</v>
      </c>
      <c r="B3472" s="145" t="s">
        <v>6788</v>
      </c>
      <c r="C3472" s="150" t="s">
        <v>368</v>
      </c>
      <c r="D3472" s="173">
        <v>3119.5419921875</v>
      </c>
      <c r="E3472" s="184">
        <v>3119.5419921875</v>
      </c>
    </row>
    <row r="3473" spans="1:5" ht="60">
      <c r="A3473" s="135" t="s">
        <v>6789</v>
      </c>
      <c r="B3473" s="145" t="s">
        <v>6790</v>
      </c>
      <c r="C3473" s="150" t="s">
        <v>368</v>
      </c>
      <c r="D3473" s="177">
        <v>572.0533447265625</v>
      </c>
      <c r="E3473" s="188">
        <v>572.0533447265625</v>
      </c>
    </row>
    <row r="3474" spans="1:5" ht="60">
      <c r="A3474" s="135" t="s">
        <v>6791</v>
      </c>
      <c r="B3474" s="145" t="s">
        <v>6792</v>
      </c>
      <c r="C3474" s="150"/>
      <c r="D3474" s="171">
        <v>1.3106895685195923</v>
      </c>
      <c r="E3474" s="182">
        <v>1.3106895685195923</v>
      </c>
    </row>
    <row r="3475" spans="1:5" ht="60">
      <c r="A3475" s="135" t="s">
        <v>6793</v>
      </c>
      <c r="B3475" s="145" t="s">
        <v>6794</v>
      </c>
      <c r="C3475" s="150" t="s">
        <v>4743</v>
      </c>
      <c r="D3475" s="172">
        <v>38.627887725830078</v>
      </c>
      <c r="E3475" s="183">
        <v>38.627887725830078</v>
      </c>
    </row>
    <row r="3476" spans="1:5" ht="60">
      <c r="A3476" s="135" t="s">
        <v>6795</v>
      </c>
      <c r="B3476" s="145" t="s">
        <v>6796</v>
      </c>
      <c r="C3476" s="150" t="s">
        <v>373</v>
      </c>
      <c r="D3476" s="171">
        <v>3.0421698093414307</v>
      </c>
      <c r="E3476" s="182">
        <v>3.0421698093414307</v>
      </c>
    </row>
    <row r="3477" spans="1:5" ht="60">
      <c r="A3477" s="135" t="s">
        <v>6797</v>
      </c>
      <c r="B3477" s="145" t="s">
        <v>6798</v>
      </c>
      <c r="C3477" s="150" t="s">
        <v>6577</v>
      </c>
      <c r="D3477" s="178">
        <v>6.8504303693771362E-2</v>
      </c>
      <c r="E3477" s="189">
        <v>6.8504303693771362E-2</v>
      </c>
    </row>
    <row r="3478" spans="1:5" ht="60">
      <c r="A3478" s="135" t="s">
        <v>6799</v>
      </c>
      <c r="B3478" s="145" t="s">
        <v>6800</v>
      </c>
      <c r="C3478" s="150" t="s">
        <v>6580</v>
      </c>
      <c r="D3478" s="179">
        <v>2.4972263418021612E-5</v>
      </c>
      <c r="E3478" s="190">
        <v>2.4972263418021612E-5</v>
      </c>
    </row>
    <row r="3479" spans="1:5" ht="45">
      <c r="A3479" s="135" t="s">
        <v>6801</v>
      </c>
      <c r="B3479" s="145" t="s">
        <v>6802</v>
      </c>
      <c r="C3479" s="150" t="s">
        <v>50</v>
      </c>
      <c r="D3479" s="171">
        <v>4.4200000762939453</v>
      </c>
      <c r="E3479" s="182">
        <v>4.4200000762939453</v>
      </c>
    </row>
    <row r="3480" spans="1:5" ht="45">
      <c r="A3480" s="135" t="s">
        <v>6803</v>
      </c>
      <c r="B3480" s="145" t="s">
        <v>6804</v>
      </c>
      <c r="C3480" s="150" t="s">
        <v>42</v>
      </c>
      <c r="D3480" s="177">
        <v>348.93911743164062</v>
      </c>
      <c r="E3480" s="188">
        <v>348.93911743164062</v>
      </c>
    </row>
    <row r="3481" spans="1:5" ht="45">
      <c r="A3481" s="135" t="s">
        <v>6805</v>
      </c>
      <c r="B3481" s="145" t="s">
        <v>6806</v>
      </c>
      <c r="C3481" s="150" t="s">
        <v>20</v>
      </c>
      <c r="D3481" s="177">
        <v>413.28915405273438</v>
      </c>
      <c r="E3481" s="188">
        <v>413.28915405273438</v>
      </c>
    </row>
    <row r="3482" spans="1:5" ht="45">
      <c r="A3482" s="135" t="s">
        <v>6807</v>
      </c>
      <c r="B3482" s="145" t="s">
        <v>6808</v>
      </c>
      <c r="C3482" s="150" t="s">
        <v>373</v>
      </c>
      <c r="D3482" s="171">
        <v>7.6892437934875488</v>
      </c>
      <c r="E3482" s="182">
        <v>7.6892437934875488</v>
      </c>
    </row>
    <row r="3483" spans="1:5" ht="45">
      <c r="A3483" s="135" t="s">
        <v>6809</v>
      </c>
      <c r="B3483" s="145" t="s">
        <v>6810</v>
      </c>
      <c r="C3483" s="150" t="s">
        <v>368</v>
      </c>
      <c r="D3483" s="173">
        <v>3167</v>
      </c>
      <c r="E3483" s="184">
        <v>3167</v>
      </c>
    </row>
    <row r="3484" spans="1:5" ht="45">
      <c r="A3484" s="135" t="s">
        <v>6811</v>
      </c>
      <c r="B3484" s="145" t="s">
        <v>6812</v>
      </c>
      <c r="C3484" s="150" t="s">
        <v>368</v>
      </c>
      <c r="D3484" s="177">
        <v>619.51129150390625</v>
      </c>
      <c r="E3484" s="188">
        <v>619.51129150390625</v>
      </c>
    </row>
    <row r="3485" spans="1:5" ht="45">
      <c r="A3485" s="135" t="s">
        <v>6813</v>
      </c>
      <c r="B3485" s="145" t="s">
        <v>6814</v>
      </c>
      <c r="C3485" s="150"/>
      <c r="D3485" s="171">
        <v>1.1999912261962891</v>
      </c>
      <c r="E3485" s="182">
        <v>1.1999912261962891</v>
      </c>
    </row>
    <row r="3486" spans="1:5" ht="45">
      <c r="A3486" s="135" t="s">
        <v>6815</v>
      </c>
      <c r="B3486" s="145" t="s">
        <v>6816</v>
      </c>
      <c r="C3486" s="150" t="s">
        <v>4743</v>
      </c>
      <c r="D3486" s="171">
        <v>1.5516752004623413</v>
      </c>
      <c r="E3486" s="182">
        <v>1.5516752004623413</v>
      </c>
    </row>
    <row r="3487" spans="1:5" ht="45">
      <c r="A3487" s="135" t="s">
        <v>6817</v>
      </c>
      <c r="B3487" s="145" t="s">
        <v>6818</v>
      </c>
      <c r="C3487" s="150" t="s">
        <v>373</v>
      </c>
      <c r="D3487" s="171">
        <v>2.065673828125</v>
      </c>
      <c r="E3487" s="182">
        <v>2.065673828125</v>
      </c>
    </row>
    <row r="3488" spans="1:5" ht="45">
      <c r="A3488" s="135" t="s">
        <v>6819</v>
      </c>
      <c r="B3488" s="145" t="s">
        <v>6820</v>
      </c>
      <c r="C3488" s="150" t="s">
        <v>6577</v>
      </c>
      <c r="D3488" s="178">
        <v>4.9197502434253693E-2</v>
      </c>
      <c r="E3488" s="189">
        <v>4.9197502434253693E-2</v>
      </c>
    </row>
    <row r="3489" spans="1:5" ht="45">
      <c r="A3489" s="135" t="s">
        <v>6821</v>
      </c>
      <c r="B3489" s="145" t="s">
        <v>6822</v>
      </c>
      <c r="C3489" s="150" t="s">
        <v>6580</v>
      </c>
      <c r="D3489" s="179">
        <v>2.2313344743452035E-5</v>
      </c>
      <c r="E3489" s="190">
        <v>2.2313344743452035E-5</v>
      </c>
    </row>
    <row r="3490" spans="1:5" ht="30">
      <c r="A3490" s="135" t="s">
        <v>6823</v>
      </c>
      <c r="B3490" s="145" t="s">
        <v>6824</v>
      </c>
      <c r="C3490" s="150" t="s">
        <v>50</v>
      </c>
      <c r="D3490" s="171">
        <v>3.309999942779541</v>
      </c>
      <c r="E3490" s="182">
        <v>3.309999942779541</v>
      </c>
    </row>
    <row r="3491" spans="1:5" ht="45">
      <c r="A3491" s="135" t="s">
        <v>6825</v>
      </c>
      <c r="B3491" s="145" t="s">
        <v>6826</v>
      </c>
      <c r="C3491" s="150" t="s">
        <v>42</v>
      </c>
      <c r="D3491" s="177">
        <v>311.75180053710937</v>
      </c>
      <c r="E3491" s="188">
        <v>311.75180053710937</v>
      </c>
    </row>
    <row r="3492" spans="1:5" ht="30">
      <c r="A3492" s="135" t="s">
        <v>6827</v>
      </c>
      <c r="B3492" s="145" t="s">
        <v>6828</v>
      </c>
      <c r="C3492" s="150" t="s">
        <v>20</v>
      </c>
      <c r="D3492" s="177">
        <v>413.28915405273438</v>
      </c>
      <c r="E3492" s="188">
        <v>413.28915405273438</v>
      </c>
    </row>
    <row r="3493" spans="1:5" ht="30">
      <c r="A3493" s="135" t="s">
        <v>6829</v>
      </c>
      <c r="B3493" s="145" t="s">
        <v>6830</v>
      </c>
      <c r="C3493" s="150" t="s">
        <v>373</v>
      </c>
      <c r="D3493" s="171">
        <v>7.6988096237182617</v>
      </c>
      <c r="E3493" s="182">
        <v>7.6988096237182617</v>
      </c>
    </row>
    <row r="3494" spans="1:5" ht="30">
      <c r="A3494" s="135" t="s">
        <v>6831</v>
      </c>
      <c r="B3494" s="145" t="s">
        <v>6832</v>
      </c>
      <c r="C3494" s="150" t="s">
        <v>368</v>
      </c>
      <c r="D3494" s="173">
        <v>3092.85693359375</v>
      </c>
      <c r="E3494" s="184">
        <v>3092.85693359375</v>
      </c>
    </row>
    <row r="3495" spans="1:5" ht="30">
      <c r="A3495" s="135" t="s">
        <v>6833</v>
      </c>
      <c r="B3495" s="145" t="s">
        <v>6834</v>
      </c>
      <c r="C3495" s="150" t="s">
        <v>368</v>
      </c>
      <c r="D3495" s="177">
        <v>545.3682861328125</v>
      </c>
      <c r="E3495" s="188">
        <v>545.3682861328125</v>
      </c>
    </row>
    <row r="3496" spans="1:5" ht="45">
      <c r="A3496" s="135" t="s">
        <v>6835</v>
      </c>
      <c r="B3496" s="145" t="s">
        <v>6836</v>
      </c>
      <c r="C3496" s="150"/>
      <c r="D3496" s="171">
        <v>1.1687746047973633</v>
      </c>
      <c r="E3496" s="182">
        <v>1.1687746047973633</v>
      </c>
    </row>
    <row r="3497" spans="1:5" ht="30">
      <c r="A3497" s="135" t="s">
        <v>6837</v>
      </c>
      <c r="B3497" s="145" t="s">
        <v>6838</v>
      </c>
      <c r="C3497" s="150" t="s">
        <v>4743</v>
      </c>
      <c r="D3497" s="171">
        <v>1.2353726625442505</v>
      </c>
      <c r="E3497" s="182">
        <v>1.2353726625442505</v>
      </c>
    </row>
    <row r="3498" spans="1:5" ht="30">
      <c r="A3498" s="135" t="s">
        <v>6839</v>
      </c>
      <c r="B3498" s="145" t="s">
        <v>6840</v>
      </c>
      <c r="C3498" s="150" t="s">
        <v>373</v>
      </c>
      <c r="D3498" s="171">
        <v>2.0439925193786621</v>
      </c>
      <c r="E3498" s="182">
        <v>2.0439925193786621</v>
      </c>
    </row>
    <row r="3499" spans="1:5" ht="45">
      <c r="A3499" s="135" t="s">
        <v>6841</v>
      </c>
      <c r="B3499" s="145" t="s">
        <v>6842</v>
      </c>
      <c r="C3499" s="150" t="s">
        <v>6577</v>
      </c>
      <c r="D3499" s="178">
        <v>4.5016497373580933E-2</v>
      </c>
      <c r="E3499" s="189">
        <v>4.5016497373580933E-2</v>
      </c>
    </row>
    <row r="3500" spans="1:5" ht="45">
      <c r="A3500" s="135" t="s">
        <v>6843</v>
      </c>
      <c r="B3500" s="145" t="s">
        <v>6844</v>
      </c>
      <c r="C3500" s="150" t="s">
        <v>6580</v>
      </c>
      <c r="D3500" s="179">
        <v>2.0764808141393587E-5</v>
      </c>
      <c r="E3500" s="190">
        <v>2.0764808141393587E-5</v>
      </c>
    </row>
    <row r="3501" spans="1:5" ht="45">
      <c r="A3501" s="135" t="s">
        <v>6845</v>
      </c>
      <c r="B3501" s="145" t="s">
        <v>6846</v>
      </c>
      <c r="C3501" s="150" t="s">
        <v>50</v>
      </c>
      <c r="D3501" s="171">
        <v>3.309999942779541</v>
      </c>
      <c r="E3501" s="182">
        <v>3.309999942779541</v>
      </c>
    </row>
    <row r="3502" spans="1:5" ht="45">
      <c r="A3502" s="135" t="s">
        <v>6847</v>
      </c>
      <c r="B3502" s="145" t="s">
        <v>6848</v>
      </c>
      <c r="C3502" s="150" t="s">
        <v>42</v>
      </c>
      <c r="D3502" s="177">
        <v>311.75180053710937</v>
      </c>
      <c r="E3502" s="188">
        <v>311.75180053710937</v>
      </c>
    </row>
    <row r="3503" spans="1:5" ht="45">
      <c r="A3503" s="135" t="s">
        <v>6849</v>
      </c>
      <c r="B3503" s="145" t="s">
        <v>6850</v>
      </c>
      <c r="C3503" s="150" t="s">
        <v>20</v>
      </c>
      <c r="D3503" s="177">
        <v>399.866943359375</v>
      </c>
      <c r="E3503" s="188">
        <v>399.866943359375</v>
      </c>
    </row>
    <row r="3504" spans="1:5" ht="45">
      <c r="A3504" s="135" t="s">
        <v>6851</v>
      </c>
      <c r="B3504" s="145" t="s">
        <v>6852</v>
      </c>
      <c r="C3504" s="150" t="s">
        <v>373</v>
      </c>
      <c r="D3504" s="171">
        <v>7.6988096237182617</v>
      </c>
      <c r="E3504" s="182">
        <v>7.6988096237182617</v>
      </c>
    </row>
    <row r="3505" spans="1:5" ht="45">
      <c r="A3505" s="135" t="s">
        <v>6853</v>
      </c>
      <c r="B3505" s="145" t="s">
        <v>6854</v>
      </c>
      <c r="C3505" s="150" t="s">
        <v>368</v>
      </c>
      <c r="D3505" s="173">
        <v>3092.85693359375</v>
      </c>
      <c r="E3505" s="184">
        <v>3092.85693359375</v>
      </c>
    </row>
    <row r="3506" spans="1:5" ht="45">
      <c r="A3506" s="135" t="s">
        <v>6855</v>
      </c>
      <c r="B3506" s="145" t="s">
        <v>6856</v>
      </c>
      <c r="C3506" s="150" t="s">
        <v>368</v>
      </c>
      <c r="D3506" s="177">
        <v>545.3682861328125</v>
      </c>
      <c r="E3506" s="188">
        <v>545.3682861328125</v>
      </c>
    </row>
    <row r="3507" spans="1:5" ht="45">
      <c r="A3507" s="135" t="s">
        <v>6857</v>
      </c>
      <c r="B3507" s="145" t="s">
        <v>6858</v>
      </c>
      <c r="C3507" s="150"/>
      <c r="D3507" s="171">
        <v>1.1687746047973633</v>
      </c>
      <c r="E3507" s="182">
        <v>1.1687746047973633</v>
      </c>
    </row>
    <row r="3508" spans="1:5" ht="45">
      <c r="A3508" s="135" t="s">
        <v>6859</v>
      </c>
      <c r="B3508" s="145" t="s">
        <v>6860</v>
      </c>
      <c r="C3508" s="150" t="s">
        <v>4743</v>
      </c>
      <c r="D3508" s="171">
        <v>1.2353726625442505</v>
      </c>
      <c r="E3508" s="182">
        <v>1.2353726625442505</v>
      </c>
    </row>
    <row r="3509" spans="1:5" ht="45">
      <c r="A3509" s="135" t="s">
        <v>6861</v>
      </c>
      <c r="B3509" s="145" t="s">
        <v>6862</v>
      </c>
      <c r="C3509" s="150" t="s">
        <v>373</v>
      </c>
      <c r="D3509" s="171">
        <v>2.0439925193786621</v>
      </c>
      <c r="E3509" s="182">
        <v>2.0439925193786621</v>
      </c>
    </row>
    <row r="3510" spans="1:5" ht="45">
      <c r="A3510" s="135" t="s">
        <v>6863</v>
      </c>
      <c r="B3510" s="145" t="s">
        <v>6864</v>
      </c>
      <c r="C3510" s="150" t="s">
        <v>6577</v>
      </c>
      <c r="D3510" s="178">
        <v>4.5016497373580933E-2</v>
      </c>
      <c r="E3510" s="189">
        <v>4.5016497373580933E-2</v>
      </c>
    </row>
    <row r="3511" spans="1:5" ht="45">
      <c r="A3511" s="135" t="s">
        <v>6865</v>
      </c>
      <c r="B3511" s="145" t="s">
        <v>6866</v>
      </c>
      <c r="C3511" s="150" t="s">
        <v>6580</v>
      </c>
      <c r="D3511" s="179">
        <v>2.0764808141393587E-5</v>
      </c>
      <c r="E3511" s="190">
        <v>2.0764808141393587E-5</v>
      </c>
    </row>
    <row r="3512" spans="1:5" ht="30">
      <c r="A3512" s="135" t="s">
        <v>6867</v>
      </c>
      <c r="B3512" s="145" t="s">
        <v>6868</v>
      </c>
      <c r="C3512" s="150" t="s">
        <v>50</v>
      </c>
      <c r="D3512" s="171">
        <v>1.8700001239776611</v>
      </c>
      <c r="E3512" s="182">
        <v>1.8700001239776611</v>
      </c>
    </row>
    <row r="3513" spans="1:5" ht="45">
      <c r="A3513" s="135" t="s">
        <v>6869</v>
      </c>
      <c r="B3513" s="145" t="s">
        <v>6870</v>
      </c>
      <c r="C3513" s="150" t="s">
        <v>42</v>
      </c>
      <c r="D3513" s="177">
        <v>243.79974365234375</v>
      </c>
      <c r="E3513" s="188">
        <v>243.79974365234375</v>
      </c>
    </row>
    <row r="3514" spans="1:5" ht="30">
      <c r="A3514" s="135" t="s">
        <v>6871</v>
      </c>
      <c r="B3514" s="145" t="s">
        <v>6872</v>
      </c>
      <c r="C3514" s="150" t="s">
        <v>20</v>
      </c>
      <c r="D3514" s="177">
        <v>399.866943359375</v>
      </c>
      <c r="E3514" s="188">
        <v>399.866943359375</v>
      </c>
    </row>
    <row r="3515" spans="1:5" ht="30">
      <c r="A3515" s="135" t="s">
        <v>6873</v>
      </c>
      <c r="B3515" s="145" t="s">
        <v>6874</v>
      </c>
      <c r="C3515" s="150" t="s">
        <v>373</v>
      </c>
      <c r="D3515" s="171">
        <v>7.7176990509033203</v>
      </c>
      <c r="E3515" s="182">
        <v>7.7176990509033203</v>
      </c>
    </row>
    <row r="3516" spans="1:5" ht="30">
      <c r="A3516" s="135" t="s">
        <v>6875</v>
      </c>
      <c r="B3516" s="145" t="s">
        <v>6876</v>
      </c>
      <c r="C3516" s="150" t="s">
        <v>368</v>
      </c>
      <c r="D3516" s="176">
        <v>2959.24951171875</v>
      </c>
      <c r="E3516" s="187">
        <v>2959.24951171875</v>
      </c>
    </row>
    <row r="3517" spans="1:5" ht="30">
      <c r="A3517" s="135" t="s">
        <v>6877</v>
      </c>
      <c r="B3517" s="145" t="s">
        <v>6878</v>
      </c>
      <c r="C3517" s="150" t="s">
        <v>368</v>
      </c>
      <c r="D3517" s="177">
        <v>411.76101684570312</v>
      </c>
      <c r="E3517" s="188">
        <v>411.76101684570312</v>
      </c>
    </row>
    <row r="3518" spans="1:5" ht="45">
      <c r="A3518" s="135" t="s">
        <v>6879</v>
      </c>
      <c r="B3518" s="145" t="s">
        <v>6880</v>
      </c>
      <c r="C3518" s="150"/>
      <c r="D3518" s="171">
        <v>1.1160107851028442</v>
      </c>
      <c r="E3518" s="182">
        <v>1.1160107851028442</v>
      </c>
    </row>
    <row r="3519" spans="1:5" ht="30">
      <c r="A3519" s="135" t="s">
        <v>6881</v>
      </c>
      <c r="B3519" s="145" t="s">
        <v>6882</v>
      </c>
      <c r="C3519" s="150" t="s">
        <v>4743</v>
      </c>
      <c r="D3519" s="178">
        <v>0.78914743661880493</v>
      </c>
      <c r="E3519" s="189">
        <v>0.78914743661880493</v>
      </c>
    </row>
    <row r="3520" spans="1:5" ht="30">
      <c r="A3520" s="135" t="s">
        <v>6883</v>
      </c>
      <c r="B3520" s="145" t="s">
        <v>6884</v>
      </c>
      <c r="C3520" s="150" t="s">
        <v>373</v>
      </c>
      <c r="D3520" s="171">
        <v>2.0089850425720215</v>
      </c>
      <c r="E3520" s="182">
        <v>2.0089850425720215</v>
      </c>
    </row>
    <row r="3521" spans="1:5" ht="45">
      <c r="A3521" s="135" t="s">
        <v>6885</v>
      </c>
      <c r="B3521" s="145" t="s">
        <v>6886</v>
      </c>
      <c r="C3521" s="150" t="s">
        <v>6577</v>
      </c>
      <c r="D3521" s="178">
        <v>3.7795379757881165E-2</v>
      </c>
      <c r="E3521" s="189">
        <v>3.7795379757881165E-2</v>
      </c>
    </row>
    <row r="3522" spans="1:5" ht="45">
      <c r="A3522" s="135" t="s">
        <v>6887</v>
      </c>
      <c r="B3522" s="145" t="s">
        <v>6888</v>
      </c>
      <c r="C3522" s="150" t="s">
        <v>6580</v>
      </c>
      <c r="D3522" s="179">
        <v>1.7957223462872207E-5</v>
      </c>
      <c r="E3522" s="190">
        <v>1.7957223462872207E-5</v>
      </c>
    </row>
    <row r="3523" spans="1:5" ht="45">
      <c r="A3523" s="135" t="s">
        <v>6889</v>
      </c>
      <c r="B3523" s="145" t="s">
        <v>6890</v>
      </c>
      <c r="C3523" s="150" t="s">
        <v>50</v>
      </c>
      <c r="D3523" s="171">
        <v>1.8700001239776611</v>
      </c>
      <c r="E3523" s="182">
        <v>1.8700001239776611</v>
      </c>
    </row>
    <row r="3524" spans="1:5" ht="45">
      <c r="A3524" s="135" t="s">
        <v>6891</v>
      </c>
      <c r="B3524" s="145" t="s">
        <v>6892</v>
      </c>
      <c r="C3524" s="150" t="s">
        <v>42</v>
      </c>
      <c r="D3524" s="177">
        <v>243.79974365234375</v>
      </c>
      <c r="E3524" s="188">
        <v>243.79974365234375</v>
      </c>
    </row>
    <row r="3525" spans="1:5" ht="45">
      <c r="A3525" s="135" t="s">
        <v>6893</v>
      </c>
      <c r="B3525" s="145" t="s">
        <v>6894</v>
      </c>
      <c r="C3525" s="150" t="s">
        <v>20</v>
      </c>
      <c r="D3525" s="177">
        <v>386.26028442382812</v>
      </c>
      <c r="E3525" s="188">
        <v>386.26028442382812</v>
      </c>
    </row>
    <row r="3526" spans="1:5" ht="45">
      <c r="A3526" s="135" t="s">
        <v>6895</v>
      </c>
      <c r="B3526" s="145" t="s">
        <v>6896</v>
      </c>
      <c r="C3526" s="150" t="s">
        <v>373</v>
      </c>
      <c r="D3526" s="171">
        <v>7.7176990509033203</v>
      </c>
      <c r="E3526" s="182">
        <v>7.7176990509033203</v>
      </c>
    </row>
    <row r="3527" spans="1:5" ht="45">
      <c r="A3527" s="135" t="s">
        <v>6897</v>
      </c>
      <c r="B3527" s="145" t="s">
        <v>6898</v>
      </c>
      <c r="C3527" s="150" t="s">
        <v>368</v>
      </c>
      <c r="D3527" s="176">
        <v>2959.24951171875</v>
      </c>
      <c r="E3527" s="187">
        <v>2959.24951171875</v>
      </c>
    </row>
    <row r="3528" spans="1:5" ht="45">
      <c r="A3528" s="135" t="s">
        <v>6899</v>
      </c>
      <c r="B3528" s="145" t="s">
        <v>6900</v>
      </c>
      <c r="C3528" s="150" t="s">
        <v>368</v>
      </c>
      <c r="D3528" s="177">
        <v>411.76101684570312</v>
      </c>
      <c r="E3528" s="188">
        <v>411.76101684570312</v>
      </c>
    </row>
    <row r="3529" spans="1:5" ht="45">
      <c r="A3529" s="135" t="s">
        <v>6901</v>
      </c>
      <c r="B3529" s="145" t="s">
        <v>6902</v>
      </c>
      <c r="C3529" s="150"/>
      <c r="D3529" s="171">
        <v>1.1160107851028442</v>
      </c>
      <c r="E3529" s="182">
        <v>1.1160107851028442</v>
      </c>
    </row>
    <row r="3530" spans="1:5" ht="45">
      <c r="A3530" s="135" t="s">
        <v>6903</v>
      </c>
      <c r="B3530" s="145" t="s">
        <v>6904</v>
      </c>
      <c r="C3530" s="150" t="s">
        <v>4743</v>
      </c>
      <c r="D3530" s="178">
        <v>0.78914743661880493</v>
      </c>
      <c r="E3530" s="189">
        <v>0.78914743661880493</v>
      </c>
    </row>
    <row r="3531" spans="1:5" ht="45">
      <c r="A3531" s="135" t="s">
        <v>6905</v>
      </c>
      <c r="B3531" s="145" t="s">
        <v>6906</v>
      </c>
      <c r="C3531" s="150" t="s">
        <v>373</v>
      </c>
      <c r="D3531" s="171">
        <v>2.0089850425720215</v>
      </c>
      <c r="E3531" s="182">
        <v>2.0089850425720215</v>
      </c>
    </row>
    <row r="3532" spans="1:5" ht="45">
      <c r="A3532" s="135" t="s">
        <v>6907</v>
      </c>
      <c r="B3532" s="145" t="s">
        <v>6908</v>
      </c>
      <c r="C3532" s="150" t="s">
        <v>6577</v>
      </c>
      <c r="D3532" s="178">
        <v>3.7795379757881165E-2</v>
      </c>
      <c r="E3532" s="189">
        <v>3.7795379757881165E-2</v>
      </c>
    </row>
    <row r="3533" spans="1:5" ht="45">
      <c r="A3533" s="135" t="s">
        <v>6909</v>
      </c>
      <c r="B3533" s="145" t="s">
        <v>6910</v>
      </c>
      <c r="C3533" s="150" t="s">
        <v>6580</v>
      </c>
      <c r="D3533" s="179">
        <v>1.7957223462872207E-5</v>
      </c>
      <c r="E3533" s="190">
        <v>1.7957223462872207E-5</v>
      </c>
    </row>
    <row r="3534" spans="1:5" ht="30">
      <c r="A3534" s="135" t="s">
        <v>6911</v>
      </c>
      <c r="B3534" s="145" t="s">
        <v>6912</v>
      </c>
      <c r="C3534" s="150" t="s">
        <v>50</v>
      </c>
      <c r="D3534" s="171">
        <v>1.2400000095367432</v>
      </c>
      <c r="E3534" s="182">
        <v>1.2400000095367432</v>
      </c>
    </row>
    <row r="3535" spans="1:5" ht="45">
      <c r="A3535" s="135" t="s">
        <v>6913</v>
      </c>
      <c r="B3535" s="145" t="s">
        <v>6914</v>
      </c>
      <c r="C3535" s="150" t="s">
        <v>42</v>
      </c>
      <c r="D3535" s="177">
        <v>199.28897094726562</v>
      </c>
      <c r="E3535" s="188">
        <v>199.28897094726562</v>
      </c>
    </row>
    <row r="3536" spans="1:5" ht="30">
      <c r="A3536" s="135" t="s">
        <v>6915</v>
      </c>
      <c r="B3536" s="145" t="s">
        <v>6916</v>
      </c>
      <c r="C3536" s="150" t="s">
        <v>20</v>
      </c>
      <c r="D3536" s="177">
        <v>386.26028442382812</v>
      </c>
      <c r="E3536" s="188">
        <v>386.26028442382812</v>
      </c>
    </row>
    <row r="3537" spans="1:5" ht="30">
      <c r="A3537" s="135" t="s">
        <v>6917</v>
      </c>
      <c r="B3537" s="145" t="s">
        <v>6918</v>
      </c>
      <c r="C3537" s="150" t="s">
        <v>373</v>
      </c>
      <c r="D3537" s="171">
        <v>7.7315096855163574</v>
      </c>
      <c r="E3537" s="182">
        <v>7.7315096855163574</v>
      </c>
    </row>
    <row r="3538" spans="1:5" ht="30">
      <c r="A3538" s="135" t="s">
        <v>6919</v>
      </c>
      <c r="B3538" s="145" t="s">
        <v>6920</v>
      </c>
      <c r="C3538" s="150" t="s">
        <v>368</v>
      </c>
      <c r="D3538" s="176">
        <v>2872.947998046875</v>
      </c>
      <c r="E3538" s="187">
        <v>2872.947998046875</v>
      </c>
    </row>
    <row r="3539" spans="1:5" ht="30">
      <c r="A3539" s="135" t="s">
        <v>6921</v>
      </c>
      <c r="B3539" s="145" t="s">
        <v>6922</v>
      </c>
      <c r="C3539" s="150" t="s">
        <v>368</v>
      </c>
      <c r="D3539" s="177">
        <v>325.45947265625</v>
      </c>
      <c r="E3539" s="188">
        <v>325.45947265625</v>
      </c>
    </row>
    <row r="3540" spans="1:5" ht="45">
      <c r="A3540" s="135" t="s">
        <v>6923</v>
      </c>
      <c r="B3540" s="145" t="s">
        <v>6924</v>
      </c>
      <c r="C3540" s="150"/>
      <c r="D3540" s="171">
        <v>1.0840708017349243</v>
      </c>
      <c r="E3540" s="182">
        <v>1.0840708017349243</v>
      </c>
    </row>
    <row r="3541" spans="1:5" ht="30">
      <c r="A3541" s="135" t="s">
        <v>6925</v>
      </c>
      <c r="B3541" s="145" t="s">
        <v>6926</v>
      </c>
      <c r="C3541" s="150" t="s">
        <v>4743</v>
      </c>
      <c r="D3541" s="178">
        <v>0.5723947286605835</v>
      </c>
      <c r="E3541" s="189">
        <v>0.5723947286605835</v>
      </c>
    </row>
    <row r="3542" spans="1:5" ht="30">
      <c r="A3542" s="135" t="s">
        <v>6927</v>
      </c>
      <c r="B3542" s="145" t="s">
        <v>6928</v>
      </c>
      <c r="C3542" s="150" t="s">
        <v>373</v>
      </c>
      <c r="D3542" s="171">
        <v>1.9887601137161255</v>
      </c>
      <c r="E3542" s="182">
        <v>1.9887601137161255</v>
      </c>
    </row>
    <row r="3543" spans="1:5" ht="45">
      <c r="A3543" s="135" t="s">
        <v>6929</v>
      </c>
      <c r="B3543" s="145" t="s">
        <v>6930</v>
      </c>
      <c r="C3543" s="150" t="s">
        <v>6577</v>
      </c>
      <c r="D3543" s="178">
        <v>3.3369287848472595E-2</v>
      </c>
      <c r="E3543" s="189">
        <v>3.3369287848472595E-2</v>
      </c>
    </row>
    <row r="3544" spans="1:5" ht="45">
      <c r="A3544" s="135" t="s">
        <v>6931</v>
      </c>
      <c r="B3544" s="145" t="s">
        <v>6932</v>
      </c>
      <c r="C3544" s="150" t="s">
        <v>6580</v>
      </c>
      <c r="D3544" s="179">
        <v>1.6150290321093053E-5</v>
      </c>
      <c r="E3544" s="190">
        <v>1.6150290321093053E-5</v>
      </c>
    </row>
    <row r="3545" spans="1:5" ht="45">
      <c r="A3545" s="135" t="s">
        <v>6933</v>
      </c>
      <c r="B3545" s="145" t="s">
        <v>6934</v>
      </c>
      <c r="C3545" s="150" t="s">
        <v>50</v>
      </c>
      <c r="D3545" s="171">
        <v>1.2400000095367432</v>
      </c>
      <c r="E3545" s="182">
        <v>1.2400000095367432</v>
      </c>
    </row>
    <row r="3546" spans="1:5" ht="45">
      <c r="A3546" s="135" t="s">
        <v>6935</v>
      </c>
      <c r="B3546" s="145" t="s">
        <v>6936</v>
      </c>
      <c r="C3546" s="150" t="s">
        <v>42</v>
      </c>
      <c r="D3546" s="177">
        <v>199.28897094726562</v>
      </c>
      <c r="E3546" s="188">
        <v>199.28897094726562</v>
      </c>
    </row>
    <row r="3547" spans="1:5" ht="45">
      <c r="A3547" s="135" t="s">
        <v>6937</v>
      </c>
      <c r="B3547" s="145" t="s">
        <v>6938</v>
      </c>
      <c r="C3547" s="150" t="s">
        <v>20</v>
      </c>
      <c r="D3547" s="177">
        <v>384.09170532226562</v>
      </c>
      <c r="E3547" s="188">
        <v>384.09170532226562</v>
      </c>
    </row>
    <row r="3548" spans="1:5" ht="45">
      <c r="A3548" s="135" t="s">
        <v>6939</v>
      </c>
      <c r="B3548" s="145" t="s">
        <v>6940</v>
      </c>
      <c r="C3548" s="150" t="s">
        <v>373</v>
      </c>
      <c r="D3548" s="171">
        <v>7.7315096855163574</v>
      </c>
      <c r="E3548" s="182">
        <v>7.7315096855163574</v>
      </c>
    </row>
    <row r="3549" spans="1:5" ht="45">
      <c r="A3549" s="135" t="s">
        <v>6941</v>
      </c>
      <c r="B3549" s="145" t="s">
        <v>6942</v>
      </c>
      <c r="C3549" s="150" t="s">
        <v>368</v>
      </c>
      <c r="D3549" s="176">
        <v>2872.947998046875</v>
      </c>
      <c r="E3549" s="187">
        <v>2872.947998046875</v>
      </c>
    </row>
    <row r="3550" spans="1:5" ht="45">
      <c r="A3550" s="135" t="s">
        <v>6943</v>
      </c>
      <c r="B3550" s="145" t="s">
        <v>6944</v>
      </c>
      <c r="C3550" s="150" t="s">
        <v>368</v>
      </c>
      <c r="D3550" s="177">
        <v>325.45947265625</v>
      </c>
      <c r="E3550" s="188">
        <v>325.45947265625</v>
      </c>
    </row>
    <row r="3551" spans="1:5" ht="45">
      <c r="A3551" s="135" t="s">
        <v>6945</v>
      </c>
      <c r="B3551" s="145" t="s">
        <v>6946</v>
      </c>
      <c r="C3551" s="150"/>
      <c r="D3551" s="171">
        <v>1.0840708017349243</v>
      </c>
      <c r="E3551" s="182">
        <v>1.0840708017349243</v>
      </c>
    </row>
    <row r="3552" spans="1:5" ht="45">
      <c r="A3552" s="135" t="s">
        <v>6947</v>
      </c>
      <c r="B3552" s="145" t="s">
        <v>6948</v>
      </c>
      <c r="C3552" s="150" t="s">
        <v>4743</v>
      </c>
      <c r="D3552" s="178">
        <v>0.5723947286605835</v>
      </c>
      <c r="E3552" s="189">
        <v>0.5723947286605835</v>
      </c>
    </row>
    <row r="3553" spans="1:5" ht="45">
      <c r="A3553" s="135" t="s">
        <v>6949</v>
      </c>
      <c r="B3553" s="145" t="s">
        <v>6950</v>
      </c>
      <c r="C3553" s="150" t="s">
        <v>373</v>
      </c>
      <c r="D3553" s="171">
        <v>1.9887601137161255</v>
      </c>
      <c r="E3553" s="182">
        <v>1.9887601137161255</v>
      </c>
    </row>
    <row r="3554" spans="1:5" ht="45">
      <c r="A3554" s="135" t="s">
        <v>6951</v>
      </c>
      <c r="B3554" s="145" t="s">
        <v>6952</v>
      </c>
      <c r="C3554" s="150" t="s">
        <v>6577</v>
      </c>
      <c r="D3554" s="178">
        <v>3.3369287848472595E-2</v>
      </c>
      <c r="E3554" s="189">
        <v>3.3369287848472595E-2</v>
      </c>
    </row>
    <row r="3555" spans="1:5" ht="45">
      <c r="A3555" s="135" t="s">
        <v>6953</v>
      </c>
      <c r="B3555" s="145" t="s">
        <v>6954</v>
      </c>
      <c r="C3555" s="150" t="s">
        <v>6580</v>
      </c>
      <c r="D3555" s="179">
        <v>1.6150290321093053E-5</v>
      </c>
      <c r="E3555" s="190">
        <v>1.6150290321093053E-5</v>
      </c>
    </row>
    <row r="3556" spans="1:5" ht="30">
      <c r="A3556" s="135" t="s">
        <v>6955</v>
      </c>
      <c r="B3556" s="145" t="s">
        <v>6956</v>
      </c>
      <c r="C3556" s="150" t="s">
        <v>50</v>
      </c>
      <c r="D3556" s="178">
        <v>0.87000000476837158</v>
      </c>
      <c r="E3556" s="189">
        <v>0.87000000476837158</v>
      </c>
    </row>
    <row r="3557" spans="1:5" ht="45">
      <c r="A3557" s="135" t="s">
        <v>6957</v>
      </c>
      <c r="B3557" s="145" t="s">
        <v>6958</v>
      </c>
      <c r="C3557" s="150" t="s">
        <v>42</v>
      </c>
      <c r="D3557" s="177">
        <v>163.65806579589844</v>
      </c>
      <c r="E3557" s="188">
        <v>163.65806579589844</v>
      </c>
    </row>
    <row r="3558" spans="1:5" ht="30">
      <c r="A3558" s="135" t="s">
        <v>6959</v>
      </c>
      <c r="B3558" s="145" t="s">
        <v>6960</v>
      </c>
      <c r="C3558" s="150" t="s">
        <v>20</v>
      </c>
      <c r="D3558" s="177">
        <v>384.09170532226562</v>
      </c>
      <c r="E3558" s="188">
        <v>384.09170532226562</v>
      </c>
    </row>
    <row r="3559" spans="1:5" ht="30">
      <c r="A3559" s="135" t="s">
        <v>6961</v>
      </c>
      <c r="B3559" s="145" t="s">
        <v>6962</v>
      </c>
      <c r="C3559" s="150" t="s">
        <v>373</v>
      </c>
      <c r="D3559" s="171">
        <v>7.7433700561523437</v>
      </c>
      <c r="E3559" s="182">
        <v>7.7433700561523437</v>
      </c>
    </row>
    <row r="3560" spans="1:5" ht="30">
      <c r="A3560" s="135" t="s">
        <v>6963</v>
      </c>
      <c r="B3560" s="145" t="s">
        <v>6964</v>
      </c>
      <c r="C3560" s="150" t="s">
        <v>368</v>
      </c>
      <c r="D3560" s="176">
        <v>2804.4833984375</v>
      </c>
      <c r="E3560" s="187">
        <v>2804.4833984375</v>
      </c>
    </row>
    <row r="3561" spans="1:5" ht="30">
      <c r="A3561" s="135" t="s">
        <v>6965</v>
      </c>
      <c r="B3561" s="145" t="s">
        <v>6966</v>
      </c>
      <c r="C3561" s="150" t="s">
        <v>368</v>
      </c>
      <c r="D3561" s="177">
        <v>256.99478149414062</v>
      </c>
      <c r="E3561" s="188">
        <v>256.99478149414062</v>
      </c>
    </row>
    <row r="3562" spans="1:5" ht="45">
      <c r="A3562" s="135" t="s">
        <v>6967</v>
      </c>
      <c r="B3562" s="145" t="s">
        <v>6968</v>
      </c>
      <c r="C3562" s="150"/>
      <c r="D3562" s="171">
        <v>1.0598218441009521</v>
      </c>
      <c r="E3562" s="182">
        <v>1.0598218441009521</v>
      </c>
    </row>
    <row r="3563" spans="1:5" ht="30">
      <c r="A3563" s="135" t="s">
        <v>6969</v>
      </c>
      <c r="B3563" s="145" t="s">
        <v>6970</v>
      </c>
      <c r="C3563" s="150" t="s">
        <v>4743</v>
      </c>
      <c r="D3563" s="178">
        <v>0.43428626656532288</v>
      </c>
      <c r="E3563" s="189">
        <v>0.43428626656532288</v>
      </c>
    </row>
    <row r="3564" spans="1:5" ht="30">
      <c r="A3564" s="135" t="s">
        <v>6971</v>
      </c>
      <c r="B3564" s="145" t="s">
        <v>6972</v>
      </c>
      <c r="C3564" s="150" t="s">
        <v>373</v>
      </c>
      <c r="D3564" s="171">
        <v>1.9735513925552368</v>
      </c>
      <c r="E3564" s="182">
        <v>1.9735513925552368</v>
      </c>
    </row>
    <row r="3565" spans="1:5" ht="45">
      <c r="A3565" s="135" t="s">
        <v>6973</v>
      </c>
      <c r="B3565" s="145" t="s">
        <v>6974</v>
      </c>
      <c r="C3565" s="150" t="s">
        <v>6577</v>
      </c>
      <c r="D3565" s="178">
        <v>3.0005903914570808E-2</v>
      </c>
      <c r="E3565" s="189">
        <v>3.0005903914570808E-2</v>
      </c>
    </row>
    <row r="3566" spans="1:5" ht="45">
      <c r="A3566" s="135" t="s">
        <v>6975</v>
      </c>
      <c r="B3566" s="145" t="s">
        <v>6976</v>
      </c>
      <c r="C3566" s="150" t="s">
        <v>6580</v>
      </c>
      <c r="D3566" s="179">
        <v>1.4735563127032947E-5</v>
      </c>
      <c r="E3566" s="190">
        <v>1.4735563127032947E-5</v>
      </c>
    </row>
    <row r="3567" spans="1:5" ht="45">
      <c r="A3567" s="135" t="s">
        <v>6977</v>
      </c>
      <c r="B3567" s="145" t="s">
        <v>6978</v>
      </c>
      <c r="C3567" s="150" t="s">
        <v>50</v>
      </c>
      <c r="D3567" s="178">
        <v>0.87000000476837158</v>
      </c>
      <c r="E3567" s="189">
        <v>0.87000000476837158</v>
      </c>
    </row>
    <row r="3568" spans="1:5" ht="45">
      <c r="A3568" s="135" t="s">
        <v>6979</v>
      </c>
      <c r="B3568" s="145" t="s">
        <v>6980</v>
      </c>
      <c r="C3568" s="150" t="s">
        <v>42</v>
      </c>
      <c r="D3568" s="177">
        <v>163.65806579589844</v>
      </c>
      <c r="E3568" s="188">
        <v>163.65806579589844</v>
      </c>
    </row>
    <row r="3569" spans="1:5" ht="45">
      <c r="A3569" s="135" t="s">
        <v>6981</v>
      </c>
      <c r="B3569" s="145" t="s">
        <v>6982</v>
      </c>
      <c r="C3569" s="150" t="s">
        <v>20</v>
      </c>
      <c r="D3569" s="177">
        <v>360.31005859375</v>
      </c>
      <c r="E3569" s="188">
        <v>360.31005859375</v>
      </c>
    </row>
    <row r="3570" spans="1:5" ht="45">
      <c r="A3570" s="135" t="s">
        <v>6983</v>
      </c>
      <c r="B3570" s="145" t="s">
        <v>6984</v>
      </c>
      <c r="C3570" s="150" t="s">
        <v>373</v>
      </c>
      <c r="D3570" s="171">
        <v>7.7433700561523437</v>
      </c>
      <c r="E3570" s="182">
        <v>7.7433700561523437</v>
      </c>
    </row>
    <row r="3571" spans="1:5" ht="45">
      <c r="A3571" s="135" t="s">
        <v>6985</v>
      </c>
      <c r="B3571" s="145" t="s">
        <v>6986</v>
      </c>
      <c r="C3571" s="150" t="s">
        <v>368</v>
      </c>
      <c r="D3571" s="176">
        <v>2804.4833984375</v>
      </c>
      <c r="E3571" s="187">
        <v>2804.4833984375</v>
      </c>
    </row>
    <row r="3572" spans="1:5" ht="45">
      <c r="A3572" s="135" t="s">
        <v>6987</v>
      </c>
      <c r="B3572" s="145" t="s">
        <v>6988</v>
      </c>
      <c r="C3572" s="150" t="s">
        <v>368</v>
      </c>
      <c r="D3572" s="177">
        <v>256.99478149414062</v>
      </c>
      <c r="E3572" s="188">
        <v>256.99478149414062</v>
      </c>
    </row>
    <row r="3573" spans="1:5" ht="45">
      <c r="A3573" s="135" t="s">
        <v>6989</v>
      </c>
      <c r="B3573" s="145" t="s">
        <v>6990</v>
      </c>
      <c r="C3573" s="150"/>
      <c r="D3573" s="171">
        <v>1.0598218441009521</v>
      </c>
      <c r="E3573" s="182">
        <v>1.0598218441009521</v>
      </c>
    </row>
    <row r="3574" spans="1:5" ht="45">
      <c r="A3574" s="135" t="s">
        <v>6991</v>
      </c>
      <c r="B3574" s="145" t="s">
        <v>6992</v>
      </c>
      <c r="C3574" s="150" t="s">
        <v>4743</v>
      </c>
      <c r="D3574" s="178">
        <v>0.43428626656532288</v>
      </c>
      <c r="E3574" s="189">
        <v>0.43428626656532288</v>
      </c>
    </row>
    <row r="3575" spans="1:5" ht="45">
      <c r="A3575" s="135" t="s">
        <v>6993</v>
      </c>
      <c r="B3575" s="145" t="s">
        <v>6994</v>
      </c>
      <c r="C3575" s="150" t="s">
        <v>373</v>
      </c>
      <c r="D3575" s="171">
        <v>1.9735513925552368</v>
      </c>
      <c r="E3575" s="182">
        <v>1.9735513925552368</v>
      </c>
    </row>
    <row r="3576" spans="1:5" ht="45">
      <c r="A3576" s="135" t="s">
        <v>6995</v>
      </c>
      <c r="B3576" s="145" t="s">
        <v>6996</v>
      </c>
      <c r="C3576" s="150" t="s">
        <v>6577</v>
      </c>
      <c r="D3576" s="178">
        <v>3.0005903914570808E-2</v>
      </c>
      <c r="E3576" s="189">
        <v>3.0005903914570808E-2</v>
      </c>
    </row>
    <row r="3577" spans="1:5" ht="45">
      <c r="A3577" s="135" t="s">
        <v>6997</v>
      </c>
      <c r="B3577" s="145" t="s">
        <v>6998</v>
      </c>
      <c r="C3577" s="150" t="s">
        <v>6580</v>
      </c>
      <c r="D3577" s="179">
        <v>1.4735563127032947E-5</v>
      </c>
      <c r="E3577" s="190">
        <v>1.4735563127032947E-5</v>
      </c>
    </row>
    <row r="3578" spans="1:5" ht="30">
      <c r="A3578" s="135" t="s">
        <v>6999</v>
      </c>
      <c r="B3578" s="145" t="s">
        <v>7000</v>
      </c>
      <c r="C3578" s="150" t="s">
        <v>50</v>
      </c>
      <c r="D3578" s="171">
        <v>4.4642000198364258</v>
      </c>
      <c r="E3578" s="182">
        <v>4.4642000198364258</v>
      </c>
    </row>
    <row r="3579" spans="1:5" ht="30">
      <c r="A3579" s="135" t="s">
        <v>7001</v>
      </c>
      <c r="B3579" s="145" t="s">
        <v>7002</v>
      </c>
      <c r="C3579" s="150" t="s">
        <v>42</v>
      </c>
      <c r="D3579" s="177">
        <v>348.98095703125</v>
      </c>
      <c r="E3579" s="188">
        <v>348.98095703125</v>
      </c>
    </row>
    <row r="3580" spans="1:5" ht="30">
      <c r="A3580" s="135" t="s">
        <v>7003</v>
      </c>
      <c r="B3580" s="145" t="s">
        <v>7004</v>
      </c>
      <c r="C3580" s="150" t="s">
        <v>20</v>
      </c>
      <c r="D3580" s="177">
        <v>413.28915405273438</v>
      </c>
      <c r="E3580" s="188">
        <v>413.28915405273438</v>
      </c>
    </row>
    <row r="3581" spans="1:5" ht="30">
      <c r="A3581" s="135" t="s">
        <v>7005</v>
      </c>
      <c r="B3581" s="145" t="s">
        <v>7006</v>
      </c>
      <c r="C3581" s="150" t="s">
        <v>373</v>
      </c>
      <c r="D3581" s="171">
        <v>7.6846880912780762</v>
      </c>
      <c r="E3581" s="182">
        <v>7.6846880912780762</v>
      </c>
    </row>
    <row r="3582" spans="1:5" ht="30">
      <c r="A3582" s="135" t="s">
        <v>7007</v>
      </c>
      <c r="B3582" s="145" t="s">
        <v>7008</v>
      </c>
      <c r="C3582" s="150" t="s">
        <v>368</v>
      </c>
      <c r="D3582" s="173">
        <v>3167</v>
      </c>
      <c r="E3582" s="184">
        <v>3167</v>
      </c>
    </row>
    <row r="3583" spans="1:5" ht="30">
      <c r="A3583" s="135" t="s">
        <v>7009</v>
      </c>
      <c r="B3583" s="145" t="s">
        <v>7010</v>
      </c>
      <c r="C3583" s="150" t="s">
        <v>368</v>
      </c>
      <c r="D3583" s="177">
        <v>619.51129150390625</v>
      </c>
      <c r="E3583" s="188">
        <v>619.51129150390625</v>
      </c>
    </row>
    <row r="3584" spans="1:5" ht="30">
      <c r="A3584" s="135" t="s">
        <v>7011</v>
      </c>
      <c r="B3584" s="145" t="s">
        <v>7012</v>
      </c>
      <c r="C3584" s="150"/>
      <c r="D3584" s="171">
        <v>1.1998863220214844</v>
      </c>
      <c r="E3584" s="182">
        <v>1.1998863220214844</v>
      </c>
    </row>
    <row r="3585" spans="1:5" ht="30">
      <c r="A3585" s="135" t="s">
        <v>7013</v>
      </c>
      <c r="B3585" s="145" t="s">
        <v>7014</v>
      </c>
      <c r="C3585" s="150" t="s">
        <v>4743</v>
      </c>
      <c r="D3585" s="171">
        <v>1.5672078132629395</v>
      </c>
      <c r="E3585" s="182">
        <v>1.5672078132629395</v>
      </c>
    </row>
    <row r="3586" spans="1:5" ht="30">
      <c r="A3586" s="135" t="s">
        <v>7015</v>
      </c>
      <c r="B3586" s="145" t="s">
        <v>7016</v>
      </c>
      <c r="C3586" s="150" t="s">
        <v>373</v>
      </c>
      <c r="D3586" s="171">
        <v>2.0660796165466309</v>
      </c>
      <c r="E3586" s="182">
        <v>2.0660796165466309</v>
      </c>
    </row>
    <row r="3587" spans="1:5" ht="30">
      <c r="A3587" s="135" t="s">
        <v>7017</v>
      </c>
      <c r="B3587" s="145" t="s">
        <v>7018</v>
      </c>
      <c r="C3587" s="150" t="s">
        <v>6577</v>
      </c>
      <c r="D3587" s="178">
        <v>4.9206148833036423E-2</v>
      </c>
      <c r="E3587" s="189">
        <v>4.9206148833036423E-2</v>
      </c>
    </row>
    <row r="3588" spans="1:5" ht="30">
      <c r="A3588" s="135" t="s">
        <v>7019</v>
      </c>
      <c r="B3588" s="145" t="s">
        <v>7020</v>
      </c>
      <c r="C3588" s="150" t="s">
        <v>6580</v>
      </c>
      <c r="D3588" s="179">
        <v>2.2314838133752346E-5</v>
      </c>
      <c r="E3588" s="190">
        <v>2.2314838133752346E-5</v>
      </c>
    </row>
    <row r="3589" spans="1:5" ht="30">
      <c r="A3589" s="135" t="s">
        <v>7021</v>
      </c>
      <c r="B3589" s="145" t="s">
        <v>7022</v>
      </c>
      <c r="C3589" s="150" t="s">
        <v>50</v>
      </c>
      <c r="D3589" s="177">
        <v>101</v>
      </c>
      <c r="E3589" s="188">
        <v>101</v>
      </c>
    </row>
    <row r="3590" spans="1:5" ht="30">
      <c r="A3590" s="135" t="s">
        <v>7023</v>
      </c>
      <c r="B3590" s="145" t="s">
        <v>7024</v>
      </c>
      <c r="C3590" s="150" t="s">
        <v>42</v>
      </c>
      <c r="D3590" s="177">
        <v>534.001953125</v>
      </c>
      <c r="E3590" s="188">
        <v>534.001953125</v>
      </c>
    </row>
    <row r="3591" spans="1:5" ht="30">
      <c r="A3591" s="135" t="s">
        <v>7025</v>
      </c>
      <c r="B3591" s="145" t="s">
        <v>7026</v>
      </c>
      <c r="C3591" s="150" t="s">
        <v>20</v>
      </c>
      <c r="D3591" s="177">
        <v>491.35189819335937</v>
      </c>
      <c r="E3591" s="188">
        <v>491.35189819335937</v>
      </c>
    </row>
    <row r="3592" spans="1:5" ht="30">
      <c r="A3592" s="135" t="s">
        <v>7027</v>
      </c>
      <c r="B3592" s="145" t="s">
        <v>7028</v>
      </c>
      <c r="C3592" s="150" t="s">
        <v>373</v>
      </c>
      <c r="D3592" s="171">
        <v>6.7034802436828613</v>
      </c>
      <c r="E3592" s="182">
        <v>6.7034802436828613</v>
      </c>
    </row>
    <row r="3593" spans="1:5" ht="30">
      <c r="A3593" s="135" t="s">
        <v>7029</v>
      </c>
      <c r="B3593" s="145" t="s">
        <v>7030</v>
      </c>
      <c r="C3593" s="150" t="s">
        <v>368</v>
      </c>
      <c r="D3593" s="173">
        <v>3460.6953125</v>
      </c>
      <c r="E3593" s="184">
        <v>3460.6953125</v>
      </c>
    </row>
    <row r="3594" spans="1:5" ht="30">
      <c r="A3594" s="135" t="s">
        <v>7031</v>
      </c>
      <c r="B3594" s="145" t="s">
        <v>7032</v>
      </c>
      <c r="C3594" s="150" t="s">
        <v>368</v>
      </c>
      <c r="D3594" s="177">
        <v>913.20660400390625</v>
      </c>
      <c r="E3594" s="188">
        <v>913.20660400390625</v>
      </c>
    </row>
    <row r="3595" spans="1:5" ht="30">
      <c r="A3595" s="135" t="s">
        <v>7033</v>
      </c>
      <c r="B3595" s="145" t="s">
        <v>7034</v>
      </c>
      <c r="C3595" s="150"/>
      <c r="D3595" s="171">
        <v>1.5620114803314209</v>
      </c>
      <c r="E3595" s="182">
        <v>1.5620114803314209</v>
      </c>
    </row>
    <row r="3596" spans="1:5" ht="30">
      <c r="A3596" s="135" t="s">
        <v>7035</v>
      </c>
      <c r="B3596" s="145" t="s">
        <v>7036</v>
      </c>
      <c r="C3596" s="150" t="s">
        <v>4743</v>
      </c>
      <c r="D3596" s="172">
        <v>29.078296661376953</v>
      </c>
      <c r="E3596" s="183">
        <v>29.078296661376953</v>
      </c>
    </row>
    <row r="3597" spans="1:5" ht="30">
      <c r="A3597" s="135" t="s">
        <v>7037</v>
      </c>
      <c r="B3597" s="145" t="s">
        <v>7038</v>
      </c>
      <c r="C3597" s="150" t="s">
        <v>373</v>
      </c>
      <c r="D3597" s="171">
        <v>2.4944438934326172</v>
      </c>
      <c r="E3597" s="182">
        <v>2.4944438934326172</v>
      </c>
    </row>
    <row r="3598" spans="1:5" ht="30">
      <c r="A3598" s="135" t="s">
        <v>7039</v>
      </c>
      <c r="B3598" s="145" t="s">
        <v>7040</v>
      </c>
      <c r="C3598" s="150" t="s">
        <v>6577</v>
      </c>
      <c r="D3598" s="178">
        <v>7.9183168709278107E-2</v>
      </c>
      <c r="E3598" s="189">
        <v>7.9183168709278107E-2</v>
      </c>
    </row>
    <row r="3599" spans="1:5" ht="30">
      <c r="A3599" s="135" t="s">
        <v>7041</v>
      </c>
      <c r="B3599" s="145" t="s">
        <v>7042</v>
      </c>
      <c r="C3599" s="150" t="s">
        <v>6580</v>
      </c>
      <c r="D3599" s="179">
        <v>3.0358307412825525E-5</v>
      </c>
      <c r="E3599" s="190">
        <v>3.0358307412825525E-5</v>
      </c>
    </row>
    <row r="3600" spans="1:5" ht="45">
      <c r="A3600" s="135" t="s">
        <v>7043</v>
      </c>
      <c r="B3600" s="145" t="s">
        <v>7044</v>
      </c>
      <c r="C3600" s="150" t="s">
        <v>50</v>
      </c>
      <c r="D3600" s="172">
        <v>22.646015167236328</v>
      </c>
      <c r="E3600" s="183">
        <v>22.646015167236328</v>
      </c>
    </row>
    <row r="3601" spans="1:5" ht="45">
      <c r="A3601" s="135" t="s">
        <v>7045</v>
      </c>
      <c r="B3601" s="145" t="s">
        <v>7046</v>
      </c>
      <c r="C3601" s="150" t="s">
        <v>42</v>
      </c>
      <c r="D3601" s="177">
        <v>306.75146484375</v>
      </c>
      <c r="E3601" s="188">
        <v>306.75146484375</v>
      </c>
    </row>
    <row r="3602" spans="1:5" ht="45">
      <c r="A3602" s="135" t="s">
        <v>7047</v>
      </c>
      <c r="B3602" s="145" t="s">
        <v>7048</v>
      </c>
      <c r="C3602" s="150" t="s">
        <v>20</v>
      </c>
      <c r="D3602" s="177">
        <v>452.33401489257812</v>
      </c>
      <c r="E3602" s="188">
        <v>452.33401489257812</v>
      </c>
    </row>
    <row r="3603" spans="1:5" ht="45">
      <c r="A3603" s="135" t="s">
        <v>7049</v>
      </c>
      <c r="B3603" s="145" t="s">
        <v>7050</v>
      </c>
      <c r="C3603" s="150" t="s">
        <v>373</v>
      </c>
      <c r="D3603" s="171">
        <v>6.7286128997802734</v>
      </c>
      <c r="E3603" s="182">
        <v>6.7286128997802734</v>
      </c>
    </row>
    <row r="3604" spans="1:5" ht="45">
      <c r="A3604" s="135" t="s">
        <v>7051</v>
      </c>
      <c r="B3604" s="145" t="s">
        <v>7052</v>
      </c>
      <c r="C3604" s="150" t="s">
        <v>368</v>
      </c>
      <c r="D3604" s="173">
        <v>3032.555908203125</v>
      </c>
      <c r="E3604" s="184">
        <v>3032.555908203125</v>
      </c>
    </row>
    <row r="3605" spans="1:5" ht="45">
      <c r="A3605" s="135" t="s">
        <v>7053</v>
      </c>
      <c r="B3605" s="145" t="s">
        <v>7054</v>
      </c>
      <c r="C3605" s="150" t="s">
        <v>368</v>
      </c>
      <c r="D3605" s="177">
        <v>485.0672607421875</v>
      </c>
      <c r="E3605" s="188">
        <v>485.0672607421875</v>
      </c>
    </row>
    <row r="3606" spans="1:5" ht="45">
      <c r="A3606" s="135" t="s">
        <v>7055</v>
      </c>
      <c r="B3606" s="145" t="s">
        <v>7056</v>
      </c>
      <c r="C3606" s="150"/>
      <c r="D3606" s="171">
        <v>1.1244766712188721</v>
      </c>
      <c r="E3606" s="182">
        <v>1.1244766712188721</v>
      </c>
    </row>
    <row r="3607" spans="1:5" ht="45">
      <c r="A3607" s="135" t="s">
        <v>7057</v>
      </c>
      <c r="B3607" s="145" t="s">
        <v>7058</v>
      </c>
      <c r="C3607" s="150" t="s">
        <v>4743</v>
      </c>
      <c r="D3607" s="171">
        <v>8.9593944549560547</v>
      </c>
      <c r="E3607" s="182">
        <v>8.9593944549560547</v>
      </c>
    </row>
    <row r="3608" spans="1:5" ht="45">
      <c r="A3608" s="135" t="s">
        <v>7059</v>
      </c>
      <c r="B3608" s="145" t="s">
        <v>7060</v>
      </c>
      <c r="C3608" s="150" t="s">
        <v>373</v>
      </c>
      <c r="D3608" s="171">
        <v>2.3686814308166504</v>
      </c>
      <c r="E3608" s="182">
        <v>2.3686814308166504</v>
      </c>
    </row>
    <row r="3609" spans="1:5" ht="60">
      <c r="A3609" s="135" t="s">
        <v>7061</v>
      </c>
      <c r="B3609" s="145" t="s">
        <v>7062</v>
      </c>
      <c r="C3609" s="150" t="s">
        <v>6577</v>
      </c>
      <c r="D3609" s="178">
        <v>4.7036182135343552E-2</v>
      </c>
      <c r="E3609" s="189">
        <v>4.7036182135343552E-2</v>
      </c>
    </row>
    <row r="3610" spans="1:5" ht="60">
      <c r="A3610" s="135" t="s">
        <v>7063</v>
      </c>
      <c r="B3610" s="145" t="s">
        <v>7064</v>
      </c>
      <c r="C3610" s="150" t="s">
        <v>6580</v>
      </c>
      <c r="D3610" s="179">
        <v>2.0382349248393439E-5</v>
      </c>
      <c r="E3610" s="190">
        <v>2.0382349248393439E-5</v>
      </c>
    </row>
    <row r="3611" spans="1:5" ht="30">
      <c r="A3611" s="135" t="s">
        <v>7065</v>
      </c>
      <c r="B3611" s="145" t="s">
        <v>7066</v>
      </c>
      <c r="C3611" s="150" t="s">
        <v>50</v>
      </c>
      <c r="D3611" s="172">
        <v>36.459999084472656</v>
      </c>
      <c r="E3611" s="183">
        <v>36.459999084472656</v>
      </c>
    </row>
    <row r="3612" spans="1:5" ht="30">
      <c r="A3612" s="135" t="s">
        <v>7067</v>
      </c>
      <c r="B3612" s="145" t="s">
        <v>7068</v>
      </c>
      <c r="C3612" s="150" t="s">
        <v>42</v>
      </c>
      <c r="D3612" s="177">
        <v>397.29583740234375</v>
      </c>
      <c r="E3612" s="188">
        <v>397.29583740234375</v>
      </c>
    </row>
    <row r="3613" spans="1:5" ht="30">
      <c r="A3613" s="135" t="s">
        <v>7069</v>
      </c>
      <c r="B3613" s="145" t="s">
        <v>7070</v>
      </c>
      <c r="C3613" s="150" t="s">
        <v>20</v>
      </c>
      <c r="D3613" s="172">
        <v>12.391789436340332</v>
      </c>
      <c r="E3613" s="183">
        <v>12.391789436340332</v>
      </c>
    </row>
    <row r="3614" spans="1:5" ht="30">
      <c r="A3614" s="135" t="s">
        <v>7071</v>
      </c>
      <c r="B3614" s="145" t="s">
        <v>7072</v>
      </c>
      <c r="C3614" s="150" t="s">
        <v>373</v>
      </c>
      <c r="D3614" s="171">
        <v>6.8114781379699707</v>
      </c>
      <c r="E3614" s="182">
        <v>6.8114781379699707</v>
      </c>
    </row>
    <row r="3615" spans="1:5" ht="30">
      <c r="A3615" s="135" t="s">
        <v>7073</v>
      </c>
      <c r="B3615" s="145" t="s">
        <v>7074</v>
      </c>
      <c r="C3615" s="150" t="s">
        <v>368</v>
      </c>
      <c r="D3615" s="173">
        <v>3214.22021484375</v>
      </c>
      <c r="E3615" s="184">
        <v>3214.22021484375</v>
      </c>
    </row>
    <row r="3616" spans="1:5" ht="30">
      <c r="A3616" s="135" t="s">
        <v>7075</v>
      </c>
      <c r="B3616" s="145" t="s">
        <v>7076</v>
      </c>
      <c r="C3616" s="150" t="s">
        <v>368</v>
      </c>
      <c r="D3616" s="177">
        <v>666.731689453125</v>
      </c>
      <c r="E3616" s="188">
        <v>666.731689453125</v>
      </c>
    </row>
    <row r="3617" spans="1:5" ht="30">
      <c r="A3617" s="135" t="s">
        <v>7077</v>
      </c>
      <c r="B3617" s="145" t="s">
        <v>7078</v>
      </c>
      <c r="C3617" s="150"/>
      <c r="D3617" s="171">
        <v>1.2365552186965942</v>
      </c>
      <c r="E3617" s="182">
        <v>1.2365552186965942</v>
      </c>
    </row>
    <row r="3618" spans="1:5" ht="30">
      <c r="A3618" s="135" t="s">
        <v>7079</v>
      </c>
      <c r="B3618" s="145" t="s">
        <v>7080</v>
      </c>
      <c r="C3618" s="150" t="s">
        <v>4743</v>
      </c>
      <c r="D3618" s="172">
        <v>12.407798767089844</v>
      </c>
      <c r="E3618" s="183">
        <v>12.407798767089844</v>
      </c>
    </row>
    <row r="3619" spans="1:5" ht="30">
      <c r="A3619" s="135" t="s">
        <v>7081</v>
      </c>
      <c r="B3619" s="145" t="s">
        <v>7082</v>
      </c>
      <c r="C3619" s="150" t="s">
        <v>373</v>
      </c>
      <c r="D3619" s="171">
        <v>2.3187389373779297</v>
      </c>
      <c r="E3619" s="182">
        <v>2.3187389373779297</v>
      </c>
    </row>
    <row r="3620" spans="1:5" ht="30">
      <c r="A3620" s="135" t="s">
        <v>7083</v>
      </c>
      <c r="B3620" s="145" t="s">
        <v>7084</v>
      </c>
      <c r="C3620" s="150" t="s">
        <v>6577</v>
      </c>
      <c r="D3620" s="178">
        <v>5.7736881077289581E-2</v>
      </c>
      <c r="E3620" s="189">
        <v>5.7736881077289581E-2</v>
      </c>
    </row>
    <row r="3621" spans="1:5" ht="30">
      <c r="A3621" s="135" t="s">
        <v>7085</v>
      </c>
      <c r="B3621" s="145" t="s">
        <v>7086</v>
      </c>
      <c r="C3621" s="150" t="s">
        <v>6580</v>
      </c>
      <c r="D3621" s="179">
        <v>2.4273211238323711E-5</v>
      </c>
      <c r="E3621" s="190">
        <v>2.4273211238323711E-5</v>
      </c>
    </row>
    <row r="3622" spans="1:5" ht="45">
      <c r="A3622" s="135" t="s">
        <v>7087</v>
      </c>
      <c r="B3622" s="145" t="s">
        <v>7088</v>
      </c>
      <c r="C3622" s="150" t="s">
        <v>50</v>
      </c>
      <c r="D3622" s="172">
        <v>36.459999084472656</v>
      </c>
      <c r="E3622" s="183">
        <v>36.459999084472656</v>
      </c>
    </row>
    <row r="3623" spans="1:5" ht="45">
      <c r="A3623" s="135" t="s">
        <v>7089</v>
      </c>
      <c r="B3623" s="145" t="s">
        <v>7090</v>
      </c>
      <c r="C3623" s="150" t="s">
        <v>42</v>
      </c>
      <c r="D3623" s="177">
        <v>397.29583740234375</v>
      </c>
      <c r="E3623" s="188">
        <v>397.29583740234375</v>
      </c>
    </row>
    <row r="3624" spans="1:5" ht="45">
      <c r="A3624" s="135" t="s">
        <v>7091</v>
      </c>
      <c r="B3624" s="145" t="s">
        <v>7092</v>
      </c>
      <c r="C3624" s="150" t="s">
        <v>20</v>
      </c>
      <c r="D3624" s="172">
        <v>12.391789436340332</v>
      </c>
      <c r="E3624" s="183">
        <v>12.391789436340332</v>
      </c>
    </row>
    <row r="3625" spans="1:5" ht="45">
      <c r="A3625" s="135" t="s">
        <v>7093</v>
      </c>
      <c r="B3625" s="145" t="s">
        <v>7094</v>
      </c>
      <c r="C3625" s="150" t="s">
        <v>373</v>
      </c>
      <c r="D3625" s="171">
        <v>6.8114781379699707</v>
      </c>
      <c r="E3625" s="182">
        <v>6.8114781379699707</v>
      </c>
    </row>
    <row r="3626" spans="1:5" ht="45">
      <c r="A3626" s="135" t="s">
        <v>7095</v>
      </c>
      <c r="B3626" s="145" t="s">
        <v>7096</v>
      </c>
      <c r="C3626" s="150" t="s">
        <v>368</v>
      </c>
      <c r="D3626" s="173">
        <v>3214.22021484375</v>
      </c>
      <c r="E3626" s="184">
        <v>3214.22021484375</v>
      </c>
    </row>
    <row r="3627" spans="1:5" ht="45">
      <c r="A3627" s="135" t="s">
        <v>7097</v>
      </c>
      <c r="B3627" s="145" t="s">
        <v>7098</v>
      </c>
      <c r="C3627" s="150" t="s">
        <v>368</v>
      </c>
      <c r="D3627" s="177">
        <v>666.731689453125</v>
      </c>
      <c r="E3627" s="188">
        <v>666.731689453125</v>
      </c>
    </row>
    <row r="3628" spans="1:5" ht="45">
      <c r="A3628" s="135" t="s">
        <v>7099</v>
      </c>
      <c r="B3628" s="145" t="s">
        <v>7100</v>
      </c>
      <c r="C3628" s="150"/>
      <c r="D3628" s="171">
        <v>1.2365552186965942</v>
      </c>
      <c r="E3628" s="182">
        <v>1.2365552186965942</v>
      </c>
    </row>
    <row r="3629" spans="1:5" ht="45">
      <c r="A3629" s="135" t="s">
        <v>7101</v>
      </c>
      <c r="B3629" s="145" t="s">
        <v>7102</v>
      </c>
      <c r="C3629" s="150" t="s">
        <v>4743</v>
      </c>
      <c r="D3629" s="172">
        <v>12.407798767089844</v>
      </c>
      <c r="E3629" s="183">
        <v>12.407798767089844</v>
      </c>
    </row>
    <row r="3630" spans="1:5" ht="45">
      <c r="A3630" s="135" t="s">
        <v>7103</v>
      </c>
      <c r="B3630" s="145" t="s">
        <v>7104</v>
      </c>
      <c r="C3630" s="150" t="s">
        <v>373</v>
      </c>
      <c r="D3630" s="171">
        <v>2.3187389373779297</v>
      </c>
      <c r="E3630" s="182">
        <v>2.3187389373779297</v>
      </c>
    </row>
    <row r="3631" spans="1:5" ht="45">
      <c r="A3631" s="135" t="s">
        <v>7105</v>
      </c>
      <c r="B3631" s="145" t="s">
        <v>7106</v>
      </c>
      <c r="C3631" s="150" t="s">
        <v>6577</v>
      </c>
      <c r="D3631" s="178">
        <v>5.7736881077289581E-2</v>
      </c>
      <c r="E3631" s="189">
        <v>5.7736881077289581E-2</v>
      </c>
    </row>
    <row r="3632" spans="1:5" ht="45">
      <c r="A3632" s="135" t="s">
        <v>7107</v>
      </c>
      <c r="B3632" s="145" t="s">
        <v>7108</v>
      </c>
      <c r="C3632" s="150" t="s">
        <v>6580</v>
      </c>
      <c r="D3632" s="179">
        <v>2.4273211238323711E-5</v>
      </c>
      <c r="E3632" s="190">
        <v>2.4273211238323711E-5</v>
      </c>
    </row>
    <row r="3633" spans="1:5" ht="60">
      <c r="A3633" s="135" t="s">
        <v>7109</v>
      </c>
      <c r="B3633" s="145" t="s">
        <v>7110</v>
      </c>
      <c r="C3633" s="150" t="s">
        <v>50</v>
      </c>
      <c r="D3633" s="172">
        <v>21.979999542236328</v>
      </c>
      <c r="E3633" s="183">
        <v>21.979999542236328</v>
      </c>
    </row>
    <row r="3634" spans="1:5" ht="60">
      <c r="A3634" s="135" t="s">
        <v>7111</v>
      </c>
      <c r="B3634" s="145" t="s">
        <v>7112</v>
      </c>
      <c r="C3634" s="150" t="s">
        <v>42</v>
      </c>
      <c r="D3634" s="177">
        <v>533.99920654296875</v>
      </c>
      <c r="E3634" s="188">
        <v>533.99920654296875</v>
      </c>
    </row>
    <row r="3635" spans="1:5" ht="60">
      <c r="A3635" s="135" t="s">
        <v>7113</v>
      </c>
      <c r="B3635" s="145" t="s">
        <v>7114</v>
      </c>
      <c r="C3635" s="150" t="s">
        <v>20</v>
      </c>
      <c r="D3635" s="177">
        <v>457.77401733398437</v>
      </c>
      <c r="E3635" s="188">
        <v>457.77401733398437</v>
      </c>
    </row>
    <row r="3636" spans="1:5" ht="45">
      <c r="A3636" s="135" t="s">
        <v>7115</v>
      </c>
      <c r="B3636" s="145" t="s">
        <v>7116</v>
      </c>
      <c r="C3636" s="150" t="s">
        <v>373</v>
      </c>
      <c r="D3636" s="171">
        <v>7.4833197593688965</v>
      </c>
      <c r="E3636" s="182">
        <v>7.4833197593688965</v>
      </c>
    </row>
    <row r="3637" spans="1:5" ht="60">
      <c r="A3637" s="135" t="s">
        <v>7117</v>
      </c>
      <c r="B3637" s="145" t="s">
        <v>7118</v>
      </c>
      <c r="C3637" s="150" t="s">
        <v>368</v>
      </c>
      <c r="D3637" s="173">
        <v>3541.39013671875</v>
      </c>
      <c r="E3637" s="184">
        <v>3541.39013671875</v>
      </c>
    </row>
    <row r="3638" spans="1:5" ht="60">
      <c r="A3638" s="135" t="s">
        <v>7119</v>
      </c>
      <c r="B3638" s="145" t="s">
        <v>7120</v>
      </c>
      <c r="C3638" s="150" t="s">
        <v>368</v>
      </c>
      <c r="D3638" s="177">
        <v>993.90167236328125</v>
      </c>
      <c r="E3638" s="188">
        <v>993.90167236328125</v>
      </c>
    </row>
    <row r="3639" spans="1:5" ht="60">
      <c r="A3639" s="135" t="s">
        <v>7121</v>
      </c>
      <c r="B3639" s="145" t="s">
        <v>7122</v>
      </c>
      <c r="C3639" s="150"/>
      <c r="D3639" s="171">
        <v>1.3964875936508179</v>
      </c>
      <c r="E3639" s="182">
        <v>1.3964875936508179</v>
      </c>
    </row>
    <row r="3640" spans="1:5" ht="45">
      <c r="A3640" s="135" t="s">
        <v>7123</v>
      </c>
      <c r="B3640" s="145" t="s">
        <v>7124</v>
      </c>
      <c r="C3640" s="150" t="s">
        <v>4743</v>
      </c>
      <c r="D3640" s="171">
        <v>5.9853668212890625</v>
      </c>
      <c r="E3640" s="182">
        <v>5.9853668212890625</v>
      </c>
    </row>
    <row r="3641" spans="1:5" ht="60">
      <c r="A3641" s="135" t="s">
        <v>7125</v>
      </c>
      <c r="B3641" s="145" t="s">
        <v>7126</v>
      </c>
      <c r="C3641" s="150" t="s">
        <v>373</v>
      </c>
      <c r="D3641" s="171">
        <v>2.2168838977813721</v>
      </c>
      <c r="E3641" s="182">
        <v>2.2168838977813721</v>
      </c>
    </row>
    <row r="3642" spans="1:5" ht="60">
      <c r="A3642" s="135" t="s">
        <v>7127</v>
      </c>
      <c r="B3642" s="145" t="s">
        <v>7128</v>
      </c>
      <c r="C3642" s="150" t="s">
        <v>6577</v>
      </c>
      <c r="D3642" s="178">
        <v>7.2692655026912689E-2</v>
      </c>
      <c r="E3642" s="189">
        <v>7.2692655026912689E-2</v>
      </c>
    </row>
    <row r="3643" spans="1:5" ht="60">
      <c r="A3643" s="135" t="s">
        <v>7129</v>
      </c>
      <c r="B3643" s="145" t="s">
        <v>7130</v>
      </c>
      <c r="C3643" s="150" t="s">
        <v>6580</v>
      </c>
      <c r="D3643" s="179">
        <v>3.0014980438863859E-5</v>
      </c>
      <c r="E3643" s="190">
        <v>3.0014980438863859E-5</v>
      </c>
    </row>
    <row r="3644" spans="1:5" ht="30">
      <c r="A3644" s="135" t="s">
        <v>7131</v>
      </c>
      <c r="B3644" s="145" t="s">
        <v>7132</v>
      </c>
      <c r="C3644" s="150" t="s">
        <v>50</v>
      </c>
      <c r="D3644" s="172">
        <v>11.479999542236328</v>
      </c>
      <c r="E3644" s="183">
        <v>11.479999542236328</v>
      </c>
    </row>
    <row r="3645" spans="1:5" ht="30">
      <c r="A3645" s="135" t="s">
        <v>7133</v>
      </c>
      <c r="B3645" s="145" t="s">
        <v>7134</v>
      </c>
      <c r="C3645" s="150" t="s">
        <v>42</v>
      </c>
      <c r="D3645" s="177">
        <v>455.2120361328125</v>
      </c>
      <c r="E3645" s="188">
        <v>455.2120361328125</v>
      </c>
    </row>
    <row r="3646" spans="1:5" ht="30">
      <c r="A3646" s="135" t="s">
        <v>7135</v>
      </c>
      <c r="B3646" s="145" t="s">
        <v>7136</v>
      </c>
      <c r="C3646" s="150" t="s">
        <v>20</v>
      </c>
      <c r="D3646" s="172">
        <v>23.577123641967773</v>
      </c>
      <c r="E3646" s="183">
        <v>23.577123641967773</v>
      </c>
    </row>
    <row r="3647" spans="1:5" ht="30">
      <c r="A3647" s="135" t="s">
        <v>7137</v>
      </c>
      <c r="B3647" s="145" t="s">
        <v>7138</v>
      </c>
      <c r="C3647" s="150" t="s">
        <v>373</v>
      </c>
      <c r="D3647" s="171">
        <v>7.5695886611938477</v>
      </c>
      <c r="E3647" s="182">
        <v>7.5695886611938477</v>
      </c>
    </row>
    <row r="3648" spans="1:5" ht="30">
      <c r="A3648" s="135" t="s">
        <v>7139</v>
      </c>
      <c r="B3648" s="145" t="s">
        <v>7140</v>
      </c>
      <c r="C3648" s="150" t="s">
        <v>368</v>
      </c>
      <c r="D3648" s="173">
        <v>3380.5</v>
      </c>
      <c r="E3648" s="184">
        <v>3380.5</v>
      </c>
    </row>
    <row r="3649" spans="1:5" ht="30">
      <c r="A3649" s="135" t="s">
        <v>7141</v>
      </c>
      <c r="B3649" s="145" t="s">
        <v>7142</v>
      </c>
      <c r="C3649" s="150" t="s">
        <v>368</v>
      </c>
      <c r="D3649" s="177">
        <v>833.0113525390625</v>
      </c>
      <c r="E3649" s="188">
        <v>833.0113525390625</v>
      </c>
    </row>
    <row r="3650" spans="1:5" ht="30">
      <c r="A3650" s="135" t="s">
        <v>7143</v>
      </c>
      <c r="B3650" s="145" t="s">
        <v>7144</v>
      </c>
      <c r="C3650" s="150"/>
      <c r="D3650" s="171">
        <v>1.300262451171875</v>
      </c>
      <c r="E3650" s="182">
        <v>1.300262451171875</v>
      </c>
    </row>
    <row r="3651" spans="1:5" ht="30">
      <c r="A3651" s="135" t="s">
        <v>7145</v>
      </c>
      <c r="B3651" s="145" t="s">
        <v>7146</v>
      </c>
      <c r="C3651" s="150" t="s">
        <v>4743</v>
      </c>
      <c r="D3651" s="171">
        <v>3.4534876346588135</v>
      </c>
      <c r="E3651" s="182">
        <v>3.4534876346588135</v>
      </c>
    </row>
    <row r="3652" spans="1:5" ht="30">
      <c r="A3652" s="135" t="s">
        <v>7147</v>
      </c>
      <c r="B3652" s="145" t="s">
        <v>7148</v>
      </c>
      <c r="C3652" s="150" t="s">
        <v>373</v>
      </c>
      <c r="D3652" s="171">
        <v>2.1461207866668701</v>
      </c>
      <c r="E3652" s="182">
        <v>2.1461207866668701</v>
      </c>
    </row>
    <row r="3653" spans="1:5" ht="30">
      <c r="A3653" s="135" t="s">
        <v>7149</v>
      </c>
      <c r="B3653" s="145" t="s">
        <v>7150</v>
      </c>
      <c r="C3653" s="150" t="s">
        <v>6577</v>
      </c>
      <c r="D3653" s="178">
        <v>6.215241551399231E-2</v>
      </c>
      <c r="E3653" s="189">
        <v>6.215241551399231E-2</v>
      </c>
    </row>
    <row r="3654" spans="1:5" ht="30">
      <c r="A3654" s="135" t="s">
        <v>7151</v>
      </c>
      <c r="B3654" s="145" t="s">
        <v>7152</v>
      </c>
      <c r="C3654" s="150" t="s">
        <v>6580</v>
      </c>
      <c r="D3654" s="179">
        <v>2.6740561224869452E-5</v>
      </c>
      <c r="E3654" s="190">
        <v>2.6740561224869452E-5</v>
      </c>
    </row>
    <row r="3655" spans="1:5" ht="30">
      <c r="A3655" s="135" t="s">
        <v>7153</v>
      </c>
      <c r="B3655" s="145" t="s">
        <v>7154</v>
      </c>
      <c r="C3655" s="150" t="s">
        <v>50</v>
      </c>
      <c r="D3655" s="171">
        <v>4.4642000198364258</v>
      </c>
      <c r="E3655" s="182">
        <v>4.4642000198364258</v>
      </c>
    </row>
    <row r="3656" spans="1:5" ht="30">
      <c r="A3656" s="135" t="s">
        <v>7155</v>
      </c>
      <c r="B3656" s="145" t="s">
        <v>7156</v>
      </c>
      <c r="C3656" s="150" t="s">
        <v>42</v>
      </c>
      <c r="D3656" s="177">
        <v>348.98095703125</v>
      </c>
      <c r="E3656" s="188">
        <v>348.98095703125</v>
      </c>
    </row>
    <row r="3657" spans="1:5" ht="30">
      <c r="A3657" s="135" t="s">
        <v>7157</v>
      </c>
      <c r="B3657" s="145" t="s">
        <v>7158</v>
      </c>
      <c r="C3657" s="150" t="s">
        <v>20</v>
      </c>
      <c r="D3657" s="172">
        <v>20.450351715087891</v>
      </c>
      <c r="E3657" s="183">
        <v>20.450351715087891</v>
      </c>
    </row>
    <row r="3658" spans="1:5" ht="30">
      <c r="A3658" s="135" t="s">
        <v>7159</v>
      </c>
      <c r="B3658" s="145" t="s">
        <v>7160</v>
      </c>
      <c r="C3658" s="150" t="s">
        <v>373</v>
      </c>
      <c r="D3658" s="171">
        <v>7.6846880912780762</v>
      </c>
      <c r="E3658" s="182">
        <v>7.6846880912780762</v>
      </c>
    </row>
    <row r="3659" spans="1:5" ht="30">
      <c r="A3659" s="135" t="s">
        <v>7161</v>
      </c>
      <c r="B3659" s="145" t="s">
        <v>7162</v>
      </c>
      <c r="C3659" s="150" t="s">
        <v>368</v>
      </c>
      <c r="D3659" s="173">
        <v>3167</v>
      </c>
      <c r="E3659" s="184">
        <v>3167</v>
      </c>
    </row>
    <row r="3660" spans="1:5" ht="30">
      <c r="A3660" s="135" t="s">
        <v>7163</v>
      </c>
      <c r="B3660" s="145" t="s">
        <v>7164</v>
      </c>
      <c r="C3660" s="150" t="s">
        <v>368</v>
      </c>
      <c r="D3660" s="177">
        <v>619.51129150390625</v>
      </c>
      <c r="E3660" s="188">
        <v>619.51129150390625</v>
      </c>
    </row>
    <row r="3661" spans="1:5" ht="30">
      <c r="A3661" s="135" t="s">
        <v>7165</v>
      </c>
      <c r="B3661" s="145" t="s">
        <v>7166</v>
      </c>
      <c r="C3661" s="150"/>
      <c r="D3661" s="171">
        <v>1.1998863220214844</v>
      </c>
      <c r="E3661" s="182">
        <v>1.1998863220214844</v>
      </c>
    </row>
    <row r="3662" spans="1:5" ht="30">
      <c r="A3662" s="135" t="s">
        <v>7167</v>
      </c>
      <c r="B3662" s="145" t="s">
        <v>7168</v>
      </c>
      <c r="C3662" s="150" t="s">
        <v>4743</v>
      </c>
      <c r="D3662" s="171">
        <v>1.5672078132629395</v>
      </c>
      <c r="E3662" s="182">
        <v>1.5672078132629395</v>
      </c>
    </row>
    <row r="3663" spans="1:5" ht="30">
      <c r="A3663" s="135" t="s">
        <v>7169</v>
      </c>
      <c r="B3663" s="145" t="s">
        <v>7170</v>
      </c>
      <c r="C3663" s="150" t="s">
        <v>373</v>
      </c>
      <c r="D3663" s="171">
        <v>2.0660796165466309</v>
      </c>
      <c r="E3663" s="182">
        <v>2.0660796165466309</v>
      </c>
    </row>
    <row r="3664" spans="1:5" ht="30">
      <c r="A3664" s="135" t="s">
        <v>7171</v>
      </c>
      <c r="B3664" s="145" t="s">
        <v>7172</v>
      </c>
      <c r="C3664" s="150" t="s">
        <v>6577</v>
      </c>
      <c r="D3664" s="178">
        <v>4.9206148833036423E-2</v>
      </c>
      <c r="E3664" s="189">
        <v>4.9206148833036423E-2</v>
      </c>
    </row>
    <row r="3665" spans="1:5" ht="30">
      <c r="A3665" s="135" t="s">
        <v>7173</v>
      </c>
      <c r="B3665" s="145" t="s">
        <v>7174</v>
      </c>
      <c r="C3665" s="150" t="s">
        <v>6580</v>
      </c>
      <c r="D3665" s="179">
        <v>2.2314838133752346E-5</v>
      </c>
      <c r="E3665" s="190">
        <v>2.2314838133752346E-5</v>
      </c>
    </row>
    <row r="3666" spans="1:5" ht="30">
      <c r="A3666" s="135" t="s">
        <v>7175</v>
      </c>
      <c r="B3666" s="145" t="s">
        <v>7176</v>
      </c>
      <c r="C3666" s="150" t="s">
        <v>50</v>
      </c>
      <c r="D3666" s="171">
        <v>3.309999942779541</v>
      </c>
      <c r="E3666" s="182">
        <v>3.309999942779541</v>
      </c>
    </row>
    <row r="3667" spans="1:5" ht="30">
      <c r="A3667" s="135" t="s">
        <v>7177</v>
      </c>
      <c r="B3667" s="145" t="s">
        <v>7178</v>
      </c>
      <c r="C3667" s="150" t="s">
        <v>42</v>
      </c>
      <c r="D3667" s="177">
        <v>311.75180053710937</v>
      </c>
      <c r="E3667" s="188">
        <v>311.75180053710937</v>
      </c>
    </row>
    <row r="3668" spans="1:5" ht="30">
      <c r="A3668" s="135" t="s">
        <v>7179</v>
      </c>
      <c r="B3668" s="145" t="s">
        <v>7180</v>
      </c>
      <c r="C3668" s="150" t="s">
        <v>20</v>
      </c>
      <c r="D3668" s="172">
        <v>13.422163963317871</v>
      </c>
      <c r="E3668" s="183">
        <v>13.422163963317871</v>
      </c>
    </row>
    <row r="3669" spans="1:5" ht="30">
      <c r="A3669" s="135" t="s">
        <v>7181</v>
      </c>
      <c r="B3669" s="145" t="s">
        <v>7182</v>
      </c>
      <c r="C3669" s="150" t="s">
        <v>373</v>
      </c>
      <c r="D3669" s="171">
        <v>7.6988096237182617</v>
      </c>
      <c r="E3669" s="182">
        <v>7.6988096237182617</v>
      </c>
    </row>
    <row r="3670" spans="1:5" ht="30">
      <c r="A3670" s="135" t="s">
        <v>7183</v>
      </c>
      <c r="B3670" s="145" t="s">
        <v>7184</v>
      </c>
      <c r="C3670" s="150" t="s">
        <v>368</v>
      </c>
      <c r="D3670" s="173">
        <v>3092.85693359375</v>
      </c>
      <c r="E3670" s="184">
        <v>3092.85693359375</v>
      </c>
    </row>
    <row r="3671" spans="1:5" ht="30">
      <c r="A3671" s="135" t="s">
        <v>7185</v>
      </c>
      <c r="B3671" s="145" t="s">
        <v>7186</v>
      </c>
      <c r="C3671" s="150" t="s">
        <v>368</v>
      </c>
      <c r="D3671" s="177">
        <v>545.3682861328125</v>
      </c>
      <c r="E3671" s="188">
        <v>545.3682861328125</v>
      </c>
    </row>
    <row r="3672" spans="1:5" ht="30">
      <c r="A3672" s="135" t="s">
        <v>7187</v>
      </c>
      <c r="B3672" s="145" t="s">
        <v>7188</v>
      </c>
      <c r="C3672" s="150"/>
      <c r="D3672" s="171">
        <v>1.1687746047973633</v>
      </c>
      <c r="E3672" s="182">
        <v>1.1687746047973633</v>
      </c>
    </row>
    <row r="3673" spans="1:5" ht="30">
      <c r="A3673" s="135" t="s">
        <v>7189</v>
      </c>
      <c r="B3673" s="145" t="s">
        <v>7190</v>
      </c>
      <c r="C3673" s="150" t="s">
        <v>4743</v>
      </c>
      <c r="D3673" s="171">
        <v>1.2353726625442505</v>
      </c>
      <c r="E3673" s="182">
        <v>1.2353726625442505</v>
      </c>
    </row>
    <row r="3674" spans="1:5" ht="30">
      <c r="A3674" s="135" t="s">
        <v>7191</v>
      </c>
      <c r="B3674" s="145" t="s">
        <v>7192</v>
      </c>
      <c r="C3674" s="150" t="s">
        <v>373</v>
      </c>
      <c r="D3674" s="171">
        <v>2.0439925193786621</v>
      </c>
      <c r="E3674" s="182">
        <v>2.0439925193786621</v>
      </c>
    </row>
    <row r="3675" spans="1:5" ht="30">
      <c r="A3675" s="135" t="s">
        <v>7193</v>
      </c>
      <c r="B3675" s="145" t="s">
        <v>7194</v>
      </c>
      <c r="C3675" s="150" t="s">
        <v>6577</v>
      </c>
      <c r="D3675" s="178">
        <v>4.5016497373580933E-2</v>
      </c>
      <c r="E3675" s="189">
        <v>4.5016497373580933E-2</v>
      </c>
    </row>
    <row r="3676" spans="1:5" ht="30">
      <c r="A3676" s="135" t="s">
        <v>7195</v>
      </c>
      <c r="B3676" s="145" t="s">
        <v>7196</v>
      </c>
      <c r="C3676" s="150" t="s">
        <v>6580</v>
      </c>
      <c r="D3676" s="179">
        <v>2.0764808141393587E-5</v>
      </c>
      <c r="E3676" s="190">
        <v>2.0764808141393587E-5</v>
      </c>
    </row>
    <row r="3677" spans="1:5" ht="30">
      <c r="A3677" s="135" t="s">
        <v>7197</v>
      </c>
      <c r="B3677" s="145" t="s">
        <v>7198</v>
      </c>
      <c r="C3677" s="150" t="s">
        <v>50</v>
      </c>
      <c r="D3677" s="171">
        <v>1.8700001239776611</v>
      </c>
      <c r="E3677" s="182">
        <v>1.8700001239776611</v>
      </c>
    </row>
    <row r="3678" spans="1:5" ht="30">
      <c r="A3678" s="135" t="s">
        <v>7199</v>
      </c>
      <c r="B3678" s="145" t="s">
        <v>7200</v>
      </c>
      <c r="C3678" s="150" t="s">
        <v>42</v>
      </c>
      <c r="D3678" s="177">
        <v>243.79974365234375</v>
      </c>
      <c r="E3678" s="188">
        <v>243.79974365234375</v>
      </c>
    </row>
    <row r="3679" spans="1:5" ht="30">
      <c r="A3679" s="135" t="s">
        <v>7201</v>
      </c>
      <c r="B3679" s="145" t="s">
        <v>7202</v>
      </c>
      <c r="C3679" s="150" t="s">
        <v>20</v>
      </c>
      <c r="D3679" s="172">
        <v>13.606660842895508</v>
      </c>
      <c r="E3679" s="183">
        <v>13.606660842895508</v>
      </c>
    </row>
    <row r="3680" spans="1:5" ht="30">
      <c r="A3680" s="135" t="s">
        <v>7203</v>
      </c>
      <c r="B3680" s="145" t="s">
        <v>7204</v>
      </c>
      <c r="C3680" s="150" t="s">
        <v>373</v>
      </c>
      <c r="D3680" s="171">
        <v>7.7176990509033203</v>
      </c>
      <c r="E3680" s="182">
        <v>7.7176990509033203</v>
      </c>
    </row>
    <row r="3681" spans="1:5" ht="30">
      <c r="A3681" s="135" t="s">
        <v>7205</v>
      </c>
      <c r="B3681" s="145" t="s">
        <v>7206</v>
      </c>
      <c r="C3681" s="150" t="s">
        <v>368</v>
      </c>
      <c r="D3681" s="176">
        <v>2959.24951171875</v>
      </c>
      <c r="E3681" s="187">
        <v>2959.24951171875</v>
      </c>
    </row>
    <row r="3682" spans="1:5" ht="30">
      <c r="A3682" s="135" t="s">
        <v>7207</v>
      </c>
      <c r="B3682" s="145" t="s">
        <v>7208</v>
      </c>
      <c r="C3682" s="150" t="s">
        <v>368</v>
      </c>
      <c r="D3682" s="177">
        <v>411.76101684570312</v>
      </c>
      <c r="E3682" s="188">
        <v>411.76101684570312</v>
      </c>
    </row>
    <row r="3683" spans="1:5" ht="30">
      <c r="A3683" s="135" t="s">
        <v>7209</v>
      </c>
      <c r="B3683" s="145" t="s">
        <v>7210</v>
      </c>
      <c r="C3683" s="150"/>
      <c r="D3683" s="171">
        <v>1.1160107851028442</v>
      </c>
      <c r="E3683" s="182">
        <v>1.1160107851028442</v>
      </c>
    </row>
    <row r="3684" spans="1:5" ht="30">
      <c r="A3684" s="135" t="s">
        <v>7211</v>
      </c>
      <c r="B3684" s="145" t="s">
        <v>7212</v>
      </c>
      <c r="C3684" s="150" t="s">
        <v>4743</v>
      </c>
      <c r="D3684" s="178">
        <v>0.78914743661880493</v>
      </c>
      <c r="E3684" s="189">
        <v>0.78914743661880493</v>
      </c>
    </row>
    <row r="3685" spans="1:5" ht="30">
      <c r="A3685" s="135" t="s">
        <v>7213</v>
      </c>
      <c r="B3685" s="145" t="s">
        <v>7214</v>
      </c>
      <c r="C3685" s="150" t="s">
        <v>373</v>
      </c>
      <c r="D3685" s="171">
        <v>2.0089850425720215</v>
      </c>
      <c r="E3685" s="182">
        <v>2.0089850425720215</v>
      </c>
    </row>
    <row r="3686" spans="1:5" ht="30">
      <c r="A3686" s="135" t="s">
        <v>7215</v>
      </c>
      <c r="B3686" s="145" t="s">
        <v>7216</v>
      </c>
      <c r="C3686" s="150" t="s">
        <v>6577</v>
      </c>
      <c r="D3686" s="178">
        <v>3.7795379757881165E-2</v>
      </c>
      <c r="E3686" s="189">
        <v>3.7795379757881165E-2</v>
      </c>
    </row>
    <row r="3687" spans="1:5" ht="30">
      <c r="A3687" s="135" t="s">
        <v>7217</v>
      </c>
      <c r="B3687" s="145" t="s">
        <v>7218</v>
      </c>
      <c r="C3687" s="150" t="s">
        <v>6580</v>
      </c>
      <c r="D3687" s="179">
        <v>1.7957223462872207E-5</v>
      </c>
      <c r="E3687" s="190">
        <v>1.7957223462872207E-5</v>
      </c>
    </row>
    <row r="3688" spans="1:5" ht="30">
      <c r="A3688" s="135" t="s">
        <v>7219</v>
      </c>
      <c r="B3688" s="145" t="s">
        <v>7220</v>
      </c>
      <c r="C3688" s="150" t="s">
        <v>50</v>
      </c>
      <c r="D3688" s="171">
        <v>1.2400000095367432</v>
      </c>
      <c r="E3688" s="182">
        <v>1.2400000095367432</v>
      </c>
    </row>
    <row r="3689" spans="1:5" ht="30">
      <c r="A3689" s="135" t="s">
        <v>7221</v>
      </c>
      <c r="B3689" s="145" t="s">
        <v>7222</v>
      </c>
      <c r="C3689" s="150" t="s">
        <v>42</v>
      </c>
      <c r="D3689" s="177">
        <v>199.28897094726562</v>
      </c>
      <c r="E3689" s="188">
        <v>199.28897094726562</v>
      </c>
    </row>
    <row r="3690" spans="1:5" ht="30">
      <c r="A3690" s="135" t="s">
        <v>7223</v>
      </c>
      <c r="B3690" s="145" t="s">
        <v>7224</v>
      </c>
      <c r="C3690" s="150" t="s">
        <v>20</v>
      </c>
      <c r="D3690" s="171">
        <v>2.168604850769043</v>
      </c>
      <c r="E3690" s="182">
        <v>2.168604850769043</v>
      </c>
    </row>
    <row r="3691" spans="1:5" ht="30">
      <c r="A3691" s="135" t="s">
        <v>7225</v>
      </c>
      <c r="B3691" s="145" t="s">
        <v>7226</v>
      </c>
      <c r="C3691" s="150" t="s">
        <v>373</v>
      </c>
      <c r="D3691" s="171">
        <v>7.7315096855163574</v>
      </c>
      <c r="E3691" s="182">
        <v>7.7315096855163574</v>
      </c>
    </row>
    <row r="3692" spans="1:5" ht="30">
      <c r="A3692" s="135" t="s">
        <v>7227</v>
      </c>
      <c r="B3692" s="145" t="s">
        <v>7228</v>
      </c>
      <c r="C3692" s="150" t="s">
        <v>368</v>
      </c>
      <c r="D3692" s="176">
        <v>2872.947998046875</v>
      </c>
      <c r="E3692" s="187">
        <v>2872.947998046875</v>
      </c>
    </row>
    <row r="3693" spans="1:5" ht="30">
      <c r="A3693" s="135" t="s">
        <v>7229</v>
      </c>
      <c r="B3693" s="145" t="s">
        <v>7230</v>
      </c>
      <c r="C3693" s="150" t="s">
        <v>368</v>
      </c>
      <c r="D3693" s="177">
        <v>325.45947265625</v>
      </c>
      <c r="E3693" s="188">
        <v>325.45947265625</v>
      </c>
    </row>
    <row r="3694" spans="1:5" ht="30">
      <c r="A3694" s="135" t="s">
        <v>7231</v>
      </c>
      <c r="B3694" s="145" t="s">
        <v>7232</v>
      </c>
      <c r="C3694" s="150"/>
      <c r="D3694" s="171">
        <v>1.0840708017349243</v>
      </c>
      <c r="E3694" s="182">
        <v>1.0840708017349243</v>
      </c>
    </row>
    <row r="3695" spans="1:5" ht="30">
      <c r="A3695" s="135" t="s">
        <v>7233</v>
      </c>
      <c r="B3695" s="145" t="s">
        <v>7234</v>
      </c>
      <c r="C3695" s="150" t="s">
        <v>4743</v>
      </c>
      <c r="D3695" s="178">
        <v>0.5723947286605835</v>
      </c>
      <c r="E3695" s="189">
        <v>0.5723947286605835</v>
      </c>
    </row>
    <row r="3696" spans="1:5" ht="30">
      <c r="A3696" s="135" t="s">
        <v>7235</v>
      </c>
      <c r="B3696" s="145" t="s">
        <v>7236</v>
      </c>
      <c r="C3696" s="150" t="s">
        <v>373</v>
      </c>
      <c r="D3696" s="171">
        <v>1.9887601137161255</v>
      </c>
      <c r="E3696" s="182">
        <v>1.9887601137161255</v>
      </c>
    </row>
    <row r="3697" spans="1:5" ht="30">
      <c r="A3697" s="135" t="s">
        <v>7237</v>
      </c>
      <c r="B3697" s="145" t="s">
        <v>7238</v>
      </c>
      <c r="C3697" s="150" t="s">
        <v>6577</v>
      </c>
      <c r="D3697" s="178">
        <v>3.3369287848472595E-2</v>
      </c>
      <c r="E3697" s="189">
        <v>3.3369287848472595E-2</v>
      </c>
    </row>
    <row r="3698" spans="1:5" ht="30">
      <c r="A3698" s="135" t="s">
        <v>7239</v>
      </c>
      <c r="B3698" s="145" t="s">
        <v>7240</v>
      </c>
      <c r="C3698" s="150" t="s">
        <v>6580</v>
      </c>
      <c r="D3698" s="179">
        <v>1.6150290321093053E-5</v>
      </c>
      <c r="E3698" s="190">
        <v>1.6150290321093053E-5</v>
      </c>
    </row>
    <row r="3699" spans="1:5" ht="30">
      <c r="A3699" s="135" t="s">
        <v>7241</v>
      </c>
      <c r="B3699" s="145" t="s">
        <v>7242</v>
      </c>
      <c r="C3699" s="150" t="s">
        <v>50</v>
      </c>
      <c r="D3699" s="178">
        <v>0.87000000476837158</v>
      </c>
      <c r="E3699" s="189">
        <v>0.87000000476837158</v>
      </c>
    </row>
    <row r="3700" spans="1:5" ht="30">
      <c r="A3700" s="135" t="s">
        <v>7243</v>
      </c>
      <c r="B3700" s="145" t="s">
        <v>7244</v>
      </c>
      <c r="C3700" s="150" t="s">
        <v>42</v>
      </c>
      <c r="D3700" s="177">
        <v>163.65806579589844</v>
      </c>
      <c r="E3700" s="188">
        <v>163.65806579589844</v>
      </c>
    </row>
    <row r="3701" spans="1:5" ht="30">
      <c r="A3701" s="135" t="s">
        <v>7245</v>
      </c>
      <c r="B3701" s="145" t="s">
        <v>7246</v>
      </c>
      <c r="C3701" s="150" t="s">
        <v>20</v>
      </c>
      <c r="D3701" s="172">
        <v>23.781623840332031</v>
      </c>
      <c r="E3701" s="183">
        <v>23.781623840332031</v>
      </c>
    </row>
    <row r="3702" spans="1:5" ht="30">
      <c r="A3702" s="135" t="s">
        <v>7247</v>
      </c>
      <c r="B3702" s="145" t="s">
        <v>7248</v>
      </c>
      <c r="C3702" s="150" t="s">
        <v>373</v>
      </c>
      <c r="D3702" s="171">
        <v>7.7433700561523437</v>
      </c>
      <c r="E3702" s="182">
        <v>7.7433700561523437</v>
      </c>
    </row>
    <row r="3703" spans="1:5" ht="30">
      <c r="A3703" s="135" t="s">
        <v>7249</v>
      </c>
      <c r="B3703" s="145" t="s">
        <v>7250</v>
      </c>
      <c r="C3703" s="150" t="s">
        <v>368</v>
      </c>
      <c r="D3703" s="176">
        <v>2804.4833984375</v>
      </c>
      <c r="E3703" s="187">
        <v>2804.4833984375</v>
      </c>
    </row>
    <row r="3704" spans="1:5" ht="30">
      <c r="A3704" s="135" t="s">
        <v>7251</v>
      </c>
      <c r="B3704" s="145" t="s">
        <v>7252</v>
      </c>
      <c r="C3704" s="150" t="s">
        <v>368</v>
      </c>
      <c r="D3704" s="177">
        <v>256.99478149414062</v>
      </c>
      <c r="E3704" s="188">
        <v>256.99478149414062</v>
      </c>
    </row>
    <row r="3705" spans="1:5" ht="30">
      <c r="A3705" s="135" t="s">
        <v>7253</v>
      </c>
      <c r="B3705" s="145" t="s">
        <v>7254</v>
      </c>
      <c r="C3705" s="150"/>
      <c r="D3705" s="171">
        <v>1.0598218441009521</v>
      </c>
      <c r="E3705" s="182">
        <v>1.0598218441009521</v>
      </c>
    </row>
    <row r="3706" spans="1:5" ht="30">
      <c r="A3706" s="135" t="s">
        <v>7255</v>
      </c>
      <c r="B3706" s="145" t="s">
        <v>7256</v>
      </c>
      <c r="C3706" s="150" t="s">
        <v>4743</v>
      </c>
      <c r="D3706" s="178">
        <v>0.43428626656532288</v>
      </c>
      <c r="E3706" s="189">
        <v>0.43428626656532288</v>
      </c>
    </row>
    <row r="3707" spans="1:5" ht="30">
      <c r="A3707" s="135" t="s">
        <v>7257</v>
      </c>
      <c r="B3707" s="145" t="s">
        <v>7258</v>
      </c>
      <c r="C3707" s="150" t="s">
        <v>373</v>
      </c>
      <c r="D3707" s="171">
        <v>1.9735513925552368</v>
      </c>
      <c r="E3707" s="182">
        <v>1.9735513925552368</v>
      </c>
    </row>
    <row r="3708" spans="1:5" ht="30">
      <c r="A3708" s="135" t="s">
        <v>7259</v>
      </c>
      <c r="B3708" s="145" t="s">
        <v>7260</v>
      </c>
      <c r="C3708" s="150" t="s">
        <v>6577</v>
      </c>
      <c r="D3708" s="178">
        <v>3.0005903914570808E-2</v>
      </c>
      <c r="E3708" s="189">
        <v>3.0005903914570808E-2</v>
      </c>
    </row>
    <row r="3709" spans="1:5" ht="30">
      <c r="A3709" s="135" t="s">
        <v>7261</v>
      </c>
      <c r="B3709" s="145" t="s">
        <v>7262</v>
      </c>
      <c r="C3709" s="150" t="s">
        <v>6580</v>
      </c>
      <c r="D3709" s="179">
        <v>1.4735563127032947E-5</v>
      </c>
      <c r="E3709" s="190">
        <v>1.4735563127032947E-5</v>
      </c>
    </row>
    <row r="3710" spans="1:5" ht="45">
      <c r="A3710" s="135" t="s">
        <v>7263</v>
      </c>
      <c r="B3710" s="145" t="s">
        <v>7264</v>
      </c>
      <c r="C3710" s="150" t="s">
        <v>50</v>
      </c>
      <c r="D3710" s="178">
        <v>0.11999999731779099</v>
      </c>
      <c r="E3710" s="189">
        <v>0.11999999731779099</v>
      </c>
    </row>
    <row r="3711" spans="1:5" ht="45">
      <c r="A3711" s="135" t="s">
        <v>7265</v>
      </c>
      <c r="B3711" s="145" t="s">
        <v>7266</v>
      </c>
      <c r="C3711" s="150" t="s">
        <v>42</v>
      </c>
      <c r="D3711" s="172">
        <v>49.419784545898438</v>
      </c>
      <c r="E3711" s="183">
        <v>49.419784545898438</v>
      </c>
    </row>
    <row r="3712" spans="1:5" ht="45">
      <c r="A3712" s="135" t="s">
        <v>7267</v>
      </c>
      <c r="B3712" s="145" t="s">
        <v>7268</v>
      </c>
      <c r="C3712" s="150" t="s">
        <v>20</v>
      </c>
      <c r="D3712" s="177">
        <v>381.43353271484375</v>
      </c>
      <c r="E3712" s="188">
        <v>381.43353271484375</v>
      </c>
    </row>
    <row r="3713" spans="1:5" ht="45">
      <c r="A3713" s="135" t="s">
        <v>7269</v>
      </c>
      <c r="B3713" s="145" t="s">
        <v>7270</v>
      </c>
      <c r="C3713" s="150" t="s">
        <v>373</v>
      </c>
      <c r="D3713" s="171">
        <v>7.7557511329650879</v>
      </c>
      <c r="E3713" s="182">
        <v>7.7557511329650879</v>
      </c>
    </row>
    <row r="3714" spans="1:5" ht="45">
      <c r="A3714" s="135" t="s">
        <v>7271</v>
      </c>
      <c r="B3714" s="145" t="s">
        <v>7272</v>
      </c>
      <c r="C3714" s="150" t="s">
        <v>368</v>
      </c>
      <c r="D3714" s="176">
        <v>2484.080078125</v>
      </c>
      <c r="E3714" s="187">
        <v>2484.080078125</v>
      </c>
    </row>
    <row r="3715" spans="1:5" ht="45">
      <c r="A3715" s="135" t="s">
        <v>7273</v>
      </c>
      <c r="B3715" s="145" t="s">
        <v>7274</v>
      </c>
      <c r="C3715" s="150" t="s">
        <v>368</v>
      </c>
      <c r="D3715" s="172">
        <v>-63.408332824707031</v>
      </c>
      <c r="E3715" s="183">
        <v>-63.408332824707031</v>
      </c>
    </row>
    <row r="3716" spans="1:5" ht="45">
      <c r="A3716" s="135" t="s">
        <v>7275</v>
      </c>
      <c r="B3716" s="145" t="s">
        <v>7276</v>
      </c>
      <c r="C3716" s="150"/>
      <c r="D3716" s="178">
        <v>0.95543920993804932</v>
      </c>
      <c r="E3716" s="189">
        <v>0.95543920993804932</v>
      </c>
    </row>
    <row r="3717" spans="1:5" ht="45">
      <c r="A3717" s="135" t="s">
        <v>7277</v>
      </c>
      <c r="B3717" s="145" t="s">
        <v>7278</v>
      </c>
      <c r="C3717" s="150" t="s">
        <v>4743</v>
      </c>
      <c r="D3717" s="178">
        <v>8.4691867232322693E-2</v>
      </c>
      <c r="E3717" s="189">
        <v>8.4691867232322693E-2</v>
      </c>
    </row>
    <row r="3718" spans="1:5" ht="45">
      <c r="A3718" s="135" t="s">
        <v>7279</v>
      </c>
      <c r="B3718" s="145" t="s">
        <v>7280</v>
      </c>
      <c r="C3718" s="150" t="s">
        <v>373</v>
      </c>
      <c r="D3718" s="171">
        <v>4.1807413101196289</v>
      </c>
      <c r="E3718" s="182">
        <v>4.1807413101196289</v>
      </c>
    </row>
    <row r="3719" spans="1:5" ht="45">
      <c r="A3719" s="135" t="s">
        <v>7281</v>
      </c>
      <c r="B3719" s="145" t="s">
        <v>7282</v>
      </c>
      <c r="C3719" s="150" t="s">
        <v>6577</v>
      </c>
      <c r="D3719" s="178">
        <v>2.0249523222446442E-2</v>
      </c>
      <c r="E3719" s="189">
        <v>2.0249523222446442E-2</v>
      </c>
    </row>
    <row r="3720" spans="1:5" ht="45">
      <c r="A3720" s="135" t="s">
        <v>7283</v>
      </c>
      <c r="B3720" s="145" t="s">
        <v>7284</v>
      </c>
      <c r="C3720" s="150" t="s">
        <v>6580</v>
      </c>
      <c r="D3720" s="179">
        <v>1.0601554095046595E-5</v>
      </c>
      <c r="E3720" s="190">
        <v>1.0601554095046595E-5</v>
      </c>
    </row>
    <row r="3721" spans="1:5" ht="30">
      <c r="A3721" s="135" t="s">
        <v>7285</v>
      </c>
      <c r="B3721" s="145" t="s">
        <v>7286</v>
      </c>
      <c r="C3721" s="150" t="s">
        <v>50</v>
      </c>
      <c r="D3721" s="172">
        <v>10.446000099182129</v>
      </c>
      <c r="E3721" s="183">
        <v>10.446000099182129</v>
      </c>
    </row>
    <row r="3722" spans="1:5" ht="30">
      <c r="A3722" s="135" t="s">
        <v>7287</v>
      </c>
      <c r="B3722" s="145" t="s">
        <v>7288</v>
      </c>
      <c r="C3722" s="150" t="s">
        <v>42</v>
      </c>
      <c r="D3722" s="177">
        <v>147.54786682128906</v>
      </c>
      <c r="E3722" s="188">
        <v>147.54786682128906</v>
      </c>
    </row>
    <row r="3723" spans="1:5" ht="30">
      <c r="A3723" s="135" t="s">
        <v>7289</v>
      </c>
      <c r="B3723" s="145" t="s">
        <v>7290</v>
      </c>
      <c r="C3723" s="150" t="s">
        <v>20</v>
      </c>
      <c r="D3723" s="177">
        <v>513.80712890625</v>
      </c>
      <c r="E3723" s="188">
        <v>513.80712890625</v>
      </c>
    </row>
    <row r="3724" spans="1:5" ht="30">
      <c r="A3724" s="135" t="s">
        <v>7291</v>
      </c>
      <c r="B3724" s="145" t="s">
        <v>7292</v>
      </c>
      <c r="C3724" s="150" t="s">
        <v>373</v>
      </c>
      <c r="D3724" s="171">
        <v>1.8162952661514282</v>
      </c>
      <c r="E3724" s="182">
        <v>1.8162952661514282</v>
      </c>
    </row>
    <row r="3725" spans="1:5" ht="30">
      <c r="A3725" s="135" t="s">
        <v>7293</v>
      </c>
      <c r="B3725" s="145" t="s">
        <v>7294</v>
      </c>
      <c r="C3725" s="150" t="s">
        <v>368</v>
      </c>
      <c r="D3725" s="177">
        <v>621.95465087890625</v>
      </c>
      <c r="E3725" s="188">
        <v>621.95465087890625</v>
      </c>
    </row>
    <row r="3726" spans="1:5" ht="30">
      <c r="A3726" s="135" t="s">
        <v>7295</v>
      </c>
      <c r="B3726" s="145" t="s">
        <v>7296</v>
      </c>
      <c r="C3726" s="150" t="s">
        <v>368</v>
      </c>
      <c r="D3726" s="176">
        <v>-1925.533935546875</v>
      </c>
      <c r="E3726" s="187">
        <v>-1925.533935546875</v>
      </c>
    </row>
    <row r="3727" spans="1:5" ht="30">
      <c r="A3727" s="135" t="s">
        <v>7297</v>
      </c>
      <c r="B3727" s="145" t="s">
        <v>7298</v>
      </c>
      <c r="C3727" s="150"/>
      <c r="D3727" s="178">
        <v>-7.4290081858634949E-2</v>
      </c>
      <c r="E3727" s="189">
        <v>-7.4290081858634949E-2</v>
      </c>
    </row>
    <row r="3728" spans="1:5" ht="30">
      <c r="A3728" s="135" t="s">
        <v>7299</v>
      </c>
      <c r="B3728" s="145" t="s">
        <v>7300</v>
      </c>
      <c r="C3728" s="150" t="s">
        <v>4743</v>
      </c>
      <c r="D3728" s="177">
        <v>919.6549072265625</v>
      </c>
      <c r="E3728" s="188">
        <v>919.6549072265625</v>
      </c>
    </row>
    <row r="3729" spans="1:5" ht="30">
      <c r="A3729" s="135" t="s">
        <v>7301</v>
      </c>
      <c r="B3729" s="145" t="s">
        <v>7302</v>
      </c>
      <c r="C3729" s="150" t="s">
        <v>373</v>
      </c>
      <c r="D3729" s="171">
        <v>4.3014450073242187</v>
      </c>
      <c r="E3729" s="182">
        <v>4.3014450073242187</v>
      </c>
    </row>
    <row r="3730" spans="1:5" ht="30">
      <c r="A3730" s="135" t="s">
        <v>7303</v>
      </c>
      <c r="B3730" s="145" t="s">
        <v>7304</v>
      </c>
      <c r="C3730" s="150" t="s">
        <v>6577</v>
      </c>
      <c r="D3730" s="178">
        <v>0.68514376878738403</v>
      </c>
      <c r="E3730" s="189">
        <v>0.68514376878738403</v>
      </c>
    </row>
    <row r="3731" spans="1:5" ht="30">
      <c r="A3731" s="135" t="s">
        <v>7305</v>
      </c>
      <c r="B3731" s="145" t="s">
        <v>7306</v>
      </c>
      <c r="C3731" s="150" t="s">
        <v>6580</v>
      </c>
      <c r="D3731" s="181">
        <v>1.8544713384471834E-4</v>
      </c>
      <c r="E3731" s="192">
        <v>1.8544713384471834E-4</v>
      </c>
    </row>
    <row r="3732" spans="1:5" ht="30">
      <c r="A3732" s="135" t="s">
        <v>7307</v>
      </c>
      <c r="B3732" s="145" t="s">
        <v>7308</v>
      </c>
      <c r="C3732" s="150" t="s">
        <v>50</v>
      </c>
      <c r="D3732" s="172">
        <v>10.446000099182129</v>
      </c>
      <c r="E3732" s="183">
        <v>10.446000099182129</v>
      </c>
    </row>
    <row r="3733" spans="1:5" ht="30">
      <c r="A3733" s="135" t="s">
        <v>7309</v>
      </c>
      <c r="B3733" s="145" t="s">
        <v>7310</v>
      </c>
      <c r="C3733" s="150" t="s">
        <v>42</v>
      </c>
      <c r="D3733" s="177">
        <v>147.54786682128906</v>
      </c>
      <c r="E3733" s="188">
        <v>147.54786682128906</v>
      </c>
    </row>
    <row r="3734" spans="1:5" ht="30">
      <c r="A3734" s="135" t="s">
        <v>7311</v>
      </c>
      <c r="B3734" s="145" t="s">
        <v>7312</v>
      </c>
      <c r="C3734" s="150" t="s">
        <v>20</v>
      </c>
      <c r="D3734" s="177">
        <v>256.903564453125</v>
      </c>
      <c r="E3734" s="188">
        <v>256.903564453125</v>
      </c>
    </row>
    <row r="3735" spans="1:5" ht="30">
      <c r="A3735" s="135" t="s">
        <v>7313</v>
      </c>
      <c r="B3735" s="145" t="s">
        <v>7314</v>
      </c>
      <c r="C3735" s="150" t="s">
        <v>373</v>
      </c>
      <c r="D3735" s="171">
        <v>1.8162952661514282</v>
      </c>
      <c r="E3735" s="182">
        <v>1.8162952661514282</v>
      </c>
    </row>
    <row r="3736" spans="1:5" ht="30">
      <c r="A3736" s="135" t="s">
        <v>7315</v>
      </c>
      <c r="B3736" s="145" t="s">
        <v>7316</v>
      </c>
      <c r="C3736" s="150" t="s">
        <v>368</v>
      </c>
      <c r="D3736" s="177">
        <v>621.95465087890625</v>
      </c>
      <c r="E3736" s="188">
        <v>621.95465087890625</v>
      </c>
    </row>
    <row r="3737" spans="1:5" ht="30">
      <c r="A3737" s="135" t="s">
        <v>7317</v>
      </c>
      <c r="B3737" s="145" t="s">
        <v>7318</v>
      </c>
      <c r="C3737" s="150" t="s">
        <v>368</v>
      </c>
      <c r="D3737" s="176">
        <v>-1925.533935546875</v>
      </c>
      <c r="E3737" s="187">
        <v>-1925.533935546875</v>
      </c>
    </row>
    <row r="3738" spans="1:5" ht="30">
      <c r="A3738" s="135" t="s">
        <v>7319</v>
      </c>
      <c r="B3738" s="145" t="s">
        <v>7320</v>
      </c>
      <c r="C3738" s="150"/>
      <c r="D3738" s="178">
        <v>-7.4290081858634949E-2</v>
      </c>
      <c r="E3738" s="189">
        <v>-7.4290081858634949E-2</v>
      </c>
    </row>
    <row r="3739" spans="1:5" ht="30">
      <c r="A3739" s="135" t="s">
        <v>7321</v>
      </c>
      <c r="B3739" s="145" t="s">
        <v>7322</v>
      </c>
      <c r="C3739" s="150" t="s">
        <v>4743</v>
      </c>
      <c r="D3739" s="177">
        <v>919.6549072265625</v>
      </c>
      <c r="E3739" s="188">
        <v>919.6549072265625</v>
      </c>
    </row>
    <row r="3740" spans="1:5" ht="30">
      <c r="A3740" s="135" t="s">
        <v>7323</v>
      </c>
      <c r="B3740" s="145" t="s">
        <v>7324</v>
      </c>
      <c r="C3740" s="150" t="s">
        <v>373</v>
      </c>
      <c r="D3740" s="171">
        <v>4.3014450073242187</v>
      </c>
      <c r="E3740" s="182">
        <v>4.3014450073242187</v>
      </c>
    </row>
    <row r="3741" spans="1:5" ht="30">
      <c r="A3741" s="135" t="s">
        <v>7325</v>
      </c>
      <c r="B3741" s="145" t="s">
        <v>7326</v>
      </c>
      <c r="C3741" s="150" t="s">
        <v>6577</v>
      </c>
      <c r="D3741" s="178">
        <v>0.68514376878738403</v>
      </c>
      <c r="E3741" s="189">
        <v>0.68514376878738403</v>
      </c>
    </row>
    <row r="3742" spans="1:5" ht="30">
      <c r="A3742" s="135" t="s">
        <v>7327</v>
      </c>
      <c r="B3742" s="145" t="s">
        <v>7328</v>
      </c>
      <c r="C3742" s="150" t="s">
        <v>6580</v>
      </c>
      <c r="D3742" s="181">
        <v>1.8544713384471834E-4</v>
      </c>
      <c r="E3742" s="192">
        <v>1.8544713384471834E-4</v>
      </c>
    </row>
    <row r="3743" spans="1:5" ht="30">
      <c r="A3743" s="135" t="s">
        <v>7329</v>
      </c>
      <c r="B3743" s="145" t="s">
        <v>7330</v>
      </c>
      <c r="C3743" s="150" t="s">
        <v>50</v>
      </c>
      <c r="D3743" s="172">
        <v>10.446000099182129</v>
      </c>
      <c r="E3743" s="183">
        <v>10.446000099182129</v>
      </c>
    </row>
    <row r="3744" spans="1:5" ht="30">
      <c r="A3744" s="135" t="s">
        <v>7331</v>
      </c>
      <c r="B3744" s="145" t="s">
        <v>7332</v>
      </c>
      <c r="C3744" s="150" t="s">
        <v>42</v>
      </c>
      <c r="D3744" s="177">
        <v>147.54786682128906</v>
      </c>
      <c r="E3744" s="188">
        <v>147.54786682128906</v>
      </c>
    </row>
    <row r="3745" spans="1:5" ht="30">
      <c r="A3745" s="135" t="s">
        <v>7333</v>
      </c>
      <c r="B3745" s="145" t="s">
        <v>7334</v>
      </c>
      <c r="C3745" s="150" t="s">
        <v>20</v>
      </c>
      <c r="D3745" s="177">
        <v>256.903564453125</v>
      </c>
      <c r="E3745" s="188">
        <v>256.903564453125</v>
      </c>
    </row>
    <row r="3746" spans="1:5" ht="30">
      <c r="A3746" s="135" t="s">
        <v>7335</v>
      </c>
      <c r="B3746" s="145" t="s">
        <v>7336</v>
      </c>
      <c r="C3746" s="150" t="s">
        <v>373</v>
      </c>
      <c r="D3746" s="171">
        <v>1.8162952661514282</v>
      </c>
      <c r="E3746" s="182">
        <v>1.8162952661514282</v>
      </c>
    </row>
    <row r="3747" spans="1:5" ht="30">
      <c r="A3747" s="135" t="s">
        <v>7337</v>
      </c>
      <c r="B3747" s="145" t="s">
        <v>7338</v>
      </c>
      <c r="C3747" s="150" t="s">
        <v>368</v>
      </c>
      <c r="D3747" s="177">
        <v>621.95465087890625</v>
      </c>
      <c r="E3747" s="188">
        <v>621.95465087890625</v>
      </c>
    </row>
    <row r="3748" spans="1:5" ht="30">
      <c r="A3748" s="135" t="s">
        <v>7339</v>
      </c>
      <c r="B3748" s="145" t="s">
        <v>7340</v>
      </c>
      <c r="C3748" s="150" t="s">
        <v>368</v>
      </c>
      <c r="D3748" s="176">
        <v>-1925.533935546875</v>
      </c>
      <c r="E3748" s="187">
        <v>-1925.533935546875</v>
      </c>
    </row>
    <row r="3749" spans="1:5" ht="30">
      <c r="A3749" s="135" t="s">
        <v>7341</v>
      </c>
      <c r="B3749" s="145" t="s">
        <v>7342</v>
      </c>
      <c r="C3749" s="150"/>
      <c r="D3749" s="178">
        <v>-7.4290081858634949E-2</v>
      </c>
      <c r="E3749" s="189">
        <v>-7.4290081858634949E-2</v>
      </c>
    </row>
    <row r="3750" spans="1:5" ht="30">
      <c r="A3750" s="135" t="s">
        <v>7343</v>
      </c>
      <c r="B3750" s="145" t="s">
        <v>7344</v>
      </c>
      <c r="C3750" s="150" t="s">
        <v>4743</v>
      </c>
      <c r="D3750" s="177">
        <v>919.6549072265625</v>
      </c>
      <c r="E3750" s="188">
        <v>919.6549072265625</v>
      </c>
    </row>
    <row r="3751" spans="1:5" ht="30">
      <c r="A3751" s="135" t="s">
        <v>7345</v>
      </c>
      <c r="B3751" s="145" t="s">
        <v>7346</v>
      </c>
      <c r="C3751" s="150" t="s">
        <v>373</v>
      </c>
      <c r="D3751" s="171">
        <v>4.3014450073242187</v>
      </c>
      <c r="E3751" s="182">
        <v>4.3014450073242187</v>
      </c>
    </row>
    <row r="3752" spans="1:5" ht="30">
      <c r="A3752" s="135" t="s">
        <v>7347</v>
      </c>
      <c r="B3752" s="145" t="s">
        <v>7348</v>
      </c>
      <c r="C3752" s="150" t="s">
        <v>6577</v>
      </c>
      <c r="D3752" s="178">
        <v>0.68514376878738403</v>
      </c>
      <c r="E3752" s="189">
        <v>0.68514376878738403</v>
      </c>
    </row>
    <row r="3753" spans="1:5" ht="30">
      <c r="A3753" s="135" t="s">
        <v>7349</v>
      </c>
      <c r="B3753" s="145" t="s">
        <v>7350</v>
      </c>
      <c r="C3753" s="150" t="s">
        <v>6580</v>
      </c>
      <c r="D3753" s="181">
        <v>1.8544713384471834E-4</v>
      </c>
      <c r="E3753" s="192">
        <v>1.8544713384471834E-4</v>
      </c>
    </row>
    <row r="3754" spans="1:5" ht="45">
      <c r="A3754" s="135" t="s">
        <v>7351</v>
      </c>
      <c r="B3754" s="145" t="s">
        <v>7352</v>
      </c>
      <c r="C3754" s="150" t="s">
        <v>50</v>
      </c>
      <c r="D3754" s="171">
        <v>1.0114452838897705</v>
      </c>
      <c r="E3754" s="182">
        <v>1.0114452838897705</v>
      </c>
    </row>
    <row r="3755" spans="1:5" ht="45">
      <c r="A3755" s="135" t="s">
        <v>7353</v>
      </c>
      <c r="B3755" s="145" t="s">
        <v>7354</v>
      </c>
      <c r="C3755" s="150" t="s">
        <v>42</v>
      </c>
      <c r="D3755" s="177">
        <v>486.85293579101562</v>
      </c>
      <c r="E3755" s="188">
        <v>486.85293579101562</v>
      </c>
    </row>
    <row r="3756" spans="1:5" ht="45">
      <c r="A3756" s="135" t="s">
        <v>7355</v>
      </c>
      <c r="B3756" s="145" t="s">
        <v>7356</v>
      </c>
      <c r="C3756" s="150" t="s">
        <v>20</v>
      </c>
      <c r="D3756" s="171">
        <v>5.4394464492797852</v>
      </c>
      <c r="E3756" s="182">
        <v>5.4394464492797852</v>
      </c>
    </row>
    <row r="3757" spans="1:5" ht="45">
      <c r="A3757" s="135" t="s">
        <v>7357</v>
      </c>
      <c r="B3757" s="145" t="s">
        <v>7358</v>
      </c>
      <c r="C3757" s="150" t="s">
        <v>373</v>
      </c>
      <c r="D3757" s="171">
        <v>8.7942647933959961</v>
      </c>
      <c r="E3757" s="182">
        <v>8.7942647933959961</v>
      </c>
    </row>
    <row r="3758" spans="1:5" ht="45">
      <c r="A3758" s="135" t="s">
        <v>7359</v>
      </c>
      <c r="B3758" s="145" t="s">
        <v>7360</v>
      </c>
      <c r="C3758" s="150" t="s">
        <v>368</v>
      </c>
      <c r="D3758" s="173">
        <v>3460.6953125</v>
      </c>
      <c r="E3758" s="184">
        <v>3460.6953125</v>
      </c>
    </row>
    <row r="3759" spans="1:5" ht="45">
      <c r="A3759" s="135" t="s">
        <v>7361</v>
      </c>
      <c r="B3759" s="145" t="s">
        <v>7362</v>
      </c>
      <c r="C3759" s="150" t="s">
        <v>368</v>
      </c>
      <c r="D3759" s="177">
        <v>913.2066650390625</v>
      </c>
      <c r="E3759" s="188">
        <v>913.2066650390625</v>
      </c>
    </row>
    <row r="3760" spans="1:5" ht="60">
      <c r="A3760" s="135" t="s">
        <v>7363</v>
      </c>
      <c r="B3760" s="145" t="s">
        <v>7364</v>
      </c>
      <c r="C3760" s="150"/>
      <c r="D3760" s="171">
        <v>1.3479646444320679</v>
      </c>
      <c r="E3760" s="182">
        <v>1.3479646444320679</v>
      </c>
    </row>
    <row r="3761" spans="1:5" ht="45">
      <c r="A3761" s="135" t="s">
        <v>7365</v>
      </c>
      <c r="B3761" s="145" t="s">
        <v>7366</v>
      </c>
      <c r="C3761" s="150" t="s">
        <v>4743</v>
      </c>
      <c r="D3761" s="178">
        <v>0.28860506415367126</v>
      </c>
      <c r="E3761" s="189">
        <v>0.28860506415367126</v>
      </c>
    </row>
    <row r="3762" spans="1:5" ht="45">
      <c r="A3762" s="135" t="s">
        <v>7367</v>
      </c>
      <c r="B3762" s="145" t="s">
        <v>7368</v>
      </c>
      <c r="C3762" s="150" t="s">
        <v>373</v>
      </c>
      <c r="D3762" s="171">
        <v>2.1235036849975586</v>
      </c>
      <c r="E3762" s="182">
        <v>2.1235036849975586</v>
      </c>
    </row>
    <row r="3763" spans="1:5" ht="60">
      <c r="A3763" s="135" t="s">
        <v>7369</v>
      </c>
      <c r="B3763" s="145" t="s">
        <v>7370</v>
      </c>
      <c r="C3763" s="150" t="s">
        <v>6577</v>
      </c>
      <c r="D3763" s="178">
        <v>6.530626118183136E-2</v>
      </c>
      <c r="E3763" s="189">
        <v>6.530626118183136E-2</v>
      </c>
    </row>
    <row r="3764" spans="1:5" ht="60">
      <c r="A3764" s="135" t="s">
        <v>7371</v>
      </c>
      <c r="B3764" s="145" t="s">
        <v>7372</v>
      </c>
      <c r="C3764" s="150" t="s">
        <v>6580</v>
      </c>
      <c r="D3764" s="179">
        <v>2.8044009013683535E-5</v>
      </c>
      <c r="E3764" s="190">
        <v>2.8044009013683535E-5</v>
      </c>
    </row>
    <row r="3765" spans="1:5" ht="45">
      <c r="A3765" s="135" t="s">
        <v>7373</v>
      </c>
      <c r="B3765" s="145" t="s">
        <v>7374</v>
      </c>
      <c r="C3765" s="150" t="s">
        <v>50</v>
      </c>
      <c r="D3765" s="177">
        <v>106.15200805664062</v>
      </c>
      <c r="E3765" s="188">
        <v>106.15200805664062</v>
      </c>
    </row>
    <row r="3766" spans="1:5" ht="45">
      <c r="A3766" s="135" t="s">
        <v>7375</v>
      </c>
      <c r="B3766" s="145" t="s">
        <v>7376</v>
      </c>
      <c r="C3766" s="150" t="s">
        <v>42</v>
      </c>
      <c r="D3766" s="177">
        <v>315.44131469726562</v>
      </c>
      <c r="E3766" s="188">
        <v>315.44131469726562</v>
      </c>
    </row>
    <row r="3767" spans="1:5" ht="45">
      <c r="A3767" s="135" t="s">
        <v>7377</v>
      </c>
      <c r="B3767" s="145" t="s">
        <v>7378</v>
      </c>
      <c r="C3767" s="150" t="s">
        <v>20</v>
      </c>
      <c r="D3767" s="171">
        <v>1.5952718257904053</v>
      </c>
      <c r="E3767" s="182">
        <v>1.5952718257904053</v>
      </c>
    </row>
    <row r="3768" spans="1:5" ht="45">
      <c r="A3768" s="135" t="s">
        <v>7379</v>
      </c>
      <c r="B3768" s="145" t="s">
        <v>7380</v>
      </c>
      <c r="C3768" s="150" t="s">
        <v>373</v>
      </c>
      <c r="D3768" s="171">
        <v>3.4038171768188477</v>
      </c>
      <c r="E3768" s="182">
        <v>3.4038171768188477</v>
      </c>
    </row>
    <row r="3769" spans="1:5" ht="45">
      <c r="A3769" s="135" t="s">
        <v>7381</v>
      </c>
      <c r="B3769" s="145" t="s">
        <v>7382</v>
      </c>
      <c r="C3769" s="150" t="s">
        <v>368</v>
      </c>
      <c r="D3769" s="176">
        <v>1434.142333984375</v>
      </c>
      <c r="E3769" s="187">
        <v>1434.142333984375</v>
      </c>
    </row>
    <row r="3770" spans="1:5" ht="45">
      <c r="A3770" s="135" t="s">
        <v>7383</v>
      </c>
      <c r="B3770" s="145" t="s">
        <v>7384</v>
      </c>
      <c r="C3770" s="150" t="s">
        <v>368</v>
      </c>
      <c r="D3770" s="176">
        <v>-1113.3460693359375</v>
      </c>
      <c r="E3770" s="187">
        <v>-1113.3460693359375</v>
      </c>
    </row>
    <row r="3771" spans="1:5" ht="45">
      <c r="A3771" s="135" t="s">
        <v>7385</v>
      </c>
      <c r="B3771" s="145" t="s">
        <v>7386</v>
      </c>
      <c r="C3771" s="150"/>
      <c r="D3771" s="174">
        <v>0</v>
      </c>
      <c r="E3771" s="185">
        <v>0</v>
      </c>
    </row>
    <row r="3772" spans="1:5" ht="45">
      <c r="A3772" s="135" t="s">
        <v>7387</v>
      </c>
      <c r="B3772" s="145" t="s">
        <v>7388</v>
      </c>
      <c r="C3772" s="150" t="s">
        <v>4743</v>
      </c>
      <c r="D3772" s="177">
        <v>678.15350341796875</v>
      </c>
      <c r="E3772" s="188">
        <v>678.15350341796875</v>
      </c>
    </row>
    <row r="3773" spans="1:5" ht="45">
      <c r="A3773" s="135" t="s">
        <v>7389</v>
      </c>
      <c r="B3773" s="145" t="s">
        <v>7390</v>
      </c>
      <c r="C3773" s="150" t="s">
        <v>373</v>
      </c>
      <c r="D3773" s="171">
        <v>7.1674656867980957</v>
      </c>
      <c r="E3773" s="182">
        <v>7.1674656867980957</v>
      </c>
    </row>
    <row r="3774" spans="1:5" ht="45">
      <c r="A3774" s="135" t="s">
        <v>7391</v>
      </c>
      <c r="B3774" s="145" t="s">
        <v>7392</v>
      </c>
      <c r="C3774" s="150" t="s">
        <v>6577</v>
      </c>
      <c r="D3774" s="178">
        <v>0.51613211631774902</v>
      </c>
      <c r="E3774" s="189">
        <v>0.51613211631774902</v>
      </c>
    </row>
    <row r="3775" spans="1:5" ht="45">
      <c r="A3775" s="135" t="s">
        <v>7393</v>
      </c>
      <c r="B3775" s="145" t="s">
        <v>7394</v>
      </c>
      <c r="C3775" s="150" t="s">
        <v>6580</v>
      </c>
      <c r="D3775" s="179">
        <v>8.0061952758114785E-5</v>
      </c>
      <c r="E3775" s="190">
        <v>8.0061952758114785E-5</v>
      </c>
    </row>
    <row r="3776" spans="1:5" ht="30">
      <c r="A3776" s="135" t="s">
        <v>7395</v>
      </c>
      <c r="B3776" s="145" t="s">
        <v>7396</v>
      </c>
      <c r="C3776" s="150" t="s">
        <v>50</v>
      </c>
      <c r="D3776" s="171">
        <v>4.4642000198364258</v>
      </c>
      <c r="E3776" s="182">
        <v>4.4642000198364258</v>
      </c>
    </row>
    <row r="3777" spans="1:5" ht="30">
      <c r="A3777" s="135" t="s">
        <v>7397</v>
      </c>
      <c r="B3777" s="145" t="s">
        <v>7398</v>
      </c>
      <c r="C3777" s="150" t="s">
        <v>42</v>
      </c>
      <c r="D3777" s="177">
        <v>325.26437377929687</v>
      </c>
      <c r="E3777" s="188">
        <v>325.26437377929687</v>
      </c>
    </row>
    <row r="3778" spans="1:5" ht="30">
      <c r="A3778" s="135" t="s">
        <v>7399</v>
      </c>
      <c r="B3778" s="145" t="s">
        <v>7400</v>
      </c>
      <c r="C3778" s="150" t="s">
        <v>20</v>
      </c>
      <c r="D3778" s="171">
        <v>1.5270631313323975</v>
      </c>
      <c r="E3778" s="182">
        <v>1.5270631313323975</v>
      </c>
    </row>
    <row r="3779" spans="1:5" ht="30">
      <c r="A3779" s="135" t="s">
        <v>7401</v>
      </c>
      <c r="B3779" s="145" t="s">
        <v>7402</v>
      </c>
      <c r="C3779" s="150" t="s">
        <v>373</v>
      </c>
      <c r="D3779" s="171">
        <v>7.6043815612792969</v>
      </c>
      <c r="E3779" s="182">
        <v>7.6043815612792969</v>
      </c>
    </row>
    <row r="3780" spans="1:5" ht="30">
      <c r="A3780" s="135" t="s">
        <v>7403</v>
      </c>
      <c r="B3780" s="145" t="s">
        <v>7404</v>
      </c>
      <c r="C3780" s="150" t="s">
        <v>368</v>
      </c>
      <c r="D3780" s="173">
        <v>3117.99609375</v>
      </c>
      <c r="E3780" s="184">
        <v>3117.99609375</v>
      </c>
    </row>
    <row r="3781" spans="1:5" ht="30">
      <c r="A3781" s="135" t="s">
        <v>7405</v>
      </c>
      <c r="B3781" s="145" t="s">
        <v>7406</v>
      </c>
      <c r="C3781" s="150" t="s">
        <v>368</v>
      </c>
      <c r="D3781" s="177">
        <v>570.5074462890625</v>
      </c>
      <c r="E3781" s="188">
        <v>570.5074462890625</v>
      </c>
    </row>
    <row r="3782" spans="1:5" ht="30">
      <c r="A3782" s="135" t="s">
        <v>7407</v>
      </c>
      <c r="B3782" s="145" t="s">
        <v>7408</v>
      </c>
      <c r="C3782" s="150"/>
      <c r="D3782" s="171">
        <v>1.1767829656600952</v>
      </c>
      <c r="E3782" s="182">
        <v>1.1767829656600952</v>
      </c>
    </row>
    <row r="3783" spans="1:5" ht="30">
      <c r="A3783" s="135" t="s">
        <v>7409</v>
      </c>
      <c r="B3783" s="145" t="s">
        <v>7410</v>
      </c>
      <c r="C3783" s="150" t="s">
        <v>4743</v>
      </c>
      <c r="D3783" s="171">
        <v>1.6314263343811035</v>
      </c>
      <c r="E3783" s="182">
        <v>1.6314263343811035</v>
      </c>
    </row>
    <row r="3784" spans="1:5" ht="30">
      <c r="A3784" s="135" t="s">
        <v>7411</v>
      </c>
      <c r="B3784" s="145" t="s">
        <v>7412</v>
      </c>
      <c r="C3784" s="150" t="s">
        <v>373</v>
      </c>
      <c r="D3784" s="171">
        <v>2.0603005886077881</v>
      </c>
      <c r="E3784" s="182">
        <v>2.0603005886077881</v>
      </c>
    </row>
    <row r="3785" spans="1:5" ht="45">
      <c r="A3785" s="135" t="s">
        <v>7413</v>
      </c>
      <c r="B3785" s="145" t="s">
        <v>7414</v>
      </c>
      <c r="C3785" s="150" t="s">
        <v>6577</v>
      </c>
      <c r="D3785" s="178">
        <v>4.6592485159635544E-2</v>
      </c>
      <c r="E3785" s="189">
        <v>4.6592485159635544E-2</v>
      </c>
    </row>
    <row r="3786" spans="1:5" ht="45">
      <c r="A3786" s="135" t="s">
        <v>7415</v>
      </c>
      <c r="B3786" s="145" t="s">
        <v>7416</v>
      </c>
      <c r="C3786" s="150" t="s">
        <v>6580</v>
      </c>
      <c r="D3786" s="179">
        <v>2.132086046913173E-5</v>
      </c>
      <c r="E3786" s="190">
        <v>2.132086046913173E-5</v>
      </c>
    </row>
    <row r="3787" spans="1:5" ht="30">
      <c r="A3787" s="135" t="s">
        <v>7417</v>
      </c>
      <c r="B3787" s="145" t="s">
        <v>7418</v>
      </c>
      <c r="C3787" s="150" t="s">
        <v>50</v>
      </c>
      <c r="D3787" s="177">
        <v>108.92567443847656</v>
      </c>
      <c r="E3787" s="188">
        <v>108.92567443847656</v>
      </c>
    </row>
    <row r="3788" spans="1:5" ht="30">
      <c r="A3788" s="135" t="s">
        <v>7419</v>
      </c>
      <c r="B3788" s="145" t="s">
        <v>7420</v>
      </c>
      <c r="C3788" s="150" t="s">
        <v>42</v>
      </c>
      <c r="D3788" s="177">
        <v>149.23933410644531</v>
      </c>
      <c r="E3788" s="188">
        <v>149.23933410644531</v>
      </c>
    </row>
    <row r="3789" spans="1:5" ht="30">
      <c r="A3789" s="135" t="s">
        <v>7421</v>
      </c>
      <c r="B3789" s="145" t="s">
        <v>7422</v>
      </c>
      <c r="C3789" s="150" t="s">
        <v>20</v>
      </c>
      <c r="D3789" s="177">
        <v>256.903564453125</v>
      </c>
      <c r="E3789" s="188">
        <v>256.903564453125</v>
      </c>
    </row>
    <row r="3790" spans="1:5" ht="30">
      <c r="A3790" s="135" t="s">
        <v>7423</v>
      </c>
      <c r="B3790" s="145" t="s">
        <v>7424</v>
      </c>
      <c r="C3790" s="150" t="s">
        <v>373</v>
      </c>
      <c r="D3790" s="171">
        <v>1.8228425979614258</v>
      </c>
      <c r="E3790" s="182">
        <v>1.8228425979614258</v>
      </c>
    </row>
    <row r="3791" spans="1:5" ht="30">
      <c r="A3791" s="135" t="s">
        <v>7425</v>
      </c>
      <c r="B3791" s="145" t="s">
        <v>7426</v>
      </c>
      <c r="C3791" s="150" t="s">
        <v>368</v>
      </c>
      <c r="D3791" s="177">
        <v>635.43218994140625</v>
      </c>
      <c r="E3791" s="188">
        <v>635.43218994140625</v>
      </c>
    </row>
    <row r="3792" spans="1:5" ht="30">
      <c r="A3792" s="135" t="s">
        <v>7427</v>
      </c>
      <c r="B3792" s="145" t="s">
        <v>7428</v>
      </c>
      <c r="C3792" s="150" t="s">
        <v>368</v>
      </c>
      <c r="D3792" s="176">
        <v>-1912.056396484375</v>
      </c>
      <c r="E3792" s="187">
        <v>-1912.056396484375</v>
      </c>
    </row>
    <row r="3793" spans="1:5" ht="30">
      <c r="A3793" s="135" t="s">
        <v>7429</v>
      </c>
      <c r="B3793" s="145" t="s">
        <v>7430</v>
      </c>
      <c r="C3793" s="150"/>
      <c r="D3793" s="178">
        <v>-0.64175361394882202</v>
      </c>
      <c r="E3793" s="189">
        <v>-0.64175361394882202</v>
      </c>
    </row>
    <row r="3794" spans="1:5" ht="30">
      <c r="A3794" s="135" t="s">
        <v>7431</v>
      </c>
      <c r="B3794" s="145" t="s">
        <v>7432</v>
      </c>
      <c r="C3794" s="150" t="s">
        <v>4743</v>
      </c>
      <c r="D3794" s="177">
        <v>923.53521728515625</v>
      </c>
      <c r="E3794" s="188">
        <v>923.53521728515625</v>
      </c>
    </row>
    <row r="3795" spans="1:5" ht="30">
      <c r="A3795" s="135" t="s">
        <v>7433</v>
      </c>
      <c r="B3795" s="145" t="s">
        <v>7434</v>
      </c>
      <c r="C3795" s="150" t="s">
        <v>373</v>
      </c>
      <c r="D3795" s="171">
        <v>4.2760586738586426</v>
      </c>
      <c r="E3795" s="182">
        <v>4.2760586738586426</v>
      </c>
    </row>
    <row r="3796" spans="1:5" ht="30">
      <c r="A3796" s="135" t="s">
        <v>7435</v>
      </c>
      <c r="B3796" s="145" t="s">
        <v>7436</v>
      </c>
      <c r="C3796" s="150" t="s">
        <v>6577</v>
      </c>
      <c r="D3796" s="178">
        <v>0.69136697053909302</v>
      </c>
      <c r="E3796" s="189">
        <v>0.69136697053909302</v>
      </c>
    </row>
    <row r="3797" spans="1:5" ht="30">
      <c r="A3797" s="135" t="s">
        <v>7437</v>
      </c>
      <c r="B3797" s="145" t="s">
        <v>7438</v>
      </c>
      <c r="C3797" s="150" t="s">
        <v>6580</v>
      </c>
      <c r="D3797" s="181">
        <v>1.8565186474006623E-4</v>
      </c>
      <c r="E3797" s="192">
        <v>1.8565186474006623E-4</v>
      </c>
    </row>
    <row r="3798" spans="1:5" ht="45">
      <c r="A3798" s="135" t="s">
        <v>7439</v>
      </c>
      <c r="B3798" s="145" t="s">
        <v>7440</v>
      </c>
      <c r="C3798" s="150" t="s">
        <v>50</v>
      </c>
      <c r="D3798" s="178">
        <v>0.87000000476837158</v>
      </c>
      <c r="E3798" s="189">
        <v>0.87000000476837158</v>
      </c>
    </row>
    <row r="3799" spans="1:5" ht="45">
      <c r="A3799" s="135" t="s">
        <v>7441</v>
      </c>
      <c r="B3799" s="145" t="s">
        <v>7442</v>
      </c>
      <c r="C3799" s="150" t="s">
        <v>42</v>
      </c>
      <c r="D3799" s="172">
        <v>64.3814697265625</v>
      </c>
      <c r="E3799" s="183">
        <v>64.3814697265625</v>
      </c>
    </row>
    <row r="3800" spans="1:5" ht="45">
      <c r="A3800" s="135" t="s">
        <v>7443</v>
      </c>
      <c r="B3800" s="145" t="s">
        <v>7444</v>
      </c>
      <c r="C3800" s="150" t="s">
        <v>20</v>
      </c>
      <c r="D3800" s="172">
        <v>52.979061126708984</v>
      </c>
      <c r="E3800" s="183">
        <v>52.979061126708984</v>
      </c>
    </row>
    <row r="3801" spans="1:5" ht="45">
      <c r="A3801" s="135" t="s">
        <v>7445</v>
      </c>
      <c r="B3801" s="145" t="s">
        <v>7446</v>
      </c>
      <c r="C3801" s="150" t="s">
        <v>373</v>
      </c>
      <c r="D3801" s="178">
        <v>0.88584542274475098</v>
      </c>
      <c r="E3801" s="189">
        <v>0.88584542274475098</v>
      </c>
    </row>
    <row r="3802" spans="1:5" ht="45">
      <c r="A3802" s="135" t="s">
        <v>7447</v>
      </c>
      <c r="B3802" s="145" t="s">
        <v>7448</v>
      </c>
      <c r="C3802" s="150" t="s">
        <v>368</v>
      </c>
      <c r="D3802" s="177">
        <v>269.53115844726562</v>
      </c>
      <c r="E3802" s="188">
        <v>269.53115844726562</v>
      </c>
    </row>
    <row r="3803" spans="1:5" ht="45">
      <c r="A3803" s="135" t="s">
        <v>7449</v>
      </c>
      <c r="B3803" s="145" t="s">
        <v>7450</v>
      </c>
      <c r="C3803" s="150" t="s">
        <v>368</v>
      </c>
      <c r="D3803" s="176">
        <v>-2277.957275390625</v>
      </c>
      <c r="E3803" s="187">
        <v>-2277.957275390625</v>
      </c>
    </row>
    <row r="3804" spans="1:5" ht="60">
      <c r="A3804" s="135" t="s">
        <v>7451</v>
      </c>
      <c r="B3804" s="145" t="s">
        <v>7452</v>
      </c>
      <c r="C3804" s="150"/>
      <c r="D3804" s="178">
        <v>-5.8072112500667572E-2</v>
      </c>
      <c r="E3804" s="189">
        <v>-5.8072112500667572E-2</v>
      </c>
    </row>
    <row r="3805" spans="1:5" ht="45">
      <c r="A3805" s="135" t="s">
        <v>7453</v>
      </c>
      <c r="B3805" s="145" t="s">
        <v>7454</v>
      </c>
      <c r="C3805" s="150" t="s">
        <v>4743</v>
      </c>
      <c r="D3805" s="177">
        <v>980.93170166015625</v>
      </c>
      <c r="E3805" s="188">
        <v>980.93170166015625</v>
      </c>
    </row>
    <row r="3806" spans="1:5" ht="45">
      <c r="A3806" s="135" t="s">
        <v>7455</v>
      </c>
      <c r="B3806" s="145" t="s">
        <v>7456</v>
      </c>
      <c r="C3806" s="150" t="s">
        <v>373</v>
      </c>
      <c r="D3806" s="171">
        <v>4.186490535736084</v>
      </c>
      <c r="E3806" s="182">
        <v>4.186490535736084</v>
      </c>
    </row>
    <row r="3807" spans="1:5" ht="60">
      <c r="A3807" s="135" t="s">
        <v>7457</v>
      </c>
      <c r="B3807" s="145" t="s">
        <v>7458</v>
      </c>
      <c r="C3807" s="150" t="s">
        <v>6577</v>
      </c>
      <c r="D3807" s="178">
        <v>0.65538680553436279</v>
      </c>
      <c r="E3807" s="189">
        <v>0.65538680553436279</v>
      </c>
    </row>
    <row r="3808" spans="1:5" ht="60">
      <c r="A3808" s="135" t="s">
        <v>7459</v>
      </c>
      <c r="B3808" s="145" t="s">
        <v>7460</v>
      </c>
      <c r="C3808" s="150" t="s">
        <v>6580</v>
      </c>
      <c r="D3808" s="181">
        <v>4.3725274736061692E-4</v>
      </c>
      <c r="E3808" s="192">
        <v>4.3725274736061692E-4</v>
      </c>
    </row>
    <row r="3809" spans="1:5" ht="45">
      <c r="A3809" s="135" t="s">
        <v>7461</v>
      </c>
      <c r="B3809" s="145" t="s">
        <v>7462</v>
      </c>
      <c r="C3809" s="150" t="s">
        <v>50</v>
      </c>
      <c r="D3809" s="172">
        <v>12.514395713806152</v>
      </c>
      <c r="E3809" s="183">
        <v>12.514395713806152</v>
      </c>
    </row>
    <row r="3810" spans="1:5" ht="45">
      <c r="A3810" s="135" t="s">
        <v>7463</v>
      </c>
      <c r="B3810" s="145" t="s">
        <v>7464</v>
      </c>
      <c r="C3810" s="150" t="s">
        <v>42</v>
      </c>
      <c r="D3810" s="172">
        <v>49.436229705810547</v>
      </c>
      <c r="E3810" s="183">
        <v>49.436229705810547</v>
      </c>
    </row>
    <row r="3811" spans="1:5" ht="45">
      <c r="A3811" s="135" t="s">
        <v>7465</v>
      </c>
      <c r="B3811" s="145" t="s">
        <v>7466</v>
      </c>
      <c r="C3811" s="150" t="s">
        <v>20</v>
      </c>
      <c r="D3811" s="177">
        <v>436.20523071289062</v>
      </c>
      <c r="E3811" s="188">
        <v>436.20523071289062</v>
      </c>
    </row>
    <row r="3812" spans="1:5" ht="45">
      <c r="A3812" s="135" t="s">
        <v>7467</v>
      </c>
      <c r="B3812" s="145" t="s">
        <v>7468</v>
      </c>
      <c r="C3812" s="150" t="s">
        <v>373</v>
      </c>
      <c r="D3812" s="178">
        <v>0.6959272027015686</v>
      </c>
      <c r="E3812" s="189">
        <v>0.6959272027015686</v>
      </c>
    </row>
    <row r="3813" spans="1:5" ht="45">
      <c r="A3813" s="135" t="s">
        <v>7469</v>
      </c>
      <c r="B3813" s="145" t="s">
        <v>7470</v>
      </c>
      <c r="C3813" s="150" t="s">
        <v>368</v>
      </c>
      <c r="D3813" s="177">
        <v>208.0140380859375</v>
      </c>
      <c r="E3813" s="188">
        <v>208.0140380859375</v>
      </c>
    </row>
    <row r="3814" spans="1:5" ht="45">
      <c r="A3814" s="135" t="s">
        <v>7471</v>
      </c>
      <c r="B3814" s="145" t="s">
        <v>7472</v>
      </c>
      <c r="C3814" s="150" t="s">
        <v>368</v>
      </c>
      <c r="D3814" s="176">
        <v>-2339.474609375</v>
      </c>
      <c r="E3814" s="187">
        <v>-2339.474609375</v>
      </c>
    </row>
    <row r="3815" spans="1:5" ht="45">
      <c r="A3815" s="135" t="s">
        <v>7473</v>
      </c>
      <c r="B3815" s="145" t="s">
        <v>7474</v>
      </c>
      <c r="C3815" s="150"/>
      <c r="D3815" s="178">
        <v>-0.3027816116809845</v>
      </c>
      <c r="E3815" s="189">
        <v>-0.3027816116809845</v>
      </c>
    </row>
    <row r="3816" spans="1:5" ht="45">
      <c r="A3816" s="135" t="s">
        <v>7475</v>
      </c>
      <c r="B3816" s="145" t="s">
        <v>7476</v>
      </c>
      <c r="C3816" s="150" t="s">
        <v>4743</v>
      </c>
      <c r="D3816" s="177">
        <v>988.83837890625</v>
      </c>
      <c r="E3816" s="188">
        <v>988.83837890625</v>
      </c>
    </row>
    <row r="3817" spans="1:5" ht="45">
      <c r="A3817" s="135" t="s">
        <v>7477</v>
      </c>
      <c r="B3817" s="145" t="s">
        <v>7478</v>
      </c>
      <c r="C3817" s="150" t="s">
        <v>373</v>
      </c>
      <c r="D3817" s="171">
        <v>4.1778411865234375</v>
      </c>
      <c r="E3817" s="182">
        <v>4.1778411865234375</v>
      </c>
    </row>
    <row r="3818" spans="1:5" ht="45">
      <c r="A3818" s="135" t="s">
        <v>7479</v>
      </c>
      <c r="B3818" s="145" t="s">
        <v>7480</v>
      </c>
      <c r="C3818" s="150" t="s">
        <v>6577</v>
      </c>
      <c r="D3818" s="178">
        <v>0.64102232456207275</v>
      </c>
      <c r="E3818" s="189">
        <v>0.64102232456207275</v>
      </c>
    </row>
    <row r="3819" spans="1:5" ht="45">
      <c r="A3819" s="135" t="s">
        <v>7481</v>
      </c>
      <c r="B3819" s="145" t="s">
        <v>7482</v>
      </c>
      <c r="C3819" s="150" t="s">
        <v>6580</v>
      </c>
      <c r="D3819" s="181">
        <v>5.5177940521389246E-4</v>
      </c>
      <c r="E3819" s="192">
        <v>5.5177940521389246E-4</v>
      </c>
    </row>
    <row r="3820" spans="1:5" ht="45">
      <c r="A3820" s="135" t="s">
        <v>7483</v>
      </c>
      <c r="B3820" s="145" t="s">
        <v>7484</v>
      </c>
      <c r="C3820" s="150" t="s">
        <v>50</v>
      </c>
      <c r="D3820" s="172">
        <v>12.100716590881348</v>
      </c>
      <c r="E3820" s="183">
        <v>12.100716590881348</v>
      </c>
    </row>
    <row r="3821" spans="1:5" ht="60">
      <c r="A3821" s="135" t="s">
        <v>7485</v>
      </c>
      <c r="B3821" s="145" t="s">
        <v>7486</v>
      </c>
      <c r="C3821" s="150" t="s">
        <v>42</v>
      </c>
      <c r="D3821" s="172">
        <v>58.518836975097656</v>
      </c>
      <c r="E3821" s="183">
        <v>58.518836975097656</v>
      </c>
    </row>
    <row r="3822" spans="1:5" ht="45">
      <c r="A3822" s="135" t="s">
        <v>7487</v>
      </c>
      <c r="B3822" s="145" t="s">
        <v>7488</v>
      </c>
      <c r="C3822" s="150" t="s">
        <v>20</v>
      </c>
      <c r="D3822" s="177">
        <v>436.20523071289062</v>
      </c>
      <c r="E3822" s="188">
        <v>436.20523071289062</v>
      </c>
    </row>
    <row r="3823" spans="1:5" ht="45">
      <c r="A3823" s="135" t="s">
        <v>7489</v>
      </c>
      <c r="B3823" s="145" t="s">
        <v>7490</v>
      </c>
      <c r="C3823" s="150" t="s">
        <v>373</v>
      </c>
      <c r="D3823" s="178">
        <v>0.81195789575576782</v>
      </c>
      <c r="E3823" s="189">
        <v>0.81195789575576782</v>
      </c>
    </row>
    <row r="3824" spans="1:5" ht="45">
      <c r="A3824" s="135" t="s">
        <v>7491</v>
      </c>
      <c r="B3824" s="145" t="s">
        <v>7492</v>
      </c>
      <c r="C3824" s="150" t="s">
        <v>368</v>
      </c>
      <c r="D3824" s="177">
        <v>245.94654846191406</v>
      </c>
      <c r="E3824" s="188">
        <v>245.94654846191406</v>
      </c>
    </row>
    <row r="3825" spans="1:5" ht="45">
      <c r="A3825" s="135" t="s">
        <v>7493</v>
      </c>
      <c r="B3825" s="145" t="s">
        <v>7494</v>
      </c>
      <c r="C3825" s="150" t="s">
        <v>368</v>
      </c>
      <c r="D3825" s="176">
        <v>-2301.5419921875</v>
      </c>
      <c r="E3825" s="187">
        <v>-2301.5419921875</v>
      </c>
    </row>
    <row r="3826" spans="1:5" ht="60">
      <c r="A3826" s="135" t="s">
        <v>7495</v>
      </c>
      <c r="B3826" s="145" t="s">
        <v>7496</v>
      </c>
      <c r="C3826" s="150"/>
      <c r="D3826" s="178">
        <v>-0.27936932444572449</v>
      </c>
      <c r="E3826" s="189">
        <v>-0.27936932444572449</v>
      </c>
    </row>
    <row r="3827" spans="1:5" ht="45">
      <c r="A3827" s="135" t="s">
        <v>7497</v>
      </c>
      <c r="B3827" s="145" t="s">
        <v>7498</v>
      </c>
      <c r="C3827" s="150" t="s">
        <v>4743</v>
      </c>
      <c r="D3827" s="177">
        <v>984.485595703125</v>
      </c>
      <c r="E3827" s="188">
        <v>984.485595703125</v>
      </c>
    </row>
    <row r="3828" spans="1:5" ht="60">
      <c r="A3828" s="135" t="s">
        <v>7499</v>
      </c>
      <c r="B3828" s="145" t="s">
        <v>7500</v>
      </c>
      <c r="C3828" s="150" t="s">
        <v>373</v>
      </c>
      <c r="D3828" s="171">
        <v>4.1812801361083984</v>
      </c>
      <c r="E3828" s="182">
        <v>4.1812801361083984</v>
      </c>
    </row>
    <row r="3829" spans="1:5" ht="60">
      <c r="A3829" s="135" t="s">
        <v>7501</v>
      </c>
      <c r="B3829" s="145" t="s">
        <v>7502</v>
      </c>
      <c r="C3829" s="150" t="s">
        <v>6577</v>
      </c>
      <c r="D3829" s="178">
        <v>0.65050363540649414</v>
      </c>
      <c r="E3829" s="189">
        <v>0.65050363540649414</v>
      </c>
    </row>
    <row r="3830" spans="1:5" ht="60">
      <c r="A3830" s="135" t="s">
        <v>7503</v>
      </c>
      <c r="B3830" s="145" t="s">
        <v>7504</v>
      </c>
      <c r="C3830" s="150" t="s">
        <v>6580</v>
      </c>
      <c r="D3830" s="181">
        <v>4.7716029803268611E-4</v>
      </c>
      <c r="E3830" s="192">
        <v>4.7716029803268611E-4</v>
      </c>
    </row>
    <row r="3831" spans="1:5" ht="30">
      <c r="A3831" s="135" t="s">
        <v>7505</v>
      </c>
      <c r="B3831" s="145" t="s">
        <v>7506</v>
      </c>
      <c r="C3831" s="150" t="s">
        <v>50</v>
      </c>
      <c r="D3831" s="178">
        <v>0.11999999731779099</v>
      </c>
      <c r="E3831" s="189">
        <v>0.11999999731779099</v>
      </c>
    </row>
    <row r="3832" spans="1:5" ht="30">
      <c r="A3832" s="135" t="s">
        <v>7507</v>
      </c>
      <c r="B3832" s="145" t="s">
        <v>7508</v>
      </c>
      <c r="C3832" s="150" t="s">
        <v>42</v>
      </c>
      <c r="D3832" s="172">
        <v>49.419784545898438</v>
      </c>
      <c r="E3832" s="183">
        <v>49.419784545898438</v>
      </c>
    </row>
    <row r="3833" spans="1:5" ht="30">
      <c r="A3833" s="135" t="s">
        <v>7509</v>
      </c>
      <c r="B3833" s="145" t="s">
        <v>7510</v>
      </c>
      <c r="C3833" s="150" t="s">
        <v>20</v>
      </c>
      <c r="D3833" s="172">
        <v>20.457479476928711</v>
      </c>
      <c r="E3833" s="183">
        <v>20.457479476928711</v>
      </c>
    </row>
    <row r="3834" spans="1:5" ht="30">
      <c r="A3834" s="135" t="s">
        <v>7511</v>
      </c>
      <c r="B3834" s="145" t="s">
        <v>7512</v>
      </c>
      <c r="C3834" s="150" t="s">
        <v>373</v>
      </c>
      <c r="D3834" s="171">
        <v>5.881070613861084</v>
      </c>
      <c r="E3834" s="182">
        <v>5.881070613861084</v>
      </c>
    </row>
    <row r="3835" spans="1:5" ht="30">
      <c r="A3835" s="135" t="s">
        <v>7513</v>
      </c>
      <c r="B3835" s="145" t="s">
        <v>7514</v>
      </c>
      <c r="C3835" s="150" t="s">
        <v>368</v>
      </c>
      <c r="D3835" s="176">
        <v>1879.365234375</v>
      </c>
      <c r="E3835" s="187">
        <v>1879.365234375</v>
      </c>
    </row>
    <row r="3836" spans="1:5" ht="30">
      <c r="A3836" s="135" t="s">
        <v>7515</v>
      </c>
      <c r="B3836" s="145" t="s">
        <v>7516</v>
      </c>
      <c r="C3836" s="150" t="s">
        <v>368</v>
      </c>
      <c r="D3836" s="177">
        <v>-668.123291015625</v>
      </c>
      <c r="E3836" s="188">
        <v>-668.123291015625</v>
      </c>
    </row>
    <row r="3837" spans="1:5" ht="30">
      <c r="A3837" s="135" t="s">
        <v>7517</v>
      </c>
      <c r="B3837" s="145" t="s">
        <v>7518</v>
      </c>
      <c r="C3837" s="150"/>
      <c r="D3837" s="178">
        <v>0.70171701908111572</v>
      </c>
      <c r="E3837" s="189">
        <v>0.70171701908111572</v>
      </c>
    </row>
    <row r="3838" spans="1:5" ht="30">
      <c r="A3838" s="135" t="s">
        <v>7519</v>
      </c>
      <c r="B3838" s="145" t="s">
        <v>7520</v>
      </c>
      <c r="C3838" s="150" t="s">
        <v>4743</v>
      </c>
      <c r="D3838" s="178">
        <v>0.11531062424182892</v>
      </c>
      <c r="E3838" s="189">
        <v>0.11531062424182892</v>
      </c>
    </row>
    <row r="3839" spans="1:5" ht="30">
      <c r="A3839" s="135" t="s">
        <v>7521</v>
      </c>
      <c r="B3839" s="145" t="s">
        <v>7522</v>
      </c>
      <c r="C3839" s="150" t="s">
        <v>373</v>
      </c>
      <c r="D3839" s="171">
        <v>4.1807413101196289</v>
      </c>
      <c r="E3839" s="182">
        <v>4.1807413101196289</v>
      </c>
    </row>
    <row r="3840" spans="1:5" ht="30">
      <c r="A3840" s="135" t="s">
        <v>7523</v>
      </c>
      <c r="B3840" s="145" t="s">
        <v>7524</v>
      </c>
      <c r="C3840" s="150" t="s">
        <v>6577</v>
      </c>
      <c r="D3840" s="178">
        <v>2.0249523222446442E-2</v>
      </c>
      <c r="E3840" s="189">
        <v>2.0249523222446442E-2</v>
      </c>
    </row>
    <row r="3841" spans="1:5" ht="30">
      <c r="A3841" s="135" t="s">
        <v>7525</v>
      </c>
      <c r="B3841" s="145" t="s">
        <v>7526</v>
      </c>
      <c r="C3841" s="150" t="s">
        <v>6580</v>
      </c>
      <c r="D3841" s="179">
        <v>1.0601554095046595E-5</v>
      </c>
      <c r="E3841" s="190">
        <v>1.0601554095046595E-5</v>
      </c>
    </row>
    <row r="3842" spans="1:5" ht="60">
      <c r="A3842" s="135" t="s">
        <v>7527</v>
      </c>
      <c r="B3842" s="145" t="s">
        <v>7528</v>
      </c>
      <c r="C3842" s="150" t="s">
        <v>50</v>
      </c>
      <c r="D3842" s="177">
        <v>103.03009033203125</v>
      </c>
      <c r="E3842" s="188">
        <v>103.03009033203125</v>
      </c>
    </row>
    <row r="3843" spans="1:5" ht="60">
      <c r="A3843" s="135" t="s">
        <v>7529</v>
      </c>
      <c r="B3843" s="145" t="s">
        <v>7530</v>
      </c>
      <c r="C3843" s="150" t="s">
        <v>42</v>
      </c>
      <c r="D3843" s="177">
        <v>465.00146484375</v>
      </c>
      <c r="E3843" s="188">
        <v>465.00146484375</v>
      </c>
    </row>
    <row r="3844" spans="1:5" ht="60">
      <c r="A3844" s="135" t="s">
        <v>7531</v>
      </c>
      <c r="B3844" s="145" t="s">
        <v>7532</v>
      </c>
      <c r="C3844" s="150" t="s">
        <v>20</v>
      </c>
      <c r="D3844" s="177">
        <v>477.161865234375</v>
      </c>
      <c r="E3844" s="188">
        <v>477.161865234375</v>
      </c>
    </row>
    <row r="3845" spans="1:5" ht="60">
      <c r="A3845" s="135" t="s">
        <v>7533</v>
      </c>
      <c r="B3845" s="145" t="s">
        <v>7534</v>
      </c>
      <c r="C3845" s="150" t="s">
        <v>373</v>
      </c>
      <c r="D3845" s="171">
        <v>6.459040641784668</v>
      </c>
      <c r="E3845" s="182">
        <v>6.459040641784668</v>
      </c>
    </row>
    <row r="3846" spans="1:5" ht="60">
      <c r="A3846" s="135" t="s">
        <v>7535</v>
      </c>
      <c r="B3846" s="145" t="s">
        <v>7536</v>
      </c>
      <c r="C3846" s="150" t="s">
        <v>368</v>
      </c>
      <c r="D3846" s="173">
        <v>3278.555908203125</v>
      </c>
      <c r="E3846" s="184">
        <v>3278.555908203125</v>
      </c>
    </row>
    <row r="3847" spans="1:5" ht="60">
      <c r="A3847" s="135" t="s">
        <v>7537</v>
      </c>
      <c r="B3847" s="145" t="s">
        <v>7538</v>
      </c>
      <c r="C3847" s="150" t="s">
        <v>368</v>
      </c>
      <c r="D3847" s="177">
        <v>731.06732177734375</v>
      </c>
      <c r="E3847" s="188">
        <v>731.06732177734375</v>
      </c>
    </row>
    <row r="3848" spans="1:5" ht="60">
      <c r="A3848" s="135" t="s">
        <v>7539</v>
      </c>
      <c r="B3848" s="145" t="s">
        <v>7540</v>
      </c>
      <c r="C3848" s="150"/>
      <c r="D3848" s="171">
        <v>1.4300955533981323</v>
      </c>
      <c r="E3848" s="182">
        <v>1.4300955533981323</v>
      </c>
    </row>
    <row r="3849" spans="1:5" ht="60">
      <c r="A3849" s="135" t="s">
        <v>7541</v>
      </c>
      <c r="B3849" s="145" t="s">
        <v>7542</v>
      </c>
      <c r="C3849" s="150" t="s">
        <v>4743</v>
      </c>
      <c r="D3849" s="172">
        <v>33.661952972412109</v>
      </c>
      <c r="E3849" s="183">
        <v>33.661952972412109</v>
      </c>
    </row>
    <row r="3850" spans="1:5" ht="60">
      <c r="A3850" s="135" t="s">
        <v>7543</v>
      </c>
      <c r="B3850" s="145" t="s">
        <v>7544</v>
      </c>
      <c r="C3850" s="150" t="s">
        <v>373</v>
      </c>
      <c r="D3850" s="171">
        <v>2.6718647480010986</v>
      </c>
      <c r="E3850" s="182">
        <v>2.6718647480010986</v>
      </c>
    </row>
    <row r="3851" spans="1:5" ht="60">
      <c r="A3851" s="135" t="s">
        <v>7545</v>
      </c>
      <c r="B3851" s="145" t="s">
        <v>7546</v>
      </c>
      <c r="C3851" s="150" t="s">
        <v>6577</v>
      </c>
      <c r="D3851" s="178">
        <v>7.2332598268985748E-2</v>
      </c>
      <c r="E3851" s="189">
        <v>7.2332598268985748E-2</v>
      </c>
    </row>
    <row r="3852" spans="1:5" ht="60">
      <c r="A3852" s="135" t="s">
        <v>7547</v>
      </c>
      <c r="B3852" s="145" t="s">
        <v>7548</v>
      </c>
      <c r="C3852" s="150" t="s">
        <v>6580</v>
      </c>
      <c r="D3852" s="179">
        <v>2.7407622837927192E-5</v>
      </c>
      <c r="E3852" s="190">
        <v>2.7407622837927192E-5</v>
      </c>
    </row>
    <row r="3853" spans="1:5" ht="60">
      <c r="A3853" s="135" t="s">
        <v>7549</v>
      </c>
      <c r="B3853" s="145" t="s">
        <v>7550</v>
      </c>
      <c r="C3853" s="150" t="s">
        <v>50</v>
      </c>
      <c r="D3853" s="177">
        <v>106.15200805664062</v>
      </c>
      <c r="E3853" s="188">
        <v>106.15200805664062</v>
      </c>
    </row>
    <row r="3854" spans="1:5" ht="60">
      <c r="A3854" s="135" t="s">
        <v>7551</v>
      </c>
      <c r="B3854" s="145" t="s">
        <v>7552</v>
      </c>
      <c r="C3854" s="150" t="s">
        <v>42</v>
      </c>
      <c r="D3854" s="177">
        <v>310.02127075195312</v>
      </c>
      <c r="E3854" s="188">
        <v>310.02127075195312</v>
      </c>
    </row>
    <row r="3855" spans="1:5" ht="60">
      <c r="A3855" s="135" t="s">
        <v>7553</v>
      </c>
      <c r="B3855" s="145" t="s">
        <v>7554</v>
      </c>
      <c r="C3855" s="150" t="s">
        <v>20</v>
      </c>
      <c r="D3855" s="177">
        <v>457.38714599609375</v>
      </c>
      <c r="E3855" s="188">
        <v>457.38714599609375</v>
      </c>
    </row>
    <row r="3856" spans="1:5" ht="60">
      <c r="A3856" s="135" t="s">
        <v>7555</v>
      </c>
      <c r="B3856" s="145" t="s">
        <v>7556</v>
      </c>
      <c r="C3856" s="150" t="s">
        <v>373</v>
      </c>
      <c r="D3856" s="171">
        <v>3.346738338470459</v>
      </c>
      <c r="E3856" s="182">
        <v>3.346738338470459</v>
      </c>
    </row>
    <row r="3857" spans="1:5" ht="60">
      <c r="A3857" s="135" t="s">
        <v>7557</v>
      </c>
      <c r="B3857" s="145" t="s">
        <v>7558</v>
      </c>
      <c r="C3857" s="150" t="s">
        <v>368</v>
      </c>
      <c r="D3857" s="176">
        <v>1400.7200927734375</v>
      </c>
      <c r="E3857" s="187">
        <v>1400.7200927734375</v>
      </c>
    </row>
    <row r="3858" spans="1:5" ht="60">
      <c r="A3858" s="135" t="s">
        <v>7559</v>
      </c>
      <c r="B3858" s="145" t="s">
        <v>7560</v>
      </c>
      <c r="C3858" s="150" t="s">
        <v>368</v>
      </c>
      <c r="D3858" s="176">
        <v>-1146.7684326171875</v>
      </c>
      <c r="E3858" s="187">
        <v>-1146.7684326171875</v>
      </c>
    </row>
    <row r="3859" spans="1:5" ht="60">
      <c r="A3859" s="135" t="s">
        <v>7561</v>
      </c>
      <c r="B3859" s="145" t="s">
        <v>7562</v>
      </c>
      <c r="C3859" s="150"/>
      <c r="D3859" s="178">
        <v>-2.6115311309695244E-2</v>
      </c>
      <c r="E3859" s="189">
        <v>-2.6115311309695244E-2</v>
      </c>
    </row>
    <row r="3860" spans="1:5" ht="60">
      <c r="A3860" s="135" t="s">
        <v>7563</v>
      </c>
      <c r="B3860" s="145" t="s">
        <v>7564</v>
      </c>
      <c r="C3860" s="150" t="s">
        <v>4743</v>
      </c>
      <c r="D3860" s="177">
        <v>692.669677734375</v>
      </c>
      <c r="E3860" s="188">
        <v>692.669677734375</v>
      </c>
    </row>
    <row r="3861" spans="1:5" ht="60">
      <c r="A3861" s="135" t="s">
        <v>7565</v>
      </c>
      <c r="B3861" s="145" t="s">
        <v>7566</v>
      </c>
      <c r="C3861" s="150" t="s">
        <v>373</v>
      </c>
      <c r="D3861" s="171">
        <v>6.0501561164855957</v>
      </c>
      <c r="E3861" s="182">
        <v>6.0501561164855957</v>
      </c>
    </row>
    <row r="3862" spans="1:5" ht="60">
      <c r="A3862" s="135" t="s">
        <v>7567</v>
      </c>
      <c r="B3862" s="145" t="s">
        <v>7568</v>
      </c>
      <c r="C3862" s="150" t="s">
        <v>6577</v>
      </c>
      <c r="D3862" s="178">
        <v>0.528769850730896</v>
      </c>
      <c r="E3862" s="189">
        <v>0.528769850730896</v>
      </c>
    </row>
    <row r="3863" spans="1:5" ht="60">
      <c r="A3863" s="135" t="s">
        <v>7569</v>
      </c>
      <c r="B3863" s="145" t="s">
        <v>7570</v>
      </c>
      <c r="C3863" s="150" t="s">
        <v>6580</v>
      </c>
      <c r="D3863" s="179">
        <v>8.2441903941798955E-5</v>
      </c>
      <c r="E3863" s="190">
        <v>8.2441903941798955E-5</v>
      </c>
    </row>
    <row r="3864" spans="1:5" ht="60">
      <c r="A3864" s="135" t="s">
        <v>7571</v>
      </c>
      <c r="B3864" s="145" t="s">
        <v>7572</v>
      </c>
      <c r="C3864" s="150" t="s">
        <v>50</v>
      </c>
      <c r="D3864" s="177">
        <v>102.00999450683594</v>
      </c>
      <c r="E3864" s="188">
        <v>102.00999450683594</v>
      </c>
    </row>
    <row r="3865" spans="1:5" ht="60">
      <c r="A3865" s="135" t="s">
        <v>7573</v>
      </c>
      <c r="B3865" s="145" t="s">
        <v>7574</v>
      </c>
      <c r="C3865" s="150" t="s">
        <v>42</v>
      </c>
      <c r="D3865" s="177">
        <v>508.00201416015625</v>
      </c>
      <c r="E3865" s="188">
        <v>508.00201416015625</v>
      </c>
    </row>
    <row r="3866" spans="1:5" ht="60">
      <c r="A3866" s="135" t="s">
        <v>7575</v>
      </c>
      <c r="B3866" s="145" t="s">
        <v>7576</v>
      </c>
      <c r="C3866" s="150" t="s">
        <v>20</v>
      </c>
      <c r="D3866" s="177">
        <v>484.3018798828125</v>
      </c>
      <c r="E3866" s="188">
        <v>484.3018798828125</v>
      </c>
    </row>
    <row r="3867" spans="1:5" ht="60">
      <c r="A3867" s="135" t="s">
        <v>7577</v>
      </c>
      <c r="B3867" s="145" t="s">
        <v>7578</v>
      </c>
      <c r="C3867" s="150" t="s">
        <v>373</v>
      </c>
      <c r="D3867" s="171">
        <v>6.6142916679382324</v>
      </c>
      <c r="E3867" s="182">
        <v>6.6142916679382324</v>
      </c>
    </row>
    <row r="3868" spans="1:5" ht="60">
      <c r="A3868" s="135" t="s">
        <v>7579</v>
      </c>
      <c r="B3868" s="145" t="s">
        <v>7580</v>
      </c>
      <c r="C3868" s="150" t="s">
        <v>368</v>
      </c>
      <c r="D3868" s="173">
        <v>3393.256591796875</v>
      </c>
      <c r="E3868" s="184">
        <v>3393.256591796875</v>
      </c>
    </row>
    <row r="3869" spans="1:5" ht="60">
      <c r="A3869" s="135" t="s">
        <v>7581</v>
      </c>
      <c r="B3869" s="145" t="s">
        <v>7582</v>
      </c>
      <c r="C3869" s="150" t="s">
        <v>368</v>
      </c>
      <c r="D3869" s="177">
        <v>845.7679443359375</v>
      </c>
      <c r="E3869" s="188">
        <v>845.7679443359375</v>
      </c>
    </row>
    <row r="3870" spans="1:5" ht="60">
      <c r="A3870" s="135" t="s">
        <v>7583</v>
      </c>
      <c r="B3870" s="145" t="s">
        <v>7584</v>
      </c>
      <c r="C3870" s="150"/>
      <c r="D3870" s="171">
        <v>1.5144480466842651</v>
      </c>
      <c r="E3870" s="182">
        <v>1.5144480466842651</v>
      </c>
    </row>
    <row r="3871" spans="1:5" ht="60">
      <c r="A3871" s="135" t="s">
        <v>7585</v>
      </c>
      <c r="B3871" s="145" t="s">
        <v>7586</v>
      </c>
      <c r="C3871" s="150" t="s">
        <v>4743</v>
      </c>
      <c r="D3871" s="172">
        <v>30.709541320800781</v>
      </c>
      <c r="E3871" s="183">
        <v>30.709541320800781</v>
      </c>
    </row>
    <row r="3872" spans="1:5" ht="60">
      <c r="A3872" s="135" t="s">
        <v>7587</v>
      </c>
      <c r="B3872" s="145" t="s">
        <v>7588</v>
      </c>
      <c r="C3872" s="150" t="s">
        <v>373</v>
      </c>
      <c r="D3872" s="171">
        <v>2.5404887199401855</v>
      </c>
      <c r="E3872" s="182">
        <v>2.5404887199401855</v>
      </c>
    </row>
    <row r="3873" spans="1:5" ht="60">
      <c r="A3873" s="135" t="s">
        <v>7589</v>
      </c>
      <c r="B3873" s="145" t="s">
        <v>7590</v>
      </c>
      <c r="C3873" s="150" t="s">
        <v>6577</v>
      </c>
      <c r="D3873" s="178">
        <v>7.6457560062408447E-2</v>
      </c>
      <c r="E3873" s="189">
        <v>7.6457560062408447E-2</v>
      </c>
    </row>
    <row r="3874" spans="1:5" ht="60">
      <c r="A3874" s="135" t="s">
        <v>7591</v>
      </c>
      <c r="B3874" s="145" t="s">
        <v>7592</v>
      </c>
      <c r="C3874" s="150" t="s">
        <v>6580</v>
      </c>
      <c r="D3874" s="179">
        <v>2.9260016162879765E-5</v>
      </c>
      <c r="E3874" s="190">
        <v>2.9260016162879765E-5</v>
      </c>
    </row>
    <row r="3875" spans="1:5" ht="30">
      <c r="A3875" s="135" t="s">
        <v>7593</v>
      </c>
      <c r="B3875" s="145" t="s">
        <v>7594</v>
      </c>
      <c r="C3875" s="150" t="s">
        <v>50</v>
      </c>
      <c r="D3875" s="178">
        <v>0.11999999731779099</v>
      </c>
      <c r="E3875" s="189">
        <v>0.11999999731779099</v>
      </c>
    </row>
    <row r="3876" spans="1:5" ht="45">
      <c r="A3876" s="135" t="s">
        <v>7595</v>
      </c>
      <c r="B3876" s="145" t="s">
        <v>7596</v>
      </c>
      <c r="C3876" s="150" t="s">
        <v>42</v>
      </c>
      <c r="D3876" s="172">
        <v>49.419784545898438</v>
      </c>
      <c r="E3876" s="183">
        <v>49.419784545898438</v>
      </c>
    </row>
    <row r="3877" spans="1:5" ht="30">
      <c r="A3877" s="135" t="s">
        <v>7597</v>
      </c>
      <c r="B3877" s="145" t="s">
        <v>7598</v>
      </c>
      <c r="C3877" s="150" t="s">
        <v>20</v>
      </c>
      <c r="D3877" s="177">
        <v>360.97607421875</v>
      </c>
      <c r="E3877" s="188">
        <v>360.97607421875</v>
      </c>
    </row>
    <row r="3878" spans="1:5" ht="30">
      <c r="A3878" s="135" t="s">
        <v>7599</v>
      </c>
      <c r="B3878" s="145" t="s">
        <v>7600</v>
      </c>
      <c r="C3878" s="150" t="s">
        <v>373</v>
      </c>
      <c r="D3878" s="171">
        <v>7.8619952201843262</v>
      </c>
      <c r="E3878" s="182">
        <v>7.8619952201843262</v>
      </c>
    </row>
    <row r="3879" spans="1:5" ht="30">
      <c r="A3879" s="135" t="s">
        <v>7601</v>
      </c>
      <c r="B3879" s="145" t="s">
        <v>7602</v>
      </c>
      <c r="C3879" s="150" t="s">
        <v>368</v>
      </c>
      <c r="D3879" s="176">
        <v>2518.35107421875</v>
      </c>
      <c r="E3879" s="187">
        <v>2518.35107421875</v>
      </c>
    </row>
    <row r="3880" spans="1:5" ht="30">
      <c r="A3880" s="135" t="s">
        <v>7603</v>
      </c>
      <c r="B3880" s="145" t="s">
        <v>7604</v>
      </c>
      <c r="C3880" s="150" t="s">
        <v>368</v>
      </c>
      <c r="D3880" s="172">
        <v>-29.137519836425781</v>
      </c>
      <c r="E3880" s="183">
        <v>-29.137519836425781</v>
      </c>
    </row>
    <row r="3881" spans="1:5" ht="45">
      <c r="A3881" s="135" t="s">
        <v>7605</v>
      </c>
      <c r="B3881" s="145" t="s">
        <v>7606</v>
      </c>
      <c r="C3881" s="150"/>
      <c r="D3881" s="178">
        <v>0.96981829404830933</v>
      </c>
      <c r="E3881" s="189">
        <v>0.96981829404830933</v>
      </c>
    </row>
    <row r="3882" spans="1:5" ht="30">
      <c r="A3882" s="135" t="s">
        <v>7607</v>
      </c>
      <c r="B3882" s="145" t="s">
        <v>7608</v>
      </c>
      <c r="C3882" s="150" t="s">
        <v>4743</v>
      </c>
      <c r="D3882" s="178">
        <v>8.3436295390129089E-2</v>
      </c>
      <c r="E3882" s="189">
        <v>8.3436295390129089E-2</v>
      </c>
    </row>
    <row r="3883" spans="1:5" ht="30">
      <c r="A3883" s="135" t="s">
        <v>7609</v>
      </c>
      <c r="B3883" s="145" t="s">
        <v>7610</v>
      </c>
      <c r="C3883" s="150" t="s">
        <v>373</v>
      </c>
      <c r="D3883" s="171">
        <v>4.1807413101196289</v>
      </c>
      <c r="E3883" s="182">
        <v>4.1807413101196289</v>
      </c>
    </row>
    <row r="3884" spans="1:5" ht="45">
      <c r="A3884" s="135" t="s">
        <v>7611</v>
      </c>
      <c r="B3884" s="145" t="s">
        <v>7612</v>
      </c>
      <c r="C3884" s="150" t="s">
        <v>6577</v>
      </c>
      <c r="D3884" s="178">
        <v>2.0249523222446442E-2</v>
      </c>
      <c r="E3884" s="189">
        <v>2.0249523222446442E-2</v>
      </c>
    </row>
    <row r="3885" spans="1:5" ht="45">
      <c r="A3885" s="135" t="s">
        <v>7613</v>
      </c>
      <c r="B3885" s="145" t="s">
        <v>7614</v>
      </c>
      <c r="C3885" s="150" t="s">
        <v>6580</v>
      </c>
      <c r="D3885" s="179">
        <v>1.0601554095046595E-5</v>
      </c>
      <c r="E3885" s="190">
        <v>1.0601554095046595E-5</v>
      </c>
    </row>
    <row r="3886" spans="1:5" ht="30">
      <c r="A3886" s="135" t="s">
        <v>7615</v>
      </c>
      <c r="B3886" s="145" t="s">
        <v>7616</v>
      </c>
      <c r="C3886" s="150" t="s">
        <v>50</v>
      </c>
      <c r="D3886" s="177">
        <v>108.92567443847656</v>
      </c>
      <c r="E3886" s="188">
        <v>108.92567443847656</v>
      </c>
    </row>
    <row r="3887" spans="1:5" ht="30">
      <c r="A3887" s="135" t="s">
        <v>7617</v>
      </c>
      <c r="B3887" s="145" t="s">
        <v>7618</v>
      </c>
      <c r="C3887" s="150" t="s">
        <v>42</v>
      </c>
      <c r="D3887" s="177">
        <v>149.23933410644531</v>
      </c>
      <c r="E3887" s="188">
        <v>149.23933410644531</v>
      </c>
    </row>
    <row r="3888" spans="1:5" ht="30">
      <c r="A3888" s="135" t="s">
        <v>7619</v>
      </c>
      <c r="B3888" s="145" t="s">
        <v>7620</v>
      </c>
      <c r="C3888" s="150" t="s">
        <v>20</v>
      </c>
      <c r="D3888" s="177">
        <v>256.903564453125</v>
      </c>
      <c r="E3888" s="188">
        <v>256.903564453125</v>
      </c>
    </row>
    <row r="3889" spans="1:5" ht="30">
      <c r="A3889" s="135" t="s">
        <v>7621</v>
      </c>
      <c r="B3889" s="145" t="s">
        <v>7622</v>
      </c>
      <c r="C3889" s="150" t="s">
        <v>373</v>
      </c>
      <c r="D3889" s="171">
        <v>1.8228425979614258</v>
      </c>
      <c r="E3889" s="182">
        <v>1.8228425979614258</v>
      </c>
    </row>
    <row r="3890" spans="1:5" ht="30">
      <c r="A3890" s="135" t="s">
        <v>7623</v>
      </c>
      <c r="B3890" s="145" t="s">
        <v>7624</v>
      </c>
      <c r="C3890" s="150" t="s">
        <v>368</v>
      </c>
      <c r="D3890" s="177">
        <v>635.43218994140625</v>
      </c>
      <c r="E3890" s="188">
        <v>635.43218994140625</v>
      </c>
    </row>
    <row r="3891" spans="1:5" ht="30">
      <c r="A3891" s="135" t="s">
        <v>7625</v>
      </c>
      <c r="B3891" s="145" t="s">
        <v>7626</v>
      </c>
      <c r="C3891" s="150" t="s">
        <v>368</v>
      </c>
      <c r="D3891" s="176">
        <v>-1912.056396484375</v>
      </c>
      <c r="E3891" s="187">
        <v>-1912.056396484375</v>
      </c>
    </row>
    <row r="3892" spans="1:5" ht="30">
      <c r="A3892" s="135" t="s">
        <v>7627</v>
      </c>
      <c r="B3892" s="145" t="s">
        <v>7628</v>
      </c>
      <c r="C3892" s="150"/>
      <c r="D3892" s="178">
        <v>-0.64175361394882202</v>
      </c>
      <c r="E3892" s="189">
        <v>-0.64175361394882202</v>
      </c>
    </row>
    <row r="3893" spans="1:5" ht="30">
      <c r="A3893" s="135" t="s">
        <v>7629</v>
      </c>
      <c r="B3893" s="145" t="s">
        <v>7630</v>
      </c>
      <c r="C3893" s="150" t="s">
        <v>4743</v>
      </c>
      <c r="D3893" s="177">
        <v>923.53521728515625</v>
      </c>
      <c r="E3893" s="188">
        <v>923.53521728515625</v>
      </c>
    </row>
    <row r="3894" spans="1:5" ht="30">
      <c r="A3894" s="135" t="s">
        <v>7631</v>
      </c>
      <c r="B3894" s="145" t="s">
        <v>7632</v>
      </c>
      <c r="C3894" s="150" t="s">
        <v>373</v>
      </c>
      <c r="D3894" s="171">
        <v>4.2760586738586426</v>
      </c>
      <c r="E3894" s="182">
        <v>4.2760586738586426</v>
      </c>
    </row>
    <row r="3895" spans="1:5" ht="30">
      <c r="A3895" s="135" t="s">
        <v>7633</v>
      </c>
      <c r="B3895" s="145" t="s">
        <v>7634</v>
      </c>
      <c r="C3895" s="150" t="s">
        <v>6577</v>
      </c>
      <c r="D3895" s="178">
        <v>0.69136697053909302</v>
      </c>
      <c r="E3895" s="189">
        <v>0.69136697053909302</v>
      </c>
    </row>
    <row r="3896" spans="1:5" ht="30">
      <c r="A3896" s="135" t="s">
        <v>7635</v>
      </c>
      <c r="B3896" s="145" t="s">
        <v>7636</v>
      </c>
      <c r="C3896" s="150" t="s">
        <v>6580</v>
      </c>
      <c r="D3896" s="181">
        <v>1.8565186474006623E-4</v>
      </c>
      <c r="E3896" s="192">
        <v>1.8565186474006623E-4</v>
      </c>
    </row>
    <row r="3897" spans="1:5" ht="30">
      <c r="A3897" s="135" t="s">
        <v>7637</v>
      </c>
      <c r="B3897" s="145" t="s">
        <v>7638</v>
      </c>
      <c r="C3897" s="150" t="s">
        <v>50</v>
      </c>
      <c r="D3897" s="177">
        <v>108.92567443847656</v>
      </c>
      <c r="E3897" s="188">
        <v>108.92567443847656</v>
      </c>
    </row>
    <row r="3898" spans="1:5" ht="30">
      <c r="A3898" s="135" t="s">
        <v>7639</v>
      </c>
      <c r="B3898" s="145" t="s">
        <v>7640</v>
      </c>
      <c r="C3898" s="150" t="s">
        <v>42</v>
      </c>
      <c r="D3898" s="177">
        <v>149.23933410644531</v>
      </c>
      <c r="E3898" s="188">
        <v>149.23933410644531</v>
      </c>
    </row>
    <row r="3899" spans="1:5" ht="30">
      <c r="A3899" s="135" t="s">
        <v>7641</v>
      </c>
      <c r="B3899" s="145" t="s">
        <v>7642</v>
      </c>
      <c r="C3899" s="150" t="s">
        <v>20</v>
      </c>
      <c r="D3899" s="177">
        <v>513.80712890625</v>
      </c>
      <c r="E3899" s="188">
        <v>513.80712890625</v>
      </c>
    </row>
    <row r="3900" spans="1:5" ht="30">
      <c r="A3900" s="135" t="s">
        <v>7643</v>
      </c>
      <c r="B3900" s="145" t="s">
        <v>7644</v>
      </c>
      <c r="C3900" s="150" t="s">
        <v>373</v>
      </c>
      <c r="D3900" s="171">
        <v>1.8228429555892944</v>
      </c>
      <c r="E3900" s="182">
        <v>1.8228429555892944</v>
      </c>
    </row>
    <row r="3901" spans="1:5" ht="30">
      <c r="A3901" s="135" t="s">
        <v>7645</v>
      </c>
      <c r="B3901" s="145" t="s">
        <v>7646</v>
      </c>
      <c r="C3901" s="150" t="s">
        <v>368</v>
      </c>
      <c r="D3901" s="177">
        <v>635.43231201171875</v>
      </c>
      <c r="E3901" s="188">
        <v>635.43231201171875</v>
      </c>
    </row>
    <row r="3902" spans="1:5" ht="30">
      <c r="A3902" s="135" t="s">
        <v>7647</v>
      </c>
      <c r="B3902" s="145" t="s">
        <v>7648</v>
      </c>
      <c r="C3902" s="150" t="s">
        <v>368</v>
      </c>
      <c r="D3902" s="176">
        <v>-1912.05615234375</v>
      </c>
      <c r="E3902" s="187">
        <v>-1912.05615234375</v>
      </c>
    </row>
    <row r="3903" spans="1:5" ht="30">
      <c r="A3903" s="135" t="s">
        <v>7649</v>
      </c>
      <c r="B3903" s="145" t="s">
        <v>7650</v>
      </c>
      <c r="C3903" s="150"/>
      <c r="D3903" s="178">
        <v>-0.64175349473953247</v>
      </c>
      <c r="E3903" s="189">
        <v>-0.64175349473953247</v>
      </c>
    </row>
    <row r="3904" spans="1:5" ht="30">
      <c r="A3904" s="135" t="s">
        <v>7651</v>
      </c>
      <c r="B3904" s="145" t="s">
        <v>7652</v>
      </c>
      <c r="C3904" s="150" t="s">
        <v>4743</v>
      </c>
      <c r="D3904" s="177">
        <v>923.53521728515625</v>
      </c>
      <c r="E3904" s="188">
        <v>923.53521728515625</v>
      </c>
    </row>
    <row r="3905" spans="1:5" ht="30">
      <c r="A3905" s="135" t="s">
        <v>7653</v>
      </c>
      <c r="B3905" s="145" t="s">
        <v>7654</v>
      </c>
      <c r="C3905" s="150" t="s">
        <v>373</v>
      </c>
      <c r="D3905" s="171">
        <v>4.2760586738586426</v>
      </c>
      <c r="E3905" s="182">
        <v>4.2760586738586426</v>
      </c>
    </row>
    <row r="3906" spans="1:5" ht="30">
      <c r="A3906" s="135" t="s">
        <v>7655</v>
      </c>
      <c r="B3906" s="145" t="s">
        <v>7656</v>
      </c>
      <c r="C3906" s="150" t="s">
        <v>6577</v>
      </c>
      <c r="D3906" s="178">
        <v>0.69136697053909302</v>
      </c>
      <c r="E3906" s="189">
        <v>0.69136697053909302</v>
      </c>
    </row>
    <row r="3907" spans="1:5" ht="30">
      <c r="A3907" s="135" t="s">
        <v>7657</v>
      </c>
      <c r="B3907" s="145" t="s">
        <v>7658</v>
      </c>
      <c r="C3907" s="150" t="s">
        <v>6580</v>
      </c>
      <c r="D3907" s="181">
        <v>1.8565186474006623E-4</v>
      </c>
      <c r="E3907" s="192">
        <v>1.8565186474006623E-4</v>
      </c>
    </row>
    <row r="3908" spans="1:5" ht="30">
      <c r="A3908" s="135" t="s">
        <v>7659</v>
      </c>
      <c r="B3908" s="145" t="s">
        <v>7660</v>
      </c>
      <c r="C3908" s="150" t="s">
        <v>50</v>
      </c>
      <c r="D3908" s="171">
        <v>4.4642000198364258</v>
      </c>
      <c r="E3908" s="182">
        <v>4.4642000198364258</v>
      </c>
    </row>
    <row r="3909" spans="1:5" ht="30">
      <c r="A3909" s="135" t="s">
        <v>7661</v>
      </c>
      <c r="B3909" s="145" t="s">
        <v>7662</v>
      </c>
      <c r="C3909" s="150" t="s">
        <v>42</v>
      </c>
      <c r="D3909" s="177">
        <v>348.98095703125</v>
      </c>
      <c r="E3909" s="188">
        <v>348.98095703125</v>
      </c>
    </row>
    <row r="3910" spans="1:5" ht="30">
      <c r="A3910" s="135" t="s">
        <v>7663</v>
      </c>
      <c r="B3910" s="145" t="s">
        <v>7664</v>
      </c>
      <c r="C3910" s="150" t="s">
        <v>20</v>
      </c>
      <c r="D3910" s="171">
        <v>6.8063850402832031</v>
      </c>
      <c r="E3910" s="182">
        <v>6.8063850402832031</v>
      </c>
    </row>
    <row r="3911" spans="1:5" ht="30">
      <c r="A3911" s="135" t="s">
        <v>7665</v>
      </c>
      <c r="B3911" s="145" t="s">
        <v>7666</v>
      </c>
      <c r="C3911" s="150" t="s">
        <v>373</v>
      </c>
      <c r="D3911" s="171">
        <v>7.6846880912780762</v>
      </c>
      <c r="E3911" s="182">
        <v>7.6846880912780762</v>
      </c>
    </row>
    <row r="3912" spans="1:5" ht="30">
      <c r="A3912" s="135" t="s">
        <v>7667</v>
      </c>
      <c r="B3912" s="145" t="s">
        <v>7668</v>
      </c>
      <c r="C3912" s="150" t="s">
        <v>368</v>
      </c>
      <c r="D3912" s="173">
        <v>3167</v>
      </c>
      <c r="E3912" s="184">
        <v>3167</v>
      </c>
    </row>
    <row r="3913" spans="1:5" ht="30">
      <c r="A3913" s="135" t="s">
        <v>7669</v>
      </c>
      <c r="B3913" s="145" t="s">
        <v>7670</v>
      </c>
      <c r="C3913" s="150" t="s">
        <v>368</v>
      </c>
      <c r="D3913" s="177">
        <v>619.51129150390625</v>
      </c>
      <c r="E3913" s="188">
        <v>619.51129150390625</v>
      </c>
    </row>
    <row r="3914" spans="1:5" ht="30">
      <c r="A3914" s="135" t="s">
        <v>7671</v>
      </c>
      <c r="B3914" s="145" t="s">
        <v>7672</v>
      </c>
      <c r="C3914" s="150"/>
      <c r="D3914" s="171">
        <v>1.1998863220214844</v>
      </c>
      <c r="E3914" s="182">
        <v>1.1998863220214844</v>
      </c>
    </row>
    <row r="3915" spans="1:5" ht="30">
      <c r="A3915" s="135" t="s">
        <v>7673</v>
      </c>
      <c r="B3915" s="145" t="s">
        <v>7674</v>
      </c>
      <c r="C3915" s="150" t="s">
        <v>4743</v>
      </c>
      <c r="D3915" s="171">
        <v>1.5672078132629395</v>
      </c>
      <c r="E3915" s="182">
        <v>1.5672078132629395</v>
      </c>
    </row>
    <row r="3916" spans="1:5" ht="30">
      <c r="A3916" s="135" t="s">
        <v>7675</v>
      </c>
      <c r="B3916" s="145" t="s">
        <v>7676</v>
      </c>
      <c r="C3916" s="150" t="s">
        <v>373</v>
      </c>
      <c r="D3916" s="171">
        <v>2.0660796165466309</v>
      </c>
      <c r="E3916" s="182">
        <v>2.0660796165466309</v>
      </c>
    </row>
    <row r="3917" spans="1:5" ht="30">
      <c r="A3917" s="135" t="s">
        <v>7677</v>
      </c>
      <c r="B3917" s="145" t="s">
        <v>7678</v>
      </c>
      <c r="C3917" s="150" t="s">
        <v>6577</v>
      </c>
      <c r="D3917" s="178">
        <v>4.9206148833036423E-2</v>
      </c>
      <c r="E3917" s="189">
        <v>4.9206148833036423E-2</v>
      </c>
    </row>
    <row r="3918" spans="1:5" ht="30">
      <c r="A3918" s="135" t="s">
        <v>7679</v>
      </c>
      <c r="B3918" s="145" t="s">
        <v>7680</v>
      </c>
      <c r="C3918" s="150" t="s">
        <v>6580</v>
      </c>
      <c r="D3918" s="179">
        <v>2.2314838133752346E-5</v>
      </c>
      <c r="E3918" s="190">
        <v>2.2314838133752346E-5</v>
      </c>
    </row>
    <row r="3919" spans="1:5" ht="30">
      <c r="A3919" s="135" t="s">
        <v>7681</v>
      </c>
      <c r="B3919" s="145" t="s">
        <v>7682</v>
      </c>
      <c r="C3919" s="150" t="s">
        <v>50</v>
      </c>
      <c r="D3919" s="171">
        <v>4.4642000198364258</v>
      </c>
      <c r="E3919" s="182">
        <v>4.4642000198364258</v>
      </c>
    </row>
    <row r="3920" spans="1:5" ht="30">
      <c r="A3920" s="135" t="s">
        <v>7683</v>
      </c>
      <c r="B3920" s="145" t="s">
        <v>7684</v>
      </c>
      <c r="C3920" s="150" t="s">
        <v>42</v>
      </c>
      <c r="D3920" s="177">
        <v>348.98095703125</v>
      </c>
      <c r="E3920" s="188">
        <v>348.98095703125</v>
      </c>
    </row>
    <row r="3921" spans="1:5" ht="30">
      <c r="A3921" s="135" t="s">
        <v>7685</v>
      </c>
      <c r="B3921" s="145" t="s">
        <v>7686</v>
      </c>
      <c r="C3921" s="150" t="s">
        <v>20</v>
      </c>
      <c r="D3921" s="171">
        <v>6.8063850402832031</v>
      </c>
      <c r="E3921" s="182">
        <v>6.8063850402832031</v>
      </c>
    </row>
    <row r="3922" spans="1:5" ht="30">
      <c r="A3922" s="135" t="s">
        <v>7687</v>
      </c>
      <c r="B3922" s="145" t="s">
        <v>7688</v>
      </c>
      <c r="C3922" s="150" t="s">
        <v>373</v>
      </c>
      <c r="D3922" s="171">
        <v>7.6846880912780762</v>
      </c>
      <c r="E3922" s="182">
        <v>7.6846880912780762</v>
      </c>
    </row>
    <row r="3923" spans="1:5" ht="30">
      <c r="A3923" s="135" t="s">
        <v>7689</v>
      </c>
      <c r="B3923" s="145" t="s">
        <v>7690</v>
      </c>
      <c r="C3923" s="150" t="s">
        <v>368</v>
      </c>
      <c r="D3923" s="173">
        <v>3167</v>
      </c>
      <c r="E3923" s="184">
        <v>3167</v>
      </c>
    </row>
    <row r="3924" spans="1:5" ht="30">
      <c r="A3924" s="135" t="s">
        <v>7691</v>
      </c>
      <c r="B3924" s="145" t="s">
        <v>7692</v>
      </c>
      <c r="C3924" s="150" t="s">
        <v>368</v>
      </c>
      <c r="D3924" s="177">
        <v>619.51129150390625</v>
      </c>
      <c r="E3924" s="188">
        <v>619.51129150390625</v>
      </c>
    </row>
    <row r="3925" spans="1:5" ht="30">
      <c r="A3925" s="135" t="s">
        <v>7693</v>
      </c>
      <c r="B3925" s="145" t="s">
        <v>7694</v>
      </c>
      <c r="C3925" s="150"/>
      <c r="D3925" s="171">
        <v>1.1998863220214844</v>
      </c>
      <c r="E3925" s="182">
        <v>1.1998863220214844</v>
      </c>
    </row>
    <row r="3926" spans="1:5" ht="30">
      <c r="A3926" s="135" t="s">
        <v>7695</v>
      </c>
      <c r="B3926" s="145" t="s">
        <v>7696</v>
      </c>
      <c r="C3926" s="150" t="s">
        <v>4743</v>
      </c>
      <c r="D3926" s="171">
        <v>1.5672078132629395</v>
      </c>
      <c r="E3926" s="182">
        <v>1.5672078132629395</v>
      </c>
    </row>
    <row r="3927" spans="1:5" ht="30">
      <c r="A3927" s="135" t="s">
        <v>7697</v>
      </c>
      <c r="B3927" s="145" t="s">
        <v>7698</v>
      </c>
      <c r="C3927" s="150" t="s">
        <v>373</v>
      </c>
      <c r="D3927" s="171">
        <v>2.0660796165466309</v>
      </c>
      <c r="E3927" s="182">
        <v>2.0660796165466309</v>
      </c>
    </row>
    <row r="3928" spans="1:5" ht="30">
      <c r="A3928" s="135" t="s">
        <v>7699</v>
      </c>
      <c r="B3928" s="145" t="s">
        <v>7700</v>
      </c>
      <c r="C3928" s="150" t="s">
        <v>6577</v>
      </c>
      <c r="D3928" s="178">
        <v>4.9206148833036423E-2</v>
      </c>
      <c r="E3928" s="189">
        <v>4.9206148833036423E-2</v>
      </c>
    </row>
    <row r="3929" spans="1:5" ht="30">
      <c r="A3929" s="135" t="s">
        <v>7701</v>
      </c>
      <c r="B3929" s="145" t="s">
        <v>7702</v>
      </c>
      <c r="C3929" s="150" t="s">
        <v>6580</v>
      </c>
      <c r="D3929" s="179">
        <v>2.2314838133752346E-5</v>
      </c>
      <c r="E3929" s="190">
        <v>2.2314838133752346E-5</v>
      </c>
    </row>
    <row r="3930" spans="1:5" ht="30">
      <c r="A3930" s="135" t="s">
        <v>7703</v>
      </c>
      <c r="B3930" s="145" t="s">
        <v>7704</v>
      </c>
      <c r="C3930" s="150" t="s">
        <v>50</v>
      </c>
      <c r="D3930" s="178">
        <v>0.11999999731779099</v>
      </c>
      <c r="E3930" s="189">
        <v>0.11999999731779099</v>
      </c>
    </row>
    <row r="3931" spans="1:5" ht="30">
      <c r="A3931" s="135" t="s">
        <v>7705</v>
      </c>
      <c r="B3931" s="145" t="s">
        <v>7706</v>
      </c>
      <c r="C3931" s="150" t="s">
        <v>42</v>
      </c>
      <c r="D3931" s="172">
        <v>76.25555419921875</v>
      </c>
      <c r="E3931" s="183">
        <v>76.25555419921875</v>
      </c>
    </row>
    <row r="3932" spans="1:5" ht="30">
      <c r="A3932" s="135" t="s">
        <v>7707</v>
      </c>
      <c r="B3932" s="145" t="s">
        <v>7708</v>
      </c>
      <c r="C3932" s="150" t="s">
        <v>20</v>
      </c>
      <c r="D3932" s="171">
        <v>6.8063850402832031</v>
      </c>
      <c r="E3932" s="182">
        <v>6.8063850402832031</v>
      </c>
    </row>
    <row r="3933" spans="1:5" ht="30">
      <c r="A3933" s="135" t="s">
        <v>7709</v>
      </c>
      <c r="B3933" s="145" t="s">
        <v>7710</v>
      </c>
      <c r="C3933" s="150" t="s">
        <v>373</v>
      </c>
      <c r="D3933" s="171">
        <v>8.2385740280151367</v>
      </c>
      <c r="E3933" s="182">
        <v>8.2385740280151367</v>
      </c>
    </row>
    <row r="3934" spans="1:5" ht="30">
      <c r="A3934" s="135" t="s">
        <v>7711</v>
      </c>
      <c r="B3934" s="145" t="s">
        <v>7712</v>
      </c>
      <c r="C3934" s="150" t="s">
        <v>368</v>
      </c>
      <c r="D3934" s="176">
        <v>2641.85302734375</v>
      </c>
      <c r="E3934" s="187">
        <v>2641.85302734375</v>
      </c>
    </row>
    <row r="3935" spans="1:5" ht="30">
      <c r="A3935" s="135" t="s">
        <v>7713</v>
      </c>
      <c r="B3935" s="145" t="s">
        <v>7714</v>
      </c>
      <c r="C3935" s="150" t="s">
        <v>368</v>
      </c>
      <c r="D3935" s="172">
        <v>94.364585876464844</v>
      </c>
      <c r="E3935" s="183">
        <v>94.364585876464844</v>
      </c>
    </row>
    <row r="3936" spans="1:5" ht="30">
      <c r="A3936" s="135" t="s">
        <v>7715</v>
      </c>
      <c r="B3936" s="145" t="s">
        <v>7716</v>
      </c>
      <c r="C3936" s="150"/>
      <c r="D3936" s="171">
        <v>1.0216366052627563</v>
      </c>
      <c r="E3936" s="182">
        <v>1.0216366052627563</v>
      </c>
    </row>
    <row r="3937" spans="1:5" ht="30">
      <c r="A3937" s="135" t="s">
        <v>7717</v>
      </c>
      <c r="B3937" s="145" t="s">
        <v>7718</v>
      </c>
      <c r="C3937" s="150" t="s">
        <v>4743</v>
      </c>
      <c r="D3937" s="178">
        <v>7.4599407613277435E-2</v>
      </c>
      <c r="E3937" s="189">
        <v>7.4599407613277435E-2</v>
      </c>
    </row>
    <row r="3938" spans="1:5" ht="30">
      <c r="A3938" s="135" t="s">
        <v>7719</v>
      </c>
      <c r="B3938" s="145" t="s">
        <v>7720</v>
      </c>
      <c r="C3938" s="150" t="s">
        <v>373</v>
      </c>
      <c r="D3938" s="171">
        <v>1.9004009962081909</v>
      </c>
      <c r="E3938" s="182">
        <v>1.9004009962081909</v>
      </c>
    </row>
    <row r="3939" spans="1:5" ht="30">
      <c r="A3939" s="135" t="s">
        <v>7721</v>
      </c>
      <c r="B3939" s="145" t="s">
        <v>7722</v>
      </c>
      <c r="C3939" s="150" t="s">
        <v>6577</v>
      </c>
      <c r="D3939" s="178">
        <v>2.2345451638102531E-2</v>
      </c>
      <c r="E3939" s="189">
        <v>2.2345451638102531E-2</v>
      </c>
    </row>
    <row r="3940" spans="1:5" ht="30">
      <c r="A3940" s="135" t="s">
        <v>7723</v>
      </c>
      <c r="B3940" s="145" t="s">
        <v>7724</v>
      </c>
      <c r="C3940" s="150" t="s">
        <v>6580</v>
      </c>
      <c r="D3940" s="179">
        <v>1.1501610970299225E-5</v>
      </c>
      <c r="E3940" s="190">
        <v>1.1501610970299225E-5</v>
      </c>
    </row>
    <row r="3941" spans="1:5" ht="30">
      <c r="A3941" s="135" t="s">
        <v>7725</v>
      </c>
      <c r="B3941" s="145" t="s">
        <v>7726</v>
      </c>
      <c r="C3941" s="150" t="s">
        <v>50</v>
      </c>
      <c r="D3941" s="178">
        <v>0.11999999731779099</v>
      </c>
      <c r="E3941" s="189">
        <v>0.11999999731779099</v>
      </c>
    </row>
    <row r="3942" spans="1:5" ht="30">
      <c r="A3942" s="135" t="s">
        <v>7727</v>
      </c>
      <c r="B3942" s="145" t="s">
        <v>7728</v>
      </c>
      <c r="C3942" s="150" t="s">
        <v>42</v>
      </c>
      <c r="D3942" s="172">
        <v>76.25555419921875</v>
      </c>
      <c r="E3942" s="183">
        <v>76.25555419921875</v>
      </c>
    </row>
    <row r="3943" spans="1:5" ht="30">
      <c r="A3943" s="135" t="s">
        <v>7729</v>
      </c>
      <c r="B3943" s="145" t="s">
        <v>7730</v>
      </c>
      <c r="C3943" s="150" t="s">
        <v>20</v>
      </c>
      <c r="D3943" s="171">
        <v>6.8063850402832031</v>
      </c>
      <c r="E3943" s="182">
        <v>6.8063850402832031</v>
      </c>
    </row>
    <row r="3944" spans="1:5" ht="30">
      <c r="A3944" s="135" t="s">
        <v>7731</v>
      </c>
      <c r="B3944" s="145" t="s">
        <v>7732</v>
      </c>
      <c r="C3944" s="150" t="s">
        <v>373</v>
      </c>
      <c r="D3944" s="171">
        <v>8.2385740280151367</v>
      </c>
      <c r="E3944" s="182">
        <v>8.2385740280151367</v>
      </c>
    </row>
    <row r="3945" spans="1:5" ht="30">
      <c r="A3945" s="135" t="s">
        <v>7733</v>
      </c>
      <c r="B3945" s="145" t="s">
        <v>7734</v>
      </c>
      <c r="C3945" s="150" t="s">
        <v>368</v>
      </c>
      <c r="D3945" s="176">
        <v>2641.85302734375</v>
      </c>
      <c r="E3945" s="187">
        <v>2641.85302734375</v>
      </c>
    </row>
    <row r="3946" spans="1:5" ht="30">
      <c r="A3946" s="135" t="s">
        <v>7735</v>
      </c>
      <c r="B3946" s="145" t="s">
        <v>7736</v>
      </c>
      <c r="C3946" s="150" t="s">
        <v>368</v>
      </c>
      <c r="D3946" s="172">
        <v>94.364585876464844</v>
      </c>
      <c r="E3946" s="183">
        <v>94.364585876464844</v>
      </c>
    </row>
    <row r="3947" spans="1:5" ht="30">
      <c r="A3947" s="135" t="s">
        <v>7737</v>
      </c>
      <c r="B3947" s="145" t="s">
        <v>7738</v>
      </c>
      <c r="C3947" s="150"/>
      <c r="D3947" s="171">
        <v>1.0216366052627563</v>
      </c>
      <c r="E3947" s="182">
        <v>1.0216366052627563</v>
      </c>
    </row>
    <row r="3948" spans="1:5" ht="30">
      <c r="A3948" s="135" t="s">
        <v>7739</v>
      </c>
      <c r="B3948" s="145" t="s">
        <v>7740</v>
      </c>
      <c r="C3948" s="150" t="s">
        <v>4743</v>
      </c>
      <c r="D3948" s="178">
        <v>7.4599407613277435E-2</v>
      </c>
      <c r="E3948" s="189">
        <v>7.4599407613277435E-2</v>
      </c>
    </row>
    <row r="3949" spans="1:5" ht="30">
      <c r="A3949" s="135" t="s">
        <v>7741</v>
      </c>
      <c r="B3949" s="145" t="s">
        <v>7742</v>
      </c>
      <c r="C3949" s="150" t="s">
        <v>373</v>
      </c>
      <c r="D3949" s="171">
        <v>1.9004009962081909</v>
      </c>
      <c r="E3949" s="182">
        <v>1.9004009962081909</v>
      </c>
    </row>
    <row r="3950" spans="1:5" ht="30">
      <c r="A3950" s="135" t="s">
        <v>7743</v>
      </c>
      <c r="B3950" s="145" t="s">
        <v>7744</v>
      </c>
      <c r="C3950" s="150" t="s">
        <v>6577</v>
      </c>
      <c r="D3950" s="178">
        <v>2.2345451638102531E-2</v>
      </c>
      <c r="E3950" s="189">
        <v>2.2345451638102531E-2</v>
      </c>
    </row>
    <row r="3951" spans="1:5" ht="30">
      <c r="A3951" s="135" t="s">
        <v>7745</v>
      </c>
      <c r="B3951" s="145" t="s">
        <v>7746</v>
      </c>
      <c r="C3951" s="150" t="s">
        <v>6580</v>
      </c>
      <c r="D3951" s="179">
        <v>1.1501610970299225E-5</v>
      </c>
      <c r="E3951" s="190">
        <v>1.1501610970299225E-5</v>
      </c>
    </row>
    <row r="3952" spans="1:5" ht="30">
      <c r="A3952" s="135" t="s">
        <v>7747</v>
      </c>
      <c r="B3952" s="145" t="s">
        <v>7748</v>
      </c>
      <c r="C3952" s="150" t="s">
        <v>50</v>
      </c>
      <c r="D3952" s="171">
        <v>4.4642000198364258</v>
      </c>
      <c r="E3952" s="182">
        <v>4.4642000198364258</v>
      </c>
    </row>
    <row r="3953" spans="1:5" ht="30">
      <c r="A3953" s="135" t="s">
        <v>7749</v>
      </c>
      <c r="B3953" s="145" t="s">
        <v>7750</v>
      </c>
      <c r="C3953" s="150" t="s">
        <v>42</v>
      </c>
      <c r="D3953" s="177">
        <v>348.98095703125</v>
      </c>
      <c r="E3953" s="188">
        <v>348.98095703125</v>
      </c>
    </row>
    <row r="3954" spans="1:5" ht="30">
      <c r="A3954" s="135" t="s">
        <v>7751</v>
      </c>
      <c r="B3954" s="145" t="s">
        <v>7752</v>
      </c>
      <c r="C3954" s="150" t="s">
        <v>20</v>
      </c>
      <c r="D3954" s="172">
        <v>13.612770080566406</v>
      </c>
      <c r="E3954" s="183">
        <v>13.612770080566406</v>
      </c>
    </row>
    <row r="3955" spans="1:5" ht="30">
      <c r="A3955" s="135" t="s">
        <v>7753</v>
      </c>
      <c r="B3955" s="145" t="s">
        <v>7754</v>
      </c>
      <c r="C3955" s="150" t="s">
        <v>373</v>
      </c>
      <c r="D3955" s="171">
        <v>7.6846880912780762</v>
      </c>
      <c r="E3955" s="182">
        <v>7.6846880912780762</v>
      </c>
    </row>
    <row r="3956" spans="1:5" ht="30">
      <c r="A3956" s="135" t="s">
        <v>7755</v>
      </c>
      <c r="B3956" s="145" t="s">
        <v>7756</v>
      </c>
      <c r="C3956" s="150" t="s">
        <v>368</v>
      </c>
      <c r="D3956" s="173">
        <v>3167</v>
      </c>
      <c r="E3956" s="184">
        <v>3167</v>
      </c>
    </row>
    <row r="3957" spans="1:5" ht="30">
      <c r="A3957" s="135" t="s">
        <v>7757</v>
      </c>
      <c r="B3957" s="145" t="s">
        <v>7758</v>
      </c>
      <c r="C3957" s="150" t="s">
        <v>368</v>
      </c>
      <c r="D3957" s="177">
        <v>619.51129150390625</v>
      </c>
      <c r="E3957" s="188">
        <v>619.51129150390625</v>
      </c>
    </row>
    <row r="3958" spans="1:5" ht="30">
      <c r="A3958" s="135" t="s">
        <v>7759</v>
      </c>
      <c r="B3958" s="145" t="s">
        <v>7760</v>
      </c>
      <c r="C3958" s="150"/>
      <c r="D3958" s="171">
        <v>1.1998863220214844</v>
      </c>
      <c r="E3958" s="182">
        <v>1.1998863220214844</v>
      </c>
    </row>
    <row r="3959" spans="1:5" ht="30">
      <c r="A3959" s="135" t="s">
        <v>7761</v>
      </c>
      <c r="B3959" s="145" t="s">
        <v>7762</v>
      </c>
      <c r="C3959" s="150" t="s">
        <v>4743</v>
      </c>
      <c r="D3959" s="171">
        <v>1.5672078132629395</v>
      </c>
      <c r="E3959" s="182">
        <v>1.5672078132629395</v>
      </c>
    </row>
    <row r="3960" spans="1:5" ht="30">
      <c r="A3960" s="135" t="s">
        <v>7763</v>
      </c>
      <c r="B3960" s="145" t="s">
        <v>7764</v>
      </c>
      <c r="C3960" s="150" t="s">
        <v>373</v>
      </c>
      <c r="D3960" s="171">
        <v>2.0660796165466309</v>
      </c>
      <c r="E3960" s="182">
        <v>2.0660796165466309</v>
      </c>
    </row>
    <row r="3961" spans="1:5" ht="30">
      <c r="A3961" s="135" t="s">
        <v>7765</v>
      </c>
      <c r="B3961" s="145" t="s">
        <v>7766</v>
      </c>
      <c r="C3961" s="150" t="s">
        <v>6577</v>
      </c>
      <c r="D3961" s="178">
        <v>4.9206148833036423E-2</v>
      </c>
      <c r="E3961" s="189">
        <v>4.9206148833036423E-2</v>
      </c>
    </row>
    <row r="3962" spans="1:5" ht="30">
      <c r="A3962" s="135" t="s">
        <v>7767</v>
      </c>
      <c r="B3962" s="145" t="s">
        <v>7768</v>
      </c>
      <c r="C3962" s="150" t="s">
        <v>6580</v>
      </c>
      <c r="D3962" s="179">
        <v>2.2314838133752346E-5</v>
      </c>
      <c r="E3962" s="190">
        <v>2.2314838133752346E-5</v>
      </c>
    </row>
    <row r="3963" spans="1:5" ht="45">
      <c r="A3963" s="135" t="s">
        <v>7769</v>
      </c>
      <c r="B3963" s="145" t="s">
        <v>7770</v>
      </c>
      <c r="C3963" s="150" t="s">
        <v>50</v>
      </c>
      <c r="D3963" s="178">
        <v>0.11999999731779099</v>
      </c>
      <c r="E3963" s="189">
        <v>0.11999999731779099</v>
      </c>
    </row>
    <row r="3964" spans="1:5" ht="45">
      <c r="A3964" s="135" t="s">
        <v>7771</v>
      </c>
      <c r="B3964" s="145" t="s">
        <v>7772</v>
      </c>
      <c r="C3964" s="150" t="s">
        <v>42</v>
      </c>
      <c r="D3964" s="172">
        <v>49.419784545898438</v>
      </c>
      <c r="E3964" s="183">
        <v>49.419784545898438</v>
      </c>
    </row>
    <row r="3965" spans="1:5" ht="45">
      <c r="A3965" s="135" t="s">
        <v>7773</v>
      </c>
      <c r="B3965" s="145" t="s">
        <v>7774</v>
      </c>
      <c r="C3965" s="150" t="s">
        <v>20</v>
      </c>
      <c r="D3965" s="171">
        <v>5.4394464492797852</v>
      </c>
      <c r="E3965" s="182">
        <v>5.4394464492797852</v>
      </c>
    </row>
    <row r="3966" spans="1:5" ht="45">
      <c r="A3966" s="135" t="s">
        <v>7775</v>
      </c>
      <c r="B3966" s="145" t="s">
        <v>7776</v>
      </c>
      <c r="C3966" s="150" t="s">
        <v>373</v>
      </c>
      <c r="D3966" s="171">
        <v>1.353100061416626</v>
      </c>
      <c r="E3966" s="182">
        <v>1.353100061416626</v>
      </c>
    </row>
    <row r="3967" spans="1:5" ht="45">
      <c r="A3967" s="135" t="s">
        <v>7777</v>
      </c>
      <c r="B3967" s="145" t="s">
        <v>7778</v>
      </c>
      <c r="C3967" s="150" t="s">
        <v>368</v>
      </c>
      <c r="D3967" s="177">
        <v>418.78018188476562</v>
      </c>
      <c r="E3967" s="188">
        <v>418.78018188476562</v>
      </c>
    </row>
    <row r="3968" spans="1:5" ht="45">
      <c r="A3968" s="135" t="s">
        <v>7779</v>
      </c>
      <c r="B3968" s="145" t="s">
        <v>7780</v>
      </c>
      <c r="C3968" s="150" t="s">
        <v>368</v>
      </c>
      <c r="D3968" s="176">
        <v>-2128.708251953125</v>
      </c>
      <c r="E3968" s="187">
        <v>-2128.708251953125</v>
      </c>
    </row>
    <row r="3969" spans="1:5" ht="45">
      <c r="A3969" s="135" t="s">
        <v>7781</v>
      </c>
      <c r="B3969" s="145" t="s">
        <v>7782</v>
      </c>
      <c r="C3969" s="150"/>
      <c r="D3969" s="178">
        <v>8.8894672691822052E-2</v>
      </c>
      <c r="E3969" s="189">
        <v>8.8894672691822052E-2</v>
      </c>
    </row>
    <row r="3970" spans="1:5" ht="45">
      <c r="A3970" s="135" t="s">
        <v>7783</v>
      </c>
      <c r="B3970" s="145" t="s">
        <v>7784</v>
      </c>
      <c r="C3970" s="150" t="s">
        <v>4743</v>
      </c>
      <c r="D3970" s="178">
        <v>0.90950781106948853</v>
      </c>
      <c r="E3970" s="189">
        <v>0.90950781106948853</v>
      </c>
    </row>
    <row r="3971" spans="1:5" ht="45">
      <c r="A3971" s="135" t="s">
        <v>7785</v>
      </c>
      <c r="B3971" s="145" t="s">
        <v>7786</v>
      </c>
      <c r="C3971" s="150" t="s">
        <v>373</v>
      </c>
      <c r="D3971" s="171">
        <v>4.1807413101196289</v>
      </c>
      <c r="E3971" s="182">
        <v>4.1807413101196289</v>
      </c>
    </row>
    <row r="3972" spans="1:5" ht="45">
      <c r="A3972" s="135" t="s">
        <v>7787</v>
      </c>
      <c r="B3972" s="145" t="s">
        <v>7788</v>
      </c>
      <c r="C3972" s="150" t="s">
        <v>6577</v>
      </c>
      <c r="D3972" s="178">
        <v>2.0249523222446442E-2</v>
      </c>
      <c r="E3972" s="189">
        <v>2.0249523222446442E-2</v>
      </c>
    </row>
    <row r="3973" spans="1:5" ht="45">
      <c r="A3973" s="135" t="s">
        <v>7789</v>
      </c>
      <c r="B3973" s="145" t="s">
        <v>7790</v>
      </c>
      <c r="C3973" s="150" t="s">
        <v>6580</v>
      </c>
      <c r="D3973" s="179">
        <v>1.0601554095046595E-5</v>
      </c>
      <c r="E3973" s="190">
        <v>1.0601554095046595E-5</v>
      </c>
    </row>
    <row r="3974" spans="1:5" ht="30">
      <c r="A3974" s="135" t="s">
        <v>7791</v>
      </c>
      <c r="B3974" s="145" t="s">
        <v>7792</v>
      </c>
      <c r="C3974" s="150" t="s">
        <v>50</v>
      </c>
      <c r="D3974" s="171">
        <v>4.4642000198364258</v>
      </c>
      <c r="E3974" s="182">
        <v>4.4642000198364258</v>
      </c>
    </row>
    <row r="3975" spans="1:5" ht="30">
      <c r="A3975" s="135" t="s">
        <v>7793</v>
      </c>
      <c r="B3975" s="145" t="s">
        <v>7794</v>
      </c>
      <c r="C3975" s="150" t="s">
        <v>42</v>
      </c>
      <c r="D3975" s="177">
        <v>348.98095703125</v>
      </c>
      <c r="E3975" s="188">
        <v>348.98095703125</v>
      </c>
    </row>
    <row r="3976" spans="1:5" ht="30">
      <c r="A3976" s="135" t="s">
        <v>7795</v>
      </c>
      <c r="B3976" s="145" t="s">
        <v>7796</v>
      </c>
      <c r="C3976" s="150" t="s">
        <v>20</v>
      </c>
      <c r="D3976" s="171">
        <v>6.8063850402832031</v>
      </c>
      <c r="E3976" s="182">
        <v>6.8063850402832031</v>
      </c>
    </row>
    <row r="3977" spans="1:5" ht="30">
      <c r="A3977" s="135" t="s">
        <v>7797</v>
      </c>
      <c r="B3977" s="145" t="s">
        <v>7798</v>
      </c>
      <c r="C3977" s="150" t="s">
        <v>373</v>
      </c>
      <c r="D3977" s="171">
        <v>7.6846880912780762</v>
      </c>
      <c r="E3977" s="182">
        <v>7.6846880912780762</v>
      </c>
    </row>
    <row r="3978" spans="1:5" ht="30">
      <c r="A3978" s="135" t="s">
        <v>7799</v>
      </c>
      <c r="B3978" s="145" t="s">
        <v>7800</v>
      </c>
      <c r="C3978" s="150" t="s">
        <v>368</v>
      </c>
      <c r="D3978" s="173">
        <v>3167</v>
      </c>
      <c r="E3978" s="184">
        <v>3167</v>
      </c>
    </row>
    <row r="3979" spans="1:5" ht="30">
      <c r="A3979" s="135" t="s">
        <v>7801</v>
      </c>
      <c r="B3979" s="145" t="s">
        <v>7802</v>
      </c>
      <c r="C3979" s="150" t="s">
        <v>368</v>
      </c>
      <c r="D3979" s="177">
        <v>619.51129150390625</v>
      </c>
      <c r="E3979" s="188">
        <v>619.51129150390625</v>
      </c>
    </row>
    <row r="3980" spans="1:5" ht="30">
      <c r="A3980" s="135" t="s">
        <v>7803</v>
      </c>
      <c r="B3980" s="145" t="s">
        <v>7804</v>
      </c>
      <c r="C3980" s="150"/>
      <c r="D3980" s="171">
        <v>1.1998863220214844</v>
      </c>
      <c r="E3980" s="182">
        <v>1.1998863220214844</v>
      </c>
    </row>
    <row r="3981" spans="1:5" ht="30">
      <c r="A3981" s="135" t="s">
        <v>7805</v>
      </c>
      <c r="B3981" s="145" t="s">
        <v>7806</v>
      </c>
      <c r="C3981" s="150" t="s">
        <v>4743</v>
      </c>
      <c r="D3981" s="171">
        <v>1.5672078132629395</v>
      </c>
      <c r="E3981" s="182">
        <v>1.5672078132629395</v>
      </c>
    </row>
    <row r="3982" spans="1:5" ht="30">
      <c r="A3982" s="135" t="s">
        <v>7807</v>
      </c>
      <c r="B3982" s="145" t="s">
        <v>7808</v>
      </c>
      <c r="C3982" s="150" t="s">
        <v>373</v>
      </c>
      <c r="D3982" s="171">
        <v>2.0660796165466309</v>
      </c>
      <c r="E3982" s="182">
        <v>2.0660796165466309</v>
      </c>
    </row>
    <row r="3983" spans="1:5" ht="30">
      <c r="A3983" s="135" t="s">
        <v>7809</v>
      </c>
      <c r="B3983" s="145" t="s">
        <v>7810</v>
      </c>
      <c r="C3983" s="150" t="s">
        <v>6577</v>
      </c>
      <c r="D3983" s="178">
        <v>4.9206148833036423E-2</v>
      </c>
      <c r="E3983" s="189">
        <v>4.9206148833036423E-2</v>
      </c>
    </row>
    <row r="3984" spans="1:5" ht="30">
      <c r="A3984" s="135" t="s">
        <v>7811</v>
      </c>
      <c r="B3984" s="145" t="s">
        <v>7812</v>
      </c>
      <c r="C3984" s="150" t="s">
        <v>6580</v>
      </c>
      <c r="D3984" s="179">
        <v>2.2314838133752346E-5</v>
      </c>
      <c r="E3984" s="190">
        <v>2.2314838133752346E-5</v>
      </c>
    </row>
    <row r="3985" spans="1:5" ht="30">
      <c r="A3985" s="135" t="s">
        <v>7813</v>
      </c>
      <c r="B3985" s="145" t="s">
        <v>7814</v>
      </c>
      <c r="C3985" s="150" t="s">
        <v>50</v>
      </c>
      <c r="D3985" s="171">
        <v>4.4642000198364258</v>
      </c>
      <c r="E3985" s="182">
        <v>4.4642000198364258</v>
      </c>
    </row>
    <row r="3986" spans="1:5" ht="30">
      <c r="A3986" s="135" t="s">
        <v>7815</v>
      </c>
      <c r="B3986" s="145" t="s">
        <v>7816</v>
      </c>
      <c r="C3986" s="150" t="s">
        <v>42</v>
      </c>
      <c r="D3986" s="177">
        <v>348.98095703125</v>
      </c>
      <c r="E3986" s="188">
        <v>348.98095703125</v>
      </c>
    </row>
    <row r="3987" spans="1:5" ht="30">
      <c r="A3987" s="135" t="s">
        <v>7817</v>
      </c>
      <c r="B3987" s="145" t="s">
        <v>7818</v>
      </c>
      <c r="C3987" s="150" t="s">
        <v>20</v>
      </c>
      <c r="D3987" s="171">
        <v>6.8063850402832031</v>
      </c>
      <c r="E3987" s="182">
        <v>6.8063850402832031</v>
      </c>
    </row>
    <row r="3988" spans="1:5" ht="30">
      <c r="A3988" s="135" t="s">
        <v>7819</v>
      </c>
      <c r="B3988" s="145" t="s">
        <v>7820</v>
      </c>
      <c r="C3988" s="150" t="s">
        <v>373</v>
      </c>
      <c r="D3988" s="171">
        <v>7.6846880912780762</v>
      </c>
      <c r="E3988" s="182">
        <v>7.6846880912780762</v>
      </c>
    </row>
    <row r="3989" spans="1:5" ht="30">
      <c r="A3989" s="135" t="s">
        <v>7821</v>
      </c>
      <c r="B3989" s="145" t="s">
        <v>7822</v>
      </c>
      <c r="C3989" s="150" t="s">
        <v>368</v>
      </c>
      <c r="D3989" s="173">
        <v>3167</v>
      </c>
      <c r="E3989" s="184">
        <v>3167</v>
      </c>
    </row>
    <row r="3990" spans="1:5" ht="30">
      <c r="A3990" s="135" t="s">
        <v>7823</v>
      </c>
      <c r="B3990" s="145" t="s">
        <v>7824</v>
      </c>
      <c r="C3990" s="150" t="s">
        <v>368</v>
      </c>
      <c r="D3990" s="177">
        <v>619.51129150390625</v>
      </c>
      <c r="E3990" s="188">
        <v>619.51129150390625</v>
      </c>
    </row>
    <row r="3991" spans="1:5" ht="30">
      <c r="A3991" s="135" t="s">
        <v>7825</v>
      </c>
      <c r="B3991" s="145" t="s">
        <v>7826</v>
      </c>
      <c r="C3991" s="150"/>
      <c r="D3991" s="171">
        <v>1.1998863220214844</v>
      </c>
      <c r="E3991" s="182">
        <v>1.1998863220214844</v>
      </c>
    </row>
    <row r="3992" spans="1:5" ht="30">
      <c r="A3992" s="135" t="s">
        <v>7827</v>
      </c>
      <c r="B3992" s="145" t="s">
        <v>7828</v>
      </c>
      <c r="C3992" s="150" t="s">
        <v>4743</v>
      </c>
      <c r="D3992" s="171">
        <v>1.5672078132629395</v>
      </c>
      <c r="E3992" s="182">
        <v>1.5672078132629395</v>
      </c>
    </row>
    <row r="3993" spans="1:5" ht="30">
      <c r="A3993" s="135" t="s">
        <v>7829</v>
      </c>
      <c r="B3993" s="145" t="s">
        <v>7830</v>
      </c>
      <c r="C3993" s="150" t="s">
        <v>373</v>
      </c>
      <c r="D3993" s="171">
        <v>2.0660796165466309</v>
      </c>
      <c r="E3993" s="182">
        <v>2.0660796165466309</v>
      </c>
    </row>
    <row r="3994" spans="1:5" ht="30">
      <c r="A3994" s="135" t="s">
        <v>7831</v>
      </c>
      <c r="B3994" s="145" t="s">
        <v>7832</v>
      </c>
      <c r="C3994" s="150" t="s">
        <v>6577</v>
      </c>
      <c r="D3994" s="178">
        <v>4.9206148833036423E-2</v>
      </c>
      <c r="E3994" s="189">
        <v>4.9206148833036423E-2</v>
      </c>
    </row>
    <row r="3995" spans="1:5" ht="30">
      <c r="A3995" s="135" t="s">
        <v>7833</v>
      </c>
      <c r="B3995" s="145" t="s">
        <v>7834</v>
      </c>
      <c r="C3995" s="150" t="s">
        <v>6580</v>
      </c>
      <c r="D3995" s="179">
        <v>2.2314838133752346E-5</v>
      </c>
      <c r="E3995" s="190">
        <v>2.2314838133752346E-5</v>
      </c>
    </row>
    <row r="3996" spans="1:5" ht="30">
      <c r="A3996" s="135" t="s">
        <v>7835</v>
      </c>
      <c r="B3996" s="145" t="s">
        <v>7836</v>
      </c>
      <c r="C3996" s="150" t="s">
        <v>50</v>
      </c>
      <c r="D3996" s="172">
        <v>23.600000381469727</v>
      </c>
      <c r="E3996" s="183">
        <v>23.600000381469727</v>
      </c>
    </row>
    <row r="3997" spans="1:5" ht="30">
      <c r="A3997" s="135" t="s">
        <v>7837</v>
      </c>
      <c r="B3997" s="145" t="s">
        <v>7838</v>
      </c>
      <c r="C3997" s="150" t="s">
        <v>42</v>
      </c>
      <c r="D3997" s="177">
        <v>344.72720336914063</v>
      </c>
      <c r="E3997" s="188">
        <v>344.72720336914063</v>
      </c>
    </row>
    <row r="3998" spans="1:5" ht="30">
      <c r="A3998" s="135" t="s">
        <v>7839</v>
      </c>
      <c r="B3998" s="145" t="s">
        <v>7840</v>
      </c>
      <c r="C3998" s="150" t="s">
        <v>20</v>
      </c>
      <c r="D3998" s="172">
        <v>32.197269439697266</v>
      </c>
      <c r="E3998" s="183">
        <v>32.197269439697266</v>
      </c>
    </row>
    <row r="3999" spans="1:5" ht="30">
      <c r="A3999" s="135" t="s">
        <v>7841</v>
      </c>
      <c r="B3999" s="145" t="s">
        <v>7842</v>
      </c>
      <c r="C3999" s="150" t="s">
        <v>373</v>
      </c>
      <c r="D3999" s="171">
        <v>6.8532657623291016</v>
      </c>
      <c r="E3999" s="182">
        <v>6.8532657623291016</v>
      </c>
    </row>
    <row r="4000" spans="1:5" ht="30">
      <c r="A4000" s="135" t="s">
        <v>7843</v>
      </c>
      <c r="B4000" s="145" t="s">
        <v>7844</v>
      </c>
      <c r="C4000" s="150" t="s">
        <v>368</v>
      </c>
      <c r="D4000" s="173">
        <v>3117.99609375</v>
      </c>
      <c r="E4000" s="184">
        <v>3117.99609375</v>
      </c>
    </row>
    <row r="4001" spans="1:5" ht="30">
      <c r="A4001" s="135" t="s">
        <v>7845</v>
      </c>
      <c r="B4001" s="145" t="s">
        <v>7846</v>
      </c>
      <c r="C4001" s="150" t="s">
        <v>368</v>
      </c>
      <c r="D4001" s="177">
        <v>570.5074462890625</v>
      </c>
      <c r="E4001" s="188">
        <v>570.5074462890625</v>
      </c>
    </row>
    <row r="4002" spans="1:5" ht="30">
      <c r="A4002" s="135" t="s">
        <v>7847</v>
      </c>
      <c r="B4002" s="145" t="s">
        <v>7848</v>
      </c>
      <c r="C4002" s="150"/>
      <c r="D4002" s="171">
        <v>1.1708666086196899</v>
      </c>
      <c r="E4002" s="182">
        <v>1.1708666086196899</v>
      </c>
    </row>
    <row r="4003" spans="1:5" ht="30">
      <c r="A4003" s="135" t="s">
        <v>7849</v>
      </c>
      <c r="B4003" s="145" t="s">
        <v>7850</v>
      </c>
      <c r="C4003" s="150" t="s">
        <v>4743</v>
      </c>
      <c r="D4003" s="171">
        <v>8.6620273590087891</v>
      </c>
      <c r="E4003" s="182">
        <v>8.6620273590087891</v>
      </c>
    </row>
    <row r="4004" spans="1:5" ht="30">
      <c r="A4004" s="135" t="s">
        <v>7851</v>
      </c>
      <c r="B4004" s="145" t="s">
        <v>7852</v>
      </c>
      <c r="C4004" s="150" t="s">
        <v>373</v>
      </c>
      <c r="D4004" s="171">
        <v>2.277916431427002</v>
      </c>
      <c r="E4004" s="182">
        <v>2.277916431427002</v>
      </c>
    </row>
    <row r="4005" spans="1:5" ht="30">
      <c r="A4005" s="135" t="s">
        <v>7853</v>
      </c>
      <c r="B4005" s="145" t="s">
        <v>7854</v>
      </c>
      <c r="C4005" s="150" t="s">
        <v>6577</v>
      </c>
      <c r="D4005" s="178">
        <v>5.0805605947971344E-2</v>
      </c>
      <c r="E4005" s="189">
        <v>5.0805605947971344E-2</v>
      </c>
    </row>
    <row r="4006" spans="1:5" ht="30">
      <c r="A4006" s="135" t="s">
        <v>7855</v>
      </c>
      <c r="B4006" s="145" t="s">
        <v>7856</v>
      </c>
      <c r="C4006" s="150" t="s">
        <v>6580</v>
      </c>
      <c r="D4006" s="179">
        <v>2.2029576939530671E-5</v>
      </c>
      <c r="E4006" s="190">
        <v>2.2029576939530671E-5</v>
      </c>
    </row>
    <row r="4007" spans="1:5" ht="45">
      <c r="A4007" s="135" t="s">
        <v>7857</v>
      </c>
      <c r="B4007" s="145" t="s">
        <v>7858</v>
      </c>
      <c r="C4007" s="150" t="s">
        <v>50</v>
      </c>
      <c r="D4007" s="172">
        <v>23.600000381469727</v>
      </c>
      <c r="E4007" s="183">
        <v>23.600000381469727</v>
      </c>
    </row>
    <row r="4008" spans="1:5" ht="45">
      <c r="A4008" s="135" t="s">
        <v>7859</v>
      </c>
      <c r="B4008" s="145" t="s">
        <v>7860</v>
      </c>
      <c r="C4008" s="150" t="s">
        <v>42</v>
      </c>
      <c r="D4008" s="177">
        <v>344.72720336914063</v>
      </c>
      <c r="E4008" s="188">
        <v>344.72720336914063</v>
      </c>
    </row>
    <row r="4009" spans="1:5" ht="45">
      <c r="A4009" s="135" t="s">
        <v>7861</v>
      </c>
      <c r="B4009" s="145" t="s">
        <v>7862</v>
      </c>
      <c r="C4009" s="150" t="s">
        <v>20</v>
      </c>
      <c r="D4009" s="172">
        <v>32.197269439697266</v>
      </c>
      <c r="E4009" s="183">
        <v>32.197269439697266</v>
      </c>
    </row>
    <row r="4010" spans="1:5" ht="45">
      <c r="A4010" s="135" t="s">
        <v>7863</v>
      </c>
      <c r="B4010" s="145" t="s">
        <v>7864</v>
      </c>
      <c r="C4010" s="150" t="s">
        <v>373</v>
      </c>
      <c r="D4010" s="171">
        <v>6.8532657623291016</v>
      </c>
      <c r="E4010" s="182">
        <v>6.8532657623291016</v>
      </c>
    </row>
    <row r="4011" spans="1:5" ht="45">
      <c r="A4011" s="135" t="s">
        <v>7865</v>
      </c>
      <c r="B4011" s="145" t="s">
        <v>7866</v>
      </c>
      <c r="C4011" s="150" t="s">
        <v>368</v>
      </c>
      <c r="D4011" s="173">
        <v>3117.99609375</v>
      </c>
      <c r="E4011" s="184">
        <v>3117.99609375</v>
      </c>
    </row>
    <row r="4012" spans="1:5" ht="45">
      <c r="A4012" s="135" t="s">
        <v>7867</v>
      </c>
      <c r="B4012" s="145" t="s">
        <v>7868</v>
      </c>
      <c r="C4012" s="150" t="s">
        <v>368</v>
      </c>
      <c r="D4012" s="177">
        <v>570.5074462890625</v>
      </c>
      <c r="E4012" s="188">
        <v>570.5074462890625</v>
      </c>
    </row>
    <row r="4013" spans="1:5" ht="45">
      <c r="A4013" s="135" t="s">
        <v>7869</v>
      </c>
      <c r="B4013" s="145" t="s">
        <v>7870</v>
      </c>
      <c r="C4013" s="150"/>
      <c r="D4013" s="171">
        <v>1.1708666086196899</v>
      </c>
      <c r="E4013" s="182">
        <v>1.1708666086196899</v>
      </c>
    </row>
    <row r="4014" spans="1:5" ht="45">
      <c r="A4014" s="135" t="s">
        <v>7871</v>
      </c>
      <c r="B4014" s="145" t="s">
        <v>7872</v>
      </c>
      <c r="C4014" s="150" t="s">
        <v>4743</v>
      </c>
      <c r="D4014" s="171">
        <v>8.6620273590087891</v>
      </c>
      <c r="E4014" s="182">
        <v>8.6620273590087891</v>
      </c>
    </row>
    <row r="4015" spans="1:5" ht="45">
      <c r="A4015" s="135" t="s">
        <v>7873</v>
      </c>
      <c r="B4015" s="145" t="s">
        <v>7874</v>
      </c>
      <c r="C4015" s="150" t="s">
        <v>373</v>
      </c>
      <c r="D4015" s="171">
        <v>2.277916431427002</v>
      </c>
      <c r="E4015" s="182">
        <v>2.277916431427002</v>
      </c>
    </row>
    <row r="4016" spans="1:5" ht="45">
      <c r="A4016" s="135" t="s">
        <v>7875</v>
      </c>
      <c r="B4016" s="145" t="s">
        <v>7876</v>
      </c>
      <c r="C4016" s="150" t="s">
        <v>6577</v>
      </c>
      <c r="D4016" s="178">
        <v>5.0805605947971344E-2</v>
      </c>
      <c r="E4016" s="189">
        <v>5.0805605947971344E-2</v>
      </c>
    </row>
    <row r="4017" spans="1:5" ht="45">
      <c r="A4017" s="135" t="s">
        <v>7877</v>
      </c>
      <c r="B4017" s="145" t="s">
        <v>7878</v>
      </c>
      <c r="C4017" s="150" t="s">
        <v>6580</v>
      </c>
      <c r="D4017" s="179">
        <v>2.2029576939530671E-5</v>
      </c>
      <c r="E4017" s="190">
        <v>2.2029576939530671E-5</v>
      </c>
    </row>
    <row r="4018" spans="1:5" ht="30">
      <c r="A4018" s="135" t="s">
        <v>7879</v>
      </c>
      <c r="B4018" s="145" t="s">
        <v>7880</v>
      </c>
      <c r="C4018" s="150" t="s">
        <v>50</v>
      </c>
      <c r="D4018" s="172">
        <v>11.479999542236328</v>
      </c>
      <c r="E4018" s="183">
        <v>11.479999542236328</v>
      </c>
    </row>
    <row r="4019" spans="1:5" ht="30">
      <c r="A4019" s="135" t="s">
        <v>7881</v>
      </c>
      <c r="B4019" s="145" t="s">
        <v>7882</v>
      </c>
      <c r="C4019" s="150" t="s">
        <v>42</v>
      </c>
      <c r="D4019" s="177">
        <v>455.2120361328125</v>
      </c>
      <c r="E4019" s="188">
        <v>455.2120361328125</v>
      </c>
    </row>
    <row r="4020" spans="1:5" ht="30">
      <c r="A4020" s="135" t="s">
        <v>7883</v>
      </c>
      <c r="B4020" s="145" t="s">
        <v>7884</v>
      </c>
      <c r="C4020" s="150" t="s">
        <v>20</v>
      </c>
      <c r="D4020" s="172">
        <v>23.577123641967773</v>
      </c>
      <c r="E4020" s="183">
        <v>23.577123641967773</v>
      </c>
    </row>
    <row r="4021" spans="1:5" ht="30">
      <c r="A4021" s="135" t="s">
        <v>7885</v>
      </c>
      <c r="B4021" s="145" t="s">
        <v>7886</v>
      </c>
      <c r="C4021" s="150" t="s">
        <v>373</v>
      </c>
      <c r="D4021" s="171">
        <v>7.5695886611938477</v>
      </c>
      <c r="E4021" s="182">
        <v>7.5695886611938477</v>
      </c>
    </row>
    <row r="4022" spans="1:5" ht="30">
      <c r="A4022" s="135" t="s">
        <v>7887</v>
      </c>
      <c r="B4022" s="145" t="s">
        <v>7888</v>
      </c>
      <c r="C4022" s="150" t="s">
        <v>368</v>
      </c>
      <c r="D4022" s="173">
        <v>3380.5</v>
      </c>
      <c r="E4022" s="184">
        <v>3380.5</v>
      </c>
    </row>
    <row r="4023" spans="1:5" ht="30">
      <c r="A4023" s="135" t="s">
        <v>7889</v>
      </c>
      <c r="B4023" s="145" t="s">
        <v>7890</v>
      </c>
      <c r="C4023" s="150" t="s">
        <v>368</v>
      </c>
      <c r="D4023" s="177">
        <v>833.0113525390625</v>
      </c>
      <c r="E4023" s="188">
        <v>833.0113525390625</v>
      </c>
    </row>
    <row r="4024" spans="1:5" ht="30">
      <c r="A4024" s="135" t="s">
        <v>7891</v>
      </c>
      <c r="B4024" s="145" t="s">
        <v>7892</v>
      </c>
      <c r="C4024" s="150"/>
      <c r="D4024" s="171">
        <v>1.300262451171875</v>
      </c>
      <c r="E4024" s="182">
        <v>1.300262451171875</v>
      </c>
    </row>
    <row r="4025" spans="1:5" ht="30">
      <c r="A4025" s="135" t="s">
        <v>7893</v>
      </c>
      <c r="B4025" s="145" t="s">
        <v>7894</v>
      </c>
      <c r="C4025" s="150" t="s">
        <v>4743</v>
      </c>
      <c r="D4025" s="171">
        <v>3.4534876346588135</v>
      </c>
      <c r="E4025" s="182">
        <v>3.4534876346588135</v>
      </c>
    </row>
    <row r="4026" spans="1:5" ht="30">
      <c r="A4026" s="135" t="s">
        <v>7895</v>
      </c>
      <c r="B4026" s="145" t="s">
        <v>7896</v>
      </c>
      <c r="C4026" s="150" t="s">
        <v>373</v>
      </c>
      <c r="D4026" s="171">
        <v>2.1461207866668701</v>
      </c>
      <c r="E4026" s="182">
        <v>2.1461207866668701</v>
      </c>
    </row>
    <row r="4027" spans="1:5" ht="30">
      <c r="A4027" s="135" t="s">
        <v>7897</v>
      </c>
      <c r="B4027" s="145" t="s">
        <v>7898</v>
      </c>
      <c r="C4027" s="150" t="s">
        <v>6577</v>
      </c>
      <c r="D4027" s="178">
        <v>6.215241551399231E-2</v>
      </c>
      <c r="E4027" s="189">
        <v>6.215241551399231E-2</v>
      </c>
    </row>
    <row r="4028" spans="1:5" ht="30">
      <c r="A4028" s="135" t="s">
        <v>7899</v>
      </c>
      <c r="B4028" s="145" t="s">
        <v>7900</v>
      </c>
      <c r="C4028" s="150" t="s">
        <v>6580</v>
      </c>
      <c r="D4028" s="179">
        <v>2.6740561224869452E-5</v>
      </c>
      <c r="E4028" s="190">
        <v>2.6740561224869452E-5</v>
      </c>
    </row>
    <row r="4029" spans="1:5" ht="30">
      <c r="A4029" s="135" t="s">
        <v>7901</v>
      </c>
      <c r="B4029" s="145" t="s">
        <v>7902</v>
      </c>
      <c r="C4029" s="150" t="s">
        <v>50</v>
      </c>
      <c r="D4029" s="171">
        <v>4.4642000198364258</v>
      </c>
      <c r="E4029" s="182">
        <v>4.4642000198364258</v>
      </c>
    </row>
    <row r="4030" spans="1:5" ht="30">
      <c r="A4030" s="135" t="s">
        <v>7903</v>
      </c>
      <c r="B4030" s="145" t="s">
        <v>7904</v>
      </c>
      <c r="C4030" s="150" t="s">
        <v>42</v>
      </c>
      <c r="D4030" s="177">
        <v>348.98095703125</v>
      </c>
      <c r="E4030" s="188">
        <v>348.98095703125</v>
      </c>
    </row>
    <row r="4031" spans="1:5" ht="30">
      <c r="A4031" s="135" t="s">
        <v>7905</v>
      </c>
      <c r="B4031" s="145" t="s">
        <v>7906</v>
      </c>
      <c r="C4031" s="150" t="s">
        <v>20</v>
      </c>
      <c r="D4031" s="171">
        <v>6.8375811576843262</v>
      </c>
      <c r="E4031" s="182">
        <v>6.8375811576843262</v>
      </c>
    </row>
    <row r="4032" spans="1:5" ht="30">
      <c r="A4032" s="135" t="s">
        <v>7907</v>
      </c>
      <c r="B4032" s="145" t="s">
        <v>7908</v>
      </c>
      <c r="C4032" s="150" t="s">
        <v>373</v>
      </c>
      <c r="D4032" s="171">
        <v>7.6846880912780762</v>
      </c>
      <c r="E4032" s="182">
        <v>7.6846880912780762</v>
      </c>
    </row>
    <row r="4033" spans="1:5" ht="30">
      <c r="A4033" s="135" t="s">
        <v>7909</v>
      </c>
      <c r="B4033" s="145" t="s">
        <v>7910</v>
      </c>
      <c r="C4033" s="150" t="s">
        <v>368</v>
      </c>
      <c r="D4033" s="173">
        <v>3167</v>
      </c>
      <c r="E4033" s="184">
        <v>3167</v>
      </c>
    </row>
    <row r="4034" spans="1:5" ht="30">
      <c r="A4034" s="135" t="s">
        <v>7911</v>
      </c>
      <c r="B4034" s="145" t="s">
        <v>7912</v>
      </c>
      <c r="C4034" s="150" t="s">
        <v>368</v>
      </c>
      <c r="D4034" s="177">
        <v>619.51129150390625</v>
      </c>
      <c r="E4034" s="188">
        <v>619.51129150390625</v>
      </c>
    </row>
    <row r="4035" spans="1:5" ht="30">
      <c r="A4035" s="135" t="s">
        <v>7913</v>
      </c>
      <c r="B4035" s="145" t="s">
        <v>7914</v>
      </c>
      <c r="C4035" s="150"/>
      <c r="D4035" s="171">
        <v>1.1998863220214844</v>
      </c>
      <c r="E4035" s="182">
        <v>1.1998863220214844</v>
      </c>
    </row>
    <row r="4036" spans="1:5" ht="30">
      <c r="A4036" s="135" t="s">
        <v>7915</v>
      </c>
      <c r="B4036" s="145" t="s">
        <v>7916</v>
      </c>
      <c r="C4036" s="150" t="s">
        <v>4743</v>
      </c>
      <c r="D4036" s="171">
        <v>1.5672078132629395</v>
      </c>
      <c r="E4036" s="182">
        <v>1.5672078132629395</v>
      </c>
    </row>
    <row r="4037" spans="1:5" ht="30">
      <c r="A4037" s="135" t="s">
        <v>7917</v>
      </c>
      <c r="B4037" s="145" t="s">
        <v>7918</v>
      </c>
      <c r="C4037" s="150" t="s">
        <v>373</v>
      </c>
      <c r="D4037" s="171">
        <v>2.0660796165466309</v>
      </c>
      <c r="E4037" s="182">
        <v>2.0660796165466309</v>
      </c>
    </row>
    <row r="4038" spans="1:5" ht="30">
      <c r="A4038" s="135" t="s">
        <v>7919</v>
      </c>
      <c r="B4038" s="145" t="s">
        <v>7920</v>
      </c>
      <c r="C4038" s="150" t="s">
        <v>6577</v>
      </c>
      <c r="D4038" s="178">
        <v>4.9206148833036423E-2</v>
      </c>
      <c r="E4038" s="189">
        <v>4.9206148833036423E-2</v>
      </c>
    </row>
    <row r="4039" spans="1:5" ht="30">
      <c r="A4039" s="135" t="s">
        <v>7921</v>
      </c>
      <c r="B4039" s="145" t="s">
        <v>7922</v>
      </c>
      <c r="C4039" s="150" t="s">
        <v>6580</v>
      </c>
      <c r="D4039" s="179">
        <v>2.2314838133752346E-5</v>
      </c>
      <c r="E4039" s="190">
        <v>2.2314838133752346E-5</v>
      </c>
    </row>
    <row r="4040" spans="1:5" ht="45">
      <c r="A4040" s="135" t="s">
        <v>7923</v>
      </c>
      <c r="B4040" s="145" t="s">
        <v>7924</v>
      </c>
      <c r="C4040" s="150" t="s">
        <v>50</v>
      </c>
      <c r="D4040" s="171">
        <v>3.309999942779541</v>
      </c>
      <c r="E4040" s="182">
        <v>3.309999942779541</v>
      </c>
    </row>
    <row r="4041" spans="1:5" ht="45">
      <c r="A4041" s="135" t="s">
        <v>7925</v>
      </c>
      <c r="B4041" s="145" t="s">
        <v>7926</v>
      </c>
      <c r="C4041" s="150" t="s">
        <v>42</v>
      </c>
      <c r="D4041" s="177">
        <v>311.75180053710937</v>
      </c>
      <c r="E4041" s="188">
        <v>311.75180053710937</v>
      </c>
    </row>
    <row r="4042" spans="1:5" ht="45">
      <c r="A4042" s="135" t="s">
        <v>7927</v>
      </c>
      <c r="B4042" s="145" t="s">
        <v>7928</v>
      </c>
      <c r="C4042" s="150" t="s">
        <v>20</v>
      </c>
      <c r="D4042" s="172">
        <v>13.422163963317871</v>
      </c>
      <c r="E4042" s="183">
        <v>13.422163963317871</v>
      </c>
    </row>
    <row r="4043" spans="1:5" ht="45">
      <c r="A4043" s="135" t="s">
        <v>7929</v>
      </c>
      <c r="B4043" s="145" t="s">
        <v>7930</v>
      </c>
      <c r="C4043" s="150" t="s">
        <v>373</v>
      </c>
      <c r="D4043" s="171">
        <v>7.6988096237182617</v>
      </c>
      <c r="E4043" s="182">
        <v>7.6988096237182617</v>
      </c>
    </row>
    <row r="4044" spans="1:5" ht="45">
      <c r="A4044" s="135" t="s">
        <v>7931</v>
      </c>
      <c r="B4044" s="145" t="s">
        <v>7932</v>
      </c>
      <c r="C4044" s="150" t="s">
        <v>368</v>
      </c>
      <c r="D4044" s="173">
        <v>3092.85693359375</v>
      </c>
      <c r="E4044" s="184">
        <v>3092.85693359375</v>
      </c>
    </row>
    <row r="4045" spans="1:5" ht="45">
      <c r="A4045" s="135" t="s">
        <v>7933</v>
      </c>
      <c r="B4045" s="145" t="s">
        <v>7934</v>
      </c>
      <c r="C4045" s="150" t="s">
        <v>368</v>
      </c>
      <c r="D4045" s="177">
        <v>545.3682861328125</v>
      </c>
      <c r="E4045" s="188">
        <v>545.3682861328125</v>
      </c>
    </row>
    <row r="4046" spans="1:5" ht="45">
      <c r="A4046" s="135" t="s">
        <v>7935</v>
      </c>
      <c r="B4046" s="145" t="s">
        <v>7936</v>
      </c>
      <c r="C4046" s="150"/>
      <c r="D4046" s="171">
        <v>1.1687746047973633</v>
      </c>
      <c r="E4046" s="182">
        <v>1.1687746047973633</v>
      </c>
    </row>
    <row r="4047" spans="1:5" ht="45">
      <c r="A4047" s="135" t="s">
        <v>7937</v>
      </c>
      <c r="B4047" s="145" t="s">
        <v>7938</v>
      </c>
      <c r="C4047" s="150" t="s">
        <v>4743</v>
      </c>
      <c r="D4047" s="171">
        <v>1.2353726625442505</v>
      </c>
      <c r="E4047" s="182">
        <v>1.2353726625442505</v>
      </c>
    </row>
    <row r="4048" spans="1:5" ht="45">
      <c r="A4048" s="135" t="s">
        <v>7939</v>
      </c>
      <c r="B4048" s="145" t="s">
        <v>7940</v>
      </c>
      <c r="C4048" s="150" t="s">
        <v>373</v>
      </c>
      <c r="D4048" s="171">
        <v>2.0439925193786621</v>
      </c>
      <c r="E4048" s="182">
        <v>2.0439925193786621</v>
      </c>
    </row>
    <row r="4049" spans="1:5" ht="45">
      <c r="A4049" s="135" t="s">
        <v>7941</v>
      </c>
      <c r="B4049" s="145" t="s">
        <v>7942</v>
      </c>
      <c r="C4049" s="150" t="s">
        <v>6577</v>
      </c>
      <c r="D4049" s="178">
        <v>4.5016497373580933E-2</v>
      </c>
      <c r="E4049" s="189">
        <v>4.5016497373580933E-2</v>
      </c>
    </row>
    <row r="4050" spans="1:5" ht="45">
      <c r="A4050" s="135" t="s">
        <v>7943</v>
      </c>
      <c r="B4050" s="145" t="s">
        <v>7944</v>
      </c>
      <c r="C4050" s="150" t="s">
        <v>6580</v>
      </c>
      <c r="D4050" s="179">
        <v>2.0764808141393587E-5</v>
      </c>
      <c r="E4050" s="190">
        <v>2.0764808141393587E-5</v>
      </c>
    </row>
    <row r="4051" spans="1:5" ht="45">
      <c r="A4051" s="135" t="s">
        <v>7945</v>
      </c>
      <c r="B4051" s="145" t="s">
        <v>7946</v>
      </c>
      <c r="C4051" s="150" t="s">
        <v>50</v>
      </c>
      <c r="D4051" s="171">
        <v>1.8700001239776611</v>
      </c>
      <c r="E4051" s="182">
        <v>1.8700001239776611</v>
      </c>
    </row>
    <row r="4052" spans="1:5" ht="45">
      <c r="A4052" s="135" t="s">
        <v>7947</v>
      </c>
      <c r="B4052" s="145" t="s">
        <v>7948</v>
      </c>
      <c r="C4052" s="150" t="s">
        <v>42</v>
      </c>
      <c r="D4052" s="177">
        <v>243.79974365234375</v>
      </c>
      <c r="E4052" s="188">
        <v>243.79974365234375</v>
      </c>
    </row>
    <row r="4053" spans="1:5" ht="45">
      <c r="A4053" s="135" t="s">
        <v>7949</v>
      </c>
      <c r="B4053" s="145" t="s">
        <v>7950</v>
      </c>
      <c r="C4053" s="150" t="s">
        <v>20</v>
      </c>
      <c r="D4053" s="172">
        <v>13.606660842895508</v>
      </c>
      <c r="E4053" s="183">
        <v>13.606660842895508</v>
      </c>
    </row>
    <row r="4054" spans="1:5" ht="45">
      <c r="A4054" s="135" t="s">
        <v>7951</v>
      </c>
      <c r="B4054" s="145" t="s">
        <v>7952</v>
      </c>
      <c r="C4054" s="150" t="s">
        <v>373</v>
      </c>
      <c r="D4054" s="171">
        <v>7.7176990509033203</v>
      </c>
      <c r="E4054" s="182">
        <v>7.7176990509033203</v>
      </c>
    </row>
    <row r="4055" spans="1:5" ht="45">
      <c r="A4055" s="135" t="s">
        <v>7953</v>
      </c>
      <c r="B4055" s="145" t="s">
        <v>7954</v>
      </c>
      <c r="C4055" s="150" t="s">
        <v>368</v>
      </c>
      <c r="D4055" s="176">
        <v>2959.24951171875</v>
      </c>
      <c r="E4055" s="187">
        <v>2959.24951171875</v>
      </c>
    </row>
    <row r="4056" spans="1:5" ht="45">
      <c r="A4056" s="135" t="s">
        <v>7955</v>
      </c>
      <c r="B4056" s="145" t="s">
        <v>7956</v>
      </c>
      <c r="C4056" s="150" t="s">
        <v>368</v>
      </c>
      <c r="D4056" s="177">
        <v>411.76101684570312</v>
      </c>
      <c r="E4056" s="188">
        <v>411.76101684570312</v>
      </c>
    </row>
    <row r="4057" spans="1:5" ht="45">
      <c r="A4057" s="135" t="s">
        <v>7957</v>
      </c>
      <c r="B4057" s="145" t="s">
        <v>7958</v>
      </c>
      <c r="C4057" s="150"/>
      <c r="D4057" s="171">
        <v>1.1160107851028442</v>
      </c>
      <c r="E4057" s="182">
        <v>1.1160107851028442</v>
      </c>
    </row>
    <row r="4058" spans="1:5" ht="45">
      <c r="A4058" s="135" t="s">
        <v>7959</v>
      </c>
      <c r="B4058" s="145" t="s">
        <v>7960</v>
      </c>
      <c r="C4058" s="150" t="s">
        <v>4743</v>
      </c>
      <c r="D4058" s="178">
        <v>0.78914743661880493</v>
      </c>
      <c r="E4058" s="189">
        <v>0.78914743661880493</v>
      </c>
    </row>
    <row r="4059" spans="1:5" ht="45">
      <c r="A4059" s="135" t="s">
        <v>7961</v>
      </c>
      <c r="B4059" s="145" t="s">
        <v>7962</v>
      </c>
      <c r="C4059" s="150" t="s">
        <v>373</v>
      </c>
      <c r="D4059" s="171">
        <v>2.0089850425720215</v>
      </c>
      <c r="E4059" s="182">
        <v>2.0089850425720215</v>
      </c>
    </row>
    <row r="4060" spans="1:5" ht="45">
      <c r="A4060" s="135" t="s">
        <v>7963</v>
      </c>
      <c r="B4060" s="145" t="s">
        <v>7964</v>
      </c>
      <c r="C4060" s="150" t="s">
        <v>6577</v>
      </c>
      <c r="D4060" s="178">
        <v>3.7795379757881165E-2</v>
      </c>
      <c r="E4060" s="189">
        <v>3.7795379757881165E-2</v>
      </c>
    </row>
    <row r="4061" spans="1:5" ht="45">
      <c r="A4061" s="135" t="s">
        <v>7965</v>
      </c>
      <c r="B4061" s="145" t="s">
        <v>7966</v>
      </c>
      <c r="C4061" s="150" t="s">
        <v>6580</v>
      </c>
      <c r="D4061" s="179">
        <v>1.7957223462872207E-5</v>
      </c>
      <c r="E4061" s="190">
        <v>1.7957223462872207E-5</v>
      </c>
    </row>
    <row r="4062" spans="1:5" ht="45">
      <c r="A4062" s="135" t="s">
        <v>7967</v>
      </c>
      <c r="B4062" s="145" t="s">
        <v>7968</v>
      </c>
      <c r="C4062" s="150" t="s">
        <v>50</v>
      </c>
      <c r="D4062" s="171">
        <v>1.2400000095367432</v>
      </c>
      <c r="E4062" s="182">
        <v>1.2400000095367432</v>
      </c>
    </row>
    <row r="4063" spans="1:5" ht="45">
      <c r="A4063" s="135" t="s">
        <v>7969</v>
      </c>
      <c r="B4063" s="145" t="s">
        <v>7970</v>
      </c>
      <c r="C4063" s="150" t="s">
        <v>42</v>
      </c>
      <c r="D4063" s="177">
        <v>199.28897094726562</v>
      </c>
      <c r="E4063" s="188">
        <v>199.28897094726562</v>
      </c>
    </row>
    <row r="4064" spans="1:5" ht="45">
      <c r="A4064" s="135" t="s">
        <v>7971</v>
      </c>
      <c r="B4064" s="145" t="s">
        <v>7972</v>
      </c>
      <c r="C4064" s="150" t="s">
        <v>20</v>
      </c>
      <c r="D4064" s="171">
        <v>2.168604850769043</v>
      </c>
      <c r="E4064" s="182">
        <v>2.168604850769043</v>
      </c>
    </row>
    <row r="4065" spans="1:5" ht="45">
      <c r="A4065" s="135" t="s">
        <v>7973</v>
      </c>
      <c r="B4065" s="145" t="s">
        <v>7974</v>
      </c>
      <c r="C4065" s="150" t="s">
        <v>373</v>
      </c>
      <c r="D4065" s="171">
        <v>7.7315096855163574</v>
      </c>
      <c r="E4065" s="182">
        <v>7.7315096855163574</v>
      </c>
    </row>
    <row r="4066" spans="1:5" ht="45">
      <c r="A4066" s="135" t="s">
        <v>7975</v>
      </c>
      <c r="B4066" s="145" t="s">
        <v>7976</v>
      </c>
      <c r="C4066" s="150" t="s">
        <v>368</v>
      </c>
      <c r="D4066" s="176">
        <v>2872.947998046875</v>
      </c>
      <c r="E4066" s="187">
        <v>2872.947998046875</v>
      </c>
    </row>
    <row r="4067" spans="1:5" ht="45">
      <c r="A4067" s="135" t="s">
        <v>7977</v>
      </c>
      <c r="B4067" s="145" t="s">
        <v>7978</v>
      </c>
      <c r="C4067" s="150" t="s">
        <v>368</v>
      </c>
      <c r="D4067" s="177">
        <v>325.45947265625</v>
      </c>
      <c r="E4067" s="188">
        <v>325.45947265625</v>
      </c>
    </row>
    <row r="4068" spans="1:5" ht="45">
      <c r="A4068" s="135" t="s">
        <v>7979</v>
      </c>
      <c r="B4068" s="145" t="s">
        <v>7980</v>
      </c>
      <c r="C4068" s="150"/>
      <c r="D4068" s="171">
        <v>1.0840708017349243</v>
      </c>
      <c r="E4068" s="182">
        <v>1.0840708017349243</v>
      </c>
    </row>
    <row r="4069" spans="1:5" ht="45">
      <c r="A4069" s="135" t="s">
        <v>7981</v>
      </c>
      <c r="B4069" s="145" t="s">
        <v>7982</v>
      </c>
      <c r="C4069" s="150" t="s">
        <v>4743</v>
      </c>
      <c r="D4069" s="178">
        <v>0.5723947286605835</v>
      </c>
      <c r="E4069" s="189">
        <v>0.5723947286605835</v>
      </c>
    </row>
    <row r="4070" spans="1:5" ht="45">
      <c r="A4070" s="135" t="s">
        <v>7983</v>
      </c>
      <c r="B4070" s="145" t="s">
        <v>7984</v>
      </c>
      <c r="C4070" s="150" t="s">
        <v>373</v>
      </c>
      <c r="D4070" s="171">
        <v>1.9887601137161255</v>
      </c>
      <c r="E4070" s="182">
        <v>1.9887601137161255</v>
      </c>
    </row>
    <row r="4071" spans="1:5" ht="45">
      <c r="A4071" s="135" t="s">
        <v>7985</v>
      </c>
      <c r="B4071" s="145" t="s">
        <v>7986</v>
      </c>
      <c r="C4071" s="150" t="s">
        <v>6577</v>
      </c>
      <c r="D4071" s="178">
        <v>3.3369287848472595E-2</v>
      </c>
      <c r="E4071" s="189">
        <v>3.3369287848472595E-2</v>
      </c>
    </row>
    <row r="4072" spans="1:5" ht="45">
      <c r="A4072" s="135" t="s">
        <v>7987</v>
      </c>
      <c r="B4072" s="145" t="s">
        <v>7988</v>
      </c>
      <c r="C4072" s="150" t="s">
        <v>6580</v>
      </c>
      <c r="D4072" s="179">
        <v>1.6150290321093053E-5</v>
      </c>
      <c r="E4072" s="190">
        <v>1.6150290321093053E-5</v>
      </c>
    </row>
    <row r="4073" spans="1:5" ht="30">
      <c r="A4073" s="135" t="s">
        <v>7989</v>
      </c>
      <c r="B4073" s="145" t="s">
        <v>7990</v>
      </c>
      <c r="C4073" s="150" t="s">
        <v>50</v>
      </c>
      <c r="D4073" s="178">
        <v>0.87000000476837158</v>
      </c>
      <c r="E4073" s="189">
        <v>0.87000000476837158</v>
      </c>
    </row>
    <row r="4074" spans="1:5" ht="30">
      <c r="A4074" s="135" t="s">
        <v>7991</v>
      </c>
      <c r="B4074" s="145" t="s">
        <v>7992</v>
      </c>
      <c r="C4074" s="150" t="s">
        <v>42</v>
      </c>
      <c r="D4074" s="177">
        <v>163.65806579589844</v>
      </c>
      <c r="E4074" s="188">
        <v>163.65806579589844</v>
      </c>
    </row>
    <row r="4075" spans="1:5" ht="30">
      <c r="A4075" s="135" t="s">
        <v>7993</v>
      </c>
      <c r="B4075" s="145" t="s">
        <v>7994</v>
      </c>
      <c r="C4075" s="150" t="s">
        <v>20</v>
      </c>
      <c r="D4075" s="172">
        <v>23.781623840332031</v>
      </c>
      <c r="E4075" s="183">
        <v>23.781623840332031</v>
      </c>
    </row>
    <row r="4076" spans="1:5" ht="30">
      <c r="A4076" s="135" t="s">
        <v>7995</v>
      </c>
      <c r="B4076" s="145" t="s">
        <v>7996</v>
      </c>
      <c r="C4076" s="150" t="s">
        <v>373</v>
      </c>
      <c r="D4076" s="171">
        <v>7.7433700561523437</v>
      </c>
      <c r="E4076" s="182">
        <v>7.7433700561523437</v>
      </c>
    </row>
    <row r="4077" spans="1:5" ht="30">
      <c r="A4077" s="135" t="s">
        <v>7997</v>
      </c>
      <c r="B4077" s="145" t="s">
        <v>7998</v>
      </c>
      <c r="C4077" s="150" t="s">
        <v>368</v>
      </c>
      <c r="D4077" s="176">
        <v>2804.4833984375</v>
      </c>
      <c r="E4077" s="187">
        <v>2804.4833984375</v>
      </c>
    </row>
    <row r="4078" spans="1:5" ht="30">
      <c r="A4078" s="135" t="s">
        <v>7999</v>
      </c>
      <c r="B4078" s="145" t="s">
        <v>8000</v>
      </c>
      <c r="C4078" s="150" t="s">
        <v>368</v>
      </c>
      <c r="D4078" s="177">
        <v>256.99478149414062</v>
      </c>
      <c r="E4078" s="188">
        <v>256.99478149414062</v>
      </c>
    </row>
    <row r="4079" spans="1:5" ht="30">
      <c r="A4079" s="135" t="s">
        <v>8001</v>
      </c>
      <c r="B4079" s="145" t="s">
        <v>8002</v>
      </c>
      <c r="C4079" s="150"/>
      <c r="D4079" s="171">
        <v>1.0598218441009521</v>
      </c>
      <c r="E4079" s="182">
        <v>1.0598218441009521</v>
      </c>
    </row>
    <row r="4080" spans="1:5" ht="30">
      <c r="A4080" s="135" t="s">
        <v>8003</v>
      </c>
      <c r="B4080" s="145" t="s">
        <v>8004</v>
      </c>
      <c r="C4080" s="150" t="s">
        <v>4743</v>
      </c>
      <c r="D4080" s="178">
        <v>0.43428626656532288</v>
      </c>
      <c r="E4080" s="189">
        <v>0.43428626656532288</v>
      </c>
    </row>
    <row r="4081" spans="1:5" ht="30">
      <c r="A4081" s="135" t="s">
        <v>8005</v>
      </c>
      <c r="B4081" s="145" t="s">
        <v>8006</v>
      </c>
      <c r="C4081" s="150" t="s">
        <v>373</v>
      </c>
      <c r="D4081" s="171">
        <v>1.9735513925552368</v>
      </c>
      <c r="E4081" s="182">
        <v>1.9735513925552368</v>
      </c>
    </row>
    <row r="4082" spans="1:5" ht="30">
      <c r="A4082" s="135" t="s">
        <v>8007</v>
      </c>
      <c r="B4082" s="145" t="s">
        <v>8008</v>
      </c>
      <c r="C4082" s="150" t="s">
        <v>6577</v>
      </c>
      <c r="D4082" s="178">
        <v>3.0005903914570808E-2</v>
      </c>
      <c r="E4082" s="189">
        <v>3.0005903914570808E-2</v>
      </c>
    </row>
    <row r="4083" spans="1:5" ht="30">
      <c r="A4083" s="135" t="s">
        <v>8009</v>
      </c>
      <c r="B4083" s="145" t="s">
        <v>8010</v>
      </c>
      <c r="C4083" s="150" t="s">
        <v>6580</v>
      </c>
      <c r="D4083" s="179">
        <v>1.4735563127032947E-5</v>
      </c>
      <c r="E4083" s="190">
        <v>1.4735563127032947E-5</v>
      </c>
    </row>
    <row r="4084" spans="1:5" ht="45">
      <c r="A4084" s="135" t="s">
        <v>8011</v>
      </c>
      <c r="B4084" s="145" t="s">
        <v>8012</v>
      </c>
      <c r="C4084" s="150" t="s">
        <v>50</v>
      </c>
      <c r="D4084" s="172">
        <v>11.479998588562012</v>
      </c>
      <c r="E4084" s="183">
        <v>11.479998588562012</v>
      </c>
    </row>
    <row r="4085" spans="1:5" ht="45">
      <c r="A4085" s="135" t="s">
        <v>8013</v>
      </c>
      <c r="B4085" s="145" t="s">
        <v>8014</v>
      </c>
      <c r="C4085" s="150" t="s">
        <v>42</v>
      </c>
      <c r="D4085" s="177">
        <v>155.50201416015625</v>
      </c>
      <c r="E4085" s="188">
        <v>155.50201416015625</v>
      </c>
    </row>
    <row r="4086" spans="1:5" ht="45">
      <c r="A4086" s="135" t="s">
        <v>8015</v>
      </c>
      <c r="B4086" s="145" t="s">
        <v>8016</v>
      </c>
      <c r="C4086" s="150" t="s">
        <v>20</v>
      </c>
      <c r="D4086" s="172">
        <v>69.237289428710938</v>
      </c>
      <c r="E4086" s="183">
        <v>69.237289428710938</v>
      </c>
    </row>
    <row r="4087" spans="1:5" ht="45">
      <c r="A4087" s="135" t="s">
        <v>8017</v>
      </c>
      <c r="B4087" s="145" t="s">
        <v>8018</v>
      </c>
      <c r="C4087" s="150" t="s">
        <v>373</v>
      </c>
      <c r="D4087" s="171">
        <v>1.8969508409500122</v>
      </c>
      <c r="E4087" s="182">
        <v>1.8969508409500122</v>
      </c>
    </row>
    <row r="4088" spans="1:5" ht="45">
      <c r="A4088" s="135" t="s">
        <v>8019</v>
      </c>
      <c r="B4088" s="145" t="s">
        <v>8020</v>
      </c>
      <c r="C4088" s="150" t="s">
        <v>368</v>
      </c>
      <c r="D4088" s="177">
        <v>656.3118896484375</v>
      </c>
      <c r="E4088" s="188">
        <v>656.3118896484375</v>
      </c>
    </row>
    <row r="4089" spans="1:5" ht="45">
      <c r="A4089" s="135" t="s">
        <v>8021</v>
      </c>
      <c r="B4089" s="145" t="s">
        <v>8022</v>
      </c>
      <c r="C4089" s="150" t="s">
        <v>368</v>
      </c>
      <c r="D4089" s="176">
        <v>-1891.1766357421875</v>
      </c>
      <c r="E4089" s="187">
        <v>-1891.1766357421875</v>
      </c>
    </row>
    <row r="4090" spans="1:5" ht="45">
      <c r="A4090" s="135" t="s">
        <v>8023</v>
      </c>
      <c r="B4090" s="145" t="s">
        <v>8024</v>
      </c>
      <c r="C4090" s="150"/>
      <c r="D4090" s="178">
        <v>-6.6913694143295288E-2</v>
      </c>
      <c r="E4090" s="189">
        <v>-6.6913694143295288E-2</v>
      </c>
    </row>
    <row r="4091" spans="1:5" ht="45">
      <c r="A4091" s="135" t="s">
        <v>8025</v>
      </c>
      <c r="B4091" s="145" t="s">
        <v>8026</v>
      </c>
      <c r="C4091" s="150" t="s">
        <v>4743</v>
      </c>
      <c r="D4091" s="177">
        <v>912.18585205078125</v>
      </c>
      <c r="E4091" s="188">
        <v>912.18585205078125</v>
      </c>
    </row>
    <row r="4092" spans="1:5" ht="45">
      <c r="A4092" s="135" t="s">
        <v>8027</v>
      </c>
      <c r="B4092" s="145" t="s">
        <v>8028</v>
      </c>
      <c r="C4092" s="150" t="s">
        <v>373</v>
      </c>
      <c r="D4092" s="171">
        <v>4.3229689598083496</v>
      </c>
      <c r="E4092" s="182">
        <v>4.3229689598083496</v>
      </c>
    </row>
    <row r="4093" spans="1:5" ht="45">
      <c r="A4093" s="135" t="s">
        <v>8029</v>
      </c>
      <c r="B4093" s="145" t="s">
        <v>8030</v>
      </c>
      <c r="C4093" s="150" t="s">
        <v>6577</v>
      </c>
      <c r="D4093" s="178">
        <v>0.6838032603263855</v>
      </c>
      <c r="E4093" s="189">
        <v>0.6838032603263855</v>
      </c>
    </row>
    <row r="4094" spans="1:5" ht="45">
      <c r="A4094" s="135" t="s">
        <v>8031</v>
      </c>
      <c r="B4094" s="145" t="s">
        <v>8032</v>
      </c>
      <c r="C4094" s="150" t="s">
        <v>6580</v>
      </c>
      <c r="D4094" s="181">
        <v>1.7513464263174683E-4</v>
      </c>
      <c r="E4094" s="192">
        <v>1.7513464263174683E-4</v>
      </c>
    </row>
    <row r="4095" spans="1:5" ht="30">
      <c r="A4095" s="135" t="s">
        <v>8033</v>
      </c>
      <c r="B4095" s="145" t="s">
        <v>8034</v>
      </c>
      <c r="C4095" s="150" t="s">
        <v>50</v>
      </c>
      <c r="D4095" s="178">
        <v>0.11999999731779099</v>
      </c>
      <c r="E4095" s="189">
        <v>0.11999999731779099</v>
      </c>
    </row>
    <row r="4096" spans="1:5" ht="30">
      <c r="A4096" s="135" t="s">
        <v>8035</v>
      </c>
      <c r="B4096" s="145" t="s">
        <v>8036</v>
      </c>
      <c r="C4096" s="150" t="s">
        <v>42</v>
      </c>
      <c r="D4096" s="172">
        <v>76.25555419921875</v>
      </c>
      <c r="E4096" s="183">
        <v>76.25555419921875</v>
      </c>
    </row>
    <row r="4097" spans="1:5" ht="30">
      <c r="A4097" s="135" t="s">
        <v>8037</v>
      </c>
      <c r="B4097" s="145" t="s">
        <v>8038</v>
      </c>
      <c r="C4097" s="150" t="s">
        <v>20</v>
      </c>
      <c r="D4097" s="172">
        <v>13.612770080566406</v>
      </c>
      <c r="E4097" s="183">
        <v>13.612770080566406</v>
      </c>
    </row>
    <row r="4098" spans="1:5" ht="30">
      <c r="A4098" s="135" t="s">
        <v>8039</v>
      </c>
      <c r="B4098" s="145" t="s">
        <v>8040</v>
      </c>
      <c r="C4098" s="150" t="s">
        <v>373</v>
      </c>
      <c r="D4098" s="171">
        <v>8.2385740280151367</v>
      </c>
      <c r="E4098" s="182">
        <v>8.2385740280151367</v>
      </c>
    </row>
    <row r="4099" spans="1:5" ht="30">
      <c r="A4099" s="135" t="s">
        <v>8041</v>
      </c>
      <c r="B4099" s="145" t="s">
        <v>8042</v>
      </c>
      <c r="C4099" s="150" t="s">
        <v>368</v>
      </c>
      <c r="D4099" s="176">
        <v>2641.85302734375</v>
      </c>
      <c r="E4099" s="187">
        <v>2641.85302734375</v>
      </c>
    </row>
    <row r="4100" spans="1:5" ht="30">
      <c r="A4100" s="135" t="s">
        <v>8043</v>
      </c>
      <c r="B4100" s="145" t="s">
        <v>8044</v>
      </c>
      <c r="C4100" s="150" t="s">
        <v>368</v>
      </c>
      <c r="D4100" s="172">
        <v>94.364585876464844</v>
      </c>
      <c r="E4100" s="183">
        <v>94.364585876464844</v>
      </c>
    </row>
    <row r="4101" spans="1:5" ht="30">
      <c r="A4101" s="135" t="s">
        <v>8045</v>
      </c>
      <c r="B4101" s="145" t="s">
        <v>8046</v>
      </c>
      <c r="C4101" s="150"/>
      <c r="D4101" s="171">
        <v>1.0216366052627563</v>
      </c>
      <c r="E4101" s="182">
        <v>1.0216366052627563</v>
      </c>
    </row>
    <row r="4102" spans="1:5" ht="30">
      <c r="A4102" s="135" t="s">
        <v>8047</v>
      </c>
      <c r="B4102" s="145" t="s">
        <v>8048</v>
      </c>
      <c r="C4102" s="150" t="s">
        <v>4743</v>
      </c>
      <c r="D4102" s="178">
        <v>7.4599407613277435E-2</v>
      </c>
      <c r="E4102" s="189">
        <v>7.4599407613277435E-2</v>
      </c>
    </row>
    <row r="4103" spans="1:5" ht="30">
      <c r="A4103" s="135" t="s">
        <v>8049</v>
      </c>
      <c r="B4103" s="145" t="s">
        <v>8050</v>
      </c>
      <c r="C4103" s="150" t="s">
        <v>373</v>
      </c>
      <c r="D4103" s="171">
        <v>1.9004009962081909</v>
      </c>
      <c r="E4103" s="182">
        <v>1.9004009962081909</v>
      </c>
    </row>
    <row r="4104" spans="1:5" ht="30">
      <c r="A4104" s="135" t="s">
        <v>8051</v>
      </c>
      <c r="B4104" s="145" t="s">
        <v>8052</v>
      </c>
      <c r="C4104" s="150" t="s">
        <v>6577</v>
      </c>
      <c r="D4104" s="178">
        <v>2.2345451638102531E-2</v>
      </c>
      <c r="E4104" s="189">
        <v>2.2345451638102531E-2</v>
      </c>
    </row>
    <row r="4105" spans="1:5" ht="30">
      <c r="A4105" s="135" t="s">
        <v>8053</v>
      </c>
      <c r="B4105" s="145" t="s">
        <v>8054</v>
      </c>
      <c r="C4105" s="150" t="s">
        <v>6580</v>
      </c>
      <c r="D4105" s="179">
        <v>1.1501610970299225E-5</v>
      </c>
      <c r="E4105" s="190">
        <v>1.1501610970299225E-5</v>
      </c>
    </row>
    <row r="4106" spans="1:5" ht="30">
      <c r="A4106" s="135" t="s">
        <v>8055</v>
      </c>
      <c r="B4106" s="145" t="s">
        <v>8056</v>
      </c>
      <c r="C4106" s="150" t="s">
        <v>50</v>
      </c>
      <c r="D4106" s="172">
        <v>11.479999542236328</v>
      </c>
      <c r="E4106" s="183">
        <v>11.479999542236328</v>
      </c>
    </row>
    <row r="4107" spans="1:5" ht="30">
      <c r="A4107" s="135" t="s">
        <v>8057</v>
      </c>
      <c r="B4107" s="145" t="s">
        <v>8058</v>
      </c>
      <c r="C4107" s="150" t="s">
        <v>42</v>
      </c>
      <c r="D4107" s="177">
        <v>492.3038330078125</v>
      </c>
      <c r="E4107" s="188">
        <v>492.3038330078125</v>
      </c>
    </row>
    <row r="4108" spans="1:5" ht="30">
      <c r="A4108" s="135" t="s">
        <v>8059</v>
      </c>
      <c r="B4108" s="145" t="s">
        <v>8060</v>
      </c>
      <c r="C4108" s="150" t="s">
        <v>20</v>
      </c>
      <c r="D4108" s="171">
        <v>1.0711205005645752</v>
      </c>
      <c r="E4108" s="182">
        <v>1.0711205005645752</v>
      </c>
    </row>
    <row r="4109" spans="1:5" ht="30">
      <c r="A4109" s="135" t="s">
        <v>8061</v>
      </c>
      <c r="B4109" s="145" t="s">
        <v>8062</v>
      </c>
      <c r="C4109" s="150" t="s">
        <v>373</v>
      </c>
      <c r="D4109" s="171">
        <v>7.6769790649414062</v>
      </c>
      <c r="E4109" s="182">
        <v>7.6769790649414062</v>
      </c>
    </row>
    <row r="4110" spans="1:5" ht="30">
      <c r="A4110" s="135" t="s">
        <v>8063</v>
      </c>
      <c r="B4110" s="145" t="s">
        <v>8064</v>
      </c>
      <c r="C4110" s="150" t="s">
        <v>368</v>
      </c>
      <c r="D4110" s="173">
        <v>3460.6953125</v>
      </c>
      <c r="E4110" s="184">
        <v>3460.6953125</v>
      </c>
    </row>
    <row r="4111" spans="1:5" ht="30">
      <c r="A4111" s="135" t="s">
        <v>8065</v>
      </c>
      <c r="B4111" s="145" t="s">
        <v>8066</v>
      </c>
      <c r="C4111" s="150" t="s">
        <v>368</v>
      </c>
      <c r="D4111" s="177">
        <v>913.2066650390625</v>
      </c>
      <c r="E4111" s="188">
        <v>913.2066650390625</v>
      </c>
    </row>
    <row r="4112" spans="1:5" ht="30">
      <c r="A4112" s="135" t="s">
        <v>8067</v>
      </c>
      <c r="B4112" s="145" t="s">
        <v>8068</v>
      </c>
      <c r="C4112" s="150"/>
      <c r="D4112" s="171">
        <v>1.3405097723007202</v>
      </c>
      <c r="E4112" s="182">
        <v>1.3405097723007202</v>
      </c>
    </row>
    <row r="4113" spans="1:5" ht="30">
      <c r="A4113" s="135" t="s">
        <v>8069</v>
      </c>
      <c r="B4113" s="145" t="s">
        <v>8070</v>
      </c>
      <c r="C4113" s="150" t="s">
        <v>4743</v>
      </c>
      <c r="D4113" s="171">
        <v>3.2795748710632324</v>
      </c>
      <c r="E4113" s="182">
        <v>3.2795748710632324</v>
      </c>
    </row>
    <row r="4114" spans="1:5" ht="30">
      <c r="A4114" s="135" t="s">
        <v>8071</v>
      </c>
      <c r="B4114" s="145" t="s">
        <v>8072</v>
      </c>
      <c r="C4114" s="150" t="s">
        <v>373</v>
      </c>
      <c r="D4114" s="171">
        <v>2.1633448600769043</v>
      </c>
      <c r="E4114" s="182">
        <v>2.1633448600769043</v>
      </c>
    </row>
    <row r="4115" spans="1:5" ht="45">
      <c r="A4115" s="135" t="s">
        <v>8073</v>
      </c>
      <c r="B4115" s="145" t="s">
        <v>8074</v>
      </c>
      <c r="C4115" s="150" t="s">
        <v>6577</v>
      </c>
      <c r="D4115" s="178">
        <v>6.6710822284221649E-2</v>
      </c>
      <c r="E4115" s="189">
        <v>6.6710822284221649E-2</v>
      </c>
    </row>
    <row r="4116" spans="1:5" ht="45">
      <c r="A4116" s="135" t="s">
        <v>8075</v>
      </c>
      <c r="B4116" s="145" t="s">
        <v>8076</v>
      </c>
      <c r="C4116" s="150" t="s">
        <v>6580</v>
      </c>
      <c r="D4116" s="179">
        <v>2.8277609089855105E-5</v>
      </c>
      <c r="E4116" s="190">
        <v>2.8277609089855105E-5</v>
      </c>
    </row>
    <row r="4117" spans="1:5" ht="45">
      <c r="A4117" s="135" t="s">
        <v>8077</v>
      </c>
      <c r="B4117" s="145" t="s">
        <v>8078</v>
      </c>
      <c r="C4117" s="150" t="s">
        <v>50</v>
      </c>
      <c r="D4117" s="172">
        <v>11.479999542236328</v>
      </c>
      <c r="E4117" s="183">
        <v>11.479999542236328</v>
      </c>
    </row>
    <row r="4118" spans="1:5" ht="45">
      <c r="A4118" s="135" t="s">
        <v>8079</v>
      </c>
      <c r="B4118" s="145" t="s">
        <v>8080</v>
      </c>
      <c r="C4118" s="150" t="s">
        <v>42</v>
      </c>
      <c r="D4118" s="177">
        <v>456.82925415039062</v>
      </c>
      <c r="E4118" s="188">
        <v>456.82925415039062</v>
      </c>
    </row>
    <row r="4119" spans="1:5" ht="45">
      <c r="A4119" s="135" t="s">
        <v>8081</v>
      </c>
      <c r="B4119" s="145" t="s">
        <v>8082</v>
      </c>
      <c r="C4119" s="150" t="s">
        <v>20</v>
      </c>
      <c r="D4119" s="172">
        <v>24.648244857788086</v>
      </c>
      <c r="E4119" s="183">
        <v>24.648244857788086</v>
      </c>
    </row>
    <row r="4120" spans="1:5" ht="45">
      <c r="A4120" s="135" t="s">
        <v>8083</v>
      </c>
      <c r="B4120" s="145" t="s">
        <v>8084</v>
      </c>
      <c r="C4120" s="150" t="s">
        <v>373</v>
      </c>
      <c r="D4120" s="171">
        <v>7.5743680000305176</v>
      </c>
      <c r="E4120" s="182">
        <v>7.5743680000305176</v>
      </c>
    </row>
    <row r="4121" spans="1:5" ht="45">
      <c r="A4121" s="135" t="s">
        <v>8085</v>
      </c>
      <c r="B4121" s="145" t="s">
        <v>8086</v>
      </c>
      <c r="C4121" s="150" t="s">
        <v>368</v>
      </c>
      <c r="D4121" s="173">
        <v>3383.984619140625</v>
      </c>
      <c r="E4121" s="184">
        <v>3383.984619140625</v>
      </c>
    </row>
    <row r="4122" spans="1:5" ht="45">
      <c r="A4122" s="135" t="s">
        <v>8087</v>
      </c>
      <c r="B4122" s="145" t="s">
        <v>8088</v>
      </c>
      <c r="C4122" s="150" t="s">
        <v>368</v>
      </c>
      <c r="D4122" s="177">
        <v>836.4962158203125</v>
      </c>
      <c r="E4122" s="188">
        <v>836.4962158203125</v>
      </c>
    </row>
    <row r="4123" spans="1:5" ht="45">
      <c r="A4123" s="135" t="s">
        <v>8089</v>
      </c>
      <c r="B4123" s="145" t="s">
        <v>8090</v>
      </c>
      <c r="C4123" s="150"/>
      <c r="D4123" s="171">
        <v>1.3020113706588745</v>
      </c>
      <c r="E4123" s="182">
        <v>1.3020113706588745</v>
      </c>
    </row>
    <row r="4124" spans="1:5" ht="45">
      <c r="A4124" s="135" t="s">
        <v>8091</v>
      </c>
      <c r="B4124" s="145" t="s">
        <v>8092</v>
      </c>
      <c r="C4124" s="150" t="s">
        <v>4743</v>
      </c>
      <c r="D4124" s="171">
        <v>3.445500373840332</v>
      </c>
      <c r="E4124" s="182">
        <v>3.445500373840332</v>
      </c>
    </row>
    <row r="4125" spans="1:5" ht="45">
      <c r="A4125" s="135" t="s">
        <v>8093</v>
      </c>
      <c r="B4125" s="145" t="s">
        <v>8094</v>
      </c>
      <c r="C4125" s="150" t="s">
        <v>373</v>
      </c>
      <c r="D4125" s="171">
        <v>2.1467969417572021</v>
      </c>
      <c r="E4125" s="182">
        <v>2.1467969417572021</v>
      </c>
    </row>
    <row r="4126" spans="1:5" ht="45">
      <c r="A4126" s="135" t="s">
        <v>8095</v>
      </c>
      <c r="B4126" s="145" t="s">
        <v>8096</v>
      </c>
      <c r="C4126" s="150" t="s">
        <v>6577</v>
      </c>
      <c r="D4126" s="178">
        <v>6.2348499894142151E-2</v>
      </c>
      <c r="E4126" s="189">
        <v>6.2348499894142151E-2</v>
      </c>
    </row>
    <row r="4127" spans="1:5" ht="45">
      <c r="A4127" s="135" t="s">
        <v>8097</v>
      </c>
      <c r="B4127" s="145" t="s">
        <v>8098</v>
      </c>
      <c r="C4127" s="150" t="s">
        <v>6580</v>
      </c>
      <c r="D4127" s="179">
        <v>2.680784382391721E-5</v>
      </c>
      <c r="E4127" s="190">
        <v>2.680784382391721E-5</v>
      </c>
    </row>
    <row r="4128" spans="1:5" ht="30">
      <c r="A4128" s="135" t="s">
        <v>8099</v>
      </c>
      <c r="B4128" s="145" t="s">
        <v>8100</v>
      </c>
      <c r="C4128" s="150" t="s">
        <v>50</v>
      </c>
      <c r="D4128" s="171">
        <v>4.4642000198364258</v>
      </c>
      <c r="E4128" s="182">
        <v>4.4642000198364258</v>
      </c>
    </row>
    <row r="4129" spans="1:5" ht="30">
      <c r="A4129" s="135" t="s">
        <v>8101</v>
      </c>
      <c r="B4129" s="145" t="s">
        <v>8102</v>
      </c>
      <c r="C4129" s="150" t="s">
        <v>42</v>
      </c>
      <c r="D4129" s="177">
        <v>348.98095703125</v>
      </c>
      <c r="E4129" s="188">
        <v>348.98095703125</v>
      </c>
    </row>
    <row r="4130" spans="1:5" ht="30">
      <c r="A4130" s="135" t="s">
        <v>8103</v>
      </c>
      <c r="B4130" s="145" t="s">
        <v>8104</v>
      </c>
      <c r="C4130" s="150" t="s">
        <v>20</v>
      </c>
      <c r="D4130" s="177">
        <v>413.28915405273438</v>
      </c>
      <c r="E4130" s="188">
        <v>413.28915405273438</v>
      </c>
    </row>
    <row r="4131" spans="1:5" ht="30">
      <c r="A4131" s="135" t="s">
        <v>8105</v>
      </c>
      <c r="B4131" s="145" t="s">
        <v>8106</v>
      </c>
      <c r="C4131" s="150" t="s">
        <v>373</v>
      </c>
      <c r="D4131" s="171">
        <v>7.6846880912780762</v>
      </c>
      <c r="E4131" s="182">
        <v>7.6846880912780762</v>
      </c>
    </row>
    <row r="4132" spans="1:5" ht="30">
      <c r="A4132" s="135" t="s">
        <v>8107</v>
      </c>
      <c r="B4132" s="145" t="s">
        <v>8108</v>
      </c>
      <c r="C4132" s="150" t="s">
        <v>368</v>
      </c>
      <c r="D4132" s="173">
        <v>3167</v>
      </c>
      <c r="E4132" s="184">
        <v>3167</v>
      </c>
    </row>
    <row r="4133" spans="1:5" ht="30">
      <c r="A4133" s="135" t="s">
        <v>8109</v>
      </c>
      <c r="B4133" s="145" t="s">
        <v>8110</v>
      </c>
      <c r="C4133" s="150" t="s">
        <v>368</v>
      </c>
      <c r="D4133" s="177">
        <v>619.51129150390625</v>
      </c>
      <c r="E4133" s="188">
        <v>619.51129150390625</v>
      </c>
    </row>
    <row r="4134" spans="1:5" ht="30">
      <c r="A4134" s="135" t="s">
        <v>8111</v>
      </c>
      <c r="B4134" s="145" t="s">
        <v>8112</v>
      </c>
      <c r="C4134" s="150"/>
      <c r="D4134" s="171">
        <v>1.1998863220214844</v>
      </c>
      <c r="E4134" s="182">
        <v>1.1998863220214844</v>
      </c>
    </row>
    <row r="4135" spans="1:5" ht="30">
      <c r="A4135" s="135" t="s">
        <v>8113</v>
      </c>
      <c r="B4135" s="145" t="s">
        <v>8114</v>
      </c>
      <c r="C4135" s="150" t="s">
        <v>4743</v>
      </c>
      <c r="D4135" s="171">
        <v>1.5672078132629395</v>
      </c>
      <c r="E4135" s="182">
        <v>1.5672078132629395</v>
      </c>
    </row>
    <row r="4136" spans="1:5" ht="30">
      <c r="A4136" s="135" t="s">
        <v>8115</v>
      </c>
      <c r="B4136" s="145" t="s">
        <v>8116</v>
      </c>
      <c r="C4136" s="150" t="s">
        <v>373</v>
      </c>
      <c r="D4136" s="171">
        <v>2.0660796165466309</v>
      </c>
      <c r="E4136" s="182">
        <v>2.0660796165466309</v>
      </c>
    </row>
    <row r="4137" spans="1:5" ht="30">
      <c r="A4137" s="135" t="s">
        <v>8117</v>
      </c>
      <c r="B4137" s="145" t="s">
        <v>8118</v>
      </c>
      <c r="C4137" s="150" t="s">
        <v>6577</v>
      </c>
      <c r="D4137" s="178">
        <v>4.9206148833036423E-2</v>
      </c>
      <c r="E4137" s="189">
        <v>4.9206148833036423E-2</v>
      </c>
    </row>
    <row r="4138" spans="1:5" ht="30">
      <c r="A4138" s="135" t="s">
        <v>8119</v>
      </c>
      <c r="B4138" s="145" t="s">
        <v>8120</v>
      </c>
      <c r="C4138" s="150" t="s">
        <v>6580</v>
      </c>
      <c r="D4138" s="179">
        <v>2.2314838133752346E-5</v>
      </c>
      <c r="E4138" s="190">
        <v>2.2314838133752346E-5</v>
      </c>
    </row>
    <row r="4139" spans="1:5" ht="30">
      <c r="A4139" s="135" t="s">
        <v>8121</v>
      </c>
      <c r="B4139" s="145" t="s">
        <v>8122</v>
      </c>
      <c r="C4139" s="150" t="s">
        <v>50</v>
      </c>
      <c r="D4139" s="171">
        <v>4.4642000198364258</v>
      </c>
      <c r="E4139" s="182">
        <v>4.4642000198364258</v>
      </c>
    </row>
    <row r="4140" spans="1:5" ht="30">
      <c r="A4140" s="135" t="s">
        <v>8123</v>
      </c>
      <c r="B4140" s="145" t="s">
        <v>8124</v>
      </c>
      <c r="C4140" s="150" t="s">
        <v>42</v>
      </c>
      <c r="D4140" s="177">
        <v>344.65762329101563</v>
      </c>
      <c r="E4140" s="188">
        <v>344.65762329101563</v>
      </c>
    </row>
    <row r="4141" spans="1:5" ht="30">
      <c r="A4141" s="135" t="s">
        <v>8125</v>
      </c>
      <c r="B4141" s="145" t="s">
        <v>8126</v>
      </c>
      <c r="C4141" s="150" t="s">
        <v>20</v>
      </c>
      <c r="D4141" s="171">
        <v>8.3646440505981445</v>
      </c>
      <c r="E4141" s="182">
        <v>8.3646440505981445</v>
      </c>
    </row>
    <row r="4142" spans="1:5" ht="30">
      <c r="A4142" s="135" t="s">
        <v>8127</v>
      </c>
      <c r="B4142" s="145" t="s">
        <v>8128</v>
      </c>
      <c r="C4142" s="150" t="s">
        <v>373</v>
      </c>
      <c r="D4142" s="171">
        <v>7.6702585220336914</v>
      </c>
      <c r="E4142" s="182">
        <v>7.6702585220336914</v>
      </c>
    </row>
    <row r="4143" spans="1:5" ht="30">
      <c r="A4143" s="135" t="s">
        <v>8129</v>
      </c>
      <c r="B4143" s="145" t="s">
        <v>8130</v>
      </c>
      <c r="C4143" s="150" t="s">
        <v>368</v>
      </c>
      <c r="D4143" s="173">
        <v>3158.0537109375</v>
      </c>
      <c r="E4143" s="184">
        <v>3158.0537109375</v>
      </c>
    </row>
    <row r="4144" spans="1:5" ht="30">
      <c r="A4144" s="135" t="s">
        <v>8131</v>
      </c>
      <c r="B4144" s="145" t="s">
        <v>8132</v>
      </c>
      <c r="C4144" s="150" t="s">
        <v>368</v>
      </c>
      <c r="D4144" s="177">
        <v>610.56512451171875</v>
      </c>
      <c r="E4144" s="188">
        <v>610.56512451171875</v>
      </c>
    </row>
    <row r="4145" spans="1:5" ht="30">
      <c r="A4145" s="135" t="s">
        <v>8133</v>
      </c>
      <c r="B4145" s="145" t="s">
        <v>8134</v>
      </c>
      <c r="C4145" s="150"/>
      <c r="D4145" s="171">
        <v>1.1956685781478882</v>
      </c>
      <c r="E4145" s="182">
        <v>1.1956685781478882</v>
      </c>
    </row>
    <row r="4146" spans="1:5" ht="30">
      <c r="A4146" s="135" t="s">
        <v>8135</v>
      </c>
      <c r="B4146" s="145" t="s">
        <v>8136</v>
      </c>
      <c r="C4146" s="150" t="s">
        <v>4743</v>
      </c>
      <c r="D4146" s="171">
        <v>1.5785179138183594</v>
      </c>
      <c r="E4146" s="182">
        <v>1.5785179138183594</v>
      </c>
    </row>
    <row r="4147" spans="1:5" ht="30">
      <c r="A4147" s="135" t="s">
        <v>8137</v>
      </c>
      <c r="B4147" s="145" t="s">
        <v>8138</v>
      </c>
      <c r="C4147" s="150" t="s">
        <v>373</v>
      </c>
      <c r="D4147" s="171">
        <v>2.0647997856140137</v>
      </c>
      <c r="E4147" s="182">
        <v>2.0647997856140137</v>
      </c>
    </row>
    <row r="4148" spans="1:5" ht="45">
      <c r="A4148" s="135" t="s">
        <v>8139</v>
      </c>
      <c r="B4148" s="145" t="s">
        <v>8140</v>
      </c>
      <c r="C4148" s="150" t="s">
        <v>6577</v>
      </c>
      <c r="D4148" s="178">
        <v>4.8725001513957977E-2</v>
      </c>
      <c r="E4148" s="189">
        <v>4.8725001513957977E-2</v>
      </c>
    </row>
    <row r="4149" spans="1:5" ht="30">
      <c r="A4149" s="135" t="s">
        <v>8141</v>
      </c>
      <c r="B4149" s="145" t="s">
        <v>8142</v>
      </c>
      <c r="C4149" s="150" t="s">
        <v>6580</v>
      </c>
      <c r="D4149" s="179">
        <v>2.213370862591546E-5</v>
      </c>
      <c r="E4149" s="190">
        <v>2.213370862591546E-5</v>
      </c>
    </row>
    <row r="4150" spans="1:5" ht="30">
      <c r="A4150" s="135" t="s">
        <v>8143</v>
      </c>
      <c r="B4150" s="145" t="s">
        <v>8144</v>
      </c>
      <c r="C4150" s="150" t="s">
        <v>50</v>
      </c>
      <c r="D4150" s="178">
        <v>0.87000000476837158</v>
      </c>
      <c r="E4150" s="189">
        <v>0.87000000476837158</v>
      </c>
    </row>
    <row r="4151" spans="1:5" ht="30">
      <c r="A4151" s="135" t="s">
        <v>8145</v>
      </c>
      <c r="B4151" s="145" t="s">
        <v>8146</v>
      </c>
      <c r="C4151" s="150" t="s">
        <v>42</v>
      </c>
      <c r="D4151" s="177">
        <v>147.74131774902344</v>
      </c>
      <c r="E4151" s="188">
        <v>147.74131774902344</v>
      </c>
    </row>
    <row r="4152" spans="1:5" ht="30">
      <c r="A4152" s="135" t="s">
        <v>8147</v>
      </c>
      <c r="B4152" s="145" t="s">
        <v>8148</v>
      </c>
      <c r="C4152" s="150" t="s">
        <v>20</v>
      </c>
      <c r="D4152" s="179">
        <v>2.9418970370898023E-7</v>
      </c>
      <c r="E4152" s="190">
        <v>2.9418970370898023E-7</v>
      </c>
    </row>
    <row r="4153" spans="1:5" ht="30">
      <c r="A4153" s="135" t="s">
        <v>8149</v>
      </c>
      <c r="B4153" s="145" t="s">
        <v>8150</v>
      </c>
      <c r="C4153" s="150" t="s">
        <v>373</v>
      </c>
      <c r="D4153" s="171">
        <v>7.6701107025146484</v>
      </c>
      <c r="E4153" s="182">
        <v>7.6701107025146484</v>
      </c>
    </row>
    <row r="4154" spans="1:5" ht="30">
      <c r="A4154" s="135" t="s">
        <v>8151</v>
      </c>
      <c r="B4154" s="145" t="s">
        <v>8152</v>
      </c>
      <c r="C4154" s="150" t="s">
        <v>368</v>
      </c>
      <c r="D4154" s="176">
        <v>2773.071533203125</v>
      </c>
      <c r="E4154" s="187">
        <v>2773.071533203125</v>
      </c>
    </row>
    <row r="4155" spans="1:5" ht="30">
      <c r="A4155" s="135" t="s">
        <v>8153</v>
      </c>
      <c r="B4155" s="145" t="s">
        <v>8154</v>
      </c>
      <c r="C4155" s="150" t="s">
        <v>368</v>
      </c>
      <c r="D4155" s="177">
        <v>225.58297729492188</v>
      </c>
      <c r="E4155" s="188">
        <v>225.58297729492188</v>
      </c>
    </row>
    <row r="4156" spans="1:5" ht="30">
      <c r="A4156" s="135" t="s">
        <v>8155</v>
      </c>
      <c r="B4156" s="145" t="s">
        <v>8156</v>
      </c>
      <c r="C4156" s="150"/>
      <c r="D4156" s="171">
        <v>1.0459694862365723</v>
      </c>
      <c r="E4156" s="182">
        <v>1.0459694862365723</v>
      </c>
    </row>
    <row r="4157" spans="1:5" ht="30">
      <c r="A4157" s="135" t="s">
        <v>8157</v>
      </c>
      <c r="B4157" s="145" t="s">
        <v>8158</v>
      </c>
      <c r="C4157" s="150" t="s">
        <v>4743</v>
      </c>
      <c r="D4157" s="178">
        <v>0.45121860504150391</v>
      </c>
      <c r="E4157" s="189">
        <v>0.45121860504150391</v>
      </c>
    </row>
    <row r="4158" spans="1:5" ht="30">
      <c r="A4158" s="135" t="s">
        <v>8159</v>
      </c>
      <c r="B4158" s="145" t="s">
        <v>8160</v>
      </c>
      <c r="C4158" s="150" t="s">
        <v>373</v>
      </c>
      <c r="D4158" s="171">
        <v>1.9771811962127686</v>
      </c>
      <c r="E4158" s="182">
        <v>1.9771811962127686</v>
      </c>
    </row>
    <row r="4159" spans="1:5" ht="45">
      <c r="A4159" s="135" t="s">
        <v>8161</v>
      </c>
      <c r="B4159" s="145" t="s">
        <v>8162</v>
      </c>
      <c r="C4159" s="150" t="s">
        <v>6577</v>
      </c>
      <c r="D4159" s="178">
        <v>2.8592050075531006E-2</v>
      </c>
      <c r="E4159" s="189">
        <v>2.8592050075531006E-2</v>
      </c>
    </row>
    <row r="4160" spans="1:5" ht="45">
      <c r="A4160" s="135" t="s">
        <v>8163</v>
      </c>
      <c r="B4160" s="145" t="s">
        <v>8164</v>
      </c>
      <c r="C4160" s="150" t="s">
        <v>6580</v>
      </c>
      <c r="D4160" s="179">
        <v>1.4110122720012441E-5</v>
      </c>
      <c r="E4160" s="190">
        <v>1.4110122720012441E-5</v>
      </c>
    </row>
    <row r="4161" spans="1:5" ht="45">
      <c r="A4161" s="135" t="s">
        <v>8165</v>
      </c>
      <c r="B4161" s="145" t="s">
        <v>8166</v>
      </c>
      <c r="C4161" s="150" t="s">
        <v>50</v>
      </c>
      <c r="D4161" s="178">
        <v>0.87000000476837158</v>
      </c>
      <c r="E4161" s="189">
        <v>0.87000000476837158</v>
      </c>
    </row>
    <row r="4162" spans="1:5" ht="45">
      <c r="A4162" s="135" t="s">
        <v>8167</v>
      </c>
      <c r="B4162" s="145" t="s">
        <v>8168</v>
      </c>
      <c r="C4162" s="150" t="s">
        <v>42</v>
      </c>
      <c r="D4162" s="177">
        <v>163.65806579589844</v>
      </c>
      <c r="E4162" s="188">
        <v>163.65806579589844</v>
      </c>
    </row>
    <row r="4163" spans="1:5" ht="45">
      <c r="A4163" s="135" t="s">
        <v>8169</v>
      </c>
      <c r="B4163" s="145" t="s">
        <v>8170</v>
      </c>
      <c r="C4163" s="150" t="s">
        <v>20</v>
      </c>
      <c r="D4163" s="172">
        <v>23.781623840332031</v>
      </c>
      <c r="E4163" s="183">
        <v>23.781623840332031</v>
      </c>
    </row>
    <row r="4164" spans="1:5" ht="45">
      <c r="A4164" s="135" t="s">
        <v>8171</v>
      </c>
      <c r="B4164" s="145" t="s">
        <v>8172</v>
      </c>
      <c r="C4164" s="150" t="s">
        <v>373</v>
      </c>
      <c r="D4164" s="171">
        <v>7.7433700561523437</v>
      </c>
      <c r="E4164" s="182">
        <v>7.7433700561523437</v>
      </c>
    </row>
    <row r="4165" spans="1:5" ht="45">
      <c r="A4165" s="135" t="s">
        <v>8173</v>
      </c>
      <c r="B4165" s="145" t="s">
        <v>8174</v>
      </c>
      <c r="C4165" s="150" t="s">
        <v>368</v>
      </c>
      <c r="D4165" s="176">
        <v>2804.4833984375</v>
      </c>
      <c r="E4165" s="187">
        <v>2804.4833984375</v>
      </c>
    </row>
    <row r="4166" spans="1:5" ht="45">
      <c r="A4166" s="135" t="s">
        <v>8175</v>
      </c>
      <c r="B4166" s="145" t="s">
        <v>8176</v>
      </c>
      <c r="C4166" s="150" t="s">
        <v>368</v>
      </c>
      <c r="D4166" s="177">
        <v>256.99478149414062</v>
      </c>
      <c r="E4166" s="188">
        <v>256.99478149414062</v>
      </c>
    </row>
    <row r="4167" spans="1:5" ht="45">
      <c r="A4167" s="135" t="s">
        <v>8177</v>
      </c>
      <c r="B4167" s="145" t="s">
        <v>8178</v>
      </c>
      <c r="C4167" s="150"/>
      <c r="D4167" s="171">
        <v>1.0598218441009521</v>
      </c>
      <c r="E4167" s="182">
        <v>1.0598218441009521</v>
      </c>
    </row>
    <row r="4168" spans="1:5" ht="45">
      <c r="A4168" s="135" t="s">
        <v>8179</v>
      </c>
      <c r="B4168" s="145" t="s">
        <v>8180</v>
      </c>
      <c r="C4168" s="150" t="s">
        <v>4743</v>
      </c>
      <c r="D4168" s="178">
        <v>0.43428626656532288</v>
      </c>
      <c r="E4168" s="189">
        <v>0.43428626656532288</v>
      </c>
    </row>
    <row r="4169" spans="1:5" ht="45">
      <c r="A4169" s="135" t="s">
        <v>8181</v>
      </c>
      <c r="B4169" s="145" t="s">
        <v>8182</v>
      </c>
      <c r="C4169" s="150" t="s">
        <v>373</v>
      </c>
      <c r="D4169" s="171">
        <v>1.9735513925552368</v>
      </c>
      <c r="E4169" s="182">
        <v>1.9735513925552368</v>
      </c>
    </row>
    <row r="4170" spans="1:5" ht="45">
      <c r="A4170" s="135" t="s">
        <v>8183</v>
      </c>
      <c r="B4170" s="145" t="s">
        <v>8184</v>
      </c>
      <c r="C4170" s="150" t="s">
        <v>6577</v>
      </c>
      <c r="D4170" s="178">
        <v>3.0005903914570808E-2</v>
      </c>
      <c r="E4170" s="189">
        <v>3.0005903914570808E-2</v>
      </c>
    </row>
    <row r="4171" spans="1:5" ht="45">
      <c r="A4171" s="135" t="s">
        <v>8185</v>
      </c>
      <c r="B4171" s="145" t="s">
        <v>8186</v>
      </c>
      <c r="C4171" s="150" t="s">
        <v>6580</v>
      </c>
      <c r="D4171" s="179">
        <v>1.4735563127032947E-5</v>
      </c>
      <c r="E4171" s="190">
        <v>1.4735563127032947E-5</v>
      </c>
    </row>
    <row r="4172" spans="1:5" ht="45">
      <c r="A4172" s="135" t="s">
        <v>8187</v>
      </c>
      <c r="B4172" s="145" t="s">
        <v>8188</v>
      </c>
      <c r="C4172" s="150" t="s">
        <v>50</v>
      </c>
      <c r="D4172" s="171">
        <v>1.3582460880279541</v>
      </c>
      <c r="E4172" s="182">
        <v>1.3582460880279541</v>
      </c>
    </row>
    <row r="4173" spans="1:5" ht="45">
      <c r="A4173" s="135" t="s">
        <v>8189</v>
      </c>
      <c r="B4173" s="145" t="s">
        <v>8190</v>
      </c>
      <c r="C4173" s="150" t="s">
        <v>42</v>
      </c>
      <c r="D4173" s="172">
        <v>26.315298080444336</v>
      </c>
      <c r="E4173" s="183">
        <v>26.315298080444336</v>
      </c>
    </row>
    <row r="4174" spans="1:5" ht="45">
      <c r="A4174" s="135" t="s">
        <v>8191</v>
      </c>
      <c r="B4174" s="145" t="s">
        <v>8192</v>
      </c>
      <c r="C4174" s="150" t="s">
        <v>20</v>
      </c>
      <c r="D4174" s="173">
        <v>24788.169921875</v>
      </c>
      <c r="E4174" s="184">
        <v>24788.169921875</v>
      </c>
    </row>
    <row r="4175" spans="1:5" ht="45">
      <c r="A4175" s="135" t="s">
        <v>8193</v>
      </c>
      <c r="B4175" s="145" t="s">
        <v>8194</v>
      </c>
      <c r="C4175" s="150" t="s">
        <v>373</v>
      </c>
      <c r="D4175" s="178">
        <v>0.38562831282615662</v>
      </c>
      <c r="E4175" s="189">
        <v>0.38562831282615662</v>
      </c>
    </row>
    <row r="4176" spans="1:5" ht="45">
      <c r="A4176" s="135" t="s">
        <v>8195</v>
      </c>
      <c r="B4176" s="145" t="s">
        <v>8196</v>
      </c>
      <c r="C4176" s="150" t="s">
        <v>368</v>
      </c>
      <c r="D4176" s="177">
        <v>110.36687469482422</v>
      </c>
      <c r="E4176" s="188">
        <v>110.36687469482422</v>
      </c>
    </row>
    <row r="4177" spans="1:5" ht="45">
      <c r="A4177" s="135" t="s">
        <v>8197</v>
      </c>
      <c r="B4177" s="145" t="s">
        <v>8198</v>
      </c>
      <c r="C4177" s="150" t="s">
        <v>368</v>
      </c>
      <c r="D4177" s="176">
        <v>-2437.12158203125</v>
      </c>
      <c r="E4177" s="187">
        <v>-2437.12158203125</v>
      </c>
    </row>
    <row r="4178" spans="1:5" ht="45">
      <c r="A4178" s="135" t="s">
        <v>8199</v>
      </c>
      <c r="B4178" s="145" t="s">
        <v>8200</v>
      </c>
      <c r="C4178" s="150"/>
      <c r="D4178" s="178">
        <v>-0.1540752500295639</v>
      </c>
      <c r="E4178" s="189">
        <v>-0.1540752500295639</v>
      </c>
    </row>
    <row r="4179" spans="1:5" ht="45">
      <c r="A4179" s="135" t="s">
        <v>8201</v>
      </c>
      <c r="B4179" s="145" t="s">
        <v>8202</v>
      </c>
      <c r="C4179" s="150" t="s">
        <v>4743</v>
      </c>
      <c r="D4179" s="177">
        <v>996.75616455078125</v>
      </c>
      <c r="E4179" s="188">
        <v>996.75616455078125</v>
      </c>
    </row>
    <row r="4180" spans="1:5" ht="45">
      <c r="A4180" s="135" t="s">
        <v>8203</v>
      </c>
      <c r="B4180" s="145" t="s">
        <v>8204</v>
      </c>
      <c r="C4180" s="150" t="s">
        <v>373</v>
      </c>
      <c r="D4180" s="171">
        <v>4.1787862777709961</v>
      </c>
      <c r="E4180" s="182">
        <v>4.1787862777709961</v>
      </c>
    </row>
    <row r="4181" spans="1:5" ht="45">
      <c r="A4181" s="135" t="s">
        <v>8205</v>
      </c>
      <c r="B4181" s="145" t="s">
        <v>8206</v>
      </c>
      <c r="C4181" s="150" t="s">
        <v>6577</v>
      </c>
      <c r="D4181" s="178">
        <v>0.61008089780807495</v>
      </c>
      <c r="E4181" s="189">
        <v>0.61008089780807495</v>
      </c>
    </row>
    <row r="4182" spans="1:5" ht="45">
      <c r="A4182" s="135" t="s">
        <v>8207</v>
      </c>
      <c r="B4182" s="145" t="s">
        <v>8208</v>
      </c>
      <c r="C4182" s="150" t="s">
        <v>6580</v>
      </c>
      <c r="D4182" s="181">
        <v>8.6305988952517509E-4</v>
      </c>
      <c r="E4182" s="192">
        <v>8.6305988952517509E-4</v>
      </c>
    </row>
    <row r="4183" spans="1:5" ht="30">
      <c r="A4183" s="135" t="s">
        <v>8209</v>
      </c>
      <c r="B4183" s="145" t="s">
        <v>8210</v>
      </c>
      <c r="C4183" s="150" t="s">
        <v>50</v>
      </c>
      <c r="D4183" s="171">
        <v>1.0135135650634766</v>
      </c>
      <c r="E4183" s="182">
        <v>1.0135135650634766</v>
      </c>
    </row>
    <row r="4184" spans="1:5" ht="30">
      <c r="A4184" s="135" t="s">
        <v>8211</v>
      </c>
      <c r="B4184" s="145" t="s">
        <v>8212</v>
      </c>
      <c r="C4184" s="150" t="s">
        <v>42</v>
      </c>
      <c r="D4184" s="172">
        <v>26.312654495239258</v>
      </c>
      <c r="E4184" s="183">
        <v>26.312654495239258</v>
      </c>
    </row>
    <row r="4185" spans="1:5" ht="30">
      <c r="A4185" s="135" t="s">
        <v>8213</v>
      </c>
      <c r="B4185" s="145" t="s">
        <v>8214</v>
      </c>
      <c r="C4185" s="150" t="s">
        <v>20</v>
      </c>
      <c r="D4185" s="173">
        <v>24788.169921875</v>
      </c>
      <c r="E4185" s="184">
        <v>24788.169921875</v>
      </c>
    </row>
    <row r="4186" spans="1:5" ht="30">
      <c r="A4186" s="135" t="s">
        <v>8215</v>
      </c>
      <c r="B4186" s="145" t="s">
        <v>8216</v>
      </c>
      <c r="C4186" s="150" t="s">
        <v>373</v>
      </c>
      <c r="D4186" s="178">
        <v>0.38560065627098083</v>
      </c>
      <c r="E4186" s="189">
        <v>0.38560065627098083</v>
      </c>
    </row>
    <row r="4187" spans="1:5" ht="30">
      <c r="A4187" s="135" t="s">
        <v>8217</v>
      </c>
      <c r="B4187" s="145" t="s">
        <v>8218</v>
      </c>
      <c r="C4187" s="150" t="s">
        <v>368</v>
      </c>
      <c r="D4187" s="177">
        <v>110.32371520996094</v>
      </c>
      <c r="E4187" s="188">
        <v>110.32371520996094</v>
      </c>
    </row>
    <row r="4188" spans="1:5" ht="30">
      <c r="A4188" s="135" t="s">
        <v>8219</v>
      </c>
      <c r="B4188" s="145" t="s">
        <v>8220</v>
      </c>
      <c r="C4188" s="150" t="s">
        <v>368</v>
      </c>
      <c r="D4188" s="176">
        <v>-2437.164794921875</v>
      </c>
      <c r="E4188" s="187">
        <v>-2437.164794921875</v>
      </c>
    </row>
    <row r="4189" spans="1:5" ht="30">
      <c r="A4189" s="135" t="s">
        <v>8221</v>
      </c>
      <c r="B4189" s="145" t="s">
        <v>8222</v>
      </c>
      <c r="C4189" s="150"/>
      <c r="D4189" s="178">
        <v>-0.13680247962474823</v>
      </c>
      <c r="E4189" s="189">
        <v>-0.13680247962474823</v>
      </c>
    </row>
    <row r="4190" spans="1:5" ht="30">
      <c r="A4190" s="135" t="s">
        <v>8223</v>
      </c>
      <c r="B4190" s="145" t="s">
        <v>8224</v>
      </c>
      <c r="C4190" s="150" t="s">
        <v>4743</v>
      </c>
      <c r="D4190" s="177">
        <v>996.74139404296875</v>
      </c>
      <c r="E4190" s="188">
        <v>996.74139404296875</v>
      </c>
    </row>
    <row r="4191" spans="1:5" ht="30">
      <c r="A4191" s="135" t="s">
        <v>8225</v>
      </c>
      <c r="B4191" s="145" t="s">
        <v>8226</v>
      </c>
      <c r="C4191" s="150" t="s">
        <v>373</v>
      </c>
      <c r="D4191" s="171">
        <v>4.178886890411377</v>
      </c>
      <c r="E4191" s="182">
        <v>4.178886890411377</v>
      </c>
    </row>
    <row r="4192" spans="1:5" ht="30">
      <c r="A4192" s="135" t="s">
        <v>8227</v>
      </c>
      <c r="B4192" s="145" t="s">
        <v>8228</v>
      </c>
      <c r="C4192" s="150" t="s">
        <v>6577</v>
      </c>
      <c r="D4192" s="178">
        <v>0.61005854606628418</v>
      </c>
      <c r="E4192" s="189">
        <v>0.61005854606628418</v>
      </c>
    </row>
    <row r="4193" spans="1:5" ht="30">
      <c r="A4193" s="135" t="s">
        <v>8229</v>
      </c>
      <c r="B4193" s="145" t="s">
        <v>8230</v>
      </c>
      <c r="C4193" s="150" t="s">
        <v>6580</v>
      </c>
      <c r="D4193" s="181">
        <v>8.6311704944819212E-4</v>
      </c>
      <c r="E4193" s="192">
        <v>8.6311704944819212E-4</v>
      </c>
    </row>
    <row r="4194" spans="1:5" ht="30">
      <c r="A4194" s="135" t="s">
        <v>8231</v>
      </c>
      <c r="B4194" s="145" t="s">
        <v>8232</v>
      </c>
      <c r="C4194" s="150" t="s">
        <v>50</v>
      </c>
      <c r="D4194" s="171">
        <v>1.3582460880279541</v>
      </c>
      <c r="E4194" s="182">
        <v>1.3582460880279541</v>
      </c>
    </row>
    <row r="4195" spans="1:5" ht="30">
      <c r="A4195" s="135" t="s">
        <v>8233</v>
      </c>
      <c r="B4195" s="145" t="s">
        <v>8234</v>
      </c>
      <c r="C4195" s="150" t="s">
        <v>42</v>
      </c>
      <c r="D4195" s="172">
        <v>26.315298080444336</v>
      </c>
      <c r="E4195" s="183">
        <v>26.315298080444336</v>
      </c>
    </row>
    <row r="4196" spans="1:5" ht="30">
      <c r="A4196" s="135" t="s">
        <v>8235</v>
      </c>
      <c r="B4196" s="145" t="s">
        <v>8236</v>
      </c>
      <c r="C4196" s="150" t="s">
        <v>20</v>
      </c>
      <c r="D4196" s="173">
        <v>12394.0849609375</v>
      </c>
      <c r="E4196" s="184">
        <v>12394.0849609375</v>
      </c>
    </row>
    <row r="4197" spans="1:5" ht="30">
      <c r="A4197" s="135" t="s">
        <v>8237</v>
      </c>
      <c r="B4197" s="145" t="s">
        <v>8238</v>
      </c>
      <c r="C4197" s="150" t="s">
        <v>373</v>
      </c>
      <c r="D4197" s="178">
        <v>0.38562831282615662</v>
      </c>
      <c r="E4197" s="189">
        <v>0.38562831282615662</v>
      </c>
    </row>
    <row r="4198" spans="1:5" ht="30">
      <c r="A4198" s="135" t="s">
        <v>8239</v>
      </c>
      <c r="B4198" s="145" t="s">
        <v>8240</v>
      </c>
      <c r="C4198" s="150" t="s">
        <v>368</v>
      </c>
      <c r="D4198" s="177">
        <v>110.36687469482422</v>
      </c>
      <c r="E4198" s="188">
        <v>110.36687469482422</v>
      </c>
    </row>
    <row r="4199" spans="1:5" ht="30">
      <c r="A4199" s="135" t="s">
        <v>8241</v>
      </c>
      <c r="B4199" s="145" t="s">
        <v>8242</v>
      </c>
      <c r="C4199" s="150" t="s">
        <v>368</v>
      </c>
      <c r="D4199" s="176">
        <v>-2437.12158203125</v>
      </c>
      <c r="E4199" s="187">
        <v>-2437.12158203125</v>
      </c>
    </row>
    <row r="4200" spans="1:5" ht="30">
      <c r="A4200" s="135" t="s">
        <v>8243</v>
      </c>
      <c r="B4200" s="145" t="s">
        <v>8244</v>
      </c>
      <c r="C4200" s="150"/>
      <c r="D4200" s="178">
        <v>-0.1540752500295639</v>
      </c>
      <c r="E4200" s="189">
        <v>-0.1540752500295639</v>
      </c>
    </row>
    <row r="4201" spans="1:5" ht="30">
      <c r="A4201" s="135" t="s">
        <v>8245</v>
      </c>
      <c r="B4201" s="145" t="s">
        <v>8246</v>
      </c>
      <c r="C4201" s="150" t="s">
        <v>4743</v>
      </c>
      <c r="D4201" s="177">
        <v>996.75616455078125</v>
      </c>
      <c r="E4201" s="188">
        <v>996.75616455078125</v>
      </c>
    </row>
    <row r="4202" spans="1:5" ht="30">
      <c r="A4202" s="135" t="s">
        <v>8247</v>
      </c>
      <c r="B4202" s="145" t="s">
        <v>8248</v>
      </c>
      <c r="C4202" s="150" t="s">
        <v>373</v>
      </c>
      <c r="D4202" s="171">
        <v>4.1787862777709961</v>
      </c>
      <c r="E4202" s="182">
        <v>4.1787862777709961</v>
      </c>
    </row>
    <row r="4203" spans="1:5" ht="30">
      <c r="A4203" s="135" t="s">
        <v>8249</v>
      </c>
      <c r="B4203" s="145" t="s">
        <v>8250</v>
      </c>
      <c r="C4203" s="150" t="s">
        <v>6577</v>
      </c>
      <c r="D4203" s="178">
        <v>0.61008089780807495</v>
      </c>
      <c r="E4203" s="189">
        <v>0.61008089780807495</v>
      </c>
    </row>
    <row r="4204" spans="1:5" ht="30">
      <c r="A4204" s="135" t="s">
        <v>8251</v>
      </c>
      <c r="B4204" s="145" t="s">
        <v>8252</v>
      </c>
      <c r="C4204" s="150" t="s">
        <v>6580</v>
      </c>
      <c r="D4204" s="181">
        <v>8.6305988952517509E-4</v>
      </c>
      <c r="E4204" s="192">
        <v>8.6305988952517509E-4</v>
      </c>
    </row>
    <row r="4205" spans="1:5" ht="30">
      <c r="A4205" s="135" t="s">
        <v>8253</v>
      </c>
      <c r="B4205" s="145" t="s">
        <v>8254</v>
      </c>
      <c r="C4205" s="150" t="s">
        <v>50</v>
      </c>
      <c r="D4205" s="171">
        <v>1.0135135650634766</v>
      </c>
      <c r="E4205" s="182">
        <v>1.0135135650634766</v>
      </c>
    </row>
    <row r="4206" spans="1:5" ht="30">
      <c r="A4206" s="135" t="s">
        <v>8255</v>
      </c>
      <c r="B4206" s="145" t="s">
        <v>8256</v>
      </c>
      <c r="C4206" s="150" t="s">
        <v>42</v>
      </c>
      <c r="D4206" s="172">
        <v>26.312654495239258</v>
      </c>
      <c r="E4206" s="183">
        <v>26.312654495239258</v>
      </c>
    </row>
    <row r="4207" spans="1:5" ht="30">
      <c r="A4207" s="135" t="s">
        <v>8257</v>
      </c>
      <c r="B4207" s="145" t="s">
        <v>8258</v>
      </c>
      <c r="C4207" s="150" t="s">
        <v>20</v>
      </c>
      <c r="D4207" s="173">
        <v>12394.0849609375</v>
      </c>
      <c r="E4207" s="184">
        <v>12394.0849609375</v>
      </c>
    </row>
    <row r="4208" spans="1:5" ht="30">
      <c r="A4208" s="135" t="s">
        <v>8259</v>
      </c>
      <c r="B4208" s="145" t="s">
        <v>8260</v>
      </c>
      <c r="C4208" s="150" t="s">
        <v>373</v>
      </c>
      <c r="D4208" s="178">
        <v>0.38560065627098083</v>
      </c>
      <c r="E4208" s="189">
        <v>0.38560065627098083</v>
      </c>
    </row>
    <row r="4209" spans="1:5" ht="30">
      <c r="A4209" s="135" t="s">
        <v>8261</v>
      </c>
      <c r="B4209" s="145" t="s">
        <v>8262</v>
      </c>
      <c r="C4209" s="150" t="s">
        <v>368</v>
      </c>
      <c r="D4209" s="177">
        <v>110.32371520996094</v>
      </c>
      <c r="E4209" s="188">
        <v>110.32371520996094</v>
      </c>
    </row>
    <row r="4210" spans="1:5" ht="30">
      <c r="A4210" s="135" t="s">
        <v>8263</v>
      </c>
      <c r="B4210" s="145" t="s">
        <v>8264</v>
      </c>
      <c r="C4210" s="150" t="s">
        <v>368</v>
      </c>
      <c r="D4210" s="176">
        <v>-2437.164794921875</v>
      </c>
      <c r="E4210" s="187">
        <v>-2437.164794921875</v>
      </c>
    </row>
    <row r="4211" spans="1:5" ht="30">
      <c r="A4211" s="135" t="s">
        <v>8265</v>
      </c>
      <c r="B4211" s="145" t="s">
        <v>8266</v>
      </c>
      <c r="C4211" s="150"/>
      <c r="D4211" s="178">
        <v>-0.13680247962474823</v>
      </c>
      <c r="E4211" s="189">
        <v>-0.13680247962474823</v>
      </c>
    </row>
    <row r="4212" spans="1:5" ht="30">
      <c r="A4212" s="135" t="s">
        <v>8267</v>
      </c>
      <c r="B4212" s="145" t="s">
        <v>8268</v>
      </c>
      <c r="C4212" s="150" t="s">
        <v>4743</v>
      </c>
      <c r="D4212" s="177">
        <v>996.74139404296875</v>
      </c>
      <c r="E4212" s="188">
        <v>996.74139404296875</v>
      </c>
    </row>
    <row r="4213" spans="1:5" ht="30">
      <c r="A4213" s="135" t="s">
        <v>8269</v>
      </c>
      <c r="B4213" s="145" t="s">
        <v>8270</v>
      </c>
      <c r="C4213" s="150" t="s">
        <v>373</v>
      </c>
      <c r="D4213" s="171">
        <v>4.178886890411377</v>
      </c>
      <c r="E4213" s="182">
        <v>4.178886890411377</v>
      </c>
    </row>
    <row r="4214" spans="1:5" ht="30">
      <c r="A4214" s="135" t="s">
        <v>8271</v>
      </c>
      <c r="B4214" s="145" t="s">
        <v>8272</v>
      </c>
      <c r="C4214" s="150" t="s">
        <v>6577</v>
      </c>
      <c r="D4214" s="178">
        <v>0.61005854606628418</v>
      </c>
      <c r="E4214" s="189">
        <v>0.61005854606628418</v>
      </c>
    </row>
    <row r="4215" spans="1:5" ht="30">
      <c r="A4215" s="135" t="s">
        <v>8273</v>
      </c>
      <c r="B4215" s="145" t="s">
        <v>8274</v>
      </c>
      <c r="C4215" s="150" t="s">
        <v>6580</v>
      </c>
      <c r="D4215" s="181">
        <v>8.6311704944819212E-4</v>
      </c>
      <c r="E4215" s="192">
        <v>8.6311704944819212E-4</v>
      </c>
    </row>
    <row r="4216" spans="1:5" ht="30">
      <c r="A4216" s="135" t="s">
        <v>8275</v>
      </c>
      <c r="B4216" s="145" t="s">
        <v>8276</v>
      </c>
      <c r="C4216" s="150" t="s">
        <v>50</v>
      </c>
      <c r="D4216" s="171">
        <v>1.3582460880279541</v>
      </c>
      <c r="E4216" s="182">
        <v>1.3582460880279541</v>
      </c>
    </row>
    <row r="4217" spans="1:5" ht="30">
      <c r="A4217" s="135" t="s">
        <v>8277</v>
      </c>
      <c r="B4217" s="145" t="s">
        <v>8278</v>
      </c>
      <c r="C4217" s="150" t="s">
        <v>42</v>
      </c>
      <c r="D4217" s="172">
        <v>26.315298080444336</v>
      </c>
      <c r="E4217" s="183">
        <v>26.315298080444336</v>
      </c>
    </row>
    <row r="4218" spans="1:5" ht="30">
      <c r="A4218" s="135" t="s">
        <v>8279</v>
      </c>
      <c r="B4218" s="145" t="s">
        <v>8280</v>
      </c>
      <c r="C4218" s="150" t="s">
        <v>20</v>
      </c>
      <c r="D4218" s="173">
        <v>12394.0849609375</v>
      </c>
      <c r="E4218" s="184">
        <v>12394.0849609375</v>
      </c>
    </row>
    <row r="4219" spans="1:5" ht="30">
      <c r="A4219" s="135" t="s">
        <v>8281</v>
      </c>
      <c r="B4219" s="145" t="s">
        <v>8282</v>
      </c>
      <c r="C4219" s="150" t="s">
        <v>373</v>
      </c>
      <c r="D4219" s="178">
        <v>0.38562831282615662</v>
      </c>
      <c r="E4219" s="189">
        <v>0.38562831282615662</v>
      </c>
    </row>
    <row r="4220" spans="1:5" ht="30">
      <c r="A4220" s="135" t="s">
        <v>8283</v>
      </c>
      <c r="B4220" s="145" t="s">
        <v>8284</v>
      </c>
      <c r="C4220" s="150" t="s">
        <v>368</v>
      </c>
      <c r="D4220" s="177">
        <v>110.36687469482422</v>
      </c>
      <c r="E4220" s="188">
        <v>110.36687469482422</v>
      </c>
    </row>
    <row r="4221" spans="1:5" ht="30">
      <c r="A4221" s="135" t="s">
        <v>8285</v>
      </c>
      <c r="B4221" s="145" t="s">
        <v>8286</v>
      </c>
      <c r="C4221" s="150" t="s">
        <v>368</v>
      </c>
      <c r="D4221" s="176">
        <v>-2437.12158203125</v>
      </c>
      <c r="E4221" s="187">
        <v>-2437.12158203125</v>
      </c>
    </row>
    <row r="4222" spans="1:5" ht="30">
      <c r="A4222" s="135" t="s">
        <v>8287</v>
      </c>
      <c r="B4222" s="145" t="s">
        <v>8288</v>
      </c>
      <c r="C4222" s="150"/>
      <c r="D4222" s="178">
        <v>-0.1540752500295639</v>
      </c>
      <c r="E4222" s="189">
        <v>-0.1540752500295639</v>
      </c>
    </row>
    <row r="4223" spans="1:5" ht="30">
      <c r="A4223" s="135" t="s">
        <v>8289</v>
      </c>
      <c r="B4223" s="145" t="s">
        <v>8290</v>
      </c>
      <c r="C4223" s="150" t="s">
        <v>4743</v>
      </c>
      <c r="D4223" s="177">
        <v>996.75616455078125</v>
      </c>
      <c r="E4223" s="188">
        <v>996.75616455078125</v>
      </c>
    </row>
    <row r="4224" spans="1:5" ht="30">
      <c r="A4224" s="135" t="s">
        <v>8291</v>
      </c>
      <c r="B4224" s="145" t="s">
        <v>8292</v>
      </c>
      <c r="C4224" s="150" t="s">
        <v>373</v>
      </c>
      <c r="D4224" s="171">
        <v>4.1787862777709961</v>
      </c>
      <c r="E4224" s="182">
        <v>4.1787862777709961</v>
      </c>
    </row>
    <row r="4225" spans="1:5" ht="30">
      <c r="A4225" s="135" t="s">
        <v>8293</v>
      </c>
      <c r="B4225" s="145" t="s">
        <v>8294</v>
      </c>
      <c r="C4225" s="150" t="s">
        <v>6577</v>
      </c>
      <c r="D4225" s="178">
        <v>0.61008089780807495</v>
      </c>
      <c r="E4225" s="189">
        <v>0.61008089780807495</v>
      </c>
    </row>
    <row r="4226" spans="1:5" ht="30">
      <c r="A4226" s="135" t="s">
        <v>8295</v>
      </c>
      <c r="B4226" s="145" t="s">
        <v>8296</v>
      </c>
      <c r="C4226" s="150" t="s">
        <v>6580</v>
      </c>
      <c r="D4226" s="181">
        <v>8.6305988952517509E-4</v>
      </c>
      <c r="E4226" s="192">
        <v>8.6305988952517509E-4</v>
      </c>
    </row>
    <row r="4227" spans="1:5" ht="45">
      <c r="A4227" s="135" t="s">
        <v>8297</v>
      </c>
      <c r="B4227" s="145" t="s">
        <v>8298</v>
      </c>
      <c r="C4227" s="150" t="s">
        <v>50</v>
      </c>
      <c r="D4227" s="172">
        <v>22.421798706054687</v>
      </c>
      <c r="E4227" s="183">
        <v>22.421798706054687</v>
      </c>
    </row>
    <row r="4228" spans="1:5" ht="60">
      <c r="A4228" s="135" t="s">
        <v>8299</v>
      </c>
      <c r="B4228" s="145" t="s">
        <v>8300</v>
      </c>
      <c r="C4228" s="150" t="s">
        <v>42</v>
      </c>
      <c r="D4228" s="177">
        <v>392.00048828125</v>
      </c>
      <c r="E4228" s="188">
        <v>392.00048828125</v>
      </c>
    </row>
    <row r="4229" spans="1:5" ht="60">
      <c r="A4229" s="135" t="s">
        <v>8301</v>
      </c>
      <c r="B4229" s="145" t="s">
        <v>8302</v>
      </c>
      <c r="C4229" s="150" t="s">
        <v>20</v>
      </c>
      <c r="D4229" s="177">
        <v>452.33401489257812</v>
      </c>
      <c r="E4229" s="188">
        <v>452.33401489257812</v>
      </c>
    </row>
    <row r="4230" spans="1:5" ht="45">
      <c r="A4230" s="135" t="s">
        <v>8303</v>
      </c>
      <c r="B4230" s="145" t="s">
        <v>8304</v>
      </c>
      <c r="C4230" s="150" t="s">
        <v>373</v>
      </c>
      <c r="D4230" s="171">
        <v>7.0452375411987305</v>
      </c>
      <c r="E4230" s="182">
        <v>7.0452375411987305</v>
      </c>
    </row>
    <row r="4231" spans="1:5" ht="45">
      <c r="A4231" s="135" t="s">
        <v>8305</v>
      </c>
      <c r="B4231" s="145" t="s">
        <v>8306</v>
      </c>
      <c r="C4231" s="150" t="s">
        <v>368</v>
      </c>
      <c r="D4231" s="173">
        <v>3226.482421875</v>
      </c>
      <c r="E4231" s="184">
        <v>3226.482421875</v>
      </c>
    </row>
    <row r="4232" spans="1:5" ht="60">
      <c r="A4232" s="135" t="s">
        <v>8307</v>
      </c>
      <c r="B4232" s="145" t="s">
        <v>8308</v>
      </c>
      <c r="C4232" s="150" t="s">
        <v>368</v>
      </c>
      <c r="D4232" s="177">
        <v>678.99371337890625</v>
      </c>
      <c r="E4232" s="188">
        <v>678.99371337890625</v>
      </c>
    </row>
    <row r="4233" spans="1:5" ht="60">
      <c r="A4233" s="135" t="s">
        <v>8309</v>
      </c>
      <c r="B4233" s="145" t="s">
        <v>8310</v>
      </c>
      <c r="C4233" s="150"/>
      <c r="D4233" s="171">
        <v>1.228395938873291</v>
      </c>
      <c r="E4233" s="182">
        <v>1.228395938873291</v>
      </c>
    </row>
    <row r="4234" spans="1:5" ht="45">
      <c r="A4234" s="135" t="s">
        <v>8311</v>
      </c>
      <c r="B4234" s="145" t="s">
        <v>8312</v>
      </c>
      <c r="C4234" s="150" t="s">
        <v>4743</v>
      </c>
      <c r="D4234" s="171">
        <v>7.5406217575073242</v>
      </c>
      <c r="E4234" s="182">
        <v>7.5406217575073242</v>
      </c>
    </row>
    <row r="4235" spans="1:5" ht="60">
      <c r="A4235" s="135" t="s">
        <v>8313</v>
      </c>
      <c r="B4235" s="145" t="s">
        <v>8314</v>
      </c>
      <c r="C4235" s="150" t="s">
        <v>373</v>
      </c>
      <c r="D4235" s="171">
        <v>2.2077300548553467</v>
      </c>
      <c r="E4235" s="182">
        <v>2.2077300548553467</v>
      </c>
    </row>
    <row r="4236" spans="1:5" ht="60">
      <c r="A4236" s="135" t="s">
        <v>8315</v>
      </c>
      <c r="B4236" s="145" t="s">
        <v>8316</v>
      </c>
      <c r="C4236" s="150" t="s">
        <v>6577</v>
      </c>
      <c r="D4236" s="178">
        <v>5.5706813931465149E-2</v>
      </c>
      <c r="E4236" s="189">
        <v>5.5706813931465149E-2</v>
      </c>
    </row>
    <row r="4237" spans="1:5" ht="60">
      <c r="A4237" s="135" t="s">
        <v>8317</v>
      </c>
      <c r="B4237" s="145" t="s">
        <v>8318</v>
      </c>
      <c r="C4237" s="150" t="s">
        <v>6580</v>
      </c>
      <c r="D4237" s="179">
        <v>2.4066765035968274E-5</v>
      </c>
      <c r="E4237" s="190">
        <v>2.4066765035968274E-5</v>
      </c>
    </row>
    <row r="4238" spans="1:5" ht="60">
      <c r="A4238" s="135" t="s">
        <v>8319</v>
      </c>
      <c r="B4238" s="145" t="s">
        <v>8320</v>
      </c>
      <c r="C4238" s="150" t="s">
        <v>50</v>
      </c>
      <c r="D4238" s="172">
        <v>22.421798706054687</v>
      </c>
      <c r="E4238" s="183">
        <v>22.421798706054687</v>
      </c>
    </row>
    <row r="4239" spans="1:5" ht="60">
      <c r="A4239" s="135" t="s">
        <v>8321</v>
      </c>
      <c r="B4239" s="145" t="s">
        <v>8322</v>
      </c>
      <c r="C4239" s="150" t="s">
        <v>42</v>
      </c>
      <c r="D4239" s="177">
        <v>378.16702270507812</v>
      </c>
      <c r="E4239" s="188">
        <v>378.16702270507812</v>
      </c>
    </row>
    <row r="4240" spans="1:5" ht="60">
      <c r="A4240" s="135" t="s">
        <v>8323</v>
      </c>
      <c r="B4240" s="145" t="s">
        <v>8324</v>
      </c>
      <c r="C4240" s="150" t="s">
        <v>20</v>
      </c>
      <c r="D4240" s="177">
        <v>457.77401733398437</v>
      </c>
      <c r="E4240" s="188">
        <v>457.77401733398437</v>
      </c>
    </row>
    <row r="4241" spans="1:5" ht="60">
      <c r="A4241" s="135" t="s">
        <v>8325</v>
      </c>
      <c r="B4241" s="145" t="s">
        <v>8326</v>
      </c>
      <c r="C4241" s="150" t="s">
        <v>373</v>
      </c>
      <c r="D4241" s="171">
        <v>6.9984593391418457</v>
      </c>
      <c r="E4241" s="182">
        <v>6.9984593391418457</v>
      </c>
    </row>
    <row r="4242" spans="1:5" ht="60">
      <c r="A4242" s="135" t="s">
        <v>8327</v>
      </c>
      <c r="B4242" s="145" t="s">
        <v>8328</v>
      </c>
      <c r="C4242" s="150" t="s">
        <v>368</v>
      </c>
      <c r="D4242" s="173">
        <v>3195.691162109375</v>
      </c>
      <c r="E4242" s="184">
        <v>3195.691162109375</v>
      </c>
    </row>
    <row r="4243" spans="1:5" ht="60">
      <c r="A4243" s="135" t="s">
        <v>8329</v>
      </c>
      <c r="B4243" s="145" t="s">
        <v>8330</v>
      </c>
      <c r="C4243" s="150" t="s">
        <v>368</v>
      </c>
      <c r="D4243" s="177">
        <v>648.2027587890625</v>
      </c>
      <c r="E4243" s="188">
        <v>648.2027587890625</v>
      </c>
    </row>
    <row r="4244" spans="1:5" ht="60">
      <c r="A4244" s="135" t="s">
        <v>8331</v>
      </c>
      <c r="B4244" s="145" t="s">
        <v>8332</v>
      </c>
      <c r="C4244" s="150"/>
      <c r="D4244" s="171">
        <v>1.2118860483169556</v>
      </c>
      <c r="E4244" s="182">
        <v>1.2118860483169556</v>
      </c>
    </row>
    <row r="4245" spans="1:5" ht="60">
      <c r="A4245" s="135" t="s">
        <v>8333</v>
      </c>
      <c r="B4245" s="145" t="s">
        <v>8334</v>
      </c>
      <c r="C4245" s="150" t="s">
        <v>4743</v>
      </c>
      <c r="D4245" s="171">
        <v>7.7227234840393066</v>
      </c>
      <c r="E4245" s="182">
        <v>7.7227234840393066</v>
      </c>
    </row>
    <row r="4246" spans="1:5" ht="60">
      <c r="A4246" s="135" t="s">
        <v>8335</v>
      </c>
      <c r="B4246" s="145" t="s">
        <v>8336</v>
      </c>
      <c r="C4246" s="150" t="s">
        <v>373</v>
      </c>
      <c r="D4246" s="171">
        <v>2.2181379795074463</v>
      </c>
      <c r="E4246" s="182">
        <v>2.2181379795074463</v>
      </c>
    </row>
    <row r="4247" spans="1:5" ht="60">
      <c r="A4247" s="135" t="s">
        <v>8337</v>
      </c>
      <c r="B4247" s="145" t="s">
        <v>8338</v>
      </c>
      <c r="C4247" s="150" t="s">
        <v>6577</v>
      </c>
      <c r="D4247" s="178">
        <v>5.4178230464458466E-2</v>
      </c>
      <c r="E4247" s="189">
        <v>5.4178230464458466E-2</v>
      </c>
    </row>
    <row r="4248" spans="1:5" ht="60">
      <c r="A4248" s="135" t="s">
        <v>8339</v>
      </c>
      <c r="B4248" s="145" t="s">
        <v>8340</v>
      </c>
      <c r="C4248" s="150" t="s">
        <v>6580</v>
      </c>
      <c r="D4248" s="179">
        <v>2.3474973204429261E-5</v>
      </c>
      <c r="E4248" s="190">
        <v>2.3474973204429261E-5</v>
      </c>
    </row>
    <row r="4249" spans="1:5" ht="30">
      <c r="A4249" s="135" t="s">
        <v>8341</v>
      </c>
      <c r="B4249" s="145" t="s">
        <v>8342</v>
      </c>
      <c r="C4249" s="150" t="s">
        <v>50</v>
      </c>
      <c r="D4249" s="171">
        <v>1.0135135650634766</v>
      </c>
      <c r="E4249" s="182">
        <v>1.0135135650634766</v>
      </c>
    </row>
    <row r="4250" spans="1:5" ht="30">
      <c r="A4250" s="135" t="s">
        <v>8343</v>
      </c>
      <c r="B4250" s="145" t="s">
        <v>8344</v>
      </c>
      <c r="C4250" s="150" t="s">
        <v>42</v>
      </c>
      <c r="D4250" s="172">
        <v>26.312654495239258</v>
      </c>
      <c r="E4250" s="183">
        <v>26.312654495239258</v>
      </c>
    </row>
    <row r="4251" spans="1:5" ht="30">
      <c r="A4251" s="135" t="s">
        <v>8345</v>
      </c>
      <c r="B4251" s="145" t="s">
        <v>8346</v>
      </c>
      <c r="C4251" s="150" t="s">
        <v>20</v>
      </c>
      <c r="D4251" s="173">
        <v>12394.0849609375</v>
      </c>
      <c r="E4251" s="184">
        <v>12394.0849609375</v>
      </c>
    </row>
    <row r="4252" spans="1:5" ht="30">
      <c r="A4252" s="135" t="s">
        <v>8347</v>
      </c>
      <c r="B4252" s="145" t="s">
        <v>8348</v>
      </c>
      <c r="C4252" s="150" t="s">
        <v>373</v>
      </c>
      <c r="D4252" s="178">
        <v>0.38560065627098083</v>
      </c>
      <c r="E4252" s="189">
        <v>0.38560065627098083</v>
      </c>
    </row>
    <row r="4253" spans="1:5" ht="30">
      <c r="A4253" s="135" t="s">
        <v>8349</v>
      </c>
      <c r="B4253" s="145" t="s">
        <v>8350</v>
      </c>
      <c r="C4253" s="150" t="s">
        <v>368</v>
      </c>
      <c r="D4253" s="177">
        <v>110.32371520996094</v>
      </c>
      <c r="E4253" s="188">
        <v>110.32371520996094</v>
      </c>
    </row>
    <row r="4254" spans="1:5" ht="30">
      <c r="A4254" s="135" t="s">
        <v>8351</v>
      </c>
      <c r="B4254" s="145" t="s">
        <v>8352</v>
      </c>
      <c r="C4254" s="150" t="s">
        <v>368</v>
      </c>
      <c r="D4254" s="176">
        <v>-2437.164794921875</v>
      </c>
      <c r="E4254" s="187">
        <v>-2437.164794921875</v>
      </c>
    </row>
    <row r="4255" spans="1:5" ht="30">
      <c r="A4255" s="135" t="s">
        <v>8353</v>
      </c>
      <c r="B4255" s="145" t="s">
        <v>8354</v>
      </c>
      <c r="C4255" s="150"/>
      <c r="D4255" s="178">
        <v>-0.13680247962474823</v>
      </c>
      <c r="E4255" s="189">
        <v>-0.13680247962474823</v>
      </c>
    </row>
    <row r="4256" spans="1:5" ht="30">
      <c r="A4256" s="135" t="s">
        <v>8355</v>
      </c>
      <c r="B4256" s="145" t="s">
        <v>8356</v>
      </c>
      <c r="C4256" s="150" t="s">
        <v>4743</v>
      </c>
      <c r="D4256" s="177">
        <v>996.74139404296875</v>
      </c>
      <c r="E4256" s="188">
        <v>996.74139404296875</v>
      </c>
    </row>
    <row r="4257" spans="1:5" ht="30">
      <c r="A4257" s="135" t="s">
        <v>8357</v>
      </c>
      <c r="B4257" s="145" t="s">
        <v>8358</v>
      </c>
      <c r="C4257" s="150" t="s">
        <v>373</v>
      </c>
      <c r="D4257" s="171">
        <v>4.178886890411377</v>
      </c>
      <c r="E4257" s="182">
        <v>4.178886890411377</v>
      </c>
    </row>
    <row r="4258" spans="1:5" ht="30">
      <c r="A4258" s="135" t="s">
        <v>8359</v>
      </c>
      <c r="B4258" s="145" t="s">
        <v>8360</v>
      </c>
      <c r="C4258" s="150" t="s">
        <v>6577</v>
      </c>
      <c r="D4258" s="178">
        <v>0.61005854606628418</v>
      </c>
      <c r="E4258" s="189">
        <v>0.61005854606628418</v>
      </c>
    </row>
    <row r="4259" spans="1:5" ht="30">
      <c r="A4259" s="135" t="s">
        <v>8361</v>
      </c>
      <c r="B4259" s="145" t="s">
        <v>8362</v>
      </c>
      <c r="C4259" s="150" t="s">
        <v>6580</v>
      </c>
      <c r="D4259" s="181">
        <v>8.6311704944819212E-4</v>
      </c>
      <c r="E4259" s="192">
        <v>8.6311704944819212E-4</v>
      </c>
    </row>
    <row r="4260" spans="1:5" ht="30">
      <c r="A4260" s="135" t="s">
        <v>8363</v>
      </c>
      <c r="B4260" s="145" t="s">
        <v>8364</v>
      </c>
      <c r="C4260" s="150" t="s">
        <v>50</v>
      </c>
      <c r="D4260" s="177">
        <v>108.28565979003906</v>
      </c>
      <c r="E4260" s="188">
        <v>108.28565979003906</v>
      </c>
    </row>
    <row r="4261" spans="1:5" ht="30">
      <c r="A4261" s="135" t="s">
        <v>8365</v>
      </c>
      <c r="B4261" s="145" t="s">
        <v>8366</v>
      </c>
      <c r="C4261" s="150" t="s">
        <v>42</v>
      </c>
      <c r="D4261" s="177">
        <v>237.11978149414062</v>
      </c>
      <c r="E4261" s="188">
        <v>237.11978149414062</v>
      </c>
    </row>
    <row r="4262" spans="1:5" ht="30">
      <c r="A4262" s="135" t="s">
        <v>8367</v>
      </c>
      <c r="B4262" s="145" t="s">
        <v>8368</v>
      </c>
      <c r="C4262" s="150" t="s">
        <v>20</v>
      </c>
      <c r="D4262" s="177">
        <v>457.38714599609375</v>
      </c>
      <c r="E4262" s="188">
        <v>457.38714599609375</v>
      </c>
    </row>
    <row r="4263" spans="1:5" ht="30">
      <c r="A4263" s="135" t="s">
        <v>8369</v>
      </c>
      <c r="B4263" s="145" t="s">
        <v>8370</v>
      </c>
      <c r="C4263" s="150" t="s">
        <v>373</v>
      </c>
      <c r="D4263" s="171">
        <v>2.6595351696014404</v>
      </c>
      <c r="E4263" s="182">
        <v>2.6595351696014404</v>
      </c>
    </row>
    <row r="4264" spans="1:5" ht="30">
      <c r="A4264" s="135" t="s">
        <v>8371</v>
      </c>
      <c r="B4264" s="145" t="s">
        <v>8372</v>
      </c>
      <c r="C4264" s="150" t="s">
        <v>368</v>
      </c>
      <c r="D4264" s="176">
        <v>1025.0123291015625</v>
      </c>
      <c r="E4264" s="187">
        <v>1025.0123291015625</v>
      </c>
    </row>
    <row r="4265" spans="1:5" ht="30">
      <c r="A4265" s="135" t="s">
        <v>8373</v>
      </c>
      <c r="B4265" s="145" t="s">
        <v>8374</v>
      </c>
      <c r="C4265" s="150" t="s">
        <v>368</v>
      </c>
      <c r="D4265" s="176">
        <v>-1522.4761962890625</v>
      </c>
      <c r="E4265" s="187">
        <v>-1522.4761962890625</v>
      </c>
    </row>
    <row r="4266" spans="1:5" ht="30">
      <c r="A4266" s="135" t="s">
        <v>8375</v>
      </c>
      <c r="B4266" s="145" t="s">
        <v>8376</v>
      </c>
      <c r="C4266" s="150"/>
      <c r="D4266" s="178">
        <v>-0.33008083701133728</v>
      </c>
      <c r="E4266" s="189">
        <v>-0.33008083701133728</v>
      </c>
    </row>
    <row r="4267" spans="1:5" ht="30">
      <c r="A4267" s="135" t="s">
        <v>8377</v>
      </c>
      <c r="B4267" s="145" t="s">
        <v>8378</v>
      </c>
      <c r="C4267" s="150" t="s">
        <v>4743</v>
      </c>
      <c r="D4267" s="177">
        <v>825.03521728515625</v>
      </c>
      <c r="E4267" s="188">
        <v>825.03521728515625</v>
      </c>
    </row>
    <row r="4268" spans="1:5" ht="30">
      <c r="A4268" s="135" t="s">
        <v>8379</v>
      </c>
      <c r="B4268" s="145" t="s">
        <v>8380</v>
      </c>
      <c r="C4268" s="150" t="s">
        <v>373</v>
      </c>
      <c r="D4268" s="171">
        <v>4.6670289039611816</v>
      </c>
      <c r="E4268" s="182">
        <v>4.6670289039611816</v>
      </c>
    </row>
    <row r="4269" spans="1:5" ht="30">
      <c r="A4269" s="135" t="s">
        <v>8381</v>
      </c>
      <c r="B4269" s="145" t="s">
        <v>8382</v>
      </c>
      <c r="C4269" s="150" t="s">
        <v>6577</v>
      </c>
      <c r="D4269" s="178">
        <v>0.64110773801803589</v>
      </c>
      <c r="E4269" s="189">
        <v>0.64110773801803589</v>
      </c>
    </row>
    <row r="4270" spans="1:5" ht="30">
      <c r="A4270" s="135" t="s">
        <v>8383</v>
      </c>
      <c r="B4270" s="145" t="s">
        <v>8384</v>
      </c>
      <c r="C4270" s="150" t="s">
        <v>6580</v>
      </c>
      <c r="D4270" s="181">
        <v>1.1388425627956167E-4</v>
      </c>
      <c r="E4270" s="192">
        <v>1.1388425627956167E-4</v>
      </c>
    </row>
    <row r="4271" spans="1:5" ht="60">
      <c r="A4271" s="135" t="s">
        <v>8385</v>
      </c>
      <c r="B4271" s="145" t="s">
        <v>8386</v>
      </c>
      <c r="C4271" s="150" t="s">
        <v>50</v>
      </c>
      <c r="D4271" s="177">
        <v>104.06040191650391</v>
      </c>
      <c r="E4271" s="188">
        <v>104.06040191650391</v>
      </c>
    </row>
    <row r="4272" spans="1:5" ht="60">
      <c r="A4272" s="135" t="s">
        <v>8387</v>
      </c>
      <c r="B4272" s="145" t="s">
        <v>8388</v>
      </c>
      <c r="C4272" s="150" t="s">
        <v>42</v>
      </c>
      <c r="D4272" s="177">
        <v>375.88116455078125</v>
      </c>
      <c r="E4272" s="188">
        <v>375.88116455078125</v>
      </c>
    </row>
    <row r="4273" spans="1:5" ht="60">
      <c r="A4273" s="135" t="s">
        <v>8389</v>
      </c>
      <c r="B4273" s="145" t="s">
        <v>8390</v>
      </c>
      <c r="C4273" s="150" t="s">
        <v>20</v>
      </c>
      <c r="D4273" s="177">
        <v>477.161865234375</v>
      </c>
      <c r="E4273" s="188">
        <v>477.161865234375</v>
      </c>
    </row>
    <row r="4274" spans="1:5" ht="60">
      <c r="A4274" s="135" t="s">
        <v>8391</v>
      </c>
      <c r="B4274" s="145" t="s">
        <v>8392</v>
      </c>
      <c r="C4274" s="150" t="s">
        <v>373</v>
      </c>
      <c r="D4274" s="171">
        <v>6.0638108253479004</v>
      </c>
      <c r="E4274" s="182">
        <v>6.0638108253479004</v>
      </c>
    </row>
    <row r="4275" spans="1:5" ht="60">
      <c r="A4275" s="135" t="s">
        <v>8393</v>
      </c>
      <c r="B4275" s="145" t="s">
        <v>8394</v>
      </c>
      <c r="C4275" s="150" t="s">
        <v>368</v>
      </c>
      <c r="D4275" s="173">
        <v>3008.28955078125</v>
      </c>
      <c r="E4275" s="184">
        <v>3008.28955078125</v>
      </c>
    </row>
    <row r="4276" spans="1:5" ht="60">
      <c r="A4276" s="135" t="s">
        <v>8395</v>
      </c>
      <c r="B4276" s="145" t="s">
        <v>8396</v>
      </c>
      <c r="C4276" s="150" t="s">
        <v>368</v>
      </c>
      <c r="D4276" s="177">
        <v>460.80084228515625</v>
      </c>
      <c r="E4276" s="188">
        <v>460.80084228515625</v>
      </c>
    </row>
    <row r="4277" spans="1:5" ht="60">
      <c r="A4277" s="135" t="s">
        <v>8397</v>
      </c>
      <c r="B4277" s="145" t="s">
        <v>8398</v>
      </c>
      <c r="C4277" s="150"/>
      <c r="D4277" s="171">
        <v>1.2246241569519043</v>
      </c>
      <c r="E4277" s="182">
        <v>1.2246241569519043</v>
      </c>
    </row>
    <row r="4278" spans="1:5" ht="60">
      <c r="A4278" s="135" t="s">
        <v>8399</v>
      </c>
      <c r="B4278" s="145" t="s">
        <v>8400</v>
      </c>
      <c r="C4278" s="150" t="s">
        <v>4743</v>
      </c>
      <c r="D4278" s="172">
        <v>42.707763671875</v>
      </c>
      <c r="E4278" s="183">
        <v>42.707763671875</v>
      </c>
    </row>
    <row r="4279" spans="1:5" ht="60">
      <c r="A4279" s="135" t="s">
        <v>8401</v>
      </c>
      <c r="B4279" s="145" t="s">
        <v>8402</v>
      </c>
      <c r="C4279" s="150" t="s">
        <v>373</v>
      </c>
      <c r="D4279" s="171">
        <v>3.5244858264923096</v>
      </c>
      <c r="E4279" s="182">
        <v>3.5244858264923096</v>
      </c>
    </row>
    <row r="4280" spans="1:5" ht="60">
      <c r="A4280" s="135" t="s">
        <v>8403</v>
      </c>
      <c r="B4280" s="145" t="s">
        <v>8404</v>
      </c>
      <c r="C4280" s="150" t="s">
        <v>6577</v>
      </c>
      <c r="D4280" s="178">
        <v>6.7535229027271271E-2</v>
      </c>
      <c r="E4280" s="189">
        <v>6.7535229027271271E-2</v>
      </c>
    </row>
    <row r="4281" spans="1:5" ht="60">
      <c r="A4281" s="135" t="s">
        <v>8405</v>
      </c>
      <c r="B4281" s="145" t="s">
        <v>8406</v>
      </c>
      <c r="C4281" s="150" t="s">
        <v>6580</v>
      </c>
      <c r="D4281" s="179">
        <v>2.341618892387487E-5</v>
      </c>
      <c r="E4281" s="190">
        <v>2.341618892387487E-5</v>
      </c>
    </row>
    <row r="4282" spans="1:5" ht="60">
      <c r="A4282" s="135" t="s">
        <v>8407</v>
      </c>
      <c r="B4282" s="145" t="s">
        <v>8408</v>
      </c>
      <c r="C4282" s="150" t="s">
        <v>50</v>
      </c>
      <c r="D4282" s="177">
        <v>102.00999450683594</v>
      </c>
      <c r="E4282" s="188">
        <v>102.00999450683594</v>
      </c>
    </row>
    <row r="4283" spans="1:5" ht="60">
      <c r="A4283" s="135" t="s">
        <v>8409</v>
      </c>
      <c r="B4283" s="145" t="s">
        <v>8410</v>
      </c>
      <c r="C4283" s="150" t="s">
        <v>42</v>
      </c>
      <c r="D4283" s="177">
        <v>492.68991088867187</v>
      </c>
      <c r="E4283" s="188">
        <v>492.68991088867187</v>
      </c>
    </row>
    <row r="4284" spans="1:5" ht="60">
      <c r="A4284" s="135" t="s">
        <v>8411</v>
      </c>
      <c r="B4284" s="145" t="s">
        <v>8412</v>
      </c>
      <c r="C4284" s="150" t="s">
        <v>20</v>
      </c>
      <c r="D4284" s="177">
        <v>491.35189819335937</v>
      </c>
      <c r="E4284" s="188">
        <v>491.35189819335937</v>
      </c>
    </row>
    <row r="4285" spans="1:5" ht="60">
      <c r="A4285" s="135" t="s">
        <v>8413</v>
      </c>
      <c r="B4285" s="145" t="s">
        <v>8414</v>
      </c>
      <c r="C4285" s="150" t="s">
        <v>373</v>
      </c>
      <c r="D4285" s="171">
        <v>6.5629358291625977</v>
      </c>
      <c r="E4285" s="182">
        <v>6.5629358291625977</v>
      </c>
    </row>
    <row r="4286" spans="1:5" ht="60">
      <c r="A4286" s="135" t="s">
        <v>8415</v>
      </c>
      <c r="B4286" s="145" t="s">
        <v>8416</v>
      </c>
      <c r="C4286" s="150" t="s">
        <v>368</v>
      </c>
      <c r="D4286" s="173">
        <v>3353.53564453125</v>
      </c>
      <c r="E4286" s="184">
        <v>3353.53564453125</v>
      </c>
    </row>
    <row r="4287" spans="1:5" ht="60">
      <c r="A4287" s="135" t="s">
        <v>8417</v>
      </c>
      <c r="B4287" s="145" t="s">
        <v>8418</v>
      </c>
      <c r="C4287" s="150" t="s">
        <v>368</v>
      </c>
      <c r="D4287" s="177">
        <v>806.047119140625</v>
      </c>
      <c r="E4287" s="188">
        <v>806.047119140625</v>
      </c>
    </row>
    <row r="4288" spans="1:5" ht="60">
      <c r="A4288" s="135" t="s">
        <v>8419</v>
      </c>
      <c r="B4288" s="145" t="s">
        <v>8420</v>
      </c>
      <c r="C4288" s="150"/>
      <c r="D4288" s="171">
        <v>1.4840164184570313</v>
      </c>
      <c r="E4288" s="182">
        <v>1.4840164184570313</v>
      </c>
    </row>
    <row r="4289" spans="1:5" ht="60">
      <c r="A4289" s="135" t="s">
        <v>8421</v>
      </c>
      <c r="B4289" s="145" t="s">
        <v>8422</v>
      </c>
      <c r="C4289" s="150" t="s">
        <v>4743</v>
      </c>
      <c r="D4289" s="172">
        <v>31.563377380371094</v>
      </c>
      <c r="E4289" s="183">
        <v>31.563377380371094</v>
      </c>
    </row>
    <row r="4290" spans="1:5" ht="60">
      <c r="A4290" s="135" t="s">
        <v>8423</v>
      </c>
      <c r="B4290" s="145" t="s">
        <v>8424</v>
      </c>
      <c r="C4290" s="150" t="s">
        <v>373</v>
      </c>
      <c r="D4290" s="171">
        <v>2.5751166343688965</v>
      </c>
      <c r="E4290" s="182">
        <v>2.5751166343688965</v>
      </c>
    </row>
    <row r="4291" spans="1:5" ht="60">
      <c r="A4291" s="135" t="s">
        <v>8425</v>
      </c>
      <c r="B4291" s="145" t="s">
        <v>8426</v>
      </c>
      <c r="C4291" s="150" t="s">
        <v>6577</v>
      </c>
      <c r="D4291" s="178">
        <v>7.4874043464660645E-2</v>
      </c>
      <c r="E4291" s="189">
        <v>7.4874043464660645E-2</v>
      </c>
    </row>
    <row r="4292" spans="1:5" ht="60">
      <c r="A4292" s="135" t="s">
        <v>8427</v>
      </c>
      <c r="B4292" s="145" t="s">
        <v>8428</v>
      </c>
      <c r="C4292" s="150" t="s">
        <v>6580</v>
      </c>
      <c r="D4292" s="179">
        <v>2.8602968086488545E-5</v>
      </c>
      <c r="E4292" s="190">
        <v>2.8602968086488545E-5</v>
      </c>
    </row>
    <row r="4293" spans="1:5" ht="45">
      <c r="A4293" s="135" t="s">
        <v>8429</v>
      </c>
      <c r="B4293" s="145" t="s">
        <v>8430</v>
      </c>
      <c r="C4293" s="150" t="s">
        <v>50</v>
      </c>
      <c r="D4293" s="177">
        <v>108.49566650390625</v>
      </c>
      <c r="E4293" s="188">
        <v>108.49566650390625</v>
      </c>
    </row>
    <row r="4294" spans="1:5" ht="45">
      <c r="A4294" s="135" t="s">
        <v>8431</v>
      </c>
      <c r="B4294" s="145" t="s">
        <v>8432</v>
      </c>
      <c r="C4294" s="150" t="s">
        <v>42</v>
      </c>
      <c r="D4294" s="177">
        <v>223.92716979980469</v>
      </c>
      <c r="E4294" s="188">
        <v>223.92716979980469</v>
      </c>
    </row>
    <row r="4295" spans="1:5" ht="45">
      <c r="A4295" s="135" t="s">
        <v>8433</v>
      </c>
      <c r="B4295" s="145" t="s">
        <v>8434</v>
      </c>
      <c r="C4295" s="150" t="s">
        <v>20</v>
      </c>
      <c r="D4295" s="177">
        <v>457.38714599609375</v>
      </c>
      <c r="E4295" s="188">
        <v>457.38714599609375</v>
      </c>
    </row>
    <row r="4296" spans="1:5" ht="45">
      <c r="A4296" s="135" t="s">
        <v>8435</v>
      </c>
      <c r="B4296" s="145" t="s">
        <v>8436</v>
      </c>
      <c r="C4296" s="150" t="s">
        <v>373</v>
      </c>
      <c r="D4296" s="171">
        <v>2.5385534763336182</v>
      </c>
      <c r="E4296" s="182">
        <v>2.5385534763336182</v>
      </c>
    </row>
    <row r="4297" spans="1:5" ht="45">
      <c r="A4297" s="135" t="s">
        <v>8437</v>
      </c>
      <c r="B4297" s="145" t="s">
        <v>8438</v>
      </c>
      <c r="C4297" s="150" t="s">
        <v>368</v>
      </c>
      <c r="D4297" s="177">
        <v>964.06695556640625</v>
      </c>
      <c r="E4297" s="188">
        <v>964.06695556640625</v>
      </c>
    </row>
    <row r="4298" spans="1:5" ht="45">
      <c r="A4298" s="135" t="s">
        <v>8439</v>
      </c>
      <c r="B4298" s="145" t="s">
        <v>8440</v>
      </c>
      <c r="C4298" s="150" t="s">
        <v>368</v>
      </c>
      <c r="D4298" s="176">
        <v>-1583.421630859375</v>
      </c>
      <c r="E4298" s="187">
        <v>-1583.421630859375</v>
      </c>
    </row>
    <row r="4299" spans="1:5" ht="45">
      <c r="A4299" s="135" t="s">
        <v>8441</v>
      </c>
      <c r="B4299" s="145" t="s">
        <v>8442</v>
      </c>
      <c r="C4299" s="150"/>
      <c r="D4299" s="178">
        <v>-0.37927684187889099</v>
      </c>
      <c r="E4299" s="189">
        <v>-0.37927684187889099</v>
      </c>
    </row>
    <row r="4300" spans="1:5" ht="45">
      <c r="A4300" s="135" t="s">
        <v>8443</v>
      </c>
      <c r="B4300" s="145" t="s">
        <v>8444</v>
      </c>
      <c r="C4300" s="150" t="s">
        <v>4743</v>
      </c>
      <c r="D4300" s="177">
        <v>842.59637451171875</v>
      </c>
      <c r="E4300" s="188">
        <v>842.59637451171875</v>
      </c>
    </row>
    <row r="4301" spans="1:5" ht="45">
      <c r="A4301" s="135" t="s">
        <v>8445</v>
      </c>
      <c r="B4301" s="145" t="s">
        <v>8446</v>
      </c>
      <c r="C4301" s="150" t="s">
        <v>373</v>
      </c>
      <c r="D4301" s="171">
        <v>4.5739498138427734</v>
      </c>
      <c r="E4301" s="182">
        <v>4.5739498138427734</v>
      </c>
    </row>
    <row r="4302" spans="1:5" ht="45">
      <c r="A4302" s="135" t="s">
        <v>8447</v>
      </c>
      <c r="B4302" s="145" t="s">
        <v>8448</v>
      </c>
      <c r="C4302" s="150" t="s">
        <v>6577</v>
      </c>
      <c r="D4302" s="178">
        <v>0.65372830629348755</v>
      </c>
      <c r="E4302" s="189">
        <v>0.65372830629348755</v>
      </c>
    </row>
    <row r="4303" spans="1:5" ht="45">
      <c r="A4303" s="135" t="s">
        <v>8449</v>
      </c>
      <c r="B4303" s="145" t="s">
        <v>8450</v>
      </c>
      <c r="C4303" s="150" t="s">
        <v>6580</v>
      </c>
      <c r="D4303" s="181">
        <v>1.2087616050848737E-4</v>
      </c>
      <c r="E4303" s="192">
        <v>1.2087616050848737E-4</v>
      </c>
    </row>
    <row r="4304" spans="1:5" ht="30">
      <c r="A4304" s="135" t="s">
        <v>8451</v>
      </c>
      <c r="B4304" s="145" t="s">
        <v>8452</v>
      </c>
      <c r="C4304" s="150" t="s">
        <v>50</v>
      </c>
      <c r="D4304" s="172">
        <v>22.646015167236328</v>
      </c>
      <c r="E4304" s="183">
        <v>22.646015167236328</v>
      </c>
    </row>
    <row r="4305" spans="1:5" ht="30">
      <c r="A4305" s="135" t="s">
        <v>8453</v>
      </c>
      <c r="B4305" s="145" t="s">
        <v>8454</v>
      </c>
      <c r="C4305" s="150" t="s">
        <v>42</v>
      </c>
      <c r="D4305" s="177">
        <v>343.801513671875</v>
      </c>
      <c r="E4305" s="188">
        <v>343.801513671875</v>
      </c>
    </row>
    <row r="4306" spans="1:5" ht="30">
      <c r="A4306" s="135" t="s">
        <v>8455</v>
      </c>
      <c r="B4306" s="145" t="s">
        <v>8456</v>
      </c>
      <c r="C4306" s="150" t="s">
        <v>20</v>
      </c>
      <c r="D4306" s="177">
        <v>438.31930541992187</v>
      </c>
      <c r="E4306" s="188">
        <v>438.31930541992187</v>
      </c>
    </row>
    <row r="4307" spans="1:5" ht="30">
      <c r="A4307" s="135" t="s">
        <v>8457</v>
      </c>
      <c r="B4307" s="145" t="s">
        <v>8458</v>
      </c>
      <c r="C4307" s="150" t="s">
        <v>373</v>
      </c>
      <c r="D4307" s="171">
        <v>6.8714761734008789</v>
      </c>
      <c r="E4307" s="182">
        <v>6.8714761734008789</v>
      </c>
    </row>
    <row r="4308" spans="1:5" ht="30">
      <c r="A4308" s="135" t="s">
        <v>8459</v>
      </c>
      <c r="B4308" s="145" t="s">
        <v>8460</v>
      </c>
      <c r="C4308" s="150" t="s">
        <v>368</v>
      </c>
      <c r="D4308" s="173">
        <v>3117.99609375</v>
      </c>
      <c r="E4308" s="184">
        <v>3117.99609375</v>
      </c>
    </row>
    <row r="4309" spans="1:5" ht="30">
      <c r="A4309" s="135" t="s">
        <v>8461</v>
      </c>
      <c r="B4309" s="145" t="s">
        <v>8462</v>
      </c>
      <c r="C4309" s="150" t="s">
        <v>368</v>
      </c>
      <c r="D4309" s="177">
        <v>570.5074462890625</v>
      </c>
      <c r="E4309" s="188">
        <v>570.5074462890625</v>
      </c>
    </row>
    <row r="4310" spans="1:5" ht="30">
      <c r="A4310" s="135" t="s">
        <v>8463</v>
      </c>
      <c r="B4310" s="145" t="s">
        <v>8464</v>
      </c>
      <c r="C4310" s="150"/>
      <c r="D4310" s="171">
        <v>1.1703435182571411</v>
      </c>
      <c r="E4310" s="182">
        <v>1.1703435182571411</v>
      </c>
    </row>
    <row r="4311" spans="1:5" ht="30">
      <c r="A4311" s="135" t="s">
        <v>8465</v>
      </c>
      <c r="B4311" s="145" t="s">
        <v>8466</v>
      </c>
      <c r="C4311" s="150" t="s">
        <v>4743</v>
      </c>
      <c r="D4311" s="171">
        <v>8.3102273941040039</v>
      </c>
      <c r="E4311" s="182">
        <v>8.3102273941040039</v>
      </c>
    </row>
    <row r="4312" spans="1:5" ht="30">
      <c r="A4312" s="135" t="s">
        <v>8467</v>
      </c>
      <c r="B4312" s="145" t="s">
        <v>8468</v>
      </c>
      <c r="C4312" s="150" t="s">
        <v>373</v>
      </c>
      <c r="D4312" s="171">
        <v>2.2671260833740234</v>
      </c>
      <c r="E4312" s="182">
        <v>2.2671260833740234</v>
      </c>
    </row>
    <row r="4313" spans="1:5" ht="30">
      <c r="A4313" s="135" t="s">
        <v>8469</v>
      </c>
      <c r="B4313" s="145" t="s">
        <v>8470</v>
      </c>
      <c r="C4313" s="150" t="s">
        <v>6577</v>
      </c>
      <c r="D4313" s="178">
        <v>5.0592247396707535E-2</v>
      </c>
      <c r="E4313" s="189">
        <v>5.0592247396707535E-2</v>
      </c>
    </row>
    <row r="4314" spans="1:5" ht="30">
      <c r="A4314" s="135" t="s">
        <v>8471</v>
      </c>
      <c r="B4314" s="145" t="s">
        <v>8472</v>
      </c>
      <c r="C4314" s="150" t="s">
        <v>6580</v>
      </c>
      <c r="D4314" s="179">
        <v>2.1994281269144267E-5</v>
      </c>
      <c r="E4314" s="190">
        <v>2.1994281269144267E-5</v>
      </c>
    </row>
    <row r="4315" spans="1:5" ht="45">
      <c r="A4315" s="135" t="s">
        <v>8473</v>
      </c>
      <c r="B4315" s="145" t="s">
        <v>8474</v>
      </c>
      <c r="C4315" s="150" t="s">
        <v>50</v>
      </c>
      <c r="D4315" s="177">
        <v>108.92567443847656</v>
      </c>
      <c r="E4315" s="188">
        <v>108.92567443847656</v>
      </c>
    </row>
    <row r="4316" spans="1:5" ht="45">
      <c r="A4316" s="135" t="s">
        <v>8475</v>
      </c>
      <c r="B4316" s="145" t="s">
        <v>8476</v>
      </c>
      <c r="C4316" s="150" t="s">
        <v>42</v>
      </c>
      <c r="D4316" s="177">
        <v>149.23933410644531</v>
      </c>
      <c r="E4316" s="188">
        <v>149.23933410644531</v>
      </c>
    </row>
    <row r="4317" spans="1:5" ht="45">
      <c r="A4317" s="135" t="s">
        <v>8477</v>
      </c>
      <c r="B4317" s="145" t="s">
        <v>8478</v>
      </c>
      <c r="C4317" s="150" t="s">
        <v>20</v>
      </c>
      <c r="D4317" s="177">
        <v>457.38714599609375</v>
      </c>
      <c r="E4317" s="188">
        <v>457.38714599609375</v>
      </c>
    </row>
    <row r="4318" spans="1:5" ht="45">
      <c r="A4318" s="135" t="s">
        <v>8479</v>
      </c>
      <c r="B4318" s="145" t="s">
        <v>8480</v>
      </c>
      <c r="C4318" s="150" t="s">
        <v>373</v>
      </c>
      <c r="D4318" s="171">
        <v>1.8228429555892944</v>
      </c>
      <c r="E4318" s="182">
        <v>1.8228429555892944</v>
      </c>
    </row>
    <row r="4319" spans="1:5" ht="45">
      <c r="A4319" s="135" t="s">
        <v>8481</v>
      </c>
      <c r="B4319" s="145" t="s">
        <v>8482</v>
      </c>
      <c r="C4319" s="150" t="s">
        <v>368</v>
      </c>
      <c r="D4319" s="177">
        <v>635.43231201171875</v>
      </c>
      <c r="E4319" s="188">
        <v>635.43231201171875</v>
      </c>
    </row>
    <row r="4320" spans="1:5" ht="45">
      <c r="A4320" s="135" t="s">
        <v>8483</v>
      </c>
      <c r="B4320" s="145" t="s">
        <v>8484</v>
      </c>
      <c r="C4320" s="150" t="s">
        <v>368</v>
      </c>
      <c r="D4320" s="176">
        <v>-1912.05615234375</v>
      </c>
      <c r="E4320" s="187">
        <v>-1912.05615234375</v>
      </c>
    </row>
    <row r="4321" spans="1:5" ht="45">
      <c r="A4321" s="135" t="s">
        <v>8485</v>
      </c>
      <c r="B4321" s="145" t="s">
        <v>8486</v>
      </c>
      <c r="C4321" s="150"/>
      <c r="D4321" s="178">
        <v>-0.64175349473953247</v>
      </c>
      <c r="E4321" s="189">
        <v>-0.64175349473953247</v>
      </c>
    </row>
    <row r="4322" spans="1:5" ht="45">
      <c r="A4322" s="135" t="s">
        <v>8487</v>
      </c>
      <c r="B4322" s="145" t="s">
        <v>8488</v>
      </c>
      <c r="C4322" s="150" t="s">
        <v>4743</v>
      </c>
      <c r="D4322" s="177">
        <v>923.53521728515625</v>
      </c>
      <c r="E4322" s="188">
        <v>923.53521728515625</v>
      </c>
    </row>
    <row r="4323" spans="1:5" ht="45">
      <c r="A4323" s="135" t="s">
        <v>8489</v>
      </c>
      <c r="B4323" s="145" t="s">
        <v>8490</v>
      </c>
      <c r="C4323" s="150" t="s">
        <v>373</v>
      </c>
      <c r="D4323" s="171">
        <v>4.2760586738586426</v>
      </c>
      <c r="E4323" s="182">
        <v>4.2760586738586426</v>
      </c>
    </row>
    <row r="4324" spans="1:5" ht="45">
      <c r="A4324" s="135" t="s">
        <v>8491</v>
      </c>
      <c r="B4324" s="145" t="s">
        <v>8492</v>
      </c>
      <c r="C4324" s="150" t="s">
        <v>6577</v>
      </c>
      <c r="D4324" s="178">
        <v>0.69136697053909302</v>
      </c>
      <c r="E4324" s="189">
        <v>0.69136697053909302</v>
      </c>
    </row>
    <row r="4325" spans="1:5" ht="45">
      <c r="A4325" s="135" t="s">
        <v>8493</v>
      </c>
      <c r="B4325" s="145" t="s">
        <v>8494</v>
      </c>
      <c r="C4325" s="150" t="s">
        <v>6580</v>
      </c>
      <c r="D4325" s="181">
        <v>1.8565186474006623E-4</v>
      </c>
      <c r="E4325" s="192">
        <v>1.8565186474006623E-4</v>
      </c>
    </row>
    <row r="4326" spans="1:5" ht="30">
      <c r="A4326" s="135" t="s">
        <v>8495</v>
      </c>
      <c r="B4326" s="145" t="s">
        <v>8496</v>
      </c>
      <c r="C4326" s="150" t="s">
        <v>50</v>
      </c>
      <c r="D4326" s="177">
        <v>108.92567443847656</v>
      </c>
      <c r="E4326" s="188">
        <v>108.92567443847656</v>
      </c>
    </row>
    <row r="4327" spans="1:5" ht="30">
      <c r="A4327" s="135" t="s">
        <v>8497</v>
      </c>
      <c r="B4327" s="145" t="s">
        <v>8498</v>
      </c>
      <c r="C4327" s="150" t="s">
        <v>42</v>
      </c>
      <c r="D4327" s="177">
        <v>149.23933410644531</v>
      </c>
      <c r="E4327" s="188">
        <v>149.23933410644531</v>
      </c>
    </row>
    <row r="4328" spans="1:5" ht="30">
      <c r="A4328" s="135" t="s">
        <v>8499</v>
      </c>
      <c r="B4328" s="145" t="s">
        <v>8500</v>
      </c>
      <c r="C4328" s="150" t="s">
        <v>20</v>
      </c>
      <c r="D4328" s="172">
        <v>49.370002746582031</v>
      </c>
      <c r="E4328" s="183">
        <v>49.370002746582031</v>
      </c>
    </row>
    <row r="4329" spans="1:5" ht="30">
      <c r="A4329" s="135" t="s">
        <v>8501</v>
      </c>
      <c r="B4329" s="145" t="s">
        <v>8502</v>
      </c>
      <c r="C4329" s="150" t="s">
        <v>373</v>
      </c>
      <c r="D4329" s="171">
        <v>1.8228429555892944</v>
      </c>
      <c r="E4329" s="182">
        <v>1.8228429555892944</v>
      </c>
    </row>
    <row r="4330" spans="1:5" ht="30">
      <c r="A4330" s="135" t="s">
        <v>8503</v>
      </c>
      <c r="B4330" s="145" t="s">
        <v>8504</v>
      </c>
      <c r="C4330" s="150" t="s">
        <v>368</v>
      </c>
      <c r="D4330" s="177">
        <v>635.43231201171875</v>
      </c>
      <c r="E4330" s="188">
        <v>635.43231201171875</v>
      </c>
    </row>
    <row r="4331" spans="1:5" ht="30">
      <c r="A4331" s="135" t="s">
        <v>8505</v>
      </c>
      <c r="B4331" s="145" t="s">
        <v>8506</v>
      </c>
      <c r="C4331" s="150" t="s">
        <v>368</v>
      </c>
      <c r="D4331" s="176">
        <v>-1912.05615234375</v>
      </c>
      <c r="E4331" s="187">
        <v>-1912.05615234375</v>
      </c>
    </row>
    <row r="4332" spans="1:5" ht="30">
      <c r="A4332" s="135" t="s">
        <v>8507</v>
      </c>
      <c r="B4332" s="145" t="s">
        <v>8508</v>
      </c>
      <c r="C4332" s="150"/>
      <c r="D4332" s="178">
        <v>-0.64175349473953247</v>
      </c>
      <c r="E4332" s="189">
        <v>-0.64175349473953247</v>
      </c>
    </row>
    <row r="4333" spans="1:5" ht="30">
      <c r="A4333" s="135" t="s">
        <v>8509</v>
      </c>
      <c r="B4333" s="145" t="s">
        <v>8510</v>
      </c>
      <c r="C4333" s="150" t="s">
        <v>4743</v>
      </c>
      <c r="D4333" s="177">
        <v>923.53521728515625</v>
      </c>
      <c r="E4333" s="188">
        <v>923.53521728515625</v>
      </c>
    </row>
    <row r="4334" spans="1:5" ht="30">
      <c r="A4334" s="135" t="s">
        <v>8511</v>
      </c>
      <c r="B4334" s="145" t="s">
        <v>8512</v>
      </c>
      <c r="C4334" s="150" t="s">
        <v>373</v>
      </c>
      <c r="D4334" s="171">
        <v>4.2760586738586426</v>
      </c>
      <c r="E4334" s="182">
        <v>4.2760586738586426</v>
      </c>
    </row>
    <row r="4335" spans="1:5" ht="30">
      <c r="A4335" s="135" t="s">
        <v>8513</v>
      </c>
      <c r="B4335" s="145" t="s">
        <v>8514</v>
      </c>
      <c r="C4335" s="150" t="s">
        <v>6577</v>
      </c>
      <c r="D4335" s="178">
        <v>0.69136697053909302</v>
      </c>
      <c r="E4335" s="189">
        <v>0.69136697053909302</v>
      </c>
    </row>
    <row r="4336" spans="1:5" ht="30">
      <c r="A4336" s="135" t="s">
        <v>8515</v>
      </c>
      <c r="B4336" s="145" t="s">
        <v>8516</v>
      </c>
      <c r="C4336" s="150" t="s">
        <v>6580</v>
      </c>
      <c r="D4336" s="181">
        <v>1.8565186474006623E-4</v>
      </c>
      <c r="E4336" s="192">
        <v>1.8565186474006623E-4</v>
      </c>
    </row>
    <row r="4337" spans="1:5" ht="45">
      <c r="A4337" s="135" t="s">
        <v>8517</v>
      </c>
      <c r="B4337" s="145" t="s">
        <v>8518</v>
      </c>
      <c r="C4337" s="150" t="s">
        <v>50</v>
      </c>
      <c r="D4337" s="177">
        <v>108.71566772460937</v>
      </c>
      <c r="E4337" s="188">
        <v>108.71566772460937</v>
      </c>
    </row>
    <row r="4338" spans="1:5" ht="45">
      <c r="A4338" s="135" t="s">
        <v>8519</v>
      </c>
      <c r="B4338" s="145" t="s">
        <v>8520</v>
      </c>
      <c r="C4338" s="150" t="s">
        <v>42</v>
      </c>
      <c r="D4338" s="177">
        <v>187.32818603515625</v>
      </c>
      <c r="E4338" s="188">
        <v>187.32818603515625</v>
      </c>
    </row>
    <row r="4339" spans="1:5" ht="45">
      <c r="A4339" s="135" t="s">
        <v>8521</v>
      </c>
      <c r="B4339" s="145" t="s">
        <v>8522</v>
      </c>
      <c r="C4339" s="150" t="s">
        <v>20</v>
      </c>
      <c r="D4339" s="177">
        <v>457.38714599609375</v>
      </c>
      <c r="E4339" s="188">
        <v>457.38714599609375</v>
      </c>
    </row>
    <row r="4340" spans="1:5" ht="45">
      <c r="A4340" s="135" t="s">
        <v>8523</v>
      </c>
      <c r="B4340" s="145" t="s">
        <v>8524</v>
      </c>
      <c r="C4340" s="150" t="s">
        <v>373</v>
      </c>
      <c r="D4340" s="171">
        <v>2.1964998245239258</v>
      </c>
      <c r="E4340" s="182">
        <v>2.1964998245239258</v>
      </c>
    </row>
    <row r="4341" spans="1:5" ht="45">
      <c r="A4341" s="135" t="s">
        <v>8525</v>
      </c>
      <c r="B4341" s="145" t="s">
        <v>8526</v>
      </c>
      <c r="C4341" s="150" t="s">
        <v>368</v>
      </c>
      <c r="D4341" s="177">
        <v>800.27294921875</v>
      </c>
      <c r="E4341" s="188">
        <v>800.27294921875</v>
      </c>
    </row>
    <row r="4342" spans="1:5" ht="45">
      <c r="A4342" s="135" t="s">
        <v>8527</v>
      </c>
      <c r="B4342" s="145" t="s">
        <v>8528</v>
      </c>
      <c r="C4342" s="150" t="s">
        <v>368</v>
      </c>
      <c r="D4342" s="176">
        <v>-1747.215576171875</v>
      </c>
      <c r="E4342" s="187">
        <v>-1747.215576171875</v>
      </c>
    </row>
    <row r="4343" spans="1:5" ht="45">
      <c r="A4343" s="135" t="s">
        <v>8529</v>
      </c>
      <c r="B4343" s="145" t="s">
        <v>8530</v>
      </c>
      <c r="C4343" s="150"/>
      <c r="D4343" s="178">
        <v>-0.50999313592910767</v>
      </c>
      <c r="E4343" s="189">
        <v>-0.50999313592910767</v>
      </c>
    </row>
    <row r="4344" spans="1:5" ht="45">
      <c r="A4344" s="135" t="s">
        <v>8531</v>
      </c>
      <c r="B4344" s="145" t="s">
        <v>8532</v>
      </c>
      <c r="C4344" s="150" t="s">
        <v>4743</v>
      </c>
      <c r="D4344" s="177">
        <v>885.69476318359375</v>
      </c>
      <c r="E4344" s="188">
        <v>885.69476318359375</v>
      </c>
    </row>
    <row r="4345" spans="1:5" ht="45">
      <c r="A4345" s="135" t="s">
        <v>8533</v>
      </c>
      <c r="B4345" s="145" t="s">
        <v>8534</v>
      </c>
      <c r="C4345" s="150" t="s">
        <v>373</v>
      </c>
      <c r="D4345" s="171">
        <v>4.3924756050109863</v>
      </c>
      <c r="E4345" s="182">
        <v>4.3924756050109863</v>
      </c>
    </row>
    <row r="4346" spans="1:5" ht="45">
      <c r="A4346" s="135" t="s">
        <v>8535</v>
      </c>
      <c r="B4346" s="145" t="s">
        <v>8536</v>
      </c>
      <c r="C4346" s="150" t="s">
        <v>6577</v>
      </c>
      <c r="D4346" s="178">
        <v>0.67920905351638794</v>
      </c>
      <c r="E4346" s="189">
        <v>0.67920905351638794</v>
      </c>
    </row>
    <row r="4347" spans="1:5" ht="45">
      <c r="A4347" s="135" t="s">
        <v>8537</v>
      </c>
      <c r="B4347" s="145" t="s">
        <v>8538</v>
      </c>
      <c r="C4347" s="150" t="s">
        <v>6580</v>
      </c>
      <c r="D4347" s="181">
        <v>1.4558339898940176E-4</v>
      </c>
      <c r="E4347" s="192">
        <v>1.4558339898940176E-4</v>
      </c>
    </row>
    <row r="4348" spans="1:5" ht="30">
      <c r="A4348" s="135" t="s">
        <v>8539</v>
      </c>
      <c r="B4348" s="145" t="s">
        <v>8540</v>
      </c>
      <c r="C4348" s="150" t="s">
        <v>50</v>
      </c>
      <c r="D4348" s="177">
        <v>108.92567443847656</v>
      </c>
      <c r="E4348" s="188">
        <v>108.92567443847656</v>
      </c>
    </row>
    <row r="4349" spans="1:5" ht="30">
      <c r="A4349" s="135" t="s">
        <v>8541</v>
      </c>
      <c r="B4349" s="145" t="s">
        <v>8542</v>
      </c>
      <c r="C4349" s="150" t="s">
        <v>42</v>
      </c>
      <c r="D4349" s="177">
        <v>149.23933410644531</v>
      </c>
      <c r="E4349" s="188">
        <v>149.23933410644531</v>
      </c>
    </row>
    <row r="4350" spans="1:5" ht="30">
      <c r="A4350" s="135" t="s">
        <v>8543</v>
      </c>
      <c r="B4350" s="145" t="s">
        <v>8544</v>
      </c>
      <c r="C4350" s="150" t="s">
        <v>20</v>
      </c>
      <c r="D4350" s="171">
        <v>7.0500001907348633</v>
      </c>
      <c r="E4350" s="182">
        <v>7.0500001907348633</v>
      </c>
    </row>
    <row r="4351" spans="1:5" ht="30">
      <c r="A4351" s="135" t="s">
        <v>8545</v>
      </c>
      <c r="B4351" s="145" t="s">
        <v>8546</v>
      </c>
      <c r="C4351" s="150" t="s">
        <v>373</v>
      </c>
      <c r="D4351" s="171">
        <v>1.8228429555892944</v>
      </c>
      <c r="E4351" s="182">
        <v>1.8228429555892944</v>
      </c>
    </row>
    <row r="4352" spans="1:5" ht="30">
      <c r="A4352" s="135" t="s">
        <v>8547</v>
      </c>
      <c r="B4352" s="145" t="s">
        <v>8548</v>
      </c>
      <c r="C4352" s="150" t="s">
        <v>368</v>
      </c>
      <c r="D4352" s="177">
        <v>635.43231201171875</v>
      </c>
      <c r="E4352" s="188">
        <v>635.43231201171875</v>
      </c>
    </row>
    <row r="4353" spans="1:5" ht="30">
      <c r="A4353" s="135" t="s">
        <v>8549</v>
      </c>
      <c r="B4353" s="145" t="s">
        <v>8550</v>
      </c>
      <c r="C4353" s="150" t="s">
        <v>368</v>
      </c>
      <c r="D4353" s="176">
        <v>-1912.05615234375</v>
      </c>
      <c r="E4353" s="187">
        <v>-1912.05615234375</v>
      </c>
    </row>
    <row r="4354" spans="1:5" ht="30">
      <c r="A4354" s="135" t="s">
        <v>8551</v>
      </c>
      <c r="B4354" s="145" t="s">
        <v>8552</v>
      </c>
      <c r="C4354" s="150"/>
      <c r="D4354" s="178">
        <v>-0.64175349473953247</v>
      </c>
      <c r="E4354" s="189">
        <v>-0.64175349473953247</v>
      </c>
    </row>
    <row r="4355" spans="1:5" ht="30">
      <c r="A4355" s="135" t="s">
        <v>8553</v>
      </c>
      <c r="B4355" s="145" t="s">
        <v>8554</v>
      </c>
      <c r="C4355" s="150" t="s">
        <v>4743</v>
      </c>
      <c r="D4355" s="177">
        <v>923.53521728515625</v>
      </c>
      <c r="E4355" s="188">
        <v>923.53521728515625</v>
      </c>
    </row>
    <row r="4356" spans="1:5" ht="30">
      <c r="A4356" s="135" t="s">
        <v>8555</v>
      </c>
      <c r="B4356" s="145" t="s">
        <v>8556</v>
      </c>
      <c r="C4356" s="150" t="s">
        <v>373</v>
      </c>
      <c r="D4356" s="171">
        <v>4.2760586738586426</v>
      </c>
      <c r="E4356" s="182">
        <v>4.2760586738586426</v>
      </c>
    </row>
    <row r="4357" spans="1:5" ht="30">
      <c r="A4357" s="135" t="s">
        <v>8557</v>
      </c>
      <c r="B4357" s="145" t="s">
        <v>8558</v>
      </c>
      <c r="C4357" s="150" t="s">
        <v>6577</v>
      </c>
      <c r="D4357" s="178">
        <v>0.69136697053909302</v>
      </c>
      <c r="E4357" s="189">
        <v>0.69136697053909302</v>
      </c>
    </row>
    <row r="4358" spans="1:5" ht="30">
      <c r="A4358" s="135" t="s">
        <v>8559</v>
      </c>
      <c r="B4358" s="145" t="s">
        <v>8560</v>
      </c>
      <c r="C4358" s="150" t="s">
        <v>6580</v>
      </c>
      <c r="D4358" s="181">
        <v>1.8565186474006623E-4</v>
      </c>
      <c r="E4358" s="192">
        <v>1.8565186474006623E-4</v>
      </c>
    </row>
    <row r="4359" spans="1:5" ht="30">
      <c r="A4359" s="135" t="s">
        <v>8561</v>
      </c>
      <c r="B4359" s="145" t="s">
        <v>8562</v>
      </c>
      <c r="C4359" s="150" t="s">
        <v>50</v>
      </c>
      <c r="D4359" s="177">
        <v>108.92567443847656</v>
      </c>
      <c r="E4359" s="188">
        <v>108.92567443847656</v>
      </c>
    </row>
    <row r="4360" spans="1:5" ht="30">
      <c r="A4360" s="135" t="s">
        <v>8563</v>
      </c>
      <c r="B4360" s="145" t="s">
        <v>8564</v>
      </c>
      <c r="C4360" s="150" t="s">
        <v>42</v>
      </c>
      <c r="D4360" s="177">
        <v>149.23933410644531</v>
      </c>
      <c r="E4360" s="188">
        <v>149.23933410644531</v>
      </c>
    </row>
    <row r="4361" spans="1:5" ht="30">
      <c r="A4361" s="135" t="s">
        <v>8565</v>
      </c>
      <c r="B4361" s="145" t="s">
        <v>8566</v>
      </c>
      <c r="C4361" s="150" t="s">
        <v>20</v>
      </c>
      <c r="D4361" s="172">
        <v>15.420000076293945</v>
      </c>
      <c r="E4361" s="183">
        <v>15.420000076293945</v>
      </c>
    </row>
    <row r="4362" spans="1:5" ht="30">
      <c r="A4362" s="135" t="s">
        <v>8567</v>
      </c>
      <c r="B4362" s="145" t="s">
        <v>8568</v>
      </c>
      <c r="C4362" s="150" t="s">
        <v>373</v>
      </c>
      <c r="D4362" s="171">
        <v>1.8228429555892944</v>
      </c>
      <c r="E4362" s="182">
        <v>1.8228429555892944</v>
      </c>
    </row>
    <row r="4363" spans="1:5" ht="30">
      <c r="A4363" s="135" t="s">
        <v>8569</v>
      </c>
      <c r="B4363" s="145" t="s">
        <v>8570</v>
      </c>
      <c r="C4363" s="150" t="s">
        <v>368</v>
      </c>
      <c r="D4363" s="177">
        <v>635.43231201171875</v>
      </c>
      <c r="E4363" s="188">
        <v>635.43231201171875</v>
      </c>
    </row>
    <row r="4364" spans="1:5" ht="30">
      <c r="A4364" s="135" t="s">
        <v>8571</v>
      </c>
      <c r="B4364" s="145" t="s">
        <v>8572</v>
      </c>
      <c r="C4364" s="150" t="s">
        <v>368</v>
      </c>
      <c r="D4364" s="176">
        <v>-1912.05615234375</v>
      </c>
      <c r="E4364" s="187">
        <v>-1912.05615234375</v>
      </c>
    </row>
    <row r="4365" spans="1:5" ht="30">
      <c r="A4365" s="135" t="s">
        <v>8573</v>
      </c>
      <c r="B4365" s="145" t="s">
        <v>8574</v>
      </c>
      <c r="C4365" s="150"/>
      <c r="D4365" s="178">
        <v>-0.64175349473953247</v>
      </c>
      <c r="E4365" s="189">
        <v>-0.64175349473953247</v>
      </c>
    </row>
    <row r="4366" spans="1:5" ht="30">
      <c r="A4366" s="135" t="s">
        <v>8575</v>
      </c>
      <c r="B4366" s="145" t="s">
        <v>8576</v>
      </c>
      <c r="C4366" s="150" t="s">
        <v>4743</v>
      </c>
      <c r="D4366" s="177">
        <v>923.53521728515625</v>
      </c>
      <c r="E4366" s="188">
        <v>923.53521728515625</v>
      </c>
    </row>
    <row r="4367" spans="1:5" ht="30">
      <c r="A4367" s="135" t="s">
        <v>8577</v>
      </c>
      <c r="B4367" s="145" t="s">
        <v>8578</v>
      </c>
      <c r="C4367" s="150" t="s">
        <v>373</v>
      </c>
      <c r="D4367" s="171">
        <v>4.2760586738586426</v>
      </c>
      <c r="E4367" s="182">
        <v>4.2760586738586426</v>
      </c>
    </row>
    <row r="4368" spans="1:5" ht="30">
      <c r="A4368" s="135" t="s">
        <v>8579</v>
      </c>
      <c r="B4368" s="145" t="s">
        <v>8580</v>
      </c>
      <c r="C4368" s="150" t="s">
        <v>6577</v>
      </c>
      <c r="D4368" s="178">
        <v>0.69136697053909302</v>
      </c>
      <c r="E4368" s="189">
        <v>0.69136697053909302</v>
      </c>
    </row>
    <row r="4369" spans="1:5" ht="30">
      <c r="A4369" s="135" t="s">
        <v>8581</v>
      </c>
      <c r="B4369" s="145" t="s">
        <v>8582</v>
      </c>
      <c r="C4369" s="150" t="s">
        <v>6580</v>
      </c>
      <c r="D4369" s="181">
        <v>1.8565186474006623E-4</v>
      </c>
      <c r="E4369" s="192">
        <v>1.8565186474006623E-4</v>
      </c>
    </row>
    <row r="4370" spans="1:5" ht="45">
      <c r="A4370" s="135" t="s">
        <v>8583</v>
      </c>
      <c r="B4370" s="145" t="s">
        <v>8584</v>
      </c>
      <c r="C4370" s="150" t="s">
        <v>50</v>
      </c>
      <c r="D4370" s="172">
        <v>10.446000099182129</v>
      </c>
      <c r="E4370" s="183">
        <v>10.446000099182129</v>
      </c>
    </row>
    <row r="4371" spans="1:5" ht="45">
      <c r="A4371" s="135" t="s">
        <v>8585</v>
      </c>
      <c r="B4371" s="145" t="s">
        <v>8586</v>
      </c>
      <c r="C4371" s="150" t="s">
        <v>42</v>
      </c>
      <c r="D4371" s="177">
        <v>134.9271240234375</v>
      </c>
      <c r="E4371" s="188">
        <v>134.9271240234375</v>
      </c>
    </row>
    <row r="4372" spans="1:5" ht="45">
      <c r="A4372" s="135" t="s">
        <v>8587</v>
      </c>
      <c r="B4372" s="145" t="s">
        <v>8588</v>
      </c>
      <c r="C4372" s="150" t="s">
        <v>20</v>
      </c>
      <c r="D4372" s="177">
        <v>436.20523071289062</v>
      </c>
      <c r="E4372" s="188">
        <v>436.20523071289062</v>
      </c>
    </row>
    <row r="4373" spans="1:5" ht="45">
      <c r="A4373" s="135" t="s">
        <v>8589</v>
      </c>
      <c r="B4373" s="145" t="s">
        <v>8590</v>
      </c>
      <c r="C4373" s="150" t="s">
        <v>373</v>
      </c>
      <c r="D4373" s="171">
        <v>1.6857186555862427</v>
      </c>
      <c r="E4373" s="182">
        <v>1.6857186555862427</v>
      </c>
    </row>
    <row r="4374" spans="1:5" ht="45">
      <c r="A4374" s="135" t="s">
        <v>8591</v>
      </c>
      <c r="B4374" s="145" t="s">
        <v>8592</v>
      </c>
      <c r="C4374" s="150" t="s">
        <v>368</v>
      </c>
      <c r="D4374" s="177">
        <v>567.86907958984375</v>
      </c>
      <c r="E4374" s="188">
        <v>567.86907958984375</v>
      </c>
    </row>
    <row r="4375" spans="1:5" ht="45">
      <c r="A4375" s="135" t="s">
        <v>8593</v>
      </c>
      <c r="B4375" s="145" t="s">
        <v>8594</v>
      </c>
      <c r="C4375" s="150" t="s">
        <v>368</v>
      </c>
      <c r="D4375" s="176">
        <v>-1979.6195068359375</v>
      </c>
      <c r="E4375" s="187">
        <v>-1979.6195068359375</v>
      </c>
    </row>
    <row r="4376" spans="1:5" ht="45">
      <c r="A4376" s="135" t="s">
        <v>8595</v>
      </c>
      <c r="B4376" s="145" t="s">
        <v>8596</v>
      </c>
      <c r="C4376" s="150"/>
      <c r="D4376" s="178">
        <v>-0.1012297049164772</v>
      </c>
      <c r="E4376" s="189">
        <v>-0.1012297049164772</v>
      </c>
    </row>
    <row r="4377" spans="1:5" ht="45">
      <c r="A4377" s="135" t="s">
        <v>8597</v>
      </c>
      <c r="B4377" s="145" t="s">
        <v>8598</v>
      </c>
      <c r="C4377" s="150" t="s">
        <v>4743</v>
      </c>
      <c r="D4377" s="177">
        <v>931.02178955078125</v>
      </c>
      <c r="E4377" s="188">
        <v>931.02178955078125</v>
      </c>
    </row>
    <row r="4378" spans="1:5" ht="45">
      <c r="A4378" s="135" t="s">
        <v>8599</v>
      </c>
      <c r="B4378" s="145" t="s">
        <v>8600</v>
      </c>
      <c r="C4378" s="150" t="s">
        <v>373</v>
      </c>
      <c r="D4378" s="171">
        <v>4.271298885345459</v>
      </c>
      <c r="E4378" s="182">
        <v>4.271298885345459</v>
      </c>
    </row>
    <row r="4379" spans="1:5" ht="45">
      <c r="A4379" s="135" t="s">
        <v>8601</v>
      </c>
      <c r="B4379" s="145" t="s">
        <v>8602</v>
      </c>
      <c r="C4379" s="150" t="s">
        <v>6577</v>
      </c>
      <c r="D4379" s="178">
        <v>0.68597280979156494</v>
      </c>
      <c r="E4379" s="189">
        <v>0.68597280979156494</v>
      </c>
    </row>
    <row r="4380" spans="1:5" ht="45">
      <c r="A4380" s="135" t="s">
        <v>8603</v>
      </c>
      <c r="B4380" s="145" t="s">
        <v>8604</v>
      </c>
      <c r="C4380" s="150" t="s">
        <v>6580</v>
      </c>
      <c r="D4380" s="181">
        <v>2.0450427837204188E-4</v>
      </c>
      <c r="E4380" s="192">
        <v>2.0450427837204188E-4</v>
      </c>
    </row>
    <row r="4381" spans="1:5" ht="30">
      <c r="A4381" s="135" t="s">
        <v>8605</v>
      </c>
      <c r="B4381" s="145" t="s">
        <v>8606</v>
      </c>
      <c r="C4381" s="150" t="s">
        <v>50</v>
      </c>
      <c r="D4381" s="177">
        <v>108.92567443847656</v>
      </c>
      <c r="E4381" s="188">
        <v>108.92567443847656</v>
      </c>
    </row>
    <row r="4382" spans="1:5" ht="30">
      <c r="A4382" s="135" t="s">
        <v>8607</v>
      </c>
      <c r="B4382" s="145" t="s">
        <v>8608</v>
      </c>
      <c r="C4382" s="150" t="s">
        <v>42</v>
      </c>
      <c r="D4382" s="177">
        <v>149.23933410644531</v>
      </c>
      <c r="E4382" s="188">
        <v>149.23933410644531</v>
      </c>
    </row>
    <row r="4383" spans="1:5" ht="30">
      <c r="A4383" s="135" t="s">
        <v>8609</v>
      </c>
      <c r="B4383" s="145" t="s">
        <v>8610</v>
      </c>
      <c r="C4383" s="150" t="s">
        <v>20</v>
      </c>
      <c r="D4383" s="172">
        <v>33.950004577636719</v>
      </c>
      <c r="E4383" s="183">
        <v>33.950004577636719</v>
      </c>
    </row>
    <row r="4384" spans="1:5" ht="30">
      <c r="A4384" s="135" t="s">
        <v>8611</v>
      </c>
      <c r="B4384" s="145" t="s">
        <v>8612</v>
      </c>
      <c r="C4384" s="150" t="s">
        <v>373</v>
      </c>
      <c r="D4384" s="171">
        <v>1.8228429555892944</v>
      </c>
      <c r="E4384" s="182">
        <v>1.8228429555892944</v>
      </c>
    </row>
    <row r="4385" spans="1:5" ht="30">
      <c r="A4385" s="135" t="s">
        <v>8613</v>
      </c>
      <c r="B4385" s="145" t="s">
        <v>8614</v>
      </c>
      <c r="C4385" s="150" t="s">
        <v>368</v>
      </c>
      <c r="D4385" s="177">
        <v>635.43231201171875</v>
      </c>
      <c r="E4385" s="188">
        <v>635.43231201171875</v>
      </c>
    </row>
    <row r="4386" spans="1:5" ht="30">
      <c r="A4386" s="135" t="s">
        <v>8615</v>
      </c>
      <c r="B4386" s="145" t="s">
        <v>8616</v>
      </c>
      <c r="C4386" s="150" t="s">
        <v>368</v>
      </c>
      <c r="D4386" s="176">
        <v>-1912.05615234375</v>
      </c>
      <c r="E4386" s="187">
        <v>-1912.05615234375</v>
      </c>
    </row>
    <row r="4387" spans="1:5" ht="30">
      <c r="A4387" s="135" t="s">
        <v>8617</v>
      </c>
      <c r="B4387" s="145" t="s">
        <v>8618</v>
      </c>
      <c r="C4387" s="150"/>
      <c r="D4387" s="178">
        <v>-0.64175349473953247</v>
      </c>
      <c r="E4387" s="189">
        <v>-0.64175349473953247</v>
      </c>
    </row>
    <row r="4388" spans="1:5" ht="30">
      <c r="A4388" s="135" t="s">
        <v>8619</v>
      </c>
      <c r="B4388" s="145" t="s">
        <v>8620</v>
      </c>
      <c r="C4388" s="150" t="s">
        <v>4743</v>
      </c>
      <c r="D4388" s="177">
        <v>923.53521728515625</v>
      </c>
      <c r="E4388" s="188">
        <v>923.53521728515625</v>
      </c>
    </row>
    <row r="4389" spans="1:5" ht="30">
      <c r="A4389" s="135" t="s">
        <v>8621</v>
      </c>
      <c r="B4389" s="145" t="s">
        <v>8622</v>
      </c>
      <c r="C4389" s="150" t="s">
        <v>373</v>
      </c>
      <c r="D4389" s="171">
        <v>4.2760586738586426</v>
      </c>
      <c r="E4389" s="182">
        <v>4.2760586738586426</v>
      </c>
    </row>
    <row r="4390" spans="1:5" ht="30">
      <c r="A4390" s="135" t="s">
        <v>8623</v>
      </c>
      <c r="B4390" s="145" t="s">
        <v>8624</v>
      </c>
      <c r="C4390" s="150" t="s">
        <v>6577</v>
      </c>
      <c r="D4390" s="178">
        <v>0.69136697053909302</v>
      </c>
      <c r="E4390" s="189">
        <v>0.69136697053909302</v>
      </c>
    </row>
    <row r="4391" spans="1:5" ht="30">
      <c r="A4391" s="135" t="s">
        <v>8625</v>
      </c>
      <c r="B4391" s="145" t="s">
        <v>8626</v>
      </c>
      <c r="C4391" s="150" t="s">
        <v>6580</v>
      </c>
      <c r="D4391" s="181">
        <v>1.8565186474006623E-4</v>
      </c>
      <c r="E4391" s="192">
        <v>1.8565186474006623E-4</v>
      </c>
    </row>
    <row r="4392" spans="1:5" ht="30">
      <c r="A4392" s="135" t="s">
        <v>8627</v>
      </c>
      <c r="B4392" s="145" t="s">
        <v>8628</v>
      </c>
      <c r="C4392" s="150" t="s">
        <v>50</v>
      </c>
      <c r="D4392" s="177">
        <v>108.92567443847656</v>
      </c>
      <c r="E4392" s="188">
        <v>108.92567443847656</v>
      </c>
    </row>
    <row r="4393" spans="1:5" ht="30">
      <c r="A4393" s="135" t="s">
        <v>8629</v>
      </c>
      <c r="B4393" s="145" t="s">
        <v>8630</v>
      </c>
      <c r="C4393" s="150" t="s">
        <v>42</v>
      </c>
      <c r="D4393" s="177">
        <v>149.23933410644531</v>
      </c>
      <c r="E4393" s="188">
        <v>149.23933410644531</v>
      </c>
    </row>
    <row r="4394" spans="1:5" ht="30">
      <c r="A4394" s="135" t="s">
        <v>8631</v>
      </c>
      <c r="B4394" s="145" t="s">
        <v>8632</v>
      </c>
      <c r="C4394" s="150" t="s">
        <v>20</v>
      </c>
      <c r="D4394" s="172">
        <v>56.420001983642578</v>
      </c>
      <c r="E4394" s="183">
        <v>56.420001983642578</v>
      </c>
    </row>
    <row r="4395" spans="1:5" ht="30">
      <c r="A4395" s="135" t="s">
        <v>8633</v>
      </c>
      <c r="B4395" s="145" t="s">
        <v>8634</v>
      </c>
      <c r="C4395" s="150" t="s">
        <v>373</v>
      </c>
      <c r="D4395" s="171">
        <v>1.8228429555892944</v>
      </c>
      <c r="E4395" s="182">
        <v>1.8228429555892944</v>
      </c>
    </row>
    <row r="4396" spans="1:5" ht="30">
      <c r="A4396" s="135" t="s">
        <v>8635</v>
      </c>
      <c r="B4396" s="145" t="s">
        <v>8636</v>
      </c>
      <c r="C4396" s="150" t="s">
        <v>368</v>
      </c>
      <c r="D4396" s="177">
        <v>635.43231201171875</v>
      </c>
      <c r="E4396" s="188">
        <v>635.43231201171875</v>
      </c>
    </row>
    <row r="4397" spans="1:5" ht="30">
      <c r="A4397" s="135" t="s">
        <v>8637</v>
      </c>
      <c r="B4397" s="145" t="s">
        <v>8638</v>
      </c>
      <c r="C4397" s="150" t="s">
        <v>368</v>
      </c>
      <c r="D4397" s="176">
        <v>-1912.05615234375</v>
      </c>
      <c r="E4397" s="187">
        <v>-1912.05615234375</v>
      </c>
    </row>
    <row r="4398" spans="1:5" ht="30">
      <c r="A4398" s="135" t="s">
        <v>8639</v>
      </c>
      <c r="B4398" s="145" t="s">
        <v>8640</v>
      </c>
      <c r="C4398" s="150"/>
      <c r="D4398" s="178">
        <v>-0.64175349473953247</v>
      </c>
      <c r="E4398" s="189">
        <v>-0.64175349473953247</v>
      </c>
    </row>
    <row r="4399" spans="1:5" ht="30">
      <c r="A4399" s="135" t="s">
        <v>8641</v>
      </c>
      <c r="B4399" s="145" t="s">
        <v>8642</v>
      </c>
      <c r="C4399" s="150" t="s">
        <v>4743</v>
      </c>
      <c r="D4399" s="177">
        <v>923.53521728515625</v>
      </c>
      <c r="E4399" s="188">
        <v>923.53521728515625</v>
      </c>
    </row>
    <row r="4400" spans="1:5" ht="30">
      <c r="A4400" s="135" t="s">
        <v>8643</v>
      </c>
      <c r="B4400" s="145" t="s">
        <v>8644</v>
      </c>
      <c r="C4400" s="150" t="s">
        <v>373</v>
      </c>
      <c r="D4400" s="171">
        <v>4.2760586738586426</v>
      </c>
      <c r="E4400" s="182">
        <v>4.2760586738586426</v>
      </c>
    </row>
    <row r="4401" spans="1:5" ht="30">
      <c r="A4401" s="135" t="s">
        <v>8645</v>
      </c>
      <c r="B4401" s="145" t="s">
        <v>8646</v>
      </c>
      <c r="C4401" s="150" t="s">
        <v>6577</v>
      </c>
      <c r="D4401" s="178">
        <v>0.69136697053909302</v>
      </c>
      <c r="E4401" s="189">
        <v>0.69136697053909302</v>
      </c>
    </row>
    <row r="4402" spans="1:5" ht="30">
      <c r="A4402" s="135" t="s">
        <v>8647</v>
      </c>
      <c r="B4402" s="145" t="s">
        <v>8648</v>
      </c>
      <c r="C4402" s="150" t="s">
        <v>6580</v>
      </c>
      <c r="D4402" s="181">
        <v>1.8565186474006623E-4</v>
      </c>
      <c r="E4402" s="192">
        <v>1.8565186474006623E-4</v>
      </c>
    </row>
    <row r="4403" spans="1:5" ht="30">
      <c r="A4403" s="135" t="s">
        <v>8649</v>
      </c>
      <c r="B4403" s="145" t="s">
        <v>8650</v>
      </c>
      <c r="C4403" s="150" t="s">
        <v>50</v>
      </c>
      <c r="D4403" s="177">
        <v>101</v>
      </c>
      <c r="E4403" s="188">
        <v>101</v>
      </c>
    </row>
    <row r="4404" spans="1:5" ht="45">
      <c r="A4404" s="135" t="s">
        <v>8651</v>
      </c>
      <c r="B4404" s="145" t="s">
        <v>8652</v>
      </c>
      <c r="C4404" s="150" t="s">
        <v>42</v>
      </c>
      <c r="D4404" s="177">
        <v>534.001953125</v>
      </c>
      <c r="E4404" s="188">
        <v>534.001953125</v>
      </c>
    </row>
    <row r="4405" spans="1:5" ht="45">
      <c r="A4405" s="135" t="s">
        <v>8653</v>
      </c>
      <c r="B4405" s="145" t="s">
        <v>8654</v>
      </c>
      <c r="C4405" s="150" t="s">
        <v>20</v>
      </c>
      <c r="D4405" s="177">
        <v>491.35189819335937</v>
      </c>
      <c r="E4405" s="188">
        <v>491.35189819335937</v>
      </c>
    </row>
    <row r="4406" spans="1:5" ht="30">
      <c r="A4406" s="135" t="s">
        <v>8655</v>
      </c>
      <c r="B4406" s="145" t="s">
        <v>8656</v>
      </c>
      <c r="C4406" s="150" t="s">
        <v>373</v>
      </c>
      <c r="D4406" s="171">
        <v>6.7034802436828613</v>
      </c>
      <c r="E4406" s="182">
        <v>6.7034802436828613</v>
      </c>
    </row>
    <row r="4407" spans="1:5" ht="30">
      <c r="A4407" s="135" t="s">
        <v>8657</v>
      </c>
      <c r="B4407" s="145" t="s">
        <v>8658</v>
      </c>
      <c r="C4407" s="150" t="s">
        <v>368</v>
      </c>
      <c r="D4407" s="173">
        <v>3460.6953125</v>
      </c>
      <c r="E4407" s="184">
        <v>3460.6953125</v>
      </c>
    </row>
    <row r="4408" spans="1:5" ht="45">
      <c r="A4408" s="135" t="s">
        <v>8659</v>
      </c>
      <c r="B4408" s="145" t="s">
        <v>8660</v>
      </c>
      <c r="C4408" s="150" t="s">
        <v>368</v>
      </c>
      <c r="D4408" s="177">
        <v>913.20660400390625</v>
      </c>
      <c r="E4408" s="188">
        <v>913.20660400390625</v>
      </c>
    </row>
    <row r="4409" spans="1:5" ht="45">
      <c r="A4409" s="135" t="s">
        <v>8661</v>
      </c>
      <c r="B4409" s="145" t="s">
        <v>8662</v>
      </c>
      <c r="C4409" s="150"/>
      <c r="D4409" s="171">
        <v>1.5620114803314209</v>
      </c>
      <c r="E4409" s="182">
        <v>1.5620114803314209</v>
      </c>
    </row>
    <row r="4410" spans="1:5" ht="30">
      <c r="A4410" s="135" t="s">
        <v>8663</v>
      </c>
      <c r="B4410" s="145" t="s">
        <v>8664</v>
      </c>
      <c r="C4410" s="150" t="s">
        <v>4743</v>
      </c>
      <c r="D4410" s="172">
        <v>29.078296661376953</v>
      </c>
      <c r="E4410" s="183">
        <v>29.078296661376953</v>
      </c>
    </row>
    <row r="4411" spans="1:5" ht="45">
      <c r="A4411" s="135" t="s">
        <v>8665</v>
      </c>
      <c r="B4411" s="145" t="s">
        <v>8666</v>
      </c>
      <c r="C4411" s="150" t="s">
        <v>373</v>
      </c>
      <c r="D4411" s="171">
        <v>2.4944438934326172</v>
      </c>
      <c r="E4411" s="182">
        <v>2.4944438934326172</v>
      </c>
    </row>
    <row r="4412" spans="1:5" ht="45">
      <c r="A4412" s="135" t="s">
        <v>8667</v>
      </c>
      <c r="B4412" s="145" t="s">
        <v>8668</v>
      </c>
      <c r="C4412" s="150" t="s">
        <v>6577</v>
      </c>
      <c r="D4412" s="178">
        <v>7.9183168709278107E-2</v>
      </c>
      <c r="E4412" s="189">
        <v>7.9183168709278107E-2</v>
      </c>
    </row>
    <row r="4413" spans="1:5" ht="45">
      <c r="A4413" s="135" t="s">
        <v>8669</v>
      </c>
      <c r="B4413" s="145" t="s">
        <v>8670</v>
      </c>
      <c r="C4413" s="150" t="s">
        <v>6580</v>
      </c>
      <c r="D4413" s="179">
        <v>3.0358307412825525E-5</v>
      </c>
      <c r="E4413" s="190">
        <v>3.0358307412825525E-5</v>
      </c>
    </row>
    <row r="4414" spans="1:5" ht="60">
      <c r="A4414" s="135" t="s">
        <v>8671</v>
      </c>
      <c r="B4414" s="145" t="s">
        <v>8672</v>
      </c>
      <c r="C4414" s="150" t="s">
        <v>50</v>
      </c>
      <c r="D4414" s="177">
        <v>101</v>
      </c>
      <c r="E4414" s="188">
        <v>101</v>
      </c>
    </row>
    <row r="4415" spans="1:5" ht="60">
      <c r="A4415" s="135" t="s">
        <v>8673</v>
      </c>
      <c r="B4415" s="145" t="s">
        <v>8674</v>
      </c>
      <c r="C4415" s="150" t="s">
        <v>42</v>
      </c>
      <c r="D4415" s="177">
        <v>534.001953125</v>
      </c>
      <c r="E4415" s="188">
        <v>534.001953125</v>
      </c>
    </row>
    <row r="4416" spans="1:5" ht="60">
      <c r="A4416" s="135" t="s">
        <v>8675</v>
      </c>
      <c r="B4416" s="145" t="s">
        <v>8676</v>
      </c>
      <c r="C4416" s="150" t="s">
        <v>20</v>
      </c>
      <c r="D4416" s="177">
        <v>491.35189819335937</v>
      </c>
      <c r="E4416" s="188">
        <v>491.35189819335937</v>
      </c>
    </row>
    <row r="4417" spans="1:5" ht="45">
      <c r="A4417" s="135" t="s">
        <v>8677</v>
      </c>
      <c r="B4417" s="145" t="s">
        <v>8678</v>
      </c>
      <c r="C4417" s="150" t="s">
        <v>373</v>
      </c>
      <c r="D4417" s="171">
        <v>6.7034802436828613</v>
      </c>
      <c r="E4417" s="182">
        <v>6.7034802436828613</v>
      </c>
    </row>
    <row r="4418" spans="1:5" ht="60">
      <c r="A4418" s="135" t="s">
        <v>8679</v>
      </c>
      <c r="B4418" s="145" t="s">
        <v>8680</v>
      </c>
      <c r="C4418" s="150" t="s">
        <v>368</v>
      </c>
      <c r="D4418" s="173">
        <v>3460.6953125</v>
      </c>
      <c r="E4418" s="184">
        <v>3460.6953125</v>
      </c>
    </row>
    <row r="4419" spans="1:5" ht="60">
      <c r="A4419" s="135" t="s">
        <v>8681</v>
      </c>
      <c r="B4419" s="145" t="s">
        <v>8682</v>
      </c>
      <c r="C4419" s="150" t="s">
        <v>368</v>
      </c>
      <c r="D4419" s="177">
        <v>913.20660400390625</v>
      </c>
      <c r="E4419" s="188">
        <v>913.20660400390625</v>
      </c>
    </row>
    <row r="4420" spans="1:5" ht="60">
      <c r="A4420" s="135" t="s">
        <v>8683</v>
      </c>
      <c r="B4420" s="145" t="s">
        <v>8684</v>
      </c>
      <c r="C4420" s="150"/>
      <c r="D4420" s="171">
        <v>1.5620114803314209</v>
      </c>
      <c r="E4420" s="182">
        <v>1.5620114803314209</v>
      </c>
    </row>
    <row r="4421" spans="1:5" ht="45">
      <c r="A4421" s="135" t="s">
        <v>8685</v>
      </c>
      <c r="B4421" s="145" t="s">
        <v>8686</v>
      </c>
      <c r="C4421" s="150" t="s">
        <v>4743</v>
      </c>
      <c r="D4421" s="172">
        <v>29.078296661376953</v>
      </c>
      <c r="E4421" s="183">
        <v>29.078296661376953</v>
      </c>
    </row>
    <row r="4422" spans="1:5" ht="60">
      <c r="A4422" s="135" t="s">
        <v>8687</v>
      </c>
      <c r="B4422" s="145" t="s">
        <v>8688</v>
      </c>
      <c r="C4422" s="150" t="s">
        <v>373</v>
      </c>
      <c r="D4422" s="171">
        <v>2.4944438934326172</v>
      </c>
      <c r="E4422" s="182">
        <v>2.4944438934326172</v>
      </c>
    </row>
    <row r="4423" spans="1:5" ht="60">
      <c r="A4423" s="135" t="s">
        <v>8689</v>
      </c>
      <c r="B4423" s="145" t="s">
        <v>8690</v>
      </c>
      <c r="C4423" s="150" t="s">
        <v>6577</v>
      </c>
      <c r="D4423" s="178">
        <v>7.9183168709278107E-2</v>
      </c>
      <c r="E4423" s="189">
        <v>7.9183168709278107E-2</v>
      </c>
    </row>
    <row r="4424" spans="1:5" ht="60">
      <c r="A4424" s="135" t="s">
        <v>8691</v>
      </c>
      <c r="B4424" s="145" t="s">
        <v>8692</v>
      </c>
      <c r="C4424" s="150" t="s">
        <v>6580</v>
      </c>
      <c r="D4424" s="179">
        <v>3.0358307412825525E-5</v>
      </c>
      <c r="E4424" s="190">
        <v>3.0358307412825525E-5</v>
      </c>
    </row>
    <row r="4425" spans="1:5" ht="30">
      <c r="A4425" s="135" t="s">
        <v>8693</v>
      </c>
      <c r="B4425" s="145" t="s">
        <v>8694</v>
      </c>
      <c r="C4425" s="150" t="s">
        <v>50</v>
      </c>
      <c r="D4425" s="177">
        <v>108.28565979003906</v>
      </c>
      <c r="E4425" s="188">
        <v>108.28565979003906</v>
      </c>
    </row>
    <row r="4426" spans="1:5" ht="45">
      <c r="A4426" s="135" t="s">
        <v>8695</v>
      </c>
      <c r="B4426" s="145" t="s">
        <v>8696</v>
      </c>
      <c r="C4426" s="150" t="s">
        <v>42</v>
      </c>
      <c r="D4426" s="177">
        <v>237.11978149414062</v>
      </c>
      <c r="E4426" s="188">
        <v>237.11978149414062</v>
      </c>
    </row>
    <row r="4427" spans="1:5" ht="30">
      <c r="A4427" s="135" t="s">
        <v>8697</v>
      </c>
      <c r="B4427" s="145" t="s">
        <v>8698</v>
      </c>
      <c r="C4427" s="150" t="s">
        <v>20</v>
      </c>
      <c r="D4427" s="177">
        <v>457.38714599609375</v>
      </c>
      <c r="E4427" s="188">
        <v>457.38714599609375</v>
      </c>
    </row>
    <row r="4428" spans="1:5" ht="30">
      <c r="A4428" s="135" t="s">
        <v>8699</v>
      </c>
      <c r="B4428" s="145" t="s">
        <v>8700</v>
      </c>
      <c r="C4428" s="150" t="s">
        <v>373</v>
      </c>
      <c r="D4428" s="171">
        <v>2.6595351696014404</v>
      </c>
      <c r="E4428" s="182">
        <v>2.6595351696014404</v>
      </c>
    </row>
    <row r="4429" spans="1:5" ht="30">
      <c r="A4429" s="135" t="s">
        <v>8701</v>
      </c>
      <c r="B4429" s="145" t="s">
        <v>8702</v>
      </c>
      <c r="C4429" s="150" t="s">
        <v>368</v>
      </c>
      <c r="D4429" s="176">
        <v>1025.0123291015625</v>
      </c>
      <c r="E4429" s="187">
        <v>1025.0123291015625</v>
      </c>
    </row>
    <row r="4430" spans="1:5" ht="30">
      <c r="A4430" s="135" t="s">
        <v>8703</v>
      </c>
      <c r="B4430" s="145" t="s">
        <v>8704</v>
      </c>
      <c r="C4430" s="150" t="s">
        <v>368</v>
      </c>
      <c r="D4430" s="176">
        <v>-1522.4761962890625</v>
      </c>
      <c r="E4430" s="187">
        <v>-1522.4761962890625</v>
      </c>
    </row>
    <row r="4431" spans="1:5" ht="45">
      <c r="A4431" s="135" t="s">
        <v>8705</v>
      </c>
      <c r="B4431" s="145" t="s">
        <v>8706</v>
      </c>
      <c r="C4431" s="150"/>
      <c r="D4431" s="178">
        <v>-0.33008083701133728</v>
      </c>
      <c r="E4431" s="189">
        <v>-0.33008083701133728</v>
      </c>
    </row>
    <row r="4432" spans="1:5" ht="30">
      <c r="A4432" s="135" t="s">
        <v>8707</v>
      </c>
      <c r="B4432" s="145" t="s">
        <v>8708</v>
      </c>
      <c r="C4432" s="150" t="s">
        <v>4743</v>
      </c>
      <c r="D4432" s="177">
        <v>825.03521728515625</v>
      </c>
      <c r="E4432" s="188">
        <v>825.03521728515625</v>
      </c>
    </row>
    <row r="4433" spans="1:5" ht="45">
      <c r="A4433" s="135" t="s">
        <v>8709</v>
      </c>
      <c r="B4433" s="145" t="s">
        <v>8710</v>
      </c>
      <c r="C4433" s="150" t="s">
        <v>373</v>
      </c>
      <c r="D4433" s="171">
        <v>4.6670289039611816</v>
      </c>
      <c r="E4433" s="182">
        <v>4.6670289039611816</v>
      </c>
    </row>
    <row r="4434" spans="1:5" ht="45">
      <c r="A4434" s="135" t="s">
        <v>8711</v>
      </c>
      <c r="B4434" s="145" t="s">
        <v>8712</v>
      </c>
      <c r="C4434" s="150" t="s">
        <v>6577</v>
      </c>
      <c r="D4434" s="178">
        <v>0.64110773801803589</v>
      </c>
      <c r="E4434" s="189">
        <v>0.64110773801803589</v>
      </c>
    </row>
    <row r="4435" spans="1:5" ht="45">
      <c r="A4435" s="135" t="s">
        <v>8713</v>
      </c>
      <c r="B4435" s="145" t="s">
        <v>8714</v>
      </c>
      <c r="C4435" s="150" t="s">
        <v>6580</v>
      </c>
      <c r="D4435" s="181">
        <v>1.1388425627956167E-4</v>
      </c>
      <c r="E4435" s="192">
        <v>1.1388425627956167E-4</v>
      </c>
    </row>
    <row r="4436" spans="1:5" ht="30">
      <c r="A4436" s="135" t="s">
        <v>8715</v>
      </c>
      <c r="B4436" s="145" t="s">
        <v>8716</v>
      </c>
      <c r="C4436" s="150" t="s">
        <v>50</v>
      </c>
      <c r="D4436" s="171">
        <v>4.4642000198364258</v>
      </c>
      <c r="E4436" s="182">
        <v>4.4642000198364258</v>
      </c>
    </row>
    <row r="4437" spans="1:5" ht="30">
      <c r="A4437" s="135" t="s">
        <v>8717</v>
      </c>
      <c r="B4437" s="145" t="s">
        <v>8718</v>
      </c>
      <c r="C4437" s="150" t="s">
        <v>42</v>
      </c>
      <c r="D4437" s="177">
        <v>348.98095703125</v>
      </c>
      <c r="E4437" s="188">
        <v>348.98095703125</v>
      </c>
    </row>
    <row r="4438" spans="1:5" ht="30">
      <c r="A4438" s="135" t="s">
        <v>8719</v>
      </c>
      <c r="B4438" s="145" t="s">
        <v>8720</v>
      </c>
      <c r="C4438" s="150" t="s">
        <v>20</v>
      </c>
      <c r="D4438" s="171">
        <v>6.8375811576843262</v>
      </c>
      <c r="E4438" s="182">
        <v>6.8375811576843262</v>
      </c>
    </row>
    <row r="4439" spans="1:5" ht="30">
      <c r="A4439" s="135" t="s">
        <v>8721</v>
      </c>
      <c r="B4439" s="145" t="s">
        <v>8722</v>
      </c>
      <c r="C4439" s="150" t="s">
        <v>373</v>
      </c>
      <c r="D4439" s="171">
        <v>7.6846880912780762</v>
      </c>
      <c r="E4439" s="182">
        <v>7.6846880912780762</v>
      </c>
    </row>
    <row r="4440" spans="1:5" ht="30">
      <c r="A4440" s="135" t="s">
        <v>8723</v>
      </c>
      <c r="B4440" s="145" t="s">
        <v>8724</v>
      </c>
      <c r="C4440" s="150" t="s">
        <v>368</v>
      </c>
      <c r="D4440" s="173">
        <v>3167</v>
      </c>
      <c r="E4440" s="184">
        <v>3167</v>
      </c>
    </row>
    <row r="4441" spans="1:5" ht="30">
      <c r="A4441" s="135" t="s">
        <v>8725</v>
      </c>
      <c r="B4441" s="145" t="s">
        <v>8726</v>
      </c>
      <c r="C4441" s="150" t="s">
        <v>368</v>
      </c>
      <c r="D4441" s="177">
        <v>619.51129150390625</v>
      </c>
      <c r="E4441" s="188">
        <v>619.51129150390625</v>
      </c>
    </row>
    <row r="4442" spans="1:5" ht="30">
      <c r="A4442" s="135" t="s">
        <v>8727</v>
      </c>
      <c r="B4442" s="145" t="s">
        <v>8728</v>
      </c>
      <c r="C4442" s="150"/>
      <c r="D4442" s="171">
        <v>1.1998863220214844</v>
      </c>
      <c r="E4442" s="182">
        <v>1.1998863220214844</v>
      </c>
    </row>
    <row r="4443" spans="1:5" ht="30">
      <c r="A4443" s="135" t="s">
        <v>8729</v>
      </c>
      <c r="B4443" s="145" t="s">
        <v>8730</v>
      </c>
      <c r="C4443" s="150" t="s">
        <v>4743</v>
      </c>
      <c r="D4443" s="171">
        <v>1.5672078132629395</v>
      </c>
      <c r="E4443" s="182">
        <v>1.5672078132629395</v>
      </c>
    </row>
    <row r="4444" spans="1:5" ht="30">
      <c r="A4444" s="135" t="s">
        <v>8731</v>
      </c>
      <c r="B4444" s="145" t="s">
        <v>8732</v>
      </c>
      <c r="C4444" s="150" t="s">
        <v>373</v>
      </c>
      <c r="D4444" s="171">
        <v>2.0660796165466309</v>
      </c>
      <c r="E4444" s="182">
        <v>2.0660796165466309</v>
      </c>
    </row>
    <row r="4445" spans="1:5" ht="30">
      <c r="A4445" s="135" t="s">
        <v>8733</v>
      </c>
      <c r="B4445" s="145" t="s">
        <v>8734</v>
      </c>
      <c r="C4445" s="150" t="s">
        <v>6577</v>
      </c>
      <c r="D4445" s="178">
        <v>4.9206148833036423E-2</v>
      </c>
      <c r="E4445" s="189">
        <v>4.9206148833036423E-2</v>
      </c>
    </row>
    <row r="4446" spans="1:5" ht="30">
      <c r="A4446" s="135" t="s">
        <v>8735</v>
      </c>
      <c r="B4446" s="145" t="s">
        <v>8736</v>
      </c>
      <c r="C4446" s="150" t="s">
        <v>6580</v>
      </c>
      <c r="D4446" s="179">
        <v>2.2314838133752346E-5</v>
      </c>
      <c r="E4446" s="190">
        <v>2.2314838133752346E-5</v>
      </c>
    </row>
    <row r="4447" spans="1:5" ht="30">
      <c r="A4447" s="135" t="s">
        <v>8737</v>
      </c>
      <c r="B4447" s="145" t="s">
        <v>8738</v>
      </c>
      <c r="C4447" s="150" t="s">
        <v>50</v>
      </c>
      <c r="D4447" s="172">
        <v>21.979999542236328</v>
      </c>
      <c r="E4447" s="183">
        <v>21.979999542236328</v>
      </c>
    </row>
    <row r="4448" spans="1:5" ht="30">
      <c r="A4448" s="135" t="s">
        <v>8739</v>
      </c>
      <c r="B4448" s="145" t="s">
        <v>8740</v>
      </c>
      <c r="C4448" s="150" t="s">
        <v>42</v>
      </c>
      <c r="D4448" s="177">
        <v>533.99920654296875</v>
      </c>
      <c r="E4448" s="188">
        <v>533.99920654296875</v>
      </c>
    </row>
    <row r="4449" spans="1:5" ht="30">
      <c r="A4449" s="135" t="s">
        <v>8741</v>
      </c>
      <c r="B4449" s="145" t="s">
        <v>8742</v>
      </c>
      <c r="C4449" s="150" t="s">
        <v>20</v>
      </c>
      <c r="D4449" s="177">
        <v>457.77401733398437</v>
      </c>
      <c r="E4449" s="188">
        <v>457.77401733398437</v>
      </c>
    </row>
    <row r="4450" spans="1:5" ht="30">
      <c r="A4450" s="135" t="s">
        <v>8743</v>
      </c>
      <c r="B4450" s="145" t="s">
        <v>8744</v>
      </c>
      <c r="C4450" s="150" t="s">
        <v>373</v>
      </c>
      <c r="D4450" s="171">
        <v>7.4833197593688965</v>
      </c>
      <c r="E4450" s="182">
        <v>7.4833197593688965</v>
      </c>
    </row>
    <row r="4451" spans="1:5" ht="30">
      <c r="A4451" s="135" t="s">
        <v>8745</v>
      </c>
      <c r="B4451" s="145" t="s">
        <v>8746</v>
      </c>
      <c r="C4451" s="150" t="s">
        <v>368</v>
      </c>
      <c r="D4451" s="173">
        <v>3541.39013671875</v>
      </c>
      <c r="E4451" s="184">
        <v>3541.39013671875</v>
      </c>
    </row>
    <row r="4452" spans="1:5" ht="30">
      <c r="A4452" s="135" t="s">
        <v>8747</v>
      </c>
      <c r="B4452" s="145" t="s">
        <v>8748</v>
      </c>
      <c r="C4452" s="150" t="s">
        <v>368</v>
      </c>
      <c r="D4452" s="177">
        <v>993.90167236328125</v>
      </c>
      <c r="E4452" s="188">
        <v>993.90167236328125</v>
      </c>
    </row>
    <row r="4453" spans="1:5" ht="30">
      <c r="A4453" s="135" t="s">
        <v>8749</v>
      </c>
      <c r="B4453" s="145" t="s">
        <v>8750</v>
      </c>
      <c r="C4453" s="150"/>
      <c r="D4453" s="171">
        <v>1.3964875936508179</v>
      </c>
      <c r="E4453" s="182">
        <v>1.3964875936508179</v>
      </c>
    </row>
    <row r="4454" spans="1:5" ht="30">
      <c r="A4454" s="135" t="s">
        <v>8751</v>
      </c>
      <c r="B4454" s="145" t="s">
        <v>8752</v>
      </c>
      <c r="C4454" s="150" t="s">
        <v>4743</v>
      </c>
      <c r="D4454" s="171">
        <v>5.9853668212890625</v>
      </c>
      <c r="E4454" s="182">
        <v>5.9853668212890625</v>
      </c>
    </row>
    <row r="4455" spans="1:5" ht="30">
      <c r="A4455" s="135" t="s">
        <v>8753</v>
      </c>
      <c r="B4455" s="145" t="s">
        <v>8754</v>
      </c>
      <c r="C4455" s="150" t="s">
        <v>373</v>
      </c>
      <c r="D4455" s="171">
        <v>2.2168838977813721</v>
      </c>
      <c r="E4455" s="182">
        <v>2.2168838977813721</v>
      </c>
    </row>
    <row r="4456" spans="1:5" ht="30">
      <c r="A4456" s="135" t="s">
        <v>8755</v>
      </c>
      <c r="B4456" s="145" t="s">
        <v>8756</v>
      </c>
      <c r="C4456" s="150" t="s">
        <v>6577</v>
      </c>
      <c r="D4456" s="178">
        <v>7.2692655026912689E-2</v>
      </c>
      <c r="E4456" s="189">
        <v>7.2692655026912689E-2</v>
      </c>
    </row>
    <row r="4457" spans="1:5" ht="30">
      <c r="A4457" s="135" t="s">
        <v>8757</v>
      </c>
      <c r="B4457" s="145" t="s">
        <v>8758</v>
      </c>
      <c r="C4457" s="150" t="s">
        <v>6580</v>
      </c>
      <c r="D4457" s="179">
        <v>3.0014980438863859E-5</v>
      </c>
      <c r="E4457" s="190">
        <v>3.0014980438863859E-5</v>
      </c>
    </row>
    <row r="4458" spans="1:5" ht="30">
      <c r="A4458" s="135" t="s">
        <v>8759</v>
      </c>
      <c r="B4458" s="145" t="s">
        <v>8760</v>
      </c>
      <c r="C4458" s="150" t="s">
        <v>50</v>
      </c>
      <c r="D4458" s="172">
        <v>21.979999542236328</v>
      </c>
      <c r="E4458" s="183">
        <v>21.979999542236328</v>
      </c>
    </row>
    <row r="4459" spans="1:5" ht="45">
      <c r="A4459" s="135" t="s">
        <v>8761</v>
      </c>
      <c r="B4459" s="145" t="s">
        <v>8762</v>
      </c>
      <c r="C4459" s="150" t="s">
        <v>42</v>
      </c>
      <c r="D4459" s="177">
        <v>533.99920654296875</v>
      </c>
      <c r="E4459" s="188">
        <v>533.99920654296875</v>
      </c>
    </row>
    <row r="4460" spans="1:5" ht="45">
      <c r="A4460" s="135" t="s">
        <v>8763</v>
      </c>
      <c r="B4460" s="145" t="s">
        <v>8764</v>
      </c>
      <c r="C4460" s="150" t="s">
        <v>20</v>
      </c>
      <c r="D4460" s="177">
        <v>457.77401733398437</v>
      </c>
      <c r="E4460" s="188">
        <v>457.77401733398437</v>
      </c>
    </row>
    <row r="4461" spans="1:5" ht="30">
      <c r="A4461" s="135" t="s">
        <v>8765</v>
      </c>
      <c r="B4461" s="145" t="s">
        <v>8766</v>
      </c>
      <c r="C4461" s="150" t="s">
        <v>373</v>
      </c>
      <c r="D4461" s="171">
        <v>7.4833197593688965</v>
      </c>
      <c r="E4461" s="182">
        <v>7.4833197593688965</v>
      </c>
    </row>
    <row r="4462" spans="1:5" ht="30">
      <c r="A4462" s="135" t="s">
        <v>8767</v>
      </c>
      <c r="B4462" s="145" t="s">
        <v>8768</v>
      </c>
      <c r="C4462" s="150" t="s">
        <v>368</v>
      </c>
      <c r="D4462" s="173">
        <v>3541.39013671875</v>
      </c>
      <c r="E4462" s="184">
        <v>3541.39013671875</v>
      </c>
    </row>
    <row r="4463" spans="1:5" ht="45">
      <c r="A4463" s="135" t="s">
        <v>8769</v>
      </c>
      <c r="B4463" s="145" t="s">
        <v>8770</v>
      </c>
      <c r="C4463" s="150" t="s">
        <v>368</v>
      </c>
      <c r="D4463" s="177">
        <v>993.90167236328125</v>
      </c>
      <c r="E4463" s="188">
        <v>993.90167236328125</v>
      </c>
    </row>
    <row r="4464" spans="1:5" ht="45">
      <c r="A4464" s="135" t="s">
        <v>8771</v>
      </c>
      <c r="B4464" s="145" t="s">
        <v>8772</v>
      </c>
      <c r="C4464" s="150"/>
      <c r="D4464" s="171">
        <v>1.3964875936508179</v>
      </c>
      <c r="E4464" s="182">
        <v>1.3964875936508179</v>
      </c>
    </row>
    <row r="4465" spans="1:5" ht="30">
      <c r="A4465" s="135" t="s">
        <v>8773</v>
      </c>
      <c r="B4465" s="145" t="s">
        <v>8774</v>
      </c>
      <c r="C4465" s="150" t="s">
        <v>4743</v>
      </c>
      <c r="D4465" s="171">
        <v>5.9853668212890625</v>
      </c>
      <c r="E4465" s="182">
        <v>5.9853668212890625</v>
      </c>
    </row>
    <row r="4466" spans="1:5" ht="45">
      <c r="A4466" s="135" t="s">
        <v>8775</v>
      </c>
      <c r="B4466" s="145" t="s">
        <v>8776</v>
      </c>
      <c r="C4466" s="150" t="s">
        <v>373</v>
      </c>
      <c r="D4466" s="171">
        <v>2.2168838977813721</v>
      </c>
      <c r="E4466" s="182">
        <v>2.2168838977813721</v>
      </c>
    </row>
    <row r="4467" spans="1:5" ht="45">
      <c r="A4467" s="135" t="s">
        <v>8777</v>
      </c>
      <c r="B4467" s="145" t="s">
        <v>8778</v>
      </c>
      <c r="C4467" s="150" t="s">
        <v>6577</v>
      </c>
      <c r="D4467" s="178">
        <v>7.2692655026912689E-2</v>
      </c>
      <c r="E4467" s="189">
        <v>7.2692655026912689E-2</v>
      </c>
    </row>
    <row r="4468" spans="1:5" ht="45">
      <c r="A4468" s="135" t="s">
        <v>8779</v>
      </c>
      <c r="B4468" s="145" t="s">
        <v>8780</v>
      </c>
      <c r="C4468" s="150" t="s">
        <v>6580</v>
      </c>
      <c r="D4468" s="179">
        <v>3.0014980438863859E-5</v>
      </c>
      <c r="E4468" s="190">
        <v>3.0014980438863859E-5</v>
      </c>
    </row>
    <row r="4469" spans="1:5" ht="45">
      <c r="A4469" s="135" t="s">
        <v>8781</v>
      </c>
      <c r="B4469" s="145" t="s">
        <v>8782</v>
      </c>
      <c r="C4469" s="150" t="s">
        <v>50</v>
      </c>
      <c r="D4469" s="177">
        <v>107.28739929199219</v>
      </c>
      <c r="E4469" s="188">
        <v>107.28739929199219</v>
      </c>
    </row>
    <row r="4470" spans="1:5" ht="45">
      <c r="A4470" s="135" t="s">
        <v>8783</v>
      </c>
      <c r="B4470" s="145" t="s">
        <v>8784</v>
      </c>
      <c r="C4470" s="150" t="s">
        <v>42</v>
      </c>
      <c r="D4470" s="177">
        <v>146.79887390136719</v>
      </c>
      <c r="E4470" s="188">
        <v>146.79887390136719</v>
      </c>
    </row>
    <row r="4471" spans="1:5" ht="45">
      <c r="A4471" s="135" t="s">
        <v>8785</v>
      </c>
      <c r="B4471" s="145" t="s">
        <v>8786</v>
      </c>
      <c r="C4471" s="150" t="s">
        <v>20</v>
      </c>
      <c r="D4471" s="171">
        <v>7.0500001907348633</v>
      </c>
      <c r="E4471" s="182">
        <v>7.0500001907348633</v>
      </c>
    </row>
    <row r="4472" spans="1:5" ht="45">
      <c r="A4472" s="135" t="s">
        <v>8787</v>
      </c>
      <c r="B4472" s="145" t="s">
        <v>8788</v>
      </c>
      <c r="C4472" s="150" t="s">
        <v>373</v>
      </c>
      <c r="D4472" s="171">
        <v>1.7982532978057861</v>
      </c>
      <c r="E4472" s="182">
        <v>1.7982532978057861</v>
      </c>
    </row>
    <row r="4473" spans="1:5" ht="45">
      <c r="A4473" s="135" t="s">
        <v>8789</v>
      </c>
      <c r="B4473" s="145" t="s">
        <v>8790</v>
      </c>
      <c r="C4473" s="150" t="s">
        <v>368</v>
      </c>
      <c r="D4473" s="177">
        <v>624.90228271484375</v>
      </c>
      <c r="E4473" s="188">
        <v>624.90228271484375</v>
      </c>
    </row>
    <row r="4474" spans="1:5" ht="45">
      <c r="A4474" s="135" t="s">
        <v>8791</v>
      </c>
      <c r="B4474" s="145" t="s">
        <v>8792</v>
      </c>
      <c r="C4474" s="150" t="s">
        <v>368</v>
      </c>
      <c r="D4474" s="176">
        <v>-1922.5863037109375</v>
      </c>
      <c r="E4474" s="187">
        <v>-1922.5863037109375</v>
      </c>
    </row>
    <row r="4475" spans="1:5" ht="45">
      <c r="A4475" s="135" t="s">
        <v>8793</v>
      </c>
      <c r="B4475" s="145" t="s">
        <v>8794</v>
      </c>
      <c r="C4475" s="150"/>
      <c r="D4475" s="178">
        <v>-0.63954776525497437</v>
      </c>
      <c r="E4475" s="189">
        <v>-0.63954776525497437</v>
      </c>
    </row>
    <row r="4476" spans="1:5" ht="45">
      <c r="A4476" s="135" t="s">
        <v>8795</v>
      </c>
      <c r="B4476" s="145" t="s">
        <v>8796</v>
      </c>
      <c r="C4476" s="150" t="s">
        <v>4743</v>
      </c>
      <c r="D4476" s="177">
        <v>925.6572265625</v>
      </c>
      <c r="E4476" s="188">
        <v>925.6572265625</v>
      </c>
    </row>
    <row r="4477" spans="1:5" ht="45">
      <c r="A4477" s="135" t="s">
        <v>8797</v>
      </c>
      <c r="B4477" s="145" t="s">
        <v>8798</v>
      </c>
      <c r="C4477" s="150" t="s">
        <v>373</v>
      </c>
      <c r="D4477" s="171">
        <v>4.2707915306091309</v>
      </c>
      <c r="E4477" s="182">
        <v>4.2707915306091309</v>
      </c>
    </row>
    <row r="4478" spans="1:5" ht="45">
      <c r="A4478" s="135" t="s">
        <v>8799</v>
      </c>
      <c r="B4478" s="145" t="s">
        <v>8800</v>
      </c>
      <c r="C4478" s="150" t="s">
        <v>6577</v>
      </c>
      <c r="D4478" s="178">
        <v>0.69153392314910889</v>
      </c>
      <c r="E4478" s="189">
        <v>0.69153392314910889</v>
      </c>
    </row>
    <row r="4479" spans="1:5" ht="45">
      <c r="A4479" s="135" t="s">
        <v>8801</v>
      </c>
      <c r="B4479" s="145" t="s">
        <v>8802</v>
      </c>
      <c r="C4479" s="150" t="s">
        <v>6580</v>
      </c>
      <c r="D4479" s="181">
        <v>1.8894977984018624E-4</v>
      </c>
      <c r="E4479" s="192">
        <v>1.8894977984018624E-4</v>
      </c>
    </row>
    <row r="4480" spans="1:5" ht="45">
      <c r="A4480" s="135" t="s">
        <v>8803</v>
      </c>
      <c r="B4480" s="145" t="s">
        <v>8804</v>
      </c>
      <c r="C4480" s="150" t="s">
        <v>50</v>
      </c>
      <c r="D4480" s="172">
        <v>74.028610229492187</v>
      </c>
      <c r="E4480" s="183">
        <v>74.028610229492187</v>
      </c>
    </row>
    <row r="4481" spans="1:5" ht="45">
      <c r="A4481" s="135" t="s">
        <v>8805</v>
      </c>
      <c r="B4481" s="145" t="s">
        <v>8806</v>
      </c>
      <c r="C4481" s="150" t="s">
        <v>42</v>
      </c>
      <c r="D4481" s="177">
        <v>144.20291137695312</v>
      </c>
      <c r="E4481" s="188">
        <v>144.20291137695312</v>
      </c>
    </row>
    <row r="4482" spans="1:5" ht="45">
      <c r="A4482" s="135" t="s">
        <v>8807</v>
      </c>
      <c r="B4482" s="145" t="s">
        <v>8808</v>
      </c>
      <c r="C4482" s="150" t="s">
        <v>20</v>
      </c>
      <c r="D4482" s="172">
        <v>15.420000076293945</v>
      </c>
      <c r="E4482" s="183">
        <v>15.420000076293945</v>
      </c>
    </row>
    <row r="4483" spans="1:5" ht="45">
      <c r="A4483" s="135" t="s">
        <v>8809</v>
      </c>
      <c r="B4483" s="145" t="s">
        <v>8810</v>
      </c>
      <c r="C4483" s="150" t="s">
        <v>373</v>
      </c>
      <c r="D4483" s="171">
        <v>1.7752468585968018</v>
      </c>
      <c r="E4483" s="182">
        <v>1.7752468585968018</v>
      </c>
    </row>
    <row r="4484" spans="1:5" ht="45">
      <c r="A4484" s="135" t="s">
        <v>8811</v>
      </c>
      <c r="B4484" s="145" t="s">
        <v>8812</v>
      </c>
      <c r="C4484" s="150" t="s">
        <v>368</v>
      </c>
      <c r="D4484" s="177">
        <v>611.67242431640625</v>
      </c>
      <c r="E4484" s="188">
        <v>611.67242431640625</v>
      </c>
    </row>
    <row r="4485" spans="1:5" ht="45">
      <c r="A4485" s="135" t="s">
        <v>8813</v>
      </c>
      <c r="B4485" s="145" t="s">
        <v>8814</v>
      </c>
      <c r="C4485" s="150" t="s">
        <v>368</v>
      </c>
      <c r="D4485" s="176">
        <v>-1935.816162109375</v>
      </c>
      <c r="E4485" s="187">
        <v>-1935.816162109375</v>
      </c>
    </row>
    <row r="4486" spans="1:5" ht="45">
      <c r="A4486" s="135" t="s">
        <v>8815</v>
      </c>
      <c r="B4486" s="145" t="s">
        <v>8816</v>
      </c>
      <c r="C4486" s="150"/>
      <c r="D4486" s="178">
        <v>-0.45709839463233948</v>
      </c>
      <c r="E4486" s="189">
        <v>-0.45709839463233948</v>
      </c>
    </row>
    <row r="4487" spans="1:5" ht="45">
      <c r="A4487" s="135" t="s">
        <v>8817</v>
      </c>
      <c r="B4487" s="145" t="s">
        <v>8818</v>
      </c>
      <c r="C4487" s="150" t="s">
        <v>4743</v>
      </c>
      <c r="D4487" s="177">
        <v>926.2022705078125</v>
      </c>
      <c r="E4487" s="188">
        <v>926.2022705078125</v>
      </c>
    </row>
    <row r="4488" spans="1:5" ht="45">
      <c r="A4488" s="135" t="s">
        <v>8819</v>
      </c>
      <c r="B4488" s="145" t="s">
        <v>8820</v>
      </c>
      <c r="C4488" s="150" t="s">
        <v>373</v>
      </c>
      <c r="D4488" s="171">
        <v>4.274268627166748</v>
      </c>
      <c r="E4488" s="182">
        <v>4.274268627166748</v>
      </c>
    </row>
    <row r="4489" spans="1:5" ht="45">
      <c r="A4489" s="135" t="s">
        <v>8821</v>
      </c>
      <c r="B4489" s="145" t="s">
        <v>8822</v>
      </c>
      <c r="C4489" s="150" t="s">
        <v>6577</v>
      </c>
      <c r="D4489" s="178">
        <v>0.68964242935180664</v>
      </c>
      <c r="E4489" s="189">
        <v>0.68964242935180664</v>
      </c>
    </row>
    <row r="4490" spans="1:5" ht="45">
      <c r="A4490" s="135" t="s">
        <v>8823</v>
      </c>
      <c r="B4490" s="145" t="s">
        <v>8824</v>
      </c>
      <c r="C4490" s="150" t="s">
        <v>6580</v>
      </c>
      <c r="D4490" s="181">
        <v>1.9178628281224519E-4</v>
      </c>
      <c r="E4490" s="192">
        <v>1.9178628281224519E-4</v>
      </c>
    </row>
    <row r="4491" spans="1:5" ht="45">
      <c r="A4491" s="135" t="s">
        <v>8825</v>
      </c>
      <c r="B4491" s="145" t="s">
        <v>8826</v>
      </c>
      <c r="C4491" s="150" t="s">
        <v>50</v>
      </c>
      <c r="D4491" s="172">
        <v>10.859679222106934</v>
      </c>
      <c r="E4491" s="183">
        <v>10.859679222106934</v>
      </c>
    </row>
    <row r="4492" spans="1:5" ht="45">
      <c r="A4492" s="135" t="s">
        <v>8827</v>
      </c>
      <c r="B4492" s="145" t="s">
        <v>8828</v>
      </c>
      <c r="C4492" s="150" t="s">
        <v>42</v>
      </c>
      <c r="D4492" s="177">
        <v>116.10707092285156</v>
      </c>
      <c r="E4492" s="188">
        <v>116.10707092285156</v>
      </c>
    </row>
    <row r="4493" spans="1:5" ht="45">
      <c r="A4493" s="135" t="s">
        <v>8829</v>
      </c>
      <c r="B4493" s="145" t="s">
        <v>8830</v>
      </c>
      <c r="C4493" s="150" t="s">
        <v>20</v>
      </c>
      <c r="D4493" s="177">
        <v>436.20523071289062</v>
      </c>
      <c r="E4493" s="188">
        <v>436.20523071289062</v>
      </c>
    </row>
    <row r="4494" spans="1:5" ht="45">
      <c r="A4494" s="135" t="s">
        <v>8831</v>
      </c>
      <c r="B4494" s="145" t="s">
        <v>8832</v>
      </c>
      <c r="C4494" s="150" t="s">
        <v>373</v>
      </c>
      <c r="D4494" s="171">
        <v>1.4848073720932007</v>
      </c>
      <c r="E4494" s="182">
        <v>1.4848073720932007</v>
      </c>
    </row>
    <row r="4495" spans="1:5" ht="45">
      <c r="A4495" s="135" t="s">
        <v>8833</v>
      </c>
      <c r="B4495" s="145" t="s">
        <v>8834</v>
      </c>
      <c r="C4495" s="150" t="s">
        <v>368</v>
      </c>
      <c r="D4495" s="177">
        <v>487.86807250976563</v>
      </c>
      <c r="E4495" s="188">
        <v>487.86807250976563</v>
      </c>
    </row>
    <row r="4496" spans="1:5" ht="45">
      <c r="A4496" s="135" t="s">
        <v>8835</v>
      </c>
      <c r="B4496" s="145" t="s">
        <v>8836</v>
      </c>
      <c r="C4496" s="150" t="s">
        <v>368</v>
      </c>
      <c r="D4496" s="176">
        <v>-2059.620361328125</v>
      </c>
      <c r="E4496" s="187">
        <v>-2059.620361328125</v>
      </c>
    </row>
    <row r="4497" spans="1:5" ht="45">
      <c r="A4497" s="135" t="s">
        <v>8837</v>
      </c>
      <c r="B4497" s="145" t="s">
        <v>8838</v>
      </c>
      <c r="C4497" s="150"/>
      <c r="D4497" s="178">
        <v>-0.14529427886009216</v>
      </c>
      <c r="E4497" s="189">
        <v>-0.14529427886009216</v>
      </c>
    </row>
    <row r="4498" spans="1:5" ht="45">
      <c r="A4498" s="135" t="s">
        <v>8839</v>
      </c>
      <c r="B4498" s="145" t="s">
        <v>8840</v>
      </c>
      <c r="C4498" s="150" t="s">
        <v>4743</v>
      </c>
      <c r="D4498" s="177">
        <v>946.69537353515625</v>
      </c>
      <c r="E4498" s="188">
        <v>946.69537353515625</v>
      </c>
    </row>
    <row r="4499" spans="1:5" ht="45">
      <c r="A4499" s="135" t="s">
        <v>8841</v>
      </c>
      <c r="B4499" s="145" t="s">
        <v>8842</v>
      </c>
      <c r="C4499" s="150" t="s">
        <v>373</v>
      </c>
      <c r="D4499" s="171">
        <v>4.2356266975402832</v>
      </c>
      <c r="E4499" s="182">
        <v>4.2356266975402832</v>
      </c>
    </row>
    <row r="4500" spans="1:5" ht="45">
      <c r="A4500" s="135" t="s">
        <v>8843</v>
      </c>
      <c r="B4500" s="145" t="s">
        <v>8844</v>
      </c>
      <c r="C4500" s="150" t="s">
        <v>6577</v>
      </c>
      <c r="D4500" s="178">
        <v>0.68392455577850342</v>
      </c>
      <c r="E4500" s="189">
        <v>0.68392455577850342</v>
      </c>
    </row>
    <row r="4501" spans="1:5" ht="45">
      <c r="A4501" s="135" t="s">
        <v>8845</v>
      </c>
      <c r="B4501" s="145" t="s">
        <v>8846</v>
      </c>
      <c r="C4501" s="150" t="s">
        <v>6580</v>
      </c>
      <c r="D4501" s="181">
        <v>2.4082075105980039E-4</v>
      </c>
      <c r="E4501" s="192">
        <v>2.4082075105980039E-4</v>
      </c>
    </row>
    <row r="4502" spans="1:5" ht="45">
      <c r="A4502" s="135" t="s">
        <v>8847</v>
      </c>
      <c r="B4502" s="145" t="s">
        <v>8848</v>
      </c>
      <c r="C4502" s="150" t="s">
        <v>50</v>
      </c>
      <c r="D4502" s="172">
        <v>11.273358345031738</v>
      </c>
      <c r="E4502" s="183">
        <v>11.273358345031738</v>
      </c>
    </row>
    <row r="4503" spans="1:5" ht="45">
      <c r="A4503" s="135" t="s">
        <v>8849</v>
      </c>
      <c r="B4503" s="145" t="s">
        <v>8850</v>
      </c>
      <c r="C4503" s="150" t="s">
        <v>42</v>
      </c>
      <c r="D4503" s="172">
        <v>96.752174377441406</v>
      </c>
      <c r="E4503" s="183">
        <v>96.752174377441406</v>
      </c>
    </row>
    <row r="4504" spans="1:5" ht="45">
      <c r="A4504" s="135" t="s">
        <v>8851</v>
      </c>
      <c r="B4504" s="145" t="s">
        <v>8852</v>
      </c>
      <c r="C4504" s="150" t="s">
        <v>20</v>
      </c>
      <c r="D4504" s="177">
        <v>436.20523071289062</v>
      </c>
      <c r="E4504" s="188">
        <v>436.20523071289062</v>
      </c>
    </row>
    <row r="4505" spans="1:5" ht="45">
      <c r="A4505" s="135" t="s">
        <v>8853</v>
      </c>
      <c r="B4505" s="145" t="s">
        <v>8854</v>
      </c>
      <c r="C4505" s="150" t="s">
        <v>373</v>
      </c>
      <c r="D4505" s="171">
        <v>1.2693881988525391</v>
      </c>
      <c r="E4505" s="182">
        <v>1.2693881988525391</v>
      </c>
    </row>
    <row r="4506" spans="1:5" ht="45">
      <c r="A4506" s="135" t="s">
        <v>8855</v>
      </c>
      <c r="B4506" s="145" t="s">
        <v>8856</v>
      </c>
      <c r="C4506" s="150" t="s">
        <v>368</v>
      </c>
      <c r="D4506" s="177">
        <v>406.19070434570312</v>
      </c>
      <c r="E4506" s="188">
        <v>406.19070434570312</v>
      </c>
    </row>
    <row r="4507" spans="1:5" ht="45">
      <c r="A4507" s="135" t="s">
        <v>8857</v>
      </c>
      <c r="B4507" s="145" t="s">
        <v>8858</v>
      </c>
      <c r="C4507" s="150" t="s">
        <v>368</v>
      </c>
      <c r="D4507" s="176">
        <v>-2141.2978515625</v>
      </c>
      <c r="E4507" s="187">
        <v>-2141.2978515625</v>
      </c>
    </row>
    <row r="4508" spans="1:5" ht="45">
      <c r="A4508" s="135" t="s">
        <v>8859</v>
      </c>
      <c r="B4508" s="145" t="s">
        <v>8860</v>
      </c>
      <c r="C4508" s="150"/>
      <c r="D4508" s="178">
        <v>-0.19035105407238007</v>
      </c>
      <c r="E4508" s="189">
        <v>-0.19035105407238007</v>
      </c>
    </row>
    <row r="4509" spans="1:5" ht="45">
      <c r="A4509" s="135" t="s">
        <v>8861</v>
      </c>
      <c r="B4509" s="145" t="s">
        <v>8862</v>
      </c>
      <c r="C4509" s="150" t="s">
        <v>4743</v>
      </c>
      <c r="D4509" s="177">
        <v>961.17987060546875</v>
      </c>
      <c r="E4509" s="188">
        <v>961.17987060546875</v>
      </c>
    </row>
    <row r="4510" spans="1:5" ht="45">
      <c r="A4510" s="135" t="s">
        <v>8863</v>
      </c>
      <c r="B4510" s="145" t="s">
        <v>8864</v>
      </c>
      <c r="C4510" s="150" t="s">
        <v>373</v>
      </c>
      <c r="D4510" s="171">
        <v>4.2093625068664551</v>
      </c>
      <c r="E4510" s="182">
        <v>4.2093625068664551</v>
      </c>
    </row>
    <row r="4511" spans="1:5" ht="45">
      <c r="A4511" s="135" t="s">
        <v>8865</v>
      </c>
      <c r="B4511" s="145" t="s">
        <v>8866</v>
      </c>
      <c r="C4511" s="150" t="s">
        <v>6577</v>
      </c>
      <c r="D4511" s="178">
        <v>0.67747819423675537</v>
      </c>
      <c r="E4511" s="189">
        <v>0.67747819423675537</v>
      </c>
    </row>
    <row r="4512" spans="1:5" ht="45">
      <c r="A4512" s="135" t="s">
        <v>8867</v>
      </c>
      <c r="B4512" s="145" t="s">
        <v>8868</v>
      </c>
      <c r="C4512" s="150" t="s">
        <v>6580</v>
      </c>
      <c r="D4512" s="181">
        <v>2.9240231378935277E-4</v>
      </c>
      <c r="E4512" s="192">
        <v>2.9240231378935277E-4</v>
      </c>
    </row>
    <row r="4513" spans="1:5" ht="45">
      <c r="A4513" s="135" t="s">
        <v>8869</v>
      </c>
      <c r="B4513" s="145" t="s">
        <v>8870</v>
      </c>
      <c r="C4513" s="150" t="s">
        <v>50</v>
      </c>
      <c r="D4513" s="172">
        <v>11.687037467956543</v>
      </c>
      <c r="E4513" s="183">
        <v>11.687037467956543</v>
      </c>
    </row>
    <row r="4514" spans="1:5" ht="45">
      <c r="A4514" s="135" t="s">
        <v>8871</v>
      </c>
      <c r="B4514" s="145" t="s">
        <v>8872</v>
      </c>
      <c r="C4514" s="150" t="s">
        <v>42</v>
      </c>
      <c r="D4514" s="172">
        <v>93.6478271484375</v>
      </c>
      <c r="E4514" s="183">
        <v>93.6478271484375</v>
      </c>
    </row>
    <row r="4515" spans="1:5" ht="45">
      <c r="A4515" s="135" t="s">
        <v>8873</v>
      </c>
      <c r="B4515" s="145" t="s">
        <v>8874</v>
      </c>
      <c r="C4515" s="150" t="s">
        <v>20</v>
      </c>
      <c r="D4515" s="177">
        <v>436.20523071289062</v>
      </c>
      <c r="E4515" s="188">
        <v>436.20523071289062</v>
      </c>
    </row>
    <row r="4516" spans="1:5" ht="45">
      <c r="A4516" s="135" t="s">
        <v>8875</v>
      </c>
      <c r="B4516" s="145" t="s">
        <v>8876</v>
      </c>
      <c r="C4516" s="150" t="s">
        <v>373</v>
      </c>
      <c r="D4516" s="171">
        <v>1.2338892221450806</v>
      </c>
      <c r="E4516" s="182">
        <v>1.2338892221450806</v>
      </c>
    </row>
    <row r="4517" spans="1:5" ht="45">
      <c r="A4517" s="135" t="s">
        <v>8877</v>
      </c>
      <c r="B4517" s="145" t="s">
        <v>8878</v>
      </c>
      <c r="C4517" s="150" t="s">
        <v>368</v>
      </c>
      <c r="D4517" s="177">
        <v>393.1610107421875</v>
      </c>
      <c r="E4517" s="188">
        <v>393.1610107421875</v>
      </c>
    </row>
    <row r="4518" spans="1:5" ht="45">
      <c r="A4518" s="135" t="s">
        <v>8879</v>
      </c>
      <c r="B4518" s="145" t="s">
        <v>8880</v>
      </c>
      <c r="C4518" s="150" t="s">
        <v>368</v>
      </c>
      <c r="D4518" s="176">
        <v>-2154.32763671875</v>
      </c>
      <c r="E4518" s="187">
        <v>-2154.32763671875</v>
      </c>
    </row>
    <row r="4519" spans="1:5" ht="45">
      <c r="A4519" s="135" t="s">
        <v>8881</v>
      </c>
      <c r="B4519" s="145" t="s">
        <v>8882</v>
      </c>
      <c r="C4519" s="150"/>
      <c r="D4519" s="178">
        <v>-0.20106275379657745</v>
      </c>
      <c r="E4519" s="189">
        <v>-0.20106275379657745</v>
      </c>
    </row>
    <row r="4520" spans="1:5" ht="45">
      <c r="A4520" s="135" t="s">
        <v>8883</v>
      </c>
      <c r="B4520" s="145" t="s">
        <v>8884</v>
      </c>
      <c r="C4520" s="150" t="s">
        <v>4743</v>
      </c>
      <c r="D4520" s="177">
        <v>963.3602294921875</v>
      </c>
      <c r="E4520" s="188">
        <v>963.3602294921875</v>
      </c>
    </row>
    <row r="4521" spans="1:5" ht="45">
      <c r="A4521" s="135" t="s">
        <v>8885</v>
      </c>
      <c r="B4521" s="145" t="s">
        <v>8886</v>
      </c>
      <c r="C4521" s="150" t="s">
        <v>373</v>
      </c>
      <c r="D4521" s="171">
        <v>4.2059478759765625</v>
      </c>
      <c r="E4521" s="182">
        <v>4.2059478759765625</v>
      </c>
    </row>
    <row r="4522" spans="1:5" ht="45">
      <c r="A4522" s="135" t="s">
        <v>8887</v>
      </c>
      <c r="B4522" s="145" t="s">
        <v>8888</v>
      </c>
      <c r="C4522" s="150" t="s">
        <v>6577</v>
      </c>
      <c r="D4522" s="178">
        <v>0.67603433132171631</v>
      </c>
      <c r="E4522" s="189">
        <v>0.67603433132171631</v>
      </c>
    </row>
    <row r="4523" spans="1:5" ht="45">
      <c r="A4523" s="135" t="s">
        <v>8889</v>
      </c>
      <c r="B4523" s="145" t="s">
        <v>8890</v>
      </c>
      <c r="C4523" s="150" t="s">
        <v>6580</v>
      </c>
      <c r="D4523" s="181">
        <v>3.0251630232669413E-4</v>
      </c>
      <c r="E4523" s="192">
        <v>3.0251630232669413E-4</v>
      </c>
    </row>
    <row r="4524" spans="1:5" ht="45">
      <c r="A4524" s="135" t="s">
        <v>8891</v>
      </c>
      <c r="B4524" s="145" t="s">
        <v>8892</v>
      </c>
      <c r="C4524" s="150" t="s">
        <v>50</v>
      </c>
      <c r="D4524" s="178">
        <v>0.47890791296958923</v>
      </c>
      <c r="E4524" s="189">
        <v>0.47890791296958923</v>
      </c>
    </row>
    <row r="4525" spans="1:5" ht="45">
      <c r="A4525" s="135" t="s">
        <v>8893</v>
      </c>
      <c r="B4525" s="145" t="s">
        <v>8894</v>
      </c>
      <c r="C4525" s="150" t="s">
        <v>42</v>
      </c>
      <c r="D4525" s="172">
        <v>49.422599792480469</v>
      </c>
      <c r="E4525" s="183">
        <v>49.422599792480469</v>
      </c>
    </row>
    <row r="4526" spans="1:5" ht="45">
      <c r="A4526" s="135" t="s">
        <v>8895</v>
      </c>
      <c r="B4526" s="145" t="s">
        <v>8896</v>
      </c>
      <c r="C4526" s="150" t="s">
        <v>20</v>
      </c>
      <c r="D4526" s="177">
        <v>434.41262817382812</v>
      </c>
      <c r="E4526" s="188">
        <v>434.41262817382812</v>
      </c>
    </row>
    <row r="4527" spans="1:5" ht="45">
      <c r="A4527" s="135" t="s">
        <v>8897</v>
      </c>
      <c r="B4527" s="145" t="s">
        <v>8898</v>
      </c>
      <c r="C4527" s="150" t="s">
        <v>373</v>
      </c>
      <c r="D4527" s="178">
        <v>0.69630259275436401</v>
      </c>
      <c r="E4527" s="189">
        <v>0.69630259275436401</v>
      </c>
    </row>
    <row r="4528" spans="1:5" ht="45">
      <c r="A4528" s="135" t="s">
        <v>8899</v>
      </c>
      <c r="B4528" s="145" t="s">
        <v>8900</v>
      </c>
      <c r="C4528" s="150" t="s">
        <v>368</v>
      </c>
      <c r="D4528" s="177">
        <v>206.910888671875</v>
      </c>
      <c r="E4528" s="188">
        <v>206.910888671875</v>
      </c>
    </row>
    <row r="4529" spans="1:5" ht="45">
      <c r="A4529" s="135" t="s">
        <v>8901</v>
      </c>
      <c r="B4529" s="145" t="s">
        <v>8902</v>
      </c>
      <c r="C4529" s="150" t="s">
        <v>368</v>
      </c>
      <c r="D4529" s="176">
        <v>-2340.57763671875</v>
      </c>
      <c r="E4529" s="187">
        <v>-2340.57763671875</v>
      </c>
    </row>
    <row r="4530" spans="1:5" ht="45">
      <c r="A4530" s="135" t="s">
        <v>8903</v>
      </c>
      <c r="B4530" s="145" t="s">
        <v>8904</v>
      </c>
      <c r="C4530" s="150"/>
      <c r="D4530" s="178">
        <v>-5.5938221514225006E-2</v>
      </c>
      <c r="E4530" s="189">
        <v>-5.5938221514225006E-2</v>
      </c>
    </row>
    <row r="4531" spans="1:5" ht="45">
      <c r="A4531" s="135" t="s">
        <v>8905</v>
      </c>
      <c r="B4531" s="145" t="s">
        <v>8906</v>
      </c>
      <c r="C4531" s="150" t="s">
        <v>4743</v>
      </c>
      <c r="D4531" s="177">
        <v>988.321533203125</v>
      </c>
      <c r="E4531" s="188">
        <v>988.321533203125</v>
      </c>
    </row>
    <row r="4532" spans="1:5" ht="45">
      <c r="A4532" s="135" t="s">
        <v>8907</v>
      </c>
      <c r="B4532" s="145" t="s">
        <v>8908</v>
      </c>
      <c r="C4532" s="150" t="s">
        <v>373</v>
      </c>
      <c r="D4532" s="171">
        <v>4.1806573867797852</v>
      </c>
      <c r="E4532" s="182">
        <v>4.1806573867797852</v>
      </c>
    </row>
    <row r="4533" spans="1:5" ht="45">
      <c r="A4533" s="135" t="s">
        <v>8909</v>
      </c>
      <c r="B4533" s="145" t="s">
        <v>8910</v>
      </c>
      <c r="C4533" s="150" t="s">
        <v>6577</v>
      </c>
      <c r="D4533" s="178">
        <v>0.64038389921188354</v>
      </c>
      <c r="E4533" s="189">
        <v>0.64038389921188354</v>
      </c>
    </row>
    <row r="4534" spans="1:5" ht="45">
      <c r="A4534" s="135" t="s">
        <v>8911</v>
      </c>
      <c r="B4534" s="145" t="s">
        <v>8912</v>
      </c>
      <c r="C4534" s="150" t="s">
        <v>6580</v>
      </c>
      <c r="D4534" s="181">
        <v>5.5172049906104803E-4</v>
      </c>
      <c r="E4534" s="192">
        <v>5.5172049906104803E-4</v>
      </c>
    </row>
    <row r="4535" spans="1:5" ht="45">
      <c r="A4535" s="135" t="s">
        <v>8913</v>
      </c>
      <c r="B4535" s="145" t="s">
        <v>8914</v>
      </c>
      <c r="C4535" s="150" t="s">
        <v>50</v>
      </c>
      <c r="D4535" s="171">
        <v>1</v>
      </c>
      <c r="E4535" s="182">
        <v>1</v>
      </c>
    </row>
    <row r="4536" spans="1:5" ht="45">
      <c r="A4536" s="135" t="s">
        <v>8915</v>
      </c>
      <c r="B4536" s="145" t="s">
        <v>8916</v>
      </c>
      <c r="C4536" s="150" t="s">
        <v>42</v>
      </c>
      <c r="D4536" s="177">
        <v>321.5372314453125</v>
      </c>
      <c r="E4536" s="188">
        <v>321.5372314453125</v>
      </c>
    </row>
    <row r="4537" spans="1:5" ht="45">
      <c r="A4537" s="135" t="s">
        <v>8917</v>
      </c>
      <c r="B4537" s="145" t="s">
        <v>8918</v>
      </c>
      <c r="C4537" s="150" t="s">
        <v>20</v>
      </c>
      <c r="D4537" s="171">
        <v>1.4052622318267822</v>
      </c>
      <c r="E4537" s="182">
        <v>1.4052622318267822</v>
      </c>
    </row>
    <row r="4538" spans="1:5" ht="45">
      <c r="A4538" s="135" t="s">
        <v>8919</v>
      </c>
      <c r="B4538" s="145" t="s">
        <v>8920</v>
      </c>
      <c r="C4538" s="150" t="s">
        <v>373</v>
      </c>
      <c r="D4538" s="171">
        <v>8.2915534973144531</v>
      </c>
      <c r="E4538" s="182">
        <v>8.2915534973144531</v>
      </c>
    </row>
    <row r="4539" spans="1:5" ht="45">
      <c r="A4539" s="135" t="s">
        <v>8921</v>
      </c>
      <c r="B4539" s="145" t="s">
        <v>8922</v>
      </c>
      <c r="C4539" s="150" t="s">
        <v>368</v>
      </c>
      <c r="D4539" s="173">
        <v>3117.99609375</v>
      </c>
      <c r="E4539" s="184">
        <v>3117.99609375</v>
      </c>
    </row>
    <row r="4540" spans="1:5" ht="45">
      <c r="A4540" s="135" t="s">
        <v>8923</v>
      </c>
      <c r="B4540" s="145" t="s">
        <v>8924</v>
      </c>
      <c r="C4540" s="150" t="s">
        <v>368</v>
      </c>
      <c r="D4540" s="177">
        <v>570.5074462890625</v>
      </c>
      <c r="E4540" s="188">
        <v>570.5074462890625</v>
      </c>
    </row>
    <row r="4541" spans="1:5" ht="45">
      <c r="A4541" s="135" t="s">
        <v>8925</v>
      </c>
      <c r="B4541" s="145" t="s">
        <v>8926</v>
      </c>
      <c r="C4541" s="150"/>
      <c r="D4541" s="171">
        <v>1.1962541341781616</v>
      </c>
      <c r="E4541" s="182">
        <v>1.1962541341781616</v>
      </c>
    </row>
    <row r="4542" spans="1:5" ht="45">
      <c r="A4542" s="135" t="s">
        <v>8927</v>
      </c>
      <c r="B4542" s="145" t="s">
        <v>8928</v>
      </c>
      <c r="C4542" s="150" t="s">
        <v>4743</v>
      </c>
      <c r="D4542" s="178">
        <v>0.36512395739555359</v>
      </c>
      <c r="E4542" s="189">
        <v>0.36512395739555359</v>
      </c>
    </row>
    <row r="4543" spans="1:5" ht="45">
      <c r="A4543" s="135" t="s">
        <v>8929</v>
      </c>
      <c r="B4543" s="145" t="s">
        <v>8930</v>
      </c>
      <c r="C4543" s="150" t="s">
        <v>373</v>
      </c>
      <c r="D4543" s="171">
        <v>2.0210204124450684</v>
      </c>
      <c r="E4543" s="182">
        <v>2.0210204124450684</v>
      </c>
    </row>
    <row r="4544" spans="1:5" ht="45">
      <c r="A4544" s="135" t="s">
        <v>8931</v>
      </c>
      <c r="B4544" s="145" t="s">
        <v>8932</v>
      </c>
      <c r="C4544" s="150" t="s">
        <v>6577</v>
      </c>
      <c r="D4544" s="178">
        <v>4.5862592756748199E-2</v>
      </c>
      <c r="E4544" s="189">
        <v>4.5862592756748199E-2</v>
      </c>
    </row>
    <row r="4545" spans="1:5" ht="45">
      <c r="A4545" s="135" t="s">
        <v>8933</v>
      </c>
      <c r="B4545" s="145" t="s">
        <v>8934</v>
      </c>
      <c r="C4545" s="150" t="s">
        <v>6580</v>
      </c>
      <c r="D4545" s="179">
        <v>2.1193081920500845E-5</v>
      </c>
      <c r="E4545" s="190">
        <v>2.1193081920500845E-5</v>
      </c>
    </row>
    <row r="4546" spans="1:5" ht="30">
      <c r="A4546" s="135" t="s">
        <v>8935</v>
      </c>
      <c r="B4546" s="145" t="s">
        <v>8936</v>
      </c>
      <c r="C4546" s="150" t="s">
        <v>50</v>
      </c>
      <c r="D4546" s="172">
        <v>22.646015167236328</v>
      </c>
      <c r="E4546" s="183">
        <v>22.646015167236328</v>
      </c>
    </row>
    <row r="4547" spans="1:5" ht="30">
      <c r="A4547" s="135" t="s">
        <v>8937</v>
      </c>
      <c r="B4547" s="145" t="s">
        <v>8938</v>
      </c>
      <c r="C4547" s="150" t="s">
        <v>42</v>
      </c>
      <c r="D4547" s="177">
        <v>343.801513671875</v>
      </c>
      <c r="E4547" s="188">
        <v>343.801513671875</v>
      </c>
    </row>
    <row r="4548" spans="1:5" ht="30">
      <c r="A4548" s="135" t="s">
        <v>8939</v>
      </c>
      <c r="B4548" s="145" t="s">
        <v>8940</v>
      </c>
      <c r="C4548" s="150" t="s">
        <v>20</v>
      </c>
      <c r="D4548" s="171">
        <v>1.4052618741989136</v>
      </c>
      <c r="E4548" s="182">
        <v>1.4052618741989136</v>
      </c>
    </row>
    <row r="4549" spans="1:5" ht="30">
      <c r="A4549" s="135" t="s">
        <v>8941</v>
      </c>
      <c r="B4549" s="145" t="s">
        <v>8942</v>
      </c>
      <c r="C4549" s="150" t="s">
        <v>373</v>
      </c>
      <c r="D4549" s="171">
        <v>6.8714761734008789</v>
      </c>
      <c r="E4549" s="182">
        <v>6.8714761734008789</v>
      </c>
    </row>
    <row r="4550" spans="1:5" ht="30">
      <c r="A4550" s="135" t="s">
        <v>8943</v>
      </c>
      <c r="B4550" s="145" t="s">
        <v>8944</v>
      </c>
      <c r="C4550" s="150" t="s">
        <v>368</v>
      </c>
      <c r="D4550" s="173">
        <v>3117.99609375</v>
      </c>
      <c r="E4550" s="184">
        <v>3117.99609375</v>
      </c>
    </row>
    <row r="4551" spans="1:5" ht="30">
      <c r="A4551" s="135" t="s">
        <v>8945</v>
      </c>
      <c r="B4551" s="145" t="s">
        <v>8946</v>
      </c>
      <c r="C4551" s="150" t="s">
        <v>368</v>
      </c>
      <c r="D4551" s="177">
        <v>570.5074462890625</v>
      </c>
      <c r="E4551" s="188">
        <v>570.5074462890625</v>
      </c>
    </row>
    <row r="4552" spans="1:5" ht="30">
      <c r="A4552" s="135" t="s">
        <v>8947</v>
      </c>
      <c r="B4552" s="145" t="s">
        <v>8948</v>
      </c>
      <c r="C4552" s="150"/>
      <c r="D4552" s="171">
        <v>1.1703435182571411</v>
      </c>
      <c r="E4552" s="182">
        <v>1.1703435182571411</v>
      </c>
    </row>
    <row r="4553" spans="1:5" ht="30">
      <c r="A4553" s="135" t="s">
        <v>8949</v>
      </c>
      <c r="B4553" s="145" t="s">
        <v>8950</v>
      </c>
      <c r="C4553" s="150" t="s">
        <v>4743</v>
      </c>
      <c r="D4553" s="171">
        <v>8.3102273941040039</v>
      </c>
      <c r="E4553" s="182">
        <v>8.3102273941040039</v>
      </c>
    </row>
    <row r="4554" spans="1:5" ht="30">
      <c r="A4554" s="135" t="s">
        <v>8951</v>
      </c>
      <c r="B4554" s="145" t="s">
        <v>8952</v>
      </c>
      <c r="C4554" s="150" t="s">
        <v>373</v>
      </c>
      <c r="D4554" s="171">
        <v>2.2671260833740234</v>
      </c>
      <c r="E4554" s="182">
        <v>2.2671260833740234</v>
      </c>
    </row>
    <row r="4555" spans="1:5" ht="45">
      <c r="A4555" s="135" t="s">
        <v>8953</v>
      </c>
      <c r="B4555" s="145" t="s">
        <v>8954</v>
      </c>
      <c r="C4555" s="150" t="s">
        <v>6577</v>
      </c>
      <c r="D4555" s="178">
        <v>5.0592247396707535E-2</v>
      </c>
      <c r="E4555" s="189">
        <v>5.0592247396707535E-2</v>
      </c>
    </row>
    <row r="4556" spans="1:5" ht="30">
      <c r="A4556" s="135" t="s">
        <v>8955</v>
      </c>
      <c r="B4556" s="145" t="s">
        <v>8956</v>
      </c>
      <c r="C4556" s="150" t="s">
        <v>6580</v>
      </c>
      <c r="D4556" s="179">
        <v>2.1994281269144267E-5</v>
      </c>
      <c r="E4556" s="190">
        <v>2.1994281269144267E-5</v>
      </c>
    </row>
    <row r="4557" spans="1:5" ht="30">
      <c r="A4557" s="135" t="s">
        <v>8957</v>
      </c>
      <c r="B4557" s="145" t="s">
        <v>8958</v>
      </c>
      <c r="C4557" s="150" t="s">
        <v>50</v>
      </c>
      <c r="D4557" s="178">
        <v>0.11999999731779099</v>
      </c>
      <c r="E4557" s="189">
        <v>0.11999999731779099</v>
      </c>
    </row>
    <row r="4558" spans="1:5" ht="30">
      <c r="A4558" s="135" t="s">
        <v>8959</v>
      </c>
      <c r="B4558" s="145" t="s">
        <v>8960</v>
      </c>
      <c r="C4558" s="150" t="s">
        <v>42</v>
      </c>
      <c r="D4558" s="172">
        <v>35.039493560791016</v>
      </c>
      <c r="E4558" s="183">
        <v>35.039493560791016</v>
      </c>
    </row>
    <row r="4559" spans="1:5" ht="30">
      <c r="A4559" s="135" t="s">
        <v>8961</v>
      </c>
      <c r="B4559" s="145" t="s">
        <v>8962</v>
      </c>
      <c r="C4559" s="150" t="s">
        <v>20</v>
      </c>
      <c r="D4559" s="171">
        <v>1.4052622318267822</v>
      </c>
      <c r="E4559" s="182">
        <v>1.4052622318267822</v>
      </c>
    </row>
    <row r="4560" spans="1:5" ht="30">
      <c r="A4560" s="135" t="s">
        <v>8963</v>
      </c>
      <c r="B4560" s="145" t="s">
        <v>8964</v>
      </c>
      <c r="C4560" s="150" t="s">
        <v>373</v>
      </c>
      <c r="D4560" s="178">
        <v>0.50570106506347656</v>
      </c>
      <c r="E4560" s="189">
        <v>0.50570106506347656</v>
      </c>
    </row>
    <row r="4561" spans="1:5" ht="30">
      <c r="A4561" s="135" t="s">
        <v>8965</v>
      </c>
      <c r="B4561" s="145" t="s">
        <v>8966</v>
      </c>
      <c r="C4561" s="150" t="s">
        <v>368</v>
      </c>
      <c r="D4561" s="177">
        <v>146.73641967773437</v>
      </c>
      <c r="E4561" s="188">
        <v>146.73641967773437</v>
      </c>
    </row>
    <row r="4562" spans="1:5" ht="30">
      <c r="A4562" s="135" t="s">
        <v>8967</v>
      </c>
      <c r="B4562" s="145" t="s">
        <v>8968</v>
      </c>
      <c r="C4562" s="150" t="s">
        <v>368</v>
      </c>
      <c r="D4562" s="176">
        <v>-2400.752197265625</v>
      </c>
      <c r="E4562" s="187">
        <v>-2400.752197265625</v>
      </c>
    </row>
    <row r="4563" spans="1:5" ht="30">
      <c r="A4563" s="135" t="s">
        <v>8969</v>
      </c>
      <c r="B4563" s="145" t="s">
        <v>8970</v>
      </c>
      <c r="C4563" s="150"/>
      <c r="D4563" s="178">
        <v>-2.5247534736990929E-2</v>
      </c>
      <c r="E4563" s="189">
        <v>-2.5247534736990929E-2</v>
      </c>
    </row>
    <row r="4564" spans="1:5" ht="30">
      <c r="A4564" s="135" t="s">
        <v>8971</v>
      </c>
      <c r="B4564" s="145" t="s">
        <v>8972</v>
      </c>
      <c r="C4564" s="150" t="s">
        <v>4743</v>
      </c>
      <c r="D4564" s="177">
        <v>994.02325439453125</v>
      </c>
      <c r="E4564" s="188">
        <v>994.02325439453125</v>
      </c>
    </row>
    <row r="4565" spans="1:5" ht="30">
      <c r="A4565" s="135" t="s">
        <v>8973</v>
      </c>
      <c r="B4565" s="145" t="s">
        <v>8974</v>
      </c>
      <c r="C4565" s="150" t="s">
        <v>373</v>
      </c>
      <c r="D4565" s="171">
        <v>4.178217887878418</v>
      </c>
      <c r="E4565" s="182">
        <v>4.178217887878418</v>
      </c>
    </row>
    <row r="4566" spans="1:5" ht="30">
      <c r="A4566" s="135" t="s">
        <v>8975</v>
      </c>
      <c r="B4566" s="145" t="s">
        <v>8976</v>
      </c>
      <c r="C4566" s="150" t="s">
        <v>6577</v>
      </c>
      <c r="D4566" s="178">
        <v>0.62257730960845947</v>
      </c>
      <c r="E4566" s="189">
        <v>0.62257730960845947</v>
      </c>
    </row>
    <row r="4567" spans="1:5" ht="30">
      <c r="A4567" s="135" t="s">
        <v>8977</v>
      </c>
      <c r="B4567" s="145" t="s">
        <v>8978</v>
      </c>
      <c r="C4567" s="150" t="s">
        <v>6580</v>
      </c>
      <c r="D4567" s="181">
        <v>7.1782787563279271E-4</v>
      </c>
      <c r="E4567" s="192">
        <v>7.1782787563279271E-4</v>
      </c>
    </row>
    <row r="4568" spans="1:5" ht="30">
      <c r="A4568" s="135" t="s">
        <v>8979</v>
      </c>
      <c r="B4568" s="145" t="s">
        <v>8980</v>
      </c>
      <c r="C4568" s="150" t="s">
        <v>50</v>
      </c>
      <c r="D4568" s="171">
        <v>1.0135135650634766</v>
      </c>
      <c r="E4568" s="182">
        <v>1.0135135650634766</v>
      </c>
    </row>
    <row r="4569" spans="1:5" ht="45">
      <c r="A4569" s="135" t="s">
        <v>8981</v>
      </c>
      <c r="B4569" s="145" t="s">
        <v>8982</v>
      </c>
      <c r="C4569" s="150" t="s">
        <v>42</v>
      </c>
      <c r="D4569" s="172">
        <v>30.021286010742188</v>
      </c>
      <c r="E4569" s="183">
        <v>30.021286010742188</v>
      </c>
    </row>
    <row r="4570" spans="1:5" ht="45">
      <c r="A4570" s="135" t="s">
        <v>8983</v>
      </c>
      <c r="B4570" s="145" t="s">
        <v>8984</v>
      </c>
      <c r="C4570" s="150" t="s">
        <v>20</v>
      </c>
      <c r="D4570" s="177">
        <v>100</v>
      </c>
      <c r="E4570" s="188">
        <v>100</v>
      </c>
    </row>
    <row r="4571" spans="1:5" ht="30">
      <c r="A4571" s="135" t="s">
        <v>8985</v>
      </c>
      <c r="B4571" s="145" t="s">
        <v>8986</v>
      </c>
      <c r="C4571" s="150" t="s">
        <v>373</v>
      </c>
      <c r="D4571" s="178">
        <v>0.43705686926841736</v>
      </c>
      <c r="E4571" s="189">
        <v>0.43705686926841736</v>
      </c>
    </row>
    <row r="4572" spans="1:5" ht="30">
      <c r="A4572" s="135" t="s">
        <v>8987</v>
      </c>
      <c r="B4572" s="145" t="s">
        <v>8988</v>
      </c>
      <c r="C4572" s="150" t="s">
        <v>368</v>
      </c>
      <c r="D4572" s="177">
        <v>125.83383941650391</v>
      </c>
      <c r="E4572" s="188">
        <v>125.83383941650391</v>
      </c>
    </row>
    <row r="4573" spans="1:5" ht="45">
      <c r="A4573" s="135" t="s">
        <v>8989</v>
      </c>
      <c r="B4573" s="145" t="s">
        <v>8990</v>
      </c>
      <c r="C4573" s="150" t="s">
        <v>368</v>
      </c>
      <c r="D4573" s="176">
        <v>-2421.65478515625</v>
      </c>
      <c r="E4573" s="187">
        <v>-2421.65478515625</v>
      </c>
    </row>
    <row r="4574" spans="1:5" ht="45">
      <c r="A4574" s="135" t="s">
        <v>8991</v>
      </c>
      <c r="B4574" s="145" t="s">
        <v>8992</v>
      </c>
      <c r="C4574" s="150"/>
      <c r="D4574" s="178">
        <v>-0.12992900609970093</v>
      </c>
      <c r="E4574" s="189">
        <v>-0.12992900609970093</v>
      </c>
    </row>
    <row r="4575" spans="1:5" ht="30">
      <c r="A4575" s="135" t="s">
        <v>8993</v>
      </c>
      <c r="B4575" s="145" t="s">
        <v>8994</v>
      </c>
      <c r="C4575" s="150" t="s">
        <v>4743</v>
      </c>
      <c r="D4575" s="177">
        <v>995.683349609375</v>
      </c>
      <c r="E4575" s="188">
        <v>995.683349609375</v>
      </c>
    </row>
    <row r="4576" spans="1:5" ht="45">
      <c r="A4576" s="135" t="s">
        <v>8995</v>
      </c>
      <c r="B4576" s="145" t="s">
        <v>8996</v>
      </c>
      <c r="C4576" s="150" t="s">
        <v>373</v>
      </c>
      <c r="D4576" s="171">
        <v>4.1781840324401855</v>
      </c>
      <c r="E4576" s="182">
        <v>4.1781840324401855</v>
      </c>
    </row>
    <row r="4577" spans="1:5" ht="45">
      <c r="A4577" s="135" t="s">
        <v>8997</v>
      </c>
      <c r="B4577" s="145" t="s">
        <v>8998</v>
      </c>
      <c r="C4577" s="150" t="s">
        <v>6577</v>
      </c>
      <c r="D4577" s="178">
        <v>0.61557126045227051</v>
      </c>
      <c r="E4577" s="189">
        <v>0.61557126045227051</v>
      </c>
    </row>
    <row r="4578" spans="1:5" ht="45">
      <c r="A4578" s="135" t="s">
        <v>8999</v>
      </c>
      <c r="B4578" s="145" t="s">
        <v>9000</v>
      </c>
      <c r="C4578" s="150" t="s">
        <v>6580</v>
      </c>
      <c r="D4578" s="181">
        <v>7.9600122990086675E-4</v>
      </c>
      <c r="E4578" s="192">
        <v>7.9600122990086675E-4</v>
      </c>
    </row>
    <row r="4579" spans="1:5" ht="30">
      <c r="A4579" s="135" t="s">
        <v>9001</v>
      </c>
      <c r="B4579" s="145" t="s">
        <v>9002</v>
      </c>
      <c r="C4579" s="150" t="s">
        <v>50</v>
      </c>
      <c r="D4579" s="178">
        <v>0.59983450174331665</v>
      </c>
      <c r="E4579" s="189">
        <v>0.5998346209526062</v>
      </c>
    </row>
    <row r="4580" spans="1:5" ht="45">
      <c r="A4580" s="135" t="s">
        <v>9003</v>
      </c>
      <c r="B4580" s="145" t="s">
        <v>9004</v>
      </c>
      <c r="C4580" s="150" t="s">
        <v>42</v>
      </c>
      <c r="D4580" s="172">
        <v>40.015960693359375</v>
      </c>
      <c r="E4580" s="183">
        <v>40.015960693359375</v>
      </c>
    </row>
    <row r="4581" spans="1:5" ht="30">
      <c r="A4581" s="135" t="s">
        <v>9005</v>
      </c>
      <c r="B4581" s="145" t="s">
        <v>9006</v>
      </c>
      <c r="C4581" s="150" t="s">
        <v>20</v>
      </c>
      <c r="D4581" s="177">
        <v>100</v>
      </c>
      <c r="E4581" s="188">
        <v>100</v>
      </c>
    </row>
    <row r="4582" spans="1:5" ht="30">
      <c r="A4582" s="135" t="s">
        <v>9007</v>
      </c>
      <c r="B4582" s="145" t="s">
        <v>9008</v>
      </c>
      <c r="C4582" s="150" t="s">
        <v>373</v>
      </c>
      <c r="D4582" s="178">
        <v>0.57262229919433594</v>
      </c>
      <c r="E4582" s="189">
        <v>0.57262229919433594</v>
      </c>
    </row>
    <row r="4583" spans="1:5" ht="30">
      <c r="A4583" s="135" t="s">
        <v>9009</v>
      </c>
      <c r="B4583" s="145" t="s">
        <v>9010</v>
      </c>
      <c r="C4583" s="150" t="s">
        <v>368</v>
      </c>
      <c r="D4583" s="177">
        <v>167.587890625</v>
      </c>
      <c r="E4583" s="188">
        <v>167.587890625</v>
      </c>
    </row>
    <row r="4584" spans="1:5" ht="45">
      <c r="A4584" s="135" t="s">
        <v>9011</v>
      </c>
      <c r="B4584" s="145" t="s">
        <v>9012</v>
      </c>
      <c r="C4584" s="150" t="s">
        <v>368</v>
      </c>
      <c r="D4584" s="176">
        <v>-2379.900634765625</v>
      </c>
      <c r="E4584" s="187">
        <v>-2379.900634765625</v>
      </c>
    </row>
    <row r="4585" spans="1:5" ht="45">
      <c r="A4585" s="135" t="s">
        <v>9013</v>
      </c>
      <c r="B4585" s="145" t="s">
        <v>9014</v>
      </c>
      <c r="C4585" s="150"/>
      <c r="D4585" s="178">
        <v>-8.3827279508113861E-2</v>
      </c>
      <c r="E4585" s="189">
        <v>-8.3827294409275055E-2</v>
      </c>
    </row>
    <row r="4586" spans="1:5" ht="30">
      <c r="A4586" s="135" t="s">
        <v>9015</v>
      </c>
      <c r="B4586" s="145" t="s">
        <v>9016</v>
      </c>
      <c r="C4586" s="150" t="s">
        <v>4743</v>
      </c>
      <c r="D4586" s="177">
        <v>992.2376708984375</v>
      </c>
      <c r="E4586" s="188">
        <v>992.2376708984375</v>
      </c>
    </row>
    <row r="4587" spans="1:5" ht="45">
      <c r="A4587" s="135" t="s">
        <v>9017</v>
      </c>
      <c r="B4587" s="145" t="s">
        <v>9018</v>
      </c>
      <c r="C4587" s="150" t="s">
        <v>373</v>
      </c>
      <c r="D4587" s="171">
        <v>4.1785335540771484</v>
      </c>
      <c r="E4587" s="182">
        <v>4.1785335540771484</v>
      </c>
    </row>
    <row r="4588" spans="1:5" ht="45">
      <c r="A4588" s="135" t="s">
        <v>9019</v>
      </c>
      <c r="B4588" s="145" t="s">
        <v>9020</v>
      </c>
      <c r="C4588" s="150" t="s">
        <v>6577</v>
      </c>
      <c r="D4588" s="178">
        <v>0.62915343046188354</v>
      </c>
      <c r="E4588" s="189">
        <v>0.62915343046188354</v>
      </c>
    </row>
    <row r="4589" spans="1:5" ht="45">
      <c r="A4589" s="135" t="s">
        <v>9021</v>
      </c>
      <c r="B4589" s="145" t="s">
        <v>9022</v>
      </c>
      <c r="C4589" s="150" t="s">
        <v>6580</v>
      </c>
      <c r="D4589" s="181">
        <v>6.5198185620829463E-4</v>
      </c>
      <c r="E4589" s="192">
        <v>6.5198185620829463E-4</v>
      </c>
    </row>
    <row r="4590" spans="1:5" ht="30">
      <c r="A4590" s="135" t="s">
        <v>9023</v>
      </c>
      <c r="B4590" s="145" t="s">
        <v>9024</v>
      </c>
      <c r="C4590" s="150" t="s">
        <v>50</v>
      </c>
      <c r="D4590" s="171">
        <v>4.4642000198364258</v>
      </c>
      <c r="E4590" s="182">
        <v>4.4642000198364258</v>
      </c>
    </row>
    <row r="4591" spans="1:5" ht="30">
      <c r="A4591" s="135" t="s">
        <v>9025</v>
      </c>
      <c r="B4591" s="145" t="s">
        <v>9026</v>
      </c>
      <c r="C4591" s="150" t="s">
        <v>42</v>
      </c>
      <c r="D4591" s="177">
        <v>348.98095703125</v>
      </c>
      <c r="E4591" s="188">
        <v>348.98095703125</v>
      </c>
    </row>
    <row r="4592" spans="1:5" ht="30">
      <c r="A4592" s="135" t="s">
        <v>9027</v>
      </c>
      <c r="B4592" s="145" t="s">
        <v>9028</v>
      </c>
      <c r="C4592" s="150" t="s">
        <v>20</v>
      </c>
      <c r="D4592" s="179">
        <v>2.9418970370898023E-7</v>
      </c>
      <c r="E4592" s="190">
        <v>2.9418970370898023E-7</v>
      </c>
    </row>
    <row r="4593" spans="1:5" ht="30">
      <c r="A4593" s="135" t="s">
        <v>9029</v>
      </c>
      <c r="B4593" s="145" t="s">
        <v>9030</v>
      </c>
      <c r="C4593" s="150" t="s">
        <v>373</v>
      </c>
      <c r="D4593" s="171">
        <v>7.6846880912780762</v>
      </c>
      <c r="E4593" s="182">
        <v>7.6846880912780762</v>
      </c>
    </row>
    <row r="4594" spans="1:5" ht="30">
      <c r="A4594" s="135" t="s">
        <v>9031</v>
      </c>
      <c r="B4594" s="145" t="s">
        <v>9032</v>
      </c>
      <c r="C4594" s="150" t="s">
        <v>368</v>
      </c>
      <c r="D4594" s="173">
        <v>3167</v>
      </c>
      <c r="E4594" s="184">
        <v>3167</v>
      </c>
    </row>
    <row r="4595" spans="1:5" ht="30">
      <c r="A4595" s="135" t="s">
        <v>9033</v>
      </c>
      <c r="B4595" s="145" t="s">
        <v>9034</v>
      </c>
      <c r="C4595" s="150" t="s">
        <v>368</v>
      </c>
      <c r="D4595" s="177">
        <v>619.51129150390625</v>
      </c>
      <c r="E4595" s="188">
        <v>619.51129150390625</v>
      </c>
    </row>
    <row r="4596" spans="1:5" ht="30">
      <c r="A4596" s="135" t="s">
        <v>9035</v>
      </c>
      <c r="B4596" s="145" t="s">
        <v>9036</v>
      </c>
      <c r="C4596" s="150"/>
      <c r="D4596" s="171">
        <v>1.1998863220214844</v>
      </c>
      <c r="E4596" s="182">
        <v>1.1998863220214844</v>
      </c>
    </row>
    <row r="4597" spans="1:5" ht="30">
      <c r="A4597" s="135" t="s">
        <v>9037</v>
      </c>
      <c r="B4597" s="145" t="s">
        <v>9038</v>
      </c>
      <c r="C4597" s="150" t="s">
        <v>4743</v>
      </c>
      <c r="D4597" s="171">
        <v>1.5672078132629395</v>
      </c>
      <c r="E4597" s="182">
        <v>1.5672078132629395</v>
      </c>
    </row>
    <row r="4598" spans="1:5" ht="30">
      <c r="A4598" s="135" t="s">
        <v>9039</v>
      </c>
      <c r="B4598" s="145" t="s">
        <v>9040</v>
      </c>
      <c r="C4598" s="150" t="s">
        <v>373</v>
      </c>
      <c r="D4598" s="171">
        <v>2.0660796165466309</v>
      </c>
      <c r="E4598" s="182">
        <v>2.0660796165466309</v>
      </c>
    </row>
    <row r="4599" spans="1:5" ht="30">
      <c r="A4599" s="135" t="s">
        <v>9041</v>
      </c>
      <c r="B4599" s="145" t="s">
        <v>9042</v>
      </c>
      <c r="C4599" s="150" t="s">
        <v>6577</v>
      </c>
      <c r="D4599" s="178">
        <v>4.9206148833036423E-2</v>
      </c>
      <c r="E4599" s="189">
        <v>4.9206148833036423E-2</v>
      </c>
    </row>
    <row r="4600" spans="1:5" ht="30">
      <c r="A4600" s="135" t="s">
        <v>9043</v>
      </c>
      <c r="B4600" s="145" t="s">
        <v>9044</v>
      </c>
      <c r="C4600" s="150" t="s">
        <v>6580</v>
      </c>
      <c r="D4600" s="179">
        <v>2.2314838133752346E-5</v>
      </c>
      <c r="E4600" s="190">
        <v>2.2314838133752346E-5</v>
      </c>
    </row>
    <row r="4601" spans="1:5" ht="30">
      <c r="A4601" s="135" t="s">
        <v>9045</v>
      </c>
      <c r="B4601" s="145" t="s">
        <v>9046</v>
      </c>
      <c r="C4601" s="150" t="s">
        <v>50</v>
      </c>
      <c r="D4601" s="172">
        <v>22.646015167236328</v>
      </c>
      <c r="E4601" s="183">
        <v>22.646015167236328</v>
      </c>
    </row>
    <row r="4602" spans="1:5" ht="45">
      <c r="A4602" s="135" t="s">
        <v>9047</v>
      </c>
      <c r="B4602" s="145" t="s">
        <v>9048</v>
      </c>
      <c r="C4602" s="150" t="s">
        <v>42</v>
      </c>
      <c r="D4602" s="177">
        <v>343.801513671875</v>
      </c>
      <c r="E4602" s="188">
        <v>343.801513671875</v>
      </c>
    </row>
    <row r="4603" spans="1:5" ht="30">
      <c r="A4603" s="135" t="s">
        <v>9049</v>
      </c>
      <c r="B4603" s="145" t="s">
        <v>9050</v>
      </c>
      <c r="C4603" s="150" t="s">
        <v>20</v>
      </c>
      <c r="D4603" s="177">
        <v>436.91400146484375</v>
      </c>
      <c r="E4603" s="188">
        <v>436.91400146484375</v>
      </c>
    </row>
    <row r="4604" spans="1:5" ht="30">
      <c r="A4604" s="135" t="s">
        <v>9051</v>
      </c>
      <c r="B4604" s="145" t="s">
        <v>9052</v>
      </c>
      <c r="C4604" s="150" t="s">
        <v>373</v>
      </c>
      <c r="D4604" s="171">
        <v>6.8714761734008789</v>
      </c>
      <c r="E4604" s="182">
        <v>6.8714761734008789</v>
      </c>
    </row>
    <row r="4605" spans="1:5" ht="30">
      <c r="A4605" s="135" t="s">
        <v>9053</v>
      </c>
      <c r="B4605" s="145" t="s">
        <v>9054</v>
      </c>
      <c r="C4605" s="150" t="s">
        <v>368</v>
      </c>
      <c r="D4605" s="173">
        <v>3117.99609375</v>
      </c>
      <c r="E4605" s="184">
        <v>3117.99609375</v>
      </c>
    </row>
    <row r="4606" spans="1:5" ht="45">
      <c r="A4606" s="135" t="s">
        <v>9055</v>
      </c>
      <c r="B4606" s="145" t="s">
        <v>9056</v>
      </c>
      <c r="C4606" s="150" t="s">
        <v>368</v>
      </c>
      <c r="D4606" s="177">
        <v>570.5074462890625</v>
      </c>
      <c r="E4606" s="188">
        <v>570.5074462890625</v>
      </c>
    </row>
    <row r="4607" spans="1:5" ht="45">
      <c r="A4607" s="135" t="s">
        <v>9057</v>
      </c>
      <c r="B4607" s="145" t="s">
        <v>9058</v>
      </c>
      <c r="C4607" s="150"/>
      <c r="D4607" s="171">
        <v>1.1703435182571411</v>
      </c>
      <c r="E4607" s="182">
        <v>1.1703435182571411</v>
      </c>
    </row>
    <row r="4608" spans="1:5" ht="30">
      <c r="A4608" s="135" t="s">
        <v>9059</v>
      </c>
      <c r="B4608" s="145" t="s">
        <v>9060</v>
      </c>
      <c r="C4608" s="150" t="s">
        <v>4743</v>
      </c>
      <c r="D4608" s="171">
        <v>8.3102273941040039</v>
      </c>
      <c r="E4608" s="182">
        <v>8.3102273941040039</v>
      </c>
    </row>
    <row r="4609" spans="1:5" ht="45">
      <c r="A4609" s="135" t="s">
        <v>9061</v>
      </c>
      <c r="B4609" s="145" t="s">
        <v>9062</v>
      </c>
      <c r="C4609" s="150" t="s">
        <v>373</v>
      </c>
      <c r="D4609" s="171">
        <v>2.2671260833740234</v>
      </c>
      <c r="E4609" s="182">
        <v>2.2671260833740234</v>
      </c>
    </row>
    <row r="4610" spans="1:5" ht="45">
      <c r="A4610" s="135" t="s">
        <v>9063</v>
      </c>
      <c r="B4610" s="145" t="s">
        <v>9064</v>
      </c>
      <c r="C4610" s="150" t="s">
        <v>6577</v>
      </c>
      <c r="D4610" s="178">
        <v>5.0592247396707535E-2</v>
      </c>
      <c r="E4610" s="189">
        <v>5.0592247396707535E-2</v>
      </c>
    </row>
    <row r="4611" spans="1:5" ht="45">
      <c r="A4611" s="135" t="s">
        <v>9065</v>
      </c>
      <c r="B4611" s="145" t="s">
        <v>9066</v>
      </c>
      <c r="C4611" s="150" t="s">
        <v>6580</v>
      </c>
      <c r="D4611" s="179">
        <v>2.1994281269144267E-5</v>
      </c>
      <c r="E4611" s="190">
        <v>2.1994281269144267E-5</v>
      </c>
    </row>
    <row r="4612" spans="1:5" ht="30">
      <c r="A4612" s="135" t="s">
        <v>9067</v>
      </c>
      <c r="B4612" s="145" t="s">
        <v>9068</v>
      </c>
      <c r="C4612" s="150" t="s">
        <v>50</v>
      </c>
      <c r="D4612" s="171">
        <v>1</v>
      </c>
      <c r="E4612" s="182">
        <v>1</v>
      </c>
    </row>
    <row r="4613" spans="1:5" ht="30">
      <c r="A4613" s="135" t="s">
        <v>9069</v>
      </c>
      <c r="B4613" s="145" t="s">
        <v>9070</v>
      </c>
      <c r="C4613" s="150" t="s">
        <v>42</v>
      </c>
      <c r="D4613" s="177">
        <v>345.67523193359375</v>
      </c>
      <c r="E4613" s="188">
        <v>345.67523193359375</v>
      </c>
    </row>
    <row r="4614" spans="1:5" ht="30">
      <c r="A4614" s="135" t="s">
        <v>9071</v>
      </c>
      <c r="B4614" s="145" t="s">
        <v>9072</v>
      </c>
      <c r="C4614" s="150" t="s">
        <v>20</v>
      </c>
      <c r="D4614" s="179">
        <v>2.9418970370898023E-7</v>
      </c>
      <c r="E4614" s="190">
        <v>2.9418970370898023E-7</v>
      </c>
    </row>
    <row r="4615" spans="1:5" ht="30">
      <c r="A4615" s="135" t="s">
        <v>9073</v>
      </c>
      <c r="B4615" s="145" t="s">
        <v>9074</v>
      </c>
      <c r="C4615" s="150" t="s">
        <v>373</v>
      </c>
      <c r="D4615" s="171">
        <v>8.3723278045654297</v>
      </c>
      <c r="E4615" s="182">
        <v>8.3723278045654297</v>
      </c>
    </row>
    <row r="4616" spans="1:5" ht="30">
      <c r="A4616" s="135" t="s">
        <v>9075</v>
      </c>
      <c r="B4616" s="145" t="s">
        <v>9076</v>
      </c>
      <c r="C4616" s="150" t="s">
        <v>368</v>
      </c>
      <c r="D4616" s="173">
        <v>3167</v>
      </c>
      <c r="E4616" s="184">
        <v>3167</v>
      </c>
    </row>
    <row r="4617" spans="1:5" ht="30">
      <c r="A4617" s="135" t="s">
        <v>9077</v>
      </c>
      <c r="B4617" s="145" t="s">
        <v>9078</v>
      </c>
      <c r="C4617" s="150" t="s">
        <v>368</v>
      </c>
      <c r="D4617" s="177">
        <v>619.51129150390625</v>
      </c>
      <c r="E4617" s="188">
        <v>619.51129150390625</v>
      </c>
    </row>
    <row r="4618" spans="1:5" ht="30">
      <c r="A4618" s="135" t="s">
        <v>9079</v>
      </c>
      <c r="B4618" s="145" t="s">
        <v>9080</v>
      </c>
      <c r="C4618" s="150"/>
      <c r="D4618" s="171">
        <v>1.2179611921310425</v>
      </c>
      <c r="E4618" s="182">
        <v>1.2179611921310425</v>
      </c>
    </row>
    <row r="4619" spans="1:5" ht="30">
      <c r="A4619" s="135" t="s">
        <v>9081</v>
      </c>
      <c r="B4619" s="145" t="s">
        <v>9082</v>
      </c>
      <c r="C4619" s="150" t="s">
        <v>4743</v>
      </c>
      <c r="D4619" s="178">
        <v>0.35077819228172302</v>
      </c>
      <c r="E4619" s="189">
        <v>0.35077819228172302</v>
      </c>
    </row>
    <row r="4620" spans="1:5" ht="30">
      <c r="A4620" s="135" t="s">
        <v>9083</v>
      </c>
      <c r="B4620" s="145" t="s">
        <v>9084</v>
      </c>
      <c r="C4620" s="150" t="s">
        <v>373</v>
      </c>
      <c r="D4620" s="171">
        <v>2.0342507362365723</v>
      </c>
      <c r="E4620" s="182">
        <v>2.0342507362365723</v>
      </c>
    </row>
    <row r="4621" spans="1:5" ht="45">
      <c r="A4621" s="135" t="s">
        <v>9085</v>
      </c>
      <c r="B4621" s="145" t="s">
        <v>9086</v>
      </c>
      <c r="C4621" s="150" t="s">
        <v>6577</v>
      </c>
      <c r="D4621" s="178">
        <v>4.853404313325882E-2</v>
      </c>
      <c r="E4621" s="189">
        <v>4.853404313325882E-2</v>
      </c>
    </row>
    <row r="4622" spans="1:5" ht="30">
      <c r="A4622" s="135" t="s">
        <v>9087</v>
      </c>
      <c r="B4622" s="145" t="s">
        <v>9088</v>
      </c>
      <c r="C4622" s="150" t="s">
        <v>6580</v>
      </c>
      <c r="D4622" s="179">
        <v>2.21979553316487E-5</v>
      </c>
      <c r="E4622" s="190">
        <v>2.21979553316487E-5</v>
      </c>
    </row>
    <row r="4623" spans="1:5" ht="60">
      <c r="A4623" s="135" t="s">
        <v>9089</v>
      </c>
      <c r="B4623" s="145" t="s">
        <v>9090</v>
      </c>
      <c r="C4623" s="150" t="s">
        <v>50</v>
      </c>
      <c r="D4623" s="177">
        <v>103.03009033203125</v>
      </c>
      <c r="E4623" s="188">
        <v>103.03009033203125</v>
      </c>
    </row>
    <row r="4624" spans="1:5" ht="60">
      <c r="A4624" s="135" t="s">
        <v>9091</v>
      </c>
      <c r="B4624" s="145" t="s">
        <v>9092</v>
      </c>
      <c r="C4624" s="150" t="s">
        <v>42</v>
      </c>
      <c r="D4624" s="177">
        <v>450.7711181640625</v>
      </c>
      <c r="E4624" s="188">
        <v>450.7711181640625</v>
      </c>
    </row>
    <row r="4625" spans="1:5" ht="60">
      <c r="A4625" s="135" t="s">
        <v>9093</v>
      </c>
      <c r="B4625" s="145" t="s">
        <v>9094</v>
      </c>
      <c r="C4625" s="150" t="s">
        <v>20</v>
      </c>
      <c r="D4625" s="177">
        <v>484.3018798828125</v>
      </c>
      <c r="E4625" s="188">
        <v>484.3018798828125</v>
      </c>
    </row>
    <row r="4626" spans="1:5" ht="60">
      <c r="A4626" s="135" t="s">
        <v>9095</v>
      </c>
      <c r="B4626" s="145" t="s">
        <v>9096</v>
      </c>
      <c r="C4626" s="150" t="s">
        <v>373</v>
      </c>
      <c r="D4626" s="171">
        <v>6.405733585357666</v>
      </c>
      <c r="E4626" s="182">
        <v>6.405733585357666</v>
      </c>
    </row>
    <row r="4627" spans="1:5" ht="60">
      <c r="A4627" s="135" t="s">
        <v>9097</v>
      </c>
      <c r="B4627" s="145" t="s">
        <v>9098</v>
      </c>
      <c r="C4627" s="150" t="s">
        <v>368</v>
      </c>
      <c r="D4627" s="173">
        <v>3239.588623046875</v>
      </c>
      <c r="E4627" s="184">
        <v>3239.588623046875</v>
      </c>
    </row>
    <row r="4628" spans="1:5" ht="60">
      <c r="A4628" s="135" t="s">
        <v>9099</v>
      </c>
      <c r="B4628" s="145" t="s">
        <v>9100</v>
      </c>
      <c r="C4628" s="150" t="s">
        <v>368</v>
      </c>
      <c r="D4628" s="177">
        <v>692.10015869140625</v>
      </c>
      <c r="E4628" s="188">
        <v>692.10015869140625</v>
      </c>
    </row>
    <row r="4629" spans="1:5" ht="60">
      <c r="A4629" s="135" t="s">
        <v>9101</v>
      </c>
      <c r="B4629" s="145" t="s">
        <v>9102</v>
      </c>
      <c r="C4629" s="150"/>
      <c r="D4629" s="171">
        <v>1.400097131729126</v>
      </c>
      <c r="E4629" s="182">
        <v>1.400097131729126</v>
      </c>
    </row>
    <row r="4630" spans="1:5" ht="60">
      <c r="A4630" s="135" t="s">
        <v>9103</v>
      </c>
      <c r="B4630" s="145" t="s">
        <v>9104</v>
      </c>
      <c r="C4630" s="150" t="s">
        <v>4743</v>
      </c>
      <c r="D4630" s="172">
        <v>34.674755096435547</v>
      </c>
      <c r="E4630" s="183">
        <v>34.674755096435547</v>
      </c>
    </row>
    <row r="4631" spans="1:5" ht="60">
      <c r="A4631" s="135" t="s">
        <v>9105</v>
      </c>
      <c r="B4631" s="145" t="s">
        <v>9106</v>
      </c>
      <c r="C4631" s="150" t="s">
        <v>373</v>
      </c>
      <c r="D4631" s="171">
        <v>2.7363531589508057</v>
      </c>
      <c r="E4631" s="182">
        <v>2.7363531589508057</v>
      </c>
    </row>
    <row r="4632" spans="1:5" ht="60">
      <c r="A4632" s="135" t="s">
        <v>9107</v>
      </c>
      <c r="B4632" s="145" t="s">
        <v>9108</v>
      </c>
      <c r="C4632" s="150" t="s">
        <v>6577</v>
      </c>
      <c r="D4632" s="178">
        <v>7.1095705032348633E-2</v>
      </c>
      <c r="E4632" s="189">
        <v>7.1095705032348633E-2</v>
      </c>
    </row>
    <row r="4633" spans="1:5" ht="60">
      <c r="A4633" s="135" t="s">
        <v>9109</v>
      </c>
      <c r="B4633" s="145" t="s">
        <v>9110</v>
      </c>
      <c r="C4633" s="150" t="s">
        <v>6580</v>
      </c>
      <c r="D4633" s="179">
        <v>2.6783325665746816E-5</v>
      </c>
      <c r="E4633" s="190">
        <v>2.6783325665746816E-5</v>
      </c>
    </row>
    <row r="4634" spans="1:5" ht="75">
      <c r="A4634" s="135" t="s">
        <v>9111</v>
      </c>
      <c r="B4634" s="145" t="s">
        <v>9112</v>
      </c>
      <c r="C4634" s="150" t="s">
        <v>50</v>
      </c>
      <c r="D4634" s="172">
        <v>22.199800491333008</v>
      </c>
      <c r="E4634" s="183">
        <v>22.199800491333008</v>
      </c>
    </row>
    <row r="4635" spans="1:5" ht="75">
      <c r="A4635" s="135" t="s">
        <v>9113</v>
      </c>
      <c r="B4635" s="145" t="s">
        <v>9114</v>
      </c>
      <c r="C4635" s="150" t="s">
        <v>42</v>
      </c>
      <c r="D4635" s="177">
        <v>485.99740600585937</v>
      </c>
      <c r="E4635" s="188">
        <v>485.99740600585937</v>
      </c>
    </row>
    <row r="4636" spans="1:5" ht="75">
      <c r="A4636" s="135" t="s">
        <v>9115</v>
      </c>
      <c r="B4636" s="145" t="s">
        <v>9116</v>
      </c>
      <c r="C4636" s="150" t="s">
        <v>20</v>
      </c>
      <c r="D4636" s="177">
        <v>457.77401733398437</v>
      </c>
      <c r="E4636" s="188">
        <v>457.77401733398437</v>
      </c>
    </row>
    <row r="4637" spans="1:5" ht="75">
      <c r="A4637" s="135" t="s">
        <v>9117</v>
      </c>
      <c r="B4637" s="145" t="s">
        <v>9118</v>
      </c>
      <c r="C4637" s="150" t="s">
        <v>373</v>
      </c>
      <c r="D4637" s="171">
        <v>7.3424978256225586</v>
      </c>
      <c r="E4637" s="182">
        <v>7.3424978256225586</v>
      </c>
    </row>
    <row r="4638" spans="1:5" ht="75">
      <c r="A4638" s="135" t="s">
        <v>9119</v>
      </c>
      <c r="B4638" s="145" t="s">
        <v>9120</v>
      </c>
      <c r="C4638" s="150" t="s">
        <v>368</v>
      </c>
      <c r="D4638" s="173">
        <v>3434.678466796875</v>
      </c>
      <c r="E4638" s="184">
        <v>3434.678466796875</v>
      </c>
    </row>
    <row r="4639" spans="1:5" ht="75">
      <c r="A4639" s="135" t="s">
        <v>9121</v>
      </c>
      <c r="B4639" s="145" t="s">
        <v>9122</v>
      </c>
      <c r="C4639" s="150" t="s">
        <v>368</v>
      </c>
      <c r="D4639" s="177">
        <v>887.18988037109375</v>
      </c>
      <c r="E4639" s="188">
        <v>887.18988037109375</v>
      </c>
    </row>
    <row r="4640" spans="1:5" ht="75">
      <c r="A4640" s="135" t="s">
        <v>9123</v>
      </c>
      <c r="B4640" s="145" t="s">
        <v>9124</v>
      </c>
      <c r="C4640" s="150"/>
      <c r="D4640" s="171">
        <v>1.3397144079208374</v>
      </c>
      <c r="E4640" s="182">
        <v>1.3397144079208374</v>
      </c>
    </row>
    <row r="4641" spans="1:5" ht="75">
      <c r="A4641" s="135" t="s">
        <v>9125</v>
      </c>
      <c r="B4641" s="145" t="s">
        <v>9126</v>
      </c>
      <c r="C4641" s="150" t="s">
        <v>4743</v>
      </c>
      <c r="D4641" s="171">
        <v>6.454709529876709</v>
      </c>
      <c r="E4641" s="182">
        <v>6.454709529876709</v>
      </c>
    </row>
    <row r="4642" spans="1:5" ht="75">
      <c r="A4642" s="135" t="s">
        <v>9127</v>
      </c>
      <c r="B4642" s="145" t="s">
        <v>9128</v>
      </c>
      <c r="C4642" s="150" t="s">
        <v>373</v>
      </c>
      <c r="D4642" s="171">
        <v>2.2000322341918945</v>
      </c>
      <c r="E4642" s="182">
        <v>2.2000322341918945</v>
      </c>
    </row>
    <row r="4643" spans="1:5" ht="75">
      <c r="A4643" s="135" t="s">
        <v>9129</v>
      </c>
      <c r="B4643" s="145" t="s">
        <v>9130</v>
      </c>
      <c r="C4643" s="150" t="s">
        <v>6577</v>
      </c>
      <c r="D4643" s="178">
        <v>6.6717535257339478E-2</v>
      </c>
      <c r="E4643" s="189">
        <v>6.6717535257339478E-2</v>
      </c>
    </row>
    <row r="4644" spans="1:5" ht="75">
      <c r="A4644" s="135" t="s">
        <v>9131</v>
      </c>
      <c r="B4644" s="145" t="s">
        <v>9132</v>
      </c>
      <c r="C4644" s="150" t="s">
        <v>6580</v>
      </c>
      <c r="D4644" s="179">
        <v>2.8030744942952879E-5</v>
      </c>
      <c r="E4644" s="190">
        <v>2.8030744942952879E-5</v>
      </c>
    </row>
    <row r="4645" spans="1:5" ht="45">
      <c r="A4645" s="135" t="s">
        <v>9133</v>
      </c>
      <c r="B4645" s="145" t="s">
        <v>9134</v>
      </c>
      <c r="C4645" s="150" t="s">
        <v>50</v>
      </c>
      <c r="D4645" s="172">
        <v>36.459999084472656</v>
      </c>
      <c r="E4645" s="183">
        <v>36.459999084472656</v>
      </c>
    </row>
    <row r="4646" spans="1:5" ht="60">
      <c r="A4646" s="135" t="s">
        <v>9135</v>
      </c>
      <c r="B4646" s="145" t="s">
        <v>9136</v>
      </c>
      <c r="C4646" s="150" t="s">
        <v>42</v>
      </c>
      <c r="D4646" s="177">
        <v>224.47152709960937</v>
      </c>
      <c r="E4646" s="188">
        <v>224.47152709960937</v>
      </c>
    </row>
    <row r="4647" spans="1:5" ht="45">
      <c r="A4647" s="135" t="s">
        <v>9137</v>
      </c>
      <c r="B4647" s="145" t="s">
        <v>9138</v>
      </c>
      <c r="C4647" s="150" t="s">
        <v>20</v>
      </c>
      <c r="D4647" s="172">
        <v>12.391789436340332</v>
      </c>
      <c r="E4647" s="183">
        <v>12.391789436340332</v>
      </c>
    </row>
    <row r="4648" spans="1:5" ht="45">
      <c r="A4648" s="135" t="s">
        <v>9139</v>
      </c>
      <c r="B4648" s="145" t="s">
        <v>9140</v>
      </c>
      <c r="C4648" s="150" t="s">
        <v>373</v>
      </c>
      <c r="D4648" s="171">
        <v>2.5570175647735596</v>
      </c>
      <c r="E4648" s="182">
        <v>2.5570175647735596</v>
      </c>
    </row>
    <row r="4649" spans="1:5" ht="45">
      <c r="A4649" s="135" t="s">
        <v>9141</v>
      </c>
      <c r="B4649" s="145" t="s">
        <v>9142</v>
      </c>
      <c r="C4649" s="150" t="s">
        <v>368</v>
      </c>
      <c r="D4649" s="177">
        <v>964.69622802734375</v>
      </c>
      <c r="E4649" s="188">
        <v>964.69622802734375</v>
      </c>
    </row>
    <row r="4650" spans="1:5" ht="45">
      <c r="A4650" s="135" t="s">
        <v>9143</v>
      </c>
      <c r="B4650" s="145" t="s">
        <v>9144</v>
      </c>
      <c r="C4650" s="150" t="s">
        <v>368</v>
      </c>
      <c r="D4650" s="176">
        <v>-1582.792236328125</v>
      </c>
      <c r="E4650" s="187">
        <v>-1582.792236328125</v>
      </c>
    </row>
    <row r="4651" spans="1:5" ht="60">
      <c r="A4651" s="135" t="s">
        <v>9145</v>
      </c>
      <c r="B4651" s="145" t="s">
        <v>9146</v>
      </c>
      <c r="C4651" s="150"/>
      <c r="D4651" s="178">
        <v>-5.5374395102262497E-2</v>
      </c>
      <c r="E4651" s="189">
        <v>-5.5374395102262497E-2</v>
      </c>
    </row>
    <row r="4652" spans="1:5" ht="45">
      <c r="A4652" s="135" t="s">
        <v>9147</v>
      </c>
      <c r="B4652" s="145" t="s">
        <v>9148</v>
      </c>
      <c r="C4652" s="150" t="s">
        <v>4743</v>
      </c>
      <c r="D4652" s="177">
        <v>835.50592041015625</v>
      </c>
      <c r="E4652" s="188">
        <v>835.50592041015625</v>
      </c>
    </row>
    <row r="4653" spans="1:5" ht="60">
      <c r="A4653" s="135" t="s">
        <v>9149</v>
      </c>
      <c r="B4653" s="145" t="s">
        <v>9150</v>
      </c>
      <c r="C4653" s="150" t="s">
        <v>373</v>
      </c>
      <c r="D4653" s="171">
        <v>4.6341409683227539</v>
      </c>
      <c r="E4653" s="182">
        <v>4.6341409683227539</v>
      </c>
    </row>
    <row r="4654" spans="1:5" ht="60">
      <c r="A4654" s="135" t="s">
        <v>9151</v>
      </c>
      <c r="B4654" s="145" t="s">
        <v>9152</v>
      </c>
      <c r="C4654" s="150" t="s">
        <v>6577</v>
      </c>
      <c r="D4654" s="178">
        <v>0.64590096473693848</v>
      </c>
      <c r="E4654" s="189">
        <v>0.64590096473693848</v>
      </c>
    </row>
    <row r="4655" spans="1:5" ht="60">
      <c r="A4655" s="135" t="s">
        <v>9153</v>
      </c>
      <c r="B4655" s="145" t="s">
        <v>9154</v>
      </c>
      <c r="C4655" s="150" t="s">
        <v>6580</v>
      </c>
      <c r="D4655" s="181">
        <v>1.187353118439205E-4</v>
      </c>
      <c r="E4655" s="192">
        <v>1.187353118439205E-4</v>
      </c>
    </row>
    <row r="4656" spans="1:5" ht="45">
      <c r="A4656" s="135" t="s">
        <v>9155</v>
      </c>
      <c r="B4656" s="145" t="s">
        <v>9156</v>
      </c>
      <c r="C4656" s="150" t="s">
        <v>50</v>
      </c>
      <c r="D4656" s="172">
        <v>23.599994659423828</v>
      </c>
      <c r="E4656" s="183">
        <v>23.599994659423828</v>
      </c>
    </row>
    <row r="4657" spans="1:5" ht="60">
      <c r="A4657" s="135" t="s">
        <v>9157</v>
      </c>
      <c r="B4657" s="145" t="s">
        <v>9158</v>
      </c>
      <c r="C4657" s="150" t="s">
        <v>42</v>
      </c>
      <c r="D4657" s="177">
        <v>197.0377197265625</v>
      </c>
      <c r="E4657" s="188">
        <v>197.0377197265625</v>
      </c>
    </row>
    <row r="4658" spans="1:5" ht="45">
      <c r="A4658" s="135" t="s">
        <v>9159</v>
      </c>
      <c r="B4658" s="145" t="s">
        <v>9160</v>
      </c>
      <c r="C4658" s="150" t="s">
        <v>20</v>
      </c>
      <c r="D4658" s="172">
        <v>44.589042663574219</v>
      </c>
      <c r="E4658" s="183">
        <v>44.589042663574219</v>
      </c>
    </row>
    <row r="4659" spans="1:5" ht="45">
      <c r="A4659" s="135" t="s">
        <v>9161</v>
      </c>
      <c r="B4659" s="145" t="s">
        <v>9162</v>
      </c>
      <c r="C4659" s="150" t="s">
        <v>373</v>
      </c>
      <c r="D4659" s="171">
        <v>2.301372766494751</v>
      </c>
      <c r="E4659" s="182">
        <v>2.301372766494751</v>
      </c>
    </row>
    <row r="4660" spans="1:5" ht="45">
      <c r="A4660" s="135" t="s">
        <v>9163</v>
      </c>
      <c r="B4660" s="145" t="s">
        <v>9164</v>
      </c>
      <c r="C4660" s="150" t="s">
        <v>368</v>
      </c>
      <c r="D4660" s="177">
        <v>839.39923095703125</v>
      </c>
      <c r="E4660" s="188">
        <v>839.39923095703125</v>
      </c>
    </row>
    <row r="4661" spans="1:5" ht="45">
      <c r="A4661" s="135" t="s">
        <v>9165</v>
      </c>
      <c r="B4661" s="145" t="s">
        <v>9166</v>
      </c>
      <c r="C4661" s="150" t="s">
        <v>368</v>
      </c>
      <c r="D4661" s="176">
        <v>-1708.08935546875</v>
      </c>
      <c r="E4661" s="187">
        <v>-1708.08935546875</v>
      </c>
    </row>
    <row r="4662" spans="1:5" ht="60">
      <c r="A4662" s="135" t="s">
        <v>9167</v>
      </c>
      <c r="B4662" s="145" t="s">
        <v>9168</v>
      </c>
      <c r="C4662" s="150"/>
      <c r="D4662" s="178">
        <v>-5.8517590165138245E-2</v>
      </c>
      <c r="E4662" s="189">
        <v>-5.8517590165138245E-2</v>
      </c>
    </row>
    <row r="4663" spans="1:5" ht="45">
      <c r="A4663" s="135" t="s">
        <v>9169</v>
      </c>
      <c r="B4663" s="145" t="s">
        <v>9170</v>
      </c>
      <c r="C4663" s="150" t="s">
        <v>4743</v>
      </c>
      <c r="D4663" s="177">
        <v>868.806884765625</v>
      </c>
      <c r="E4663" s="188">
        <v>868.806884765625</v>
      </c>
    </row>
    <row r="4664" spans="1:5" ht="60">
      <c r="A4664" s="135" t="s">
        <v>9171</v>
      </c>
      <c r="B4664" s="145" t="s">
        <v>9172</v>
      </c>
      <c r="C4664" s="150" t="s">
        <v>373</v>
      </c>
      <c r="D4664" s="171">
        <v>4.4766554832458496</v>
      </c>
      <c r="E4664" s="182">
        <v>4.4766554832458496</v>
      </c>
    </row>
    <row r="4665" spans="1:5" ht="60">
      <c r="A4665" s="135" t="s">
        <v>9173</v>
      </c>
      <c r="B4665" s="145" t="s">
        <v>9174</v>
      </c>
      <c r="C4665" s="150" t="s">
        <v>6577</v>
      </c>
      <c r="D4665" s="178">
        <v>0.66657930612564087</v>
      </c>
      <c r="E4665" s="189">
        <v>0.66657930612564087</v>
      </c>
    </row>
    <row r="4666" spans="1:5" ht="60">
      <c r="A4666" s="135" t="s">
        <v>9175</v>
      </c>
      <c r="B4666" s="145" t="s">
        <v>9176</v>
      </c>
      <c r="C4666" s="150" t="s">
        <v>6580</v>
      </c>
      <c r="D4666" s="181">
        <v>1.3596056669484824E-4</v>
      </c>
      <c r="E4666" s="192">
        <v>1.3596056669484824E-4</v>
      </c>
    </row>
    <row r="4667" spans="1:5" ht="45">
      <c r="A4667" s="135" t="s">
        <v>9177</v>
      </c>
      <c r="B4667" s="145" t="s">
        <v>9178</v>
      </c>
      <c r="C4667" s="150" t="s">
        <v>50</v>
      </c>
      <c r="D4667" s="177">
        <v>108.92567443847656</v>
      </c>
      <c r="E4667" s="188">
        <v>108.92567443847656</v>
      </c>
    </row>
    <row r="4668" spans="1:5" ht="45">
      <c r="A4668" s="135" t="s">
        <v>9179</v>
      </c>
      <c r="B4668" s="145" t="s">
        <v>9180</v>
      </c>
      <c r="C4668" s="150" t="s">
        <v>42</v>
      </c>
      <c r="D4668" s="177">
        <v>149.23933410644531</v>
      </c>
      <c r="E4668" s="188">
        <v>149.23933410644531</v>
      </c>
    </row>
    <row r="4669" spans="1:5" ht="45">
      <c r="A4669" s="135" t="s">
        <v>9181</v>
      </c>
      <c r="B4669" s="145" t="s">
        <v>9182</v>
      </c>
      <c r="C4669" s="150" t="s">
        <v>20</v>
      </c>
      <c r="D4669" s="172">
        <v>21.370000839233398</v>
      </c>
      <c r="E4669" s="183">
        <v>21.370000839233398</v>
      </c>
    </row>
    <row r="4670" spans="1:5" ht="45">
      <c r="A4670" s="135" t="s">
        <v>9183</v>
      </c>
      <c r="B4670" s="145" t="s">
        <v>9184</v>
      </c>
      <c r="C4670" s="150" t="s">
        <v>373</v>
      </c>
      <c r="D4670" s="171">
        <v>1.8228429555892944</v>
      </c>
      <c r="E4670" s="182">
        <v>1.8228429555892944</v>
      </c>
    </row>
    <row r="4671" spans="1:5" ht="45">
      <c r="A4671" s="135" t="s">
        <v>9185</v>
      </c>
      <c r="B4671" s="145" t="s">
        <v>9186</v>
      </c>
      <c r="C4671" s="150" t="s">
        <v>368</v>
      </c>
      <c r="D4671" s="177">
        <v>635.43231201171875</v>
      </c>
      <c r="E4671" s="188">
        <v>635.43231201171875</v>
      </c>
    </row>
    <row r="4672" spans="1:5" ht="45">
      <c r="A4672" s="135" t="s">
        <v>9187</v>
      </c>
      <c r="B4672" s="145" t="s">
        <v>9188</v>
      </c>
      <c r="C4672" s="150" t="s">
        <v>368</v>
      </c>
      <c r="D4672" s="176">
        <v>-1912.05615234375</v>
      </c>
      <c r="E4672" s="187">
        <v>-1912.05615234375</v>
      </c>
    </row>
    <row r="4673" spans="1:5" ht="45">
      <c r="A4673" s="135" t="s">
        <v>9189</v>
      </c>
      <c r="B4673" s="145" t="s">
        <v>9190</v>
      </c>
      <c r="C4673" s="150"/>
      <c r="D4673" s="178">
        <v>-0.64175349473953247</v>
      </c>
      <c r="E4673" s="189">
        <v>-0.64175349473953247</v>
      </c>
    </row>
    <row r="4674" spans="1:5" ht="45">
      <c r="A4674" s="135" t="s">
        <v>9191</v>
      </c>
      <c r="B4674" s="145" t="s">
        <v>9192</v>
      </c>
      <c r="C4674" s="150" t="s">
        <v>4743</v>
      </c>
      <c r="D4674" s="177">
        <v>923.53521728515625</v>
      </c>
      <c r="E4674" s="188">
        <v>923.53521728515625</v>
      </c>
    </row>
    <row r="4675" spans="1:5" ht="45">
      <c r="A4675" s="135" t="s">
        <v>9193</v>
      </c>
      <c r="B4675" s="145" t="s">
        <v>9194</v>
      </c>
      <c r="C4675" s="150" t="s">
        <v>373</v>
      </c>
      <c r="D4675" s="171">
        <v>4.2760586738586426</v>
      </c>
      <c r="E4675" s="182">
        <v>4.2760586738586426</v>
      </c>
    </row>
    <row r="4676" spans="1:5" ht="45">
      <c r="A4676" s="135" t="s">
        <v>9195</v>
      </c>
      <c r="B4676" s="145" t="s">
        <v>9196</v>
      </c>
      <c r="C4676" s="150" t="s">
        <v>6577</v>
      </c>
      <c r="D4676" s="178">
        <v>0.69136697053909302</v>
      </c>
      <c r="E4676" s="189">
        <v>0.69136697053909302</v>
      </c>
    </row>
    <row r="4677" spans="1:5" ht="45">
      <c r="A4677" s="135" t="s">
        <v>9197</v>
      </c>
      <c r="B4677" s="145" t="s">
        <v>9198</v>
      </c>
      <c r="C4677" s="150" t="s">
        <v>6580</v>
      </c>
      <c r="D4677" s="181">
        <v>1.8565186474006623E-4</v>
      </c>
      <c r="E4677" s="192">
        <v>1.8565186474006623E-4</v>
      </c>
    </row>
    <row r="4678" spans="1:5" ht="45">
      <c r="A4678" s="135" t="s">
        <v>9199</v>
      </c>
      <c r="B4678" s="145" t="s">
        <v>9200</v>
      </c>
      <c r="C4678" s="150" t="s">
        <v>50</v>
      </c>
      <c r="D4678" s="171">
        <v>3.309999942779541</v>
      </c>
      <c r="E4678" s="182">
        <v>3.309999942779541</v>
      </c>
    </row>
    <row r="4679" spans="1:5" ht="60">
      <c r="A4679" s="135" t="s">
        <v>9201</v>
      </c>
      <c r="B4679" s="145" t="s">
        <v>9202</v>
      </c>
      <c r="C4679" s="150" t="s">
        <v>42</v>
      </c>
      <c r="D4679" s="177">
        <v>117.42583465576172</v>
      </c>
      <c r="E4679" s="188">
        <v>117.42583465576172</v>
      </c>
    </row>
    <row r="4680" spans="1:5" ht="45">
      <c r="A4680" s="135" t="s">
        <v>9203</v>
      </c>
      <c r="B4680" s="145" t="s">
        <v>9204</v>
      </c>
      <c r="C4680" s="150" t="s">
        <v>20</v>
      </c>
      <c r="D4680" s="172">
        <v>13.422163963317871</v>
      </c>
      <c r="E4680" s="183">
        <v>13.422163963317871</v>
      </c>
    </row>
    <row r="4681" spans="1:5" ht="45">
      <c r="A4681" s="135" t="s">
        <v>9205</v>
      </c>
      <c r="B4681" s="145" t="s">
        <v>9206</v>
      </c>
      <c r="C4681" s="150" t="s">
        <v>373</v>
      </c>
      <c r="D4681" s="171">
        <v>1.4998165369033813</v>
      </c>
      <c r="E4681" s="182">
        <v>1.4998165369033813</v>
      </c>
    </row>
    <row r="4682" spans="1:5" ht="45">
      <c r="A4682" s="135" t="s">
        <v>9207</v>
      </c>
      <c r="B4682" s="145" t="s">
        <v>9208</v>
      </c>
      <c r="C4682" s="150" t="s">
        <v>368</v>
      </c>
      <c r="D4682" s="177">
        <v>492.9161376953125</v>
      </c>
      <c r="E4682" s="188">
        <v>492.9161376953125</v>
      </c>
    </row>
    <row r="4683" spans="1:5" ht="45">
      <c r="A4683" s="135" t="s">
        <v>9209</v>
      </c>
      <c r="B4683" s="145" t="s">
        <v>9210</v>
      </c>
      <c r="C4683" s="150" t="s">
        <v>368</v>
      </c>
      <c r="D4683" s="176">
        <v>-2054.572509765625</v>
      </c>
      <c r="E4683" s="187">
        <v>-2054.572509765625</v>
      </c>
    </row>
    <row r="4684" spans="1:5" ht="60">
      <c r="A4684" s="135" t="s">
        <v>9211</v>
      </c>
      <c r="B4684" s="145" t="s">
        <v>9212</v>
      </c>
      <c r="C4684" s="150"/>
      <c r="D4684" s="178">
        <v>-3.8558371365070343E-2</v>
      </c>
      <c r="E4684" s="189">
        <v>-3.8558371365070343E-2</v>
      </c>
    </row>
    <row r="4685" spans="1:5" ht="45">
      <c r="A4685" s="135" t="s">
        <v>9213</v>
      </c>
      <c r="B4685" s="145" t="s">
        <v>9214</v>
      </c>
      <c r="C4685" s="150" t="s">
        <v>4743</v>
      </c>
      <c r="D4685" s="177">
        <v>945.275390625</v>
      </c>
      <c r="E4685" s="188">
        <v>945.275390625</v>
      </c>
    </row>
    <row r="4686" spans="1:5" ht="60">
      <c r="A4686" s="135" t="s">
        <v>9215</v>
      </c>
      <c r="B4686" s="145" t="s">
        <v>9216</v>
      </c>
      <c r="C4686" s="150" t="s">
        <v>373</v>
      </c>
      <c r="D4686" s="171">
        <v>4.2396302223205566</v>
      </c>
      <c r="E4686" s="182">
        <v>4.2396302223205566</v>
      </c>
    </row>
    <row r="4687" spans="1:5" ht="60">
      <c r="A4687" s="135" t="s">
        <v>9217</v>
      </c>
      <c r="B4687" s="145" t="s">
        <v>9218</v>
      </c>
      <c r="C4687" s="150" t="s">
        <v>6577</v>
      </c>
      <c r="D4687" s="178">
        <v>0.68375778198242188</v>
      </c>
      <c r="E4687" s="189">
        <v>0.68375778198242188</v>
      </c>
    </row>
    <row r="4688" spans="1:5" ht="60">
      <c r="A4688" s="135" t="s">
        <v>9219</v>
      </c>
      <c r="B4688" s="145" t="s">
        <v>9220</v>
      </c>
      <c r="C4688" s="150" t="s">
        <v>6580</v>
      </c>
      <c r="D4688" s="181">
        <v>2.3770038387738168E-4</v>
      </c>
      <c r="E4688" s="192">
        <v>2.3770038387738168E-4</v>
      </c>
    </row>
    <row r="4689" spans="1:5" ht="45">
      <c r="A4689" s="135" t="s">
        <v>9221</v>
      </c>
      <c r="B4689" s="145" t="s">
        <v>9222</v>
      </c>
      <c r="C4689" s="150" t="s">
        <v>50</v>
      </c>
      <c r="D4689" s="171">
        <v>1.8700001239776611</v>
      </c>
      <c r="E4689" s="182">
        <v>1.8700001239776611</v>
      </c>
    </row>
    <row r="4690" spans="1:5" ht="60">
      <c r="A4690" s="135" t="s">
        <v>9223</v>
      </c>
      <c r="B4690" s="145" t="s">
        <v>9224</v>
      </c>
      <c r="C4690" s="150" t="s">
        <v>42</v>
      </c>
      <c r="D4690" s="172">
        <v>99.33355712890625</v>
      </c>
      <c r="E4690" s="183">
        <v>99.33355712890625</v>
      </c>
    </row>
    <row r="4691" spans="1:5" ht="45">
      <c r="A4691" s="135" t="s">
        <v>9225</v>
      </c>
      <c r="B4691" s="145" t="s">
        <v>9226</v>
      </c>
      <c r="C4691" s="150" t="s">
        <v>20</v>
      </c>
      <c r="D4691" s="172">
        <v>27.028825759887695</v>
      </c>
      <c r="E4691" s="183">
        <v>27.028825759887695</v>
      </c>
    </row>
    <row r="4692" spans="1:5" ht="45">
      <c r="A4692" s="135" t="s">
        <v>9227</v>
      </c>
      <c r="B4692" s="145" t="s">
        <v>9228</v>
      </c>
      <c r="C4692" s="150" t="s">
        <v>373</v>
      </c>
      <c r="D4692" s="171">
        <v>1.2994105815887451</v>
      </c>
      <c r="E4692" s="182">
        <v>1.2994105815887451</v>
      </c>
    </row>
    <row r="4693" spans="1:5" ht="45">
      <c r="A4693" s="135" t="s">
        <v>9229</v>
      </c>
      <c r="B4693" s="145" t="s">
        <v>9230</v>
      </c>
      <c r="C4693" s="150" t="s">
        <v>368</v>
      </c>
      <c r="D4693" s="177">
        <v>416.34799194335937</v>
      </c>
      <c r="E4693" s="188">
        <v>416.34799194335937</v>
      </c>
    </row>
    <row r="4694" spans="1:5" ht="45">
      <c r="A4694" s="135" t="s">
        <v>9231</v>
      </c>
      <c r="B4694" s="145" t="s">
        <v>9232</v>
      </c>
      <c r="C4694" s="150" t="s">
        <v>368</v>
      </c>
      <c r="D4694" s="176">
        <v>-2131.140625</v>
      </c>
      <c r="E4694" s="187">
        <v>-2131.140625</v>
      </c>
    </row>
    <row r="4695" spans="1:5" ht="60">
      <c r="A4695" s="135" t="s">
        <v>9233</v>
      </c>
      <c r="B4695" s="145" t="s">
        <v>9234</v>
      </c>
      <c r="C4695" s="150"/>
      <c r="D4695" s="178">
        <v>-3.5951964557170868E-2</v>
      </c>
      <c r="E4695" s="189">
        <v>-3.5951964557170868E-2</v>
      </c>
    </row>
    <row r="4696" spans="1:5" ht="45">
      <c r="A4696" s="135" t="s">
        <v>9235</v>
      </c>
      <c r="B4696" s="145" t="s">
        <v>9236</v>
      </c>
      <c r="C4696" s="150" t="s">
        <v>4743</v>
      </c>
      <c r="D4696" s="177">
        <v>958.90924072265625</v>
      </c>
      <c r="E4696" s="188">
        <v>958.90924072265625</v>
      </c>
    </row>
    <row r="4697" spans="1:5" ht="60">
      <c r="A4697" s="135" t="s">
        <v>9237</v>
      </c>
      <c r="B4697" s="145" t="s">
        <v>9238</v>
      </c>
      <c r="C4697" s="150" t="s">
        <v>373</v>
      </c>
      <c r="D4697" s="171">
        <v>4.2144145965576172</v>
      </c>
      <c r="E4697" s="182">
        <v>4.2144145965576172</v>
      </c>
    </row>
    <row r="4698" spans="1:5" ht="60">
      <c r="A4698" s="135" t="s">
        <v>9239</v>
      </c>
      <c r="B4698" s="145" t="s">
        <v>9240</v>
      </c>
      <c r="C4698" s="150" t="s">
        <v>6577</v>
      </c>
      <c r="D4698" s="178">
        <v>0.67808181047439575</v>
      </c>
      <c r="E4698" s="189">
        <v>0.67808181047439575</v>
      </c>
    </row>
    <row r="4699" spans="1:5" ht="60">
      <c r="A4699" s="135" t="s">
        <v>9241</v>
      </c>
      <c r="B4699" s="145" t="s">
        <v>9242</v>
      </c>
      <c r="C4699" s="150" t="s">
        <v>6580</v>
      </c>
      <c r="D4699" s="181">
        <v>2.8419232694432139E-4</v>
      </c>
      <c r="E4699" s="192">
        <v>2.8419232694432139E-4</v>
      </c>
    </row>
    <row r="4700" spans="1:5" ht="45">
      <c r="A4700" s="135" t="s">
        <v>9243</v>
      </c>
      <c r="B4700" s="145" t="s">
        <v>9244</v>
      </c>
      <c r="C4700" s="150" t="s">
        <v>50</v>
      </c>
      <c r="D4700" s="171">
        <v>1.2400000095367432</v>
      </c>
      <c r="E4700" s="182">
        <v>1.2400000095367432</v>
      </c>
    </row>
    <row r="4701" spans="1:5" ht="60">
      <c r="A4701" s="135" t="s">
        <v>9245</v>
      </c>
      <c r="B4701" s="145" t="s">
        <v>9246</v>
      </c>
      <c r="C4701" s="150" t="s">
        <v>42</v>
      </c>
      <c r="D4701" s="172">
        <v>96.448455810546875</v>
      </c>
      <c r="E4701" s="183">
        <v>96.448455810546875</v>
      </c>
    </row>
    <row r="4702" spans="1:5" ht="45">
      <c r="A4702" s="135" t="s">
        <v>9247</v>
      </c>
      <c r="B4702" s="145" t="s">
        <v>9248</v>
      </c>
      <c r="C4702" s="150" t="s">
        <v>20</v>
      </c>
      <c r="D4702" s="172">
        <v>29.197431564331055</v>
      </c>
      <c r="E4702" s="183">
        <v>29.197431564331055</v>
      </c>
    </row>
    <row r="4703" spans="1:5" ht="45">
      <c r="A4703" s="135" t="s">
        <v>9249</v>
      </c>
      <c r="B4703" s="145" t="s">
        <v>9250</v>
      </c>
      <c r="C4703" s="150" t="s">
        <v>373</v>
      </c>
      <c r="D4703" s="171">
        <v>1.266693115234375</v>
      </c>
      <c r="E4703" s="182">
        <v>1.266693115234375</v>
      </c>
    </row>
    <row r="4704" spans="1:5" ht="45">
      <c r="A4704" s="135" t="s">
        <v>9251</v>
      </c>
      <c r="B4704" s="145" t="s">
        <v>9252</v>
      </c>
      <c r="C4704" s="150" t="s">
        <v>368</v>
      </c>
      <c r="D4704" s="177">
        <v>404.14608764648437</v>
      </c>
      <c r="E4704" s="188">
        <v>404.14608764648437</v>
      </c>
    </row>
    <row r="4705" spans="1:5" ht="45">
      <c r="A4705" s="135" t="s">
        <v>9253</v>
      </c>
      <c r="B4705" s="145" t="s">
        <v>9254</v>
      </c>
      <c r="C4705" s="150" t="s">
        <v>368</v>
      </c>
      <c r="D4705" s="176">
        <v>-2143.342529296875</v>
      </c>
      <c r="E4705" s="187">
        <v>-2143.342529296875</v>
      </c>
    </row>
    <row r="4706" spans="1:5" ht="60">
      <c r="A4706" s="135" t="s">
        <v>9255</v>
      </c>
      <c r="B4706" s="145" t="s">
        <v>9256</v>
      </c>
      <c r="C4706" s="150"/>
      <c r="D4706" s="178">
        <v>-1.7474193125963211E-2</v>
      </c>
      <c r="E4706" s="189">
        <v>-1.7474193125963211E-2</v>
      </c>
    </row>
    <row r="4707" spans="1:5" ht="45">
      <c r="A4707" s="135" t="s">
        <v>9257</v>
      </c>
      <c r="B4707" s="145" t="s">
        <v>9258</v>
      </c>
      <c r="C4707" s="150" t="s">
        <v>4743</v>
      </c>
      <c r="D4707" s="177">
        <v>960.92816162109375</v>
      </c>
      <c r="E4707" s="188">
        <v>960.92816162109375</v>
      </c>
    </row>
    <row r="4708" spans="1:5" ht="60">
      <c r="A4708" s="135" t="s">
        <v>9259</v>
      </c>
      <c r="B4708" s="145" t="s">
        <v>9260</v>
      </c>
      <c r="C4708" s="150" t="s">
        <v>373</v>
      </c>
      <c r="D4708" s="171">
        <v>4.2112641334533691</v>
      </c>
      <c r="E4708" s="182">
        <v>4.2112641334533691</v>
      </c>
    </row>
    <row r="4709" spans="1:5" ht="60">
      <c r="A4709" s="135" t="s">
        <v>9261</v>
      </c>
      <c r="B4709" s="145" t="s">
        <v>9262</v>
      </c>
      <c r="C4709" s="150" t="s">
        <v>6577</v>
      </c>
      <c r="D4709" s="178">
        <v>0.67678552865982056</v>
      </c>
      <c r="E4709" s="189">
        <v>0.67678552865982056</v>
      </c>
    </row>
    <row r="4710" spans="1:5" ht="60">
      <c r="A4710" s="135" t="s">
        <v>9263</v>
      </c>
      <c r="B4710" s="145" t="s">
        <v>9264</v>
      </c>
      <c r="C4710" s="150" t="s">
        <v>6580</v>
      </c>
      <c r="D4710" s="181">
        <v>2.9310060199350119E-4</v>
      </c>
      <c r="E4710" s="192">
        <v>2.9310060199350119E-4</v>
      </c>
    </row>
    <row r="4711" spans="1:5" ht="45">
      <c r="A4711" s="135" t="s">
        <v>9265</v>
      </c>
      <c r="B4711" s="145" t="s">
        <v>9266</v>
      </c>
      <c r="C4711" s="150" t="s">
        <v>50</v>
      </c>
      <c r="D4711" s="177">
        <v>108.92567443847656</v>
      </c>
      <c r="E4711" s="188">
        <v>108.92567443847656</v>
      </c>
    </row>
    <row r="4712" spans="1:5" ht="45">
      <c r="A4712" s="135" t="s">
        <v>9267</v>
      </c>
      <c r="B4712" s="145" t="s">
        <v>9268</v>
      </c>
      <c r="C4712" s="150" t="s">
        <v>42</v>
      </c>
      <c r="D4712" s="177">
        <v>149.23933410644531</v>
      </c>
      <c r="E4712" s="188">
        <v>149.23933410644531</v>
      </c>
    </row>
    <row r="4713" spans="1:5" ht="45">
      <c r="A4713" s="135" t="s">
        <v>9269</v>
      </c>
      <c r="B4713" s="145" t="s">
        <v>9270</v>
      </c>
      <c r="C4713" s="150" t="s">
        <v>20</v>
      </c>
      <c r="D4713" s="171">
        <v>7.1399998664855957</v>
      </c>
      <c r="E4713" s="182">
        <v>7.1399998664855957</v>
      </c>
    </row>
    <row r="4714" spans="1:5" ht="45">
      <c r="A4714" s="135" t="s">
        <v>9271</v>
      </c>
      <c r="B4714" s="145" t="s">
        <v>9272</v>
      </c>
      <c r="C4714" s="150" t="s">
        <v>373</v>
      </c>
      <c r="D4714" s="171">
        <v>1.8228429555892944</v>
      </c>
      <c r="E4714" s="182">
        <v>1.8228429555892944</v>
      </c>
    </row>
    <row r="4715" spans="1:5" ht="45">
      <c r="A4715" s="135" t="s">
        <v>9273</v>
      </c>
      <c r="B4715" s="145" t="s">
        <v>9274</v>
      </c>
      <c r="C4715" s="150" t="s">
        <v>368</v>
      </c>
      <c r="D4715" s="177">
        <v>635.43231201171875</v>
      </c>
      <c r="E4715" s="188">
        <v>635.43231201171875</v>
      </c>
    </row>
    <row r="4716" spans="1:5" ht="45">
      <c r="A4716" s="135" t="s">
        <v>9275</v>
      </c>
      <c r="B4716" s="145" t="s">
        <v>9276</v>
      </c>
      <c r="C4716" s="150" t="s">
        <v>368</v>
      </c>
      <c r="D4716" s="176">
        <v>-1912.05615234375</v>
      </c>
      <c r="E4716" s="187">
        <v>-1912.05615234375</v>
      </c>
    </row>
    <row r="4717" spans="1:5" ht="45">
      <c r="A4717" s="135" t="s">
        <v>9277</v>
      </c>
      <c r="B4717" s="145" t="s">
        <v>9278</v>
      </c>
      <c r="C4717" s="150"/>
      <c r="D4717" s="178">
        <v>-0.64175349473953247</v>
      </c>
      <c r="E4717" s="189">
        <v>-0.64175349473953247</v>
      </c>
    </row>
    <row r="4718" spans="1:5" ht="45">
      <c r="A4718" s="135" t="s">
        <v>9279</v>
      </c>
      <c r="B4718" s="145" t="s">
        <v>9280</v>
      </c>
      <c r="C4718" s="150" t="s">
        <v>4743</v>
      </c>
      <c r="D4718" s="177">
        <v>923.53521728515625</v>
      </c>
      <c r="E4718" s="188">
        <v>923.53521728515625</v>
      </c>
    </row>
    <row r="4719" spans="1:5" ht="45">
      <c r="A4719" s="135" t="s">
        <v>9281</v>
      </c>
      <c r="B4719" s="145" t="s">
        <v>9282</v>
      </c>
      <c r="C4719" s="150" t="s">
        <v>373</v>
      </c>
      <c r="D4719" s="171">
        <v>4.2760586738586426</v>
      </c>
      <c r="E4719" s="182">
        <v>4.2760586738586426</v>
      </c>
    </row>
    <row r="4720" spans="1:5" ht="45">
      <c r="A4720" s="135" t="s">
        <v>9283</v>
      </c>
      <c r="B4720" s="145" t="s">
        <v>9284</v>
      </c>
      <c r="C4720" s="150" t="s">
        <v>6577</v>
      </c>
      <c r="D4720" s="178">
        <v>0.69136697053909302</v>
      </c>
      <c r="E4720" s="189">
        <v>0.69136697053909302</v>
      </c>
    </row>
    <row r="4721" spans="1:5" ht="45">
      <c r="A4721" s="135" t="s">
        <v>9285</v>
      </c>
      <c r="B4721" s="145" t="s">
        <v>9286</v>
      </c>
      <c r="C4721" s="150" t="s">
        <v>6580</v>
      </c>
      <c r="D4721" s="181">
        <v>1.8565186474006623E-4</v>
      </c>
      <c r="E4721" s="192">
        <v>1.8565186474006623E-4</v>
      </c>
    </row>
    <row r="4722" spans="1:5" ht="45">
      <c r="A4722" s="135" t="s">
        <v>9287</v>
      </c>
      <c r="B4722" s="145" t="s">
        <v>9288</v>
      </c>
      <c r="C4722" s="150" t="s">
        <v>50</v>
      </c>
      <c r="D4722" s="177">
        <v>108.92567443847656</v>
      </c>
      <c r="E4722" s="188">
        <v>108.92567443847656</v>
      </c>
    </row>
    <row r="4723" spans="1:5" ht="45">
      <c r="A4723" s="135" t="s">
        <v>9289</v>
      </c>
      <c r="B4723" s="145" t="s">
        <v>9290</v>
      </c>
      <c r="C4723" s="150" t="s">
        <v>42</v>
      </c>
      <c r="D4723" s="177">
        <v>149.23933410644531</v>
      </c>
      <c r="E4723" s="188">
        <v>149.23933410644531</v>
      </c>
    </row>
    <row r="4724" spans="1:5" ht="45">
      <c r="A4724" s="135" t="s">
        <v>9291</v>
      </c>
      <c r="B4724" s="145" t="s">
        <v>9292</v>
      </c>
      <c r="C4724" s="150" t="s">
        <v>20</v>
      </c>
      <c r="D4724" s="171">
        <v>5.4400005340576172</v>
      </c>
      <c r="E4724" s="182">
        <v>5.4400005340576172</v>
      </c>
    </row>
    <row r="4725" spans="1:5" ht="45">
      <c r="A4725" s="135" t="s">
        <v>9293</v>
      </c>
      <c r="B4725" s="145" t="s">
        <v>9294</v>
      </c>
      <c r="C4725" s="150" t="s">
        <v>373</v>
      </c>
      <c r="D4725" s="171">
        <v>1.8228429555892944</v>
      </c>
      <c r="E4725" s="182">
        <v>1.8228429555892944</v>
      </c>
    </row>
    <row r="4726" spans="1:5" ht="45">
      <c r="A4726" s="135" t="s">
        <v>9295</v>
      </c>
      <c r="B4726" s="145" t="s">
        <v>9296</v>
      </c>
      <c r="C4726" s="150" t="s">
        <v>368</v>
      </c>
      <c r="D4726" s="177">
        <v>635.43231201171875</v>
      </c>
      <c r="E4726" s="188">
        <v>635.43231201171875</v>
      </c>
    </row>
    <row r="4727" spans="1:5" ht="45">
      <c r="A4727" s="135" t="s">
        <v>9297</v>
      </c>
      <c r="B4727" s="145" t="s">
        <v>9298</v>
      </c>
      <c r="C4727" s="150" t="s">
        <v>368</v>
      </c>
      <c r="D4727" s="176">
        <v>-1912.05615234375</v>
      </c>
      <c r="E4727" s="187">
        <v>-1912.05615234375</v>
      </c>
    </row>
    <row r="4728" spans="1:5" ht="45">
      <c r="A4728" s="135" t="s">
        <v>9299</v>
      </c>
      <c r="B4728" s="145" t="s">
        <v>9300</v>
      </c>
      <c r="C4728" s="150"/>
      <c r="D4728" s="178">
        <v>-0.64175349473953247</v>
      </c>
      <c r="E4728" s="189">
        <v>-0.64175349473953247</v>
      </c>
    </row>
    <row r="4729" spans="1:5" ht="45">
      <c r="A4729" s="135" t="s">
        <v>9301</v>
      </c>
      <c r="B4729" s="145" t="s">
        <v>9302</v>
      </c>
      <c r="C4729" s="150" t="s">
        <v>4743</v>
      </c>
      <c r="D4729" s="177">
        <v>923.53521728515625</v>
      </c>
      <c r="E4729" s="188">
        <v>923.53521728515625</v>
      </c>
    </row>
    <row r="4730" spans="1:5" ht="45">
      <c r="A4730" s="135" t="s">
        <v>9303</v>
      </c>
      <c r="B4730" s="145" t="s">
        <v>9304</v>
      </c>
      <c r="C4730" s="150" t="s">
        <v>373</v>
      </c>
      <c r="D4730" s="171">
        <v>4.2760586738586426</v>
      </c>
      <c r="E4730" s="182">
        <v>4.2760586738586426</v>
      </c>
    </row>
    <row r="4731" spans="1:5" ht="45">
      <c r="A4731" s="135" t="s">
        <v>9305</v>
      </c>
      <c r="B4731" s="145" t="s">
        <v>9306</v>
      </c>
      <c r="C4731" s="150" t="s">
        <v>6577</v>
      </c>
      <c r="D4731" s="178">
        <v>0.69136697053909302</v>
      </c>
      <c r="E4731" s="189">
        <v>0.69136697053909302</v>
      </c>
    </row>
    <row r="4732" spans="1:5" ht="45">
      <c r="A4732" s="135" t="s">
        <v>9307</v>
      </c>
      <c r="B4732" s="145" t="s">
        <v>9308</v>
      </c>
      <c r="C4732" s="150" t="s">
        <v>6580</v>
      </c>
      <c r="D4732" s="181">
        <v>1.8565186474006623E-4</v>
      </c>
      <c r="E4732" s="192">
        <v>1.8565186474006623E-4</v>
      </c>
    </row>
    <row r="4733" spans="1:5" ht="45">
      <c r="A4733" s="135" t="s">
        <v>9309</v>
      </c>
      <c r="B4733" s="145" t="s">
        <v>9310</v>
      </c>
      <c r="C4733" s="150" t="s">
        <v>50</v>
      </c>
      <c r="D4733" s="171">
        <v>1.0135135650634766</v>
      </c>
      <c r="E4733" s="182">
        <v>1.0135135650634766</v>
      </c>
    </row>
    <row r="4734" spans="1:5" ht="45">
      <c r="A4734" s="135" t="s">
        <v>9311</v>
      </c>
      <c r="B4734" s="145" t="s">
        <v>9312</v>
      </c>
      <c r="C4734" s="150" t="s">
        <v>42</v>
      </c>
      <c r="D4734" s="172">
        <v>34.7342529296875</v>
      </c>
      <c r="E4734" s="183">
        <v>34.7342529296875</v>
      </c>
    </row>
    <row r="4735" spans="1:5" ht="45">
      <c r="A4735" s="135" t="s">
        <v>9313</v>
      </c>
      <c r="B4735" s="145" t="s">
        <v>9314</v>
      </c>
      <c r="C4735" s="150" t="s">
        <v>20</v>
      </c>
      <c r="D4735" s="173">
        <v>24788.169921875</v>
      </c>
      <c r="E4735" s="184">
        <v>24788.169921875</v>
      </c>
    </row>
    <row r="4736" spans="1:5" ht="45">
      <c r="A4736" s="135" t="s">
        <v>9315</v>
      </c>
      <c r="B4736" s="145" t="s">
        <v>9316</v>
      </c>
      <c r="C4736" s="150" t="s">
        <v>373</v>
      </c>
      <c r="D4736" s="178">
        <v>0.50152873992919922</v>
      </c>
      <c r="E4736" s="189">
        <v>0.50152873992919922</v>
      </c>
    </row>
    <row r="4737" spans="1:5" ht="45">
      <c r="A4737" s="135" t="s">
        <v>9317</v>
      </c>
      <c r="B4737" s="145" t="s">
        <v>9318</v>
      </c>
      <c r="C4737" s="150" t="s">
        <v>368</v>
      </c>
      <c r="D4737" s="177">
        <v>145.54112243652344</v>
      </c>
      <c r="E4737" s="188">
        <v>145.54112243652344</v>
      </c>
    </row>
    <row r="4738" spans="1:5" ht="45">
      <c r="A4738" s="135" t="s">
        <v>9319</v>
      </c>
      <c r="B4738" s="145" t="s">
        <v>9320</v>
      </c>
      <c r="C4738" s="150" t="s">
        <v>368</v>
      </c>
      <c r="D4738" s="176">
        <v>-2401.947509765625</v>
      </c>
      <c r="E4738" s="187">
        <v>-2401.947509765625</v>
      </c>
    </row>
    <row r="4739" spans="1:5" ht="45">
      <c r="A4739" s="135" t="s">
        <v>9321</v>
      </c>
      <c r="B4739" s="145" t="s">
        <v>9322</v>
      </c>
      <c r="C4739" s="150"/>
      <c r="D4739" s="178">
        <v>-0.12119553238153458</v>
      </c>
      <c r="E4739" s="189">
        <v>-0.12119553238153458</v>
      </c>
    </row>
    <row r="4740" spans="1:5" ht="45">
      <c r="A4740" s="135" t="s">
        <v>9323</v>
      </c>
      <c r="B4740" s="145" t="s">
        <v>9324</v>
      </c>
      <c r="C4740" s="150" t="s">
        <v>4743</v>
      </c>
      <c r="D4740" s="177">
        <v>994.1671142578125</v>
      </c>
      <c r="E4740" s="188">
        <v>994.1671142578125</v>
      </c>
    </row>
    <row r="4741" spans="1:5" ht="45">
      <c r="A4741" s="135" t="s">
        <v>9325</v>
      </c>
      <c r="B4741" s="145" t="s">
        <v>9326</v>
      </c>
      <c r="C4741" s="150" t="s">
        <v>373</v>
      </c>
      <c r="D4741" s="171">
        <v>4.1779756546020508</v>
      </c>
      <c r="E4741" s="182">
        <v>4.1779756546020508</v>
      </c>
    </row>
    <row r="4742" spans="1:5" ht="45">
      <c r="A4742" s="135" t="s">
        <v>9327</v>
      </c>
      <c r="B4742" s="145" t="s">
        <v>9328</v>
      </c>
      <c r="C4742" s="150" t="s">
        <v>6577</v>
      </c>
      <c r="D4742" s="178">
        <v>0.6222081184387207</v>
      </c>
      <c r="E4742" s="189">
        <v>0.6222081184387207</v>
      </c>
    </row>
    <row r="4743" spans="1:5" ht="45">
      <c r="A4743" s="135" t="s">
        <v>9329</v>
      </c>
      <c r="B4743" s="145" t="s">
        <v>9330</v>
      </c>
      <c r="C4743" s="150" t="s">
        <v>6580</v>
      </c>
      <c r="D4743" s="181">
        <v>7.2221911977976561E-4</v>
      </c>
      <c r="E4743" s="192">
        <v>7.2221911977976561E-4</v>
      </c>
    </row>
    <row r="4744" spans="1:5" ht="30">
      <c r="A4744" s="135" t="s">
        <v>9331</v>
      </c>
      <c r="B4744" s="145" t="s">
        <v>9332</v>
      </c>
      <c r="C4744" s="150" t="s">
        <v>50</v>
      </c>
      <c r="D4744" s="178">
        <v>0.47890791296958923</v>
      </c>
      <c r="E4744" s="189">
        <v>0.47890791296958923</v>
      </c>
    </row>
    <row r="4745" spans="1:5" ht="30">
      <c r="A4745" s="135" t="s">
        <v>9333</v>
      </c>
      <c r="B4745" s="145" t="s">
        <v>9334</v>
      </c>
      <c r="C4745" s="150" t="s">
        <v>42</v>
      </c>
      <c r="D4745" s="172">
        <v>49.322399139404297</v>
      </c>
      <c r="E4745" s="183">
        <v>49.322399139404297</v>
      </c>
    </row>
    <row r="4746" spans="1:5" ht="30">
      <c r="A4746" s="135" t="s">
        <v>9335</v>
      </c>
      <c r="B4746" s="145" t="s">
        <v>9336</v>
      </c>
      <c r="C4746" s="150" t="s">
        <v>20</v>
      </c>
      <c r="D4746" s="177">
        <v>436.20523071289062</v>
      </c>
      <c r="E4746" s="188">
        <v>436.20523071289062</v>
      </c>
    </row>
    <row r="4747" spans="1:5" ht="30">
      <c r="A4747" s="135" t="s">
        <v>9337</v>
      </c>
      <c r="B4747" s="145" t="s">
        <v>9338</v>
      </c>
      <c r="C4747" s="150" t="s">
        <v>373</v>
      </c>
      <c r="D4747" s="178">
        <v>0.69500404596328735</v>
      </c>
      <c r="E4747" s="189">
        <v>0.69500404596328735</v>
      </c>
    </row>
    <row r="4748" spans="1:5" ht="30">
      <c r="A4748" s="135" t="s">
        <v>9339</v>
      </c>
      <c r="B4748" s="145" t="s">
        <v>9340</v>
      </c>
      <c r="C4748" s="150" t="s">
        <v>368</v>
      </c>
      <c r="D4748" s="177">
        <v>206.4918212890625</v>
      </c>
      <c r="E4748" s="188">
        <v>206.4918212890625</v>
      </c>
    </row>
    <row r="4749" spans="1:5" ht="30">
      <c r="A4749" s="135" t="s">
        <v>9341</v>
      </c>
      <c r="B4749" s="145" t="s">
        <v>9342</v>
      </c>
      <c r="C4749" s="150" t="s">
        <v>368</v>
      </c>
      <c r="D4749" s="176">
        <v>-2340.996826171875</v>
      </c>
      <c r="E4749" s="187">
        <v>-2340.996826171875</v>
      </c>
    </row>
    <row r="4750" spans="1:5" ht="30">
      <c r="A4750" s="135" t="s">
        <v>9343</v>
      </c>
      <c r="B4750" s="145" t="s">
        <v>9344</v>
      </c>
      <c r="C4750" s="150"/>
      <c r="D4750" s="178">
        <v>-5.6119833141565323E-2</v>
      </c>
      <c r="E4750" s="189">
        <v>-5.6119833141565323E-2</v>
      </c>
    </row>
    <row r="4751" spans="1:5" ht="30">
      <c r="A4751" s="135" t="s">
        <v>9345</v>
      </c>
      <c r="B4751" s="145" t="s">
        <v>9346</v>
      </c>
      <c r="C4751" s="150" t="s">
        <v>4743</v>
      </c>
      <c r="D4751" s="177">
        <v>988.36639404296875</v>
      </c>
      <c r="E4751" s="188">
        <v>988.36639404296875</v>
      </c>
    </row>
    <row r="4752" spans="1:5" ht="30">
      <c r="A4752" s="135" t="s">
        <v>9347</v>
      </c>
      <c r="B4752" s="145" t="s">
        <v>9348</v>
      </c>
      <c r="C4752" s="150" t="s">
        <v>373</v>
      </c>
      <c r="D4752" s="171">
        <v>4.1806282997131348</v>
      </c>
      <c r="E4752" s="182">
        <v>4.1806282997131348</v>
      </c>
    </row>
    <row r="4753" spans="1:5" ht="45">
      <c r="A4753" s="135" t="s">
        <v>9349</v>
      </c>
      <c r="B4753" s="145" t="s">
        <v>9350</v>
      </c>
      <c r="C4753" s="150" t="s">
        <v>6577</v>
      </c>
      <c r="D4753" s="178">
        <v>0.64027178287506104</v>
      </c>
      <c r="E4753" s="189">
        <v>0.64027178287506104</v>
      </c>
    </row>
    <row r="4754" spans="1:5" ht="45">
      <c r="A4754" s="135" t="s">
        <v>9351</v>
      </c>
      <c r="B4754" s="145" t="s">
        <v>9352</v>
      </c>
      <c r="C4754" s="150" t="s">
        <v>6580</v>
      </c>
      <c r="D4754" s="181">
        <v>5.526513559743762E-4</v>
      </c>
      <c r="E4754" s="192">
        <v>5.526513559743762E-4</v>
      </c>
    </row>
    <row r="4755" spans="1:5" ht="45">
      <c r="A4755" s="135" t="s">
        <v>9353</v>
      </c>
      <c r="B4755" s="145" t="s">
        <v>9354</v>
      </c>
      <c r="C4755" s="150" t="s">
        <v>50</v>
      </c>
      <c r="D4755" s="171">
        <v>1.0124130249023437</v>
      </c>
      <c r="E4755" s="182">
        <v>1.0124131441116333</v>
      </c>
    </row>
    <row r="4756" spans="1:5" ht="45">
      <c r="A4756" s="135" t="s">
        <v>9355</v>
      </c>
      <c r="B4756" s="145" t="s">
        <v>9356</v>
      </c>
      <c r="C4756" s="150" t="s">
        <v>42</v>
      </c>
      <c r="D4756" s="172">
        <v>29.999990463256836</v>
      </c>
      <c r="E4756" s="183">
        <v>29.999990463256836</v>
      </c>
    </row>
    <row r="4757" spans="1:5" ht="45">
      <c r="A4757" s="135" t="s">
        <v>9357</v>
      </c>
      <c r="B4757" s="145" t="s">
        <v>9358</v>
      </c>
      <c r="C4757" s="150" t="s">
        <v>20</v>
      </c>
      <c r="D4757" s="177">
        <v>101.27919769287109</v>
      </c>
      <c r="E4757" s="188">
        <v>101.27876281738281</v>
      </c>
    </row>
    <row r="4758" spans="1:5" ht="45">
      <c r="A4758" s="135" t="s">
        <v>9359</v>
      </c>
      <c r="B4758" s="145" t="s">
        <v>9360</v>
      </c>
      <c r="C4758" s="150" t="s">
        <v>368</v>
      </c>
      <c r="D4758" s="173">
        <v>16105.9404296875</v>
      </c>
      <c r="E4758" s="184">
        <v>16105.9404296875</v>
      </c>
    </row>
    <row r="4759" spans="1:5" ht="45">
      <c r="A4759" s="135" t="s">
        <v>9361</v>
      </c>
      <c r="B4759" s="145" t="s">
        <v>9362</v>
      </c>
      <c r="C4759" s="150" t="s">
        <v>368</v>
      </c>
      <c r="D4759" s="173">
        <v>16094.8212890625</v>
      </c>
      <c r="E4759" s="184">
        <v>16094.8212890625</v>
      </c>
    </row>
    <row r="4760" spans="1:5" ht="45">
      <c r="A4760" s="135" t="s">
        <v>9363</v>
      </c>
      <c r="B4760" s="145" t="s">
        <v>9364</v>
      </c>
      <c r="C4760" s="150" t="s">
        <v>368</v>
      </c>
      <c r="D4760" s="173">
        <v>17580.369140625</v>
      </c>
      <c r="E4760" s="184">
        <v>17580.369140625</v>
      </c>
    </row>
    <row r="4761" spans="1:5" ht="45">
      <c r="A4761" s="135" t="s">
        <v>9365</v>
      </c>
      <c r="B4761" s="145" t="s">
        <v>9366</v>
      </c>
      <c r="C4761" s="150" t="s">
        <v>4736</v>
      </c>
      <c r="D4761" s="171">
        <v>7.1734423637390137</v>
      </c>
      <c r="E4761" s="182">
        <v>7.1734423637390137</v>
      </c>
    </row>
    <row r="4762" spans="1:5" ht="45">
      <c r="A4762" s="135" t="s">
        <v>9367</v>
      </c>
      <c r="B4762" s="145" t="s">
        <v>9368</v>
      </c>
      <c r="C4762" s="150" t="s">
        <v>15</v>
      </c>
      <c r="D4762" s="173">
        <v>452804.34375</v>
      </c>
      <c r="E4762" s="184">
        <v>452802.40625</v>
      </c>
    </row>
    <row r="4763" spans="1:5" ht="45">
      <c r="A4763" s="135" t="s">
        <v>9369</v>
      </c>
      <c r="B4763" s="145" t="s">
        <v>9370</v>
      </c>
      <c r="C4763" s="150" t="s">
        <v>15</v>
      </c>
      <c r="D4763" s="173">
        <v>494598.09375</v>
      </c>
      <c r="E4763" s="184">
        <v>494595.9375</v>
      </c>
    </row>
    <row r="4764" spans="1:5" ht="45">
      <c r="A4764" s="135" t="s">
        <v>9371</v>
      </c>
      <c r="B4764" s="145" t="s">
        <v>9372</v>
      </c>
      <c r="C4764" s="150" t="s">
        <v>449</v>
      </c>
      <c r="D4764" s="171">
        <v>2.5368001461029053</v>
      </c>
      <c r="E4764" s="182">
        <v>2.5368001461029053</v>
      </c>
    </row>
    <row r="4765" spans="1:5" ht="45">
      <c r="A4765" s="135" t="s">
        <v>9373</v>
      </c>
      <c r="B4765" s="145" t="s">
        <v>9374</v>
      </c>
      <c r="C4765" s="150" t="s">
        <v>45</v>
      </c>
      <c r="D4765" s="171">
        <v>5.679999828338623</v>
      </c>
      <c r="E4765" s="182">
        <v>5.679999828338623</v>
      </c>
    </row>
    <row r="4766" spans="1:5" ht="45">
      <c r="A4766" s="135" t="s">
        <v>9375</v>
      </c>
      <c r="B4766" s="145" t="s">
        <v>9376</v>
      </c>
      <c r="C4766" s="150" t="s">
        <v>45</v>
      </c>
      <c r="D4766" s="172">
        <v>31.870000839233398</v>
      </c>
      <c r="E4766" s="183">
        <v>31.870000839233398</v>
      </c>
    </row>
    <row r="4767" spans="1:5" ht="45">
      <c r="A4767" s="135" t="s">
        <v>9377</v>
      </c>
      <c r="B4767" s="145" t="s">
        <v>9378</v>
      </c>
      <c r="C4767" s="150" t="s">
        <v>45</v>
      </c>
      <c r="D4767" s="172">
        <v>44.779998779296875</v>
      </c>
      <c r="E4767" s="183">
        <v>44.779998779296875</v>
      </c>
    </row>
    <row r="4768" spans="1:5" ht="45">
      <c r="A4768" s="135" t="s">
        <v>9379</v>
      </c>
      <c r="B4768" s="145" t="s">
        <v>9380</v>
      </c>
      <c r="C4768" s="150" t="s">
        <v>45</v>
      </c>
      <c r="D4768" s="171">
        <v>3.2400000095367432</v>
      </c>
      <c r="E4768" s="182">
        <v>3.2400000095367432</v>
      </c>
    </row>
    <row r="4769" spans="1:5" ht="45">
      <c r="A4769" s="135" t="s">
        <v>9381</v>
      </c>
      <c r="B4769" s="145" t="s">
        <v>9382</v>
      </c>
      <c r="C4769" s="150" t="s">
        <v>45</v>
      </c>
      <c r="D4769" s="172">
        <v>13.500000953674316</v>
      </c>
      <c r="E4769" s="183">
        <v>13.500000953674316</v>
      </c>
    </row>
    <row r="4770" spans="1:5" ht="45">
      <c r="A4770" s="135" t="s">
        <v>9383</v>
      </c>
      <c r="B4770" s="145" t="s">
        <v>9384</v>
      </c>
      <c r="C4770" s="150" t="s">
        <v>45</v>
      </c>
      <c r="D4770" s="178">
        <v>0.63999998569488525</v>
      </c>
      <c r="E4770" s="189">
        <v>0.63999998569488525</v>
      </c>
    </row>
    <row r="4771" spans="1:5" ht="45">
      <c r="A4771" s="135" t="s">
        <v>9385</v>
      </c>
      <c r="B4771" s="145" t="s">
        <v>9386</v>
      </c>
      <c r="C4771" s="150" t="s">
        <v>45</v>
      </c>
      <c r="D4771" s="178">
        <v>0.28999999165534973</v>
      </c>
      <c r="E4771" s="189">
        <v>0.28999999165534973</v>
      </c>
    </row>
    <row r="4772" spans="1:5" ht="45">
      <c r="A4772" s="135" t="s">
        <v>9387</v>
      </c>
      <c r="B4772" s="145" t="s">
        <v>9388</v>
      </c>
      <c r="C4772" s="150" t="s">
        <v>45</v>
      </c>
      <c r="D4772" s="174">
        <v>0</v>
      </c>
      <c r="E4772" s="185">
        <v>0</v>
      </c>
    </row>
    <row r="4773" spans="1:5" ht="45">
      <c r="A4773" s="135" t="s">
        <v>9389</v>
      </c>
      <c r="B4773" s="145" t="s">
        <v>9390</v>
      </c>
      <c r="C4773" s="150" t="s">
        <v>45</v>
      </c>
      <c r="D4773" s="174">
        <v>0</v>
      </c>
      <c r="E4773" s="185">
        <v>0</v>
      </c>
    </row>
    <row r="4774" spans="1:5">
      <c r="A4774" s="135"/>
      <c r="B4774" s="145"/>
      <c r="C4774" s="150"/>
      <c r="D4774" s="142"/>
      <c r="E4774" s="163"/>
    </row>
    <row r="4775" spans="1:5">
      <c r="A4775" s="138"/>
      <c r="B4775" s="146"/>
      <c r="C4775" s="151"/>
      <c r="D4775" s="143"/>
      <c r="E4775"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2289" r:id="rId4" name="ELINK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4774"/>
  <sheetViews>
    <sheetView topLeftCell="B1" workbookViewId="0">
      <selection activeCell="E8" sqref="E8:F647"/>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9391</v>
      </c>
      <c r="C8" s="149"/>
      <c r="D8" s="164">
        <v>0</v>
      </c>
      <c r="E8" s="170">
        <f t="shared" ref="E8:E71" si="0">_xlfn.IFNA(F8,D8)</f>
        <v>0</v>
      </c>
      <c r="F8" s="131" t="e">
        <f>VLOOKUP(B8,input!$I$3:$J$35,2,FALSE)</f>
        <v>#N/A</v>
      </c>
    </row>
    <row r="9" spans="1:6">
      <c r="A9" s="135" t="s">
        <v>11</v>
      </c>
      <c r="B9" s="144" t="s">
        <v>12</v>
      </c>
      <c r="C9" s="149"/>
      <c r="D9" s="165">
        <v>1</v>
      </c>
      <c r="E9" s="170">
        <f t="shared" si="0"/>
        <v>1</v>
      </c>
      <c r="F9" s="131" t="e">
        <f>VLOOKUP(B9,input!$I$3:$J$35,2,FALSE)</f>
        <v>#N/A</v>
      </c>
    </row>
    <row r="10" spans="1:6" ht="45">
      <c r="A10" s="135" t="s">
        <v>13</v>
      </c>
      <c r="B10" s="144" t="s">
        <v>14</v>
      </c>
      <c r="C10" s="149" t="s">
        <v>15</v>
      </c>
      <c r="D10" s="164">
        <v>235565</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4.4642009735107422</v>
      </c>
      <c r="E26" s="170">
        <f t="shared" si="0"/>
        <v>4.4642009735107422</v>
      </c>
      <c r="F26" s="131" t="e">
        <f>VLOOKUP(B26,input!$I$3:$J$35,2,FALSE)</f>
        <v>#N/A</v>
      </c>
    </row>
    <row r="27" spans="1:6" ht="30">
      <c r="A27" s="135" t="s">
        <v>53</v>
      </c>
      <c r="B27" s="144" t="s">
        <v>54</v>
      </c>
      <c r="C27" s="149" t="s">
        <v>42</v>
      </c>
      <c r="D27" s="167">
        <v>147.61366271972656</v>
      </c>
      <c r="E27" s="170">
        <f t="shared" si="0"/>
        <v>147.61366271972656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0.48594826459884644</v>
      </c>
      <c r="E50" s="170">
        <f t="shared" si="0"/>
        <v>0.48594826459884644</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242.7760009765625</v>
      </c>
      <c r="E65" s="170">
        <f t="shared" si="0"/>
        <v>242.7760009765625</v>
      </c>
      <c r="F65" s="131" t="e">
        <f>VLOOKUP(B65,input!$I$3:$J$35,2,FALSE)</f>
        <v>#N/A</v>
      </c>
    </row>
    <row r="66" spans="1:6" ht="45">
      <c r="A66" s="135" t="s">
        <v>137</v>
      </c>
      <c r="B66" s="144" t="s">
        <v>138</v>
      </c>
      <c r="C66" s="149" t="s">
        <v>71</v>
      </c>
      <c r="D66" s="168">
        <v>60.829784393310547</v>
      </c>
      <c r="E66" s="170">
        <f t="shared" si="0"/>
        <v>60.829784393310547</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ref="E72:E135" si="1">_xlfn.IFNA(F72,D72)</f>
        <v>1200</v>
      </c>
      <c r="F72" s="131" t="e">
        <f>VLOOKUP(B72,input!$I$3:$J$35,2,FALSE)</f>
        <v>#N/A</v>
      </c>
    </row>
    <row r="73" spans="1:6" ht="30">
      <c r="A73" s="135" t="s">
        <v>151</v>
      </c>
      <c r="B73" s="144" t="s">
        <v>152</v>
      </c>
      <c r="C73" s="149"/>
      <c r="D73" s="167">
        <v>1200</v>
      </c>
      <c r="E73" s="170">
        <f t="shared" si="1"/>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3.0648560523986816</v>
      </c>
      <c r="E76" s="170">
        <f t="shared" si="1"/>
        <v>3.0648560523986816</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109.54398345947266</v>
      </c>
      <c r="E79" s="170">
        <f t="shared" si="1"/>
        <v>109.54398345947266</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1.0492874383926392</v>
      </c>
      <c r="E90" s="170">
        <f t="shared" si="1"/>
        <v>1.0492874383926392</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36.575595855712891</v>
      </c>
      <c r="E93" s="170">
        <f t="shared" si="1"/>
        <v>36.575595855712891</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3.0648560523986816</v>
      </c>
      <c r="E104" s="170">
        <f t="shared" si="1"/>
        <v>3.0648560523986816</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109.54398345947266</v>
      </c>
      <c r="E107" s="170">
        <f t="shared" si="1"/>
        <v>109.54398345947266</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1.0492874383926392</v>
      </c>
      <c r="E118" s="170">
        <f t="shared" si="1"/>
        <v>1.0492874383926392</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36.575595855712891</v>
      </c>
      <c r="E121" s="170">
        <f t="shared" si="1"/>
        <v>36.575595855712891</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242.7760009765625</v>
      </c>
      <c r="E135" s="170">
        <f t="shared" si="1"/>
        <v>242.7760009765625</v>
      </c>
      <c r="F135" s="131" t="e">
        <f>VLOOKUP(B135,input!$I$3:$J$35,2,FALSE)</f>
        <v>#N/A</v>
      </c>
    </row>
    <row r="136" spans="1:6" ht="45">
      <c r="A136" s="135" t="s">
        <v>277</v>
      </c>
      <c r="B136" s="144" t="s">
        <v>278</v>
      </c>
      <c r="C136" s="149" t="s">
        <v>71</v>
      </c>
      <c r="D136" s="168">
        <v>60.829784393310547</v>
      </c>
      <c r="E136" s="170">
        <f t="shared" ref="E136:E199" si="2">_xlfn.IFNA(F136,D136)</f>
        <v>60.829784393310547</v>
      </c>
      <c r="F136" s="131" t="e">
        <f>VLOOKUP(B136,input!$I$3:$J$35,2,FALSE)</f>
        <v>#N/A</v>
      </c>
    </row>
    <row r="137" spans="1:6" ht="30">
      <c r="A137" s="135" t="s">
        <v>279</v>
      </c>
      <c r="B137" s="144" t="s">
        <v>280</v>
      </c>
      <c r="C137" s="149"/>
      <c r="D137" s="165">
        <v>1.0499999523162842</v>
      </c>
      <c r="E137" s="170">
        <f t="shared" si="2"/>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660.6806640625</v>
      </c>
      <c r="E198" s="170">
        <f t="shared" si="2"/>
        <v>660.6806640625</v>
      </c>
      <c r="F198" s="131" t="e">
        <f>VLOOKUP(B198,input!$I$3:$J$35,2,FALSE)</f>
        <v>#N/A</v>
      </c>
    </row>
    <row r="199" spans="1:6" ht="30">
      <c r="A199" s="135" t="s">
        <v>406</v>
      </c>
      <c r="B199" s="144" t="s">
        <v>407</v>
      </c>
      <c r="C199" s="149" t="s">
        <v>42</v>
      </c>
      <c r="D199" s="167">
        <v>1074.3001708984375</v>
      </c>
      <c r="E199" s="170">
        <f t="shared" si="2"/>
        <v>1063.9035000000001</v>
      </c>
      <c r="F199" s="131">
        <f>VLOOKUP(B199,input!$I$3:$J$35,2,FALSE)</f>
        <v>1063.9035000000001</v>
      </c>
    </row>
    <row r="200" spans="1:6" ht="30">
      <c r="A200" s="135" t="s">
        <v>408</v>
      </c>
      <c r="B200" s="144" t="s">
        <v>409</v>
      </c>
      <c r="C200" s="149" t="s">
        <v>45</v>
      </c>
      <c r="D200" s="168">
        <v>20</v>
      </c>
      <c r="E200" s="170">
        <f t="shared" ref="E200:E263" si="3">_xlfn.IFNA(F200,D200)</f>
        <v>15</v>
      </c>
      <c r="F200" s="131">
        <f>VLOOKUP(B200,input!$I$3:$J$35,2,FALSE)</f>
        <v>15</v>
      </c>
    </row>
    <row r="201" spans="1:6" ht="30">
      <c r="A201" s="135" t="s">
        <v>410</v>
      </c>
      <c r="B201" s="144" t="s">
        <v>411</v>
      </c>
      <c r="C201" s="149" t="s">
        <v>45</v>
      </c>
      <c r="D201" s="165">
        <v>2.5</v>
      </c>
      <c r="E201" s="170">
        <f t="shared" si="3"/>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ref="E264:E327" si="4">_xlfn.IFNA(F264,D264)</f>
        <v>0</v>
      </c>
      <c r="F264" s="131" t="e">
        <f>VLOOKUP(B264,input!$I$3:$J$35,2,FALSE)</f>
        <v>#N/A</v>
      </c>
    </row>
    <row r="265" spans="1:6">
      <c r="A265" s="135" t="s">
        <v>541</v>
      </c>
      <c r="B265" s="144" t="s">
        <v>542</v>
      </c>
      <c r="C265" s="149" t="s">
        <v>368</v>
      </c>
      <c r="D265" s="164">
        <v>0</v>
      </c>
      <c r="E265" s="170">
        <f t="shared" si="4"/>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ref="E328:E391" si="5">_xlfn.IFNA(F328,D328)</f>
        <v>15</v>
      </c>
      <c r="F328" s="131" t="e">
        <f>VLOOKUP(B328,input!$I$3:$J$35,2,FALSE)</f>
        <v>#N/A</v>
      </c>
    </row>
    <row r="329" spans="1:6" ht="30">
      <c r="A329" s="135" t="s">
        <v>669</v>
      </c>
      <c r="B329" s="144" t="s">
        <v>670</v>
      </c>
      <c r="C329" s="149" t="s">
        <v>42</v>
      </c>
      <c r="D329" s="164">
        <v>0</v>
      </c>
      <c r="E329" s="170">
        <f t="shared" si="5"/>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134.33132934570312</v>
      </c>
      <c r="E354" s="170">
        <f t="shared" si="5"/>
        <v>134.33132934570312</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7">
        <v>3000</v>
      </c>
      <c r="E358" s="170">
        <f t="shared" si="5"/>
        <v>3000</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8">
        <v>65.792228698730469</v>
      </c>
      <c r="E362" s="170">
        <f t="shared" si="5"/>
        <v>65.792228698730469</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442.92947387695312</v>
      </c>
      <c r="E365" s="170">
        <f t="shared" si="5"/>
        <v>442.92947387695312</v>
      </c>
      <c r="F365" s="131" t="e">
        <f>VLOOKUP(B365,input!$I$3:$J$35,2,FALSE)</f>
        <v>#N/A</v>
      </c>
    </row>
    <row r="366" spans="1:6" ht="30">
      <c r="A366" s="135" t="s">
        <v>743</v>
      </c>
      <c r="B366" s="144" t="s">
        <v>744</v>
      </c>
      <c r="C366" s="149" t="s">
        <v>50</v>
      </c>
      <c r="D366" s="167">
        <v>127.20400238037109</v>
      </c>
      <c r="E366" s="170">
        <f t="shared" si="5"/>
        <v>127.20400238037109</v>
      </c>
      <c r="F366" s="131" t="e">
        <f>VLOOKUP(B366,input!$I$3:$J$35,2,FALSE)</f>
        <v>#N/A</v>
      </c>
    </row>
    <row r="367" spans="1:6" ht="30">
      <c r="A367" s="135" t="s">
        <v>745</v>
      </c>
      <c r="B367" s="144" t="s">
        <v>746</v>
      </c>
      <c r="C367" s="149" t="s">
        <v>50</v>
      </c>
      <c r="D367" s="165">
        <v>4.4642000198364258</v>
      </c>
      <c r="E367" s="170">
        <f t="shared" si="5"/>
        <v>4.4642000198364258</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14.406436920166016</v>
      </c>
      <c r="E369" s="170">
        <f t="shared" si="5"/>
        <v>14.406436920166016</v>
      </c>
      <c r="F369" s="131" t="e">
        <f>VLOOKUP(B369,input!$I$3:$J$35,2,FALSE)</f>
        <v>#N/A</v>
      </c>
    </row>
    <row r="370" spans="1:6" ht="30">
      <c r="A370" s="135" t="s">
        <v>751</v>
      </c>
      <c r="B370" s="144" t="s">
        <v>752</v>
      </c>
      <c r="C370" s="149" t="s">
        <v>50</v>
      </c>
      <c r="D370" s="167">
        <v>134.33132934570312</v>
      </c>
      <c r="E370" s="170">
        <f t="shared" si="5"/>
        <v>134.33132934570312</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7">
        <v>3000</v>
      </c>
      <c r="E374" s="170">
        <f t="shared" si="5"/>
        <v>3000</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8">
        <v>65.792228698730469</v>
      </c>
      <c r="E378" s="170">
        <f t="shared" si="5"/>
        <v>65.792228698730469</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442.92947387695312</v>
      </c>
      <c r="E381" s="170">
        <f t="shared" si="5"/>
        <v>442.92947387695312</v>
      </c>
      <c r="F381" s="131" t="e">
        <f>VLOOKUP(B381,input!$I$3:$J$35,2,FALSE)</f>
        <v>#N/A</v>
      </c>
    </row>
    <row r="382" spans="1:6" ht="30">
      <c r="A382" s="135" t="s">
        <v>775</v>
      </c>
      <c r="B382" s="144" t="s">
        <v>776</v>
      </c>
      <c r="C382" s="149" t="s">
        <v>50</v>
      </c>
      <c r="D382" s="167">
        <v>127.20400238037109</v>
      </c>
      <c r="E382" s="170">
        <f t="shared" si="5"/>
        <v>127.20400238037109</v>
      </c>
      <c r="F382" s="131" t="e">
        <f>VLOOKUP(B382,input!$I$3:$J$35,2,FALSE)</f>
        <v>#N/A</v>
      </c>
    </row>
    <row r="383" spans="1:6" ht="30">
      <c r="A383" s="135" t="s">
        <v>777</v>
      </c>
      <c r="B383" s="144" t="s">
        <v>778</v>
      </c>
      <c r="C383" s="149" t="s">
        <v>50</v>
      </c>
      <c r="D383" s="165">
        <v>4.4642000198364258</v>
      </c>
      <c r="E383" s="170">
        <f t="shared" si="5"/>
        <v>4.4642000198364258</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14.406436920166016</v>
      </c>
      <c r="E385" s="170">
        <f t="shared" si="5"/>
        <v>14.406436920166016</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ref="E392:E455" si="6">_xlfn.IFNA(F392,D392)</f>
        <v>0.5</v>
      </c>
      <c r="F392" s="131" t="e">
        <f>VLOOKUP(B392,input!$I$3:$J$35,2,FALSE)</f>
        <v>#N/A</v>
      </c>
    </row>
    <row r="393" spans="1:6" ht="30">
      <c r="A393" s="135" t="s">
        <v>797</v>
      </c>
      <c r="B393" s="144" t="s">
        <v>798</v>
      </c>
      <c r="C393" s="149"/>
      <c r="D393" s="169">
        <v>0.81818181276321411</v>
      </c>
      <c r="E393" s="170">
        <f t="shared" si="6"/>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536.280029296875</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536.280029296875</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ref="E456:E519" si="7">_xlfn.IFNA(F456,D456)</f>
        <v>1</v>
      </c>
      <c r="F456" s="131" t="e">
        <f>VLOOKUP(B456,input!$I$3:$J$35,2,FALSE)</f>
        <v>#N/A</v>
      </c>
    </row>
    <row r="457" spans="1:6" ht="30">
      <c r="A457" s="135" t="s">
        <v>925</v>
      </c>
      <c r="B457" s="144" t="s">
        <v>926</v>
      </c>
      <c r="C457" s="149"/>
      <c r="D457" s="165">
        <v>1</v>
      </c>
      <c r="E457" s="170">
        <f t="shared" si="7"/>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31.409999847412109</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ref="E520:E583" si="8">_xlfn.IFNA(F520,D520)</f>
        <v>1.0135135650634766</v>
      </c>
      <c r="F520" s="131" t="e">
        <f>VLOOKUP(B520,input!$I$3:$J$35,2,FALSE)</f>
        <v>#N/A</v>
      </c>
    </row>
    <row r="521" spans="1:6">
      <c r="A521" s="135" t="s">
        <v>1053</v>
      </c>
      <c r="B521" s="144" t="s">
        <v>1054</v>
      </c>
      <c r="C521" s="149" t="s">
        <v>42</v>
      </c>
      <c r="D521" s="168">
        <v>29.999990463256836</v>
      </c>
      <c r="E521" s="170">
        <f t="shared" si="8"/>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12807</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13.869999885559082</v>
      </c>
      <c r="E532" s="170">
        <f t="shared" si="8"/>
        <v>-36.313000000000002</v>
      </c>
      <c r="F532" s="131">
        <f>VLOOKUP(B532,input!$I$3:$J$35,2,FALSE)</f>
        <v>-36.313000000000002</v>
      </c>
    </row>
    <row r="533" spans="1:6" ht="60">
      <c r="A533" s="135" t="s">
        <v>1077</v>
      </c>
      <c r="B533" s="144" t="s">
        <v>1078</v>
      </c>
      <c r="C533" s="149" t="s">
        <v>20</v>
      </c>
      <c r="D533" s="168">
        <v>44.020000457763672</v>
      </c>
      <c r="E533" s="170">
        <f t="shared" si="8"/>
        <v>-14.232499999999998</v>
      </c>
      <c r="F533" s="131">
        <f>VLOOKUP(B533,input!$I$3:$J$35,2,FALSE)</f>
        <v>-14.232499999999998</v>
      </c>
    </row>
    <row r="534" spans="1:6" ht="60">
      <c r="A534" s="135" t="s">
        <v>1079</v>
      </c>
      <c r="B534" s="144" t="s">
        <v>1080</v>
      </c>
      <c r="C534" s="149" t="s">
        <v>20</v>
      </c>
      <c r="D534" s="168">
        <v>43.909999847412109</v>
      </c>
      <c r="E534" s="170">
        <f t="shared" si="8"/>
        <v>-19.397000000000002</v>
      </c>
      <c r="F534" s="131">
        <f>VLOOKUP(B534,input!$I$3:$J$35,2,FALSE)</f>
        <v>-19.397000000000002</v>
      </c>
    </row>
    <row r="535" spans="1:6" ht="60">
      <c r="A535" s="135" t="s">
        <v>1081</v>
      </c>
      <c r="B535" s="144" t="s">
        <v>1082</v>
      </c>
      <c r="C535" s="149" t="s">
        <v>20</v>
      </c>
      <c r="D535" s="168">
        <v>16.159999847412109</v>
      </c>
      <c r="E535" s="170">
        <f t="shared" si="8"/>
        <v>-9.1639999999999997</v>
      </c>
      <c r="F535" s="131">
        <f>VLOOKUP(B535,input!$I$3:$J$35,2,FALSE)</f>
        <v>-9.1639999999999997</v>
      </c>
    </row>
    <row r="536" spans="1:6" ht="60">
      <c r="A536" s="135" t="s">
        <v>1083</v>
      </c>
      <c r="B536" s="144" t="s">
        <v>1084</v>
      </c>
      <c r="C536" s="149" t="s">
        <v>20</v>
      </c>
      <c r="D536" s="168">
        <v>16.319999694824219</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134.44000244140625</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48.529998779296875</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29.25</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ref="E584:E647" si="9">_xlfn.IFNA(F584,D584)</f>
        <v>0</v>
      </c>
      <c r="F584" s="131" t="e">
        <f>VLOOKUP(B584,input!$I$3:$J$35,2,FALSE)</f>
        <v>#N/A</v>
      </c>
    </row>
    <row r="585" spans="1:6" ht="30">
      <c r="A585" s="135" t="s">
        <v>1181</v>
      </c>
      <c r="B585" s="144" t="s">
        <v>1182</v>
      </c>
      <c r="C585" s="149" t="s">
        <v>368</v>
      </c>
      <c r="D585" s="164">
        <v>0</v>
      </c>
      <c r="E585" s="170">
        <f t="shared" si="9"/>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15.279999732971191</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5.8899998664855957</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4.4000000953674316</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2.4900000095367432</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1.6499999761581421</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235565</v>
      </c>
      <c r="E654" s="184">
        <v>235565.03125</v>
      </c>
    </row>
    <row r="655" spans="1:6">
      <c r="A655" s="135" t="s">
        <v>1319</v>
      </c>
      <c r="B655" s="145" t="s">
        <v>1320</v>
      </c>
      <c r="C655" s="150" t="s">
        <v>15</v>
      </c>
      <c r="D655" s="173">
        <v>222758</v>
      </c>
      <c r="E655" s="184">
        <v>222758.03125</v>
      </c>
    </row>
    <row r="656" spans="1:6" ht="30">
      <c r="A656" s="135" t="s">
        <v>1321</v>
      </c>
      <c r="B656" s="145" t="s">
        <v>1322</v>
      </c>
      <c r="C656" s="150" t="s">
        <v>15</v>
      </c>
      <c r="D656" s="173">
        <v>12807</v>
      </c>
      <c r="E656" s="184">
        <v>12807</v>
      </c>
    </row>
    <row r="657" spans="1:5">
      <c r="A657" s="135" t="s">
        <v>1323</v>
      </c>
      <c r="B657" s="145" t="s">
        <v>1324</v>
      </c>
      <c r="C657" s="150" t="s">
        <v>15</v>
      </c>
      <c r="D657" s="173">
        <v>12807</v>
      </c>
      <c r="E657" s="184">
        <v>12807</v>
      </c>
    </row>
    <row r="658" spans="1:5">
      <c r="A658" s="135" t="s">
        <v>1325</v>
      </c>
      <c r="B658" s="145" t="s">
        <v>1326</v>
      </c>
      <c r="C658" s="150" t="s">
        <v>15</v>
      </c>
      <c r="D658" s="174">
        <v>0</v>
      </c>
      <c r="E658" s="185">
        <v>0</v>
      </c>
    </row>
    <row r="659" spans="1:5" ht="30">
      <c r="A659" s="135" t="s">
        <v>1327</v>
      </c>
      <c r="B659" s="145" t="s">
        <v>1328</v>
      </c>
      <c r="C659" s="150" t="s">
        <v>45</v>
      </c>
      <c r="D659" s="172">
        <v>34.357589721679688</v>
      </c>
      <c r="E659" s="183">
        <v>34.357734680175781</v>
      </c>
    </row>
    <row r="660" spans="1:5">
      <c r="A660" s="135" t="s">
        <v>1329</v>
      </c>
      <c r="B660" s="145" t="s">
        <v>1330</v>
      </c>
      <c r="C660" s="150" t="s">
        <v>1331</v>
      </c>
      <c r="D660" s="173">
        <v>10478.0341796875</v>
      </c>
      <c r="E660" s="184">
        <v>10477.9892578125</v>
      </c>
    </row>
    <row r="661" spans="1:5">
      <c r="A661" s="135" t="s">
        <v>1332</v>
      </c>
      <c r="B661" s="145" t="s">
        <v>1333</v>
      </c>
      <c r="C661" s="150" t="s">
        <v>45</v>
      </c>
      <c r="D661" s="172">
        <v>32.489665985107422</v>
      </c>
      <c r="E661" s="183">
        <v>32.489803314208984</v>
      </c>
    </row>
    <row r="662" spans="1:5">
      <c r="A662" s="135" t="s">
        <v>1334</v>
      </c>
      <c r="B662" s="145" t="s">
        <v>1335</v>
      </c>
      <c r="C662" s="150" t="s">
        <v>1331</v>
      </c>
      <c r="D662" s="173">
        <v>11080.4462890625</v>
      </c>
      <c r="E662" s="184">
        <v>11080.3994140625</v>
      </c>
    </row>
    <row r="663" spans="1:5">
      <c r="A663" s="135" t="s">
        <v>1336</v>
      </c>
      <c r="B663" s="145" t="s">
        <v>1337</v>
      </c>
      <c r="C663" s="150" t="s">
        <v>15</v>
      </c>
      <c r="D663" s="173">
        <v>685627.1875</v>
      </c>
      <c r="E663" s="184">
        <v>685624.4375</v>
      </c>
    </row>
    <row r="664" spans="1:5">
      <c r="A664" s="135" t="s">
        <v>1338</v>
      </c>
      <c r="B664" s="145" t="s">
        <v>1339</v>
      </c>
      <c r="C664" s="150" t="s">
        <v>15</v>
      </c>
      <c r="D664" s="174">
        <v>0</v>
      </c>
      <c r="E664" s="185">
        <v>0</v>
      </c>
    </row>
    <row r="665" spans="1:5">
      <c r="A665" s="135" t="s">
        <v>1340</v>
      </c>
      <c r="B665" s="145" t="s">
        <v>1341</v>
      </c>
      <c r="C665" s="150" t="s">
        <v>45</v>
      </c>
      <c r="D665" s="172">
        <v>32.489665985107422</v>
      </c>
      <c r="E665" s="183">
        <v>32.489803314208984</v>
      </c>
    </row>
    <row r="666" spans="1:5">
      <c r="A666" s="135" t="s">
        <v>1342</v>
      </c>
      <c r="B666" s="145" t="s">
        <v>1343</v>
      </c>
      <c r="C666" s="150" t="s">
        <v>45</v>
      </c>
      <c r="D666" s="172">
        <v>32.489665985107422</v>
      </c>
      <c r="E666" s="183">
        <v>32.489803314208984</v>
      </c>
    </row>
    <row r="667" spans="1:5" ht="30">
      <c r="A667" s="135" t="s">
        <v>1344</v>
      </c>
      <c r="B667" s="145" t="s">
        <v>1345</v>
      </c>
      <c r="C667" s="150" t="s">
        <v>45</v>
      </c>
      <c r="D667" s="172">
        <v>29.744277954101563</v>
      </c>
      <c r="E667" s="183">
        <v>29.744403839111328</v>
      </c>
    </row>
    <row r="668" spans="1:5">
      <c r="A668" s="135" t="s">
        <v>1346</v>
      </c>
      <c r="B668" s="145" t="s">
        <v>1347</v>
      </c>
      <c r="C668" s="150" t="s">
        <v>1331</v>
      </c>
      <c r="D668" s="173">
        <v>12103.16796875</v>
      </c>
      <c r="E668" s="184">
        <v>12103.1171875</v>
      </c>
    </row>
    <row r="669" spans="1:5" ht="30">
      <c r="A669" s="135" t="s">
        <v>1348</v>
      </c>
      <c r="B669" s="145" t="s">
        <v>1349</v>
      </c>
      <c r="C669" s="150" t="s">
        <v>15</v>
      </c>
      <c r="D669" s="173">
        <v>748910.4375</v>
      </c>
      <c r="E669" s="184">
        <v>748907.375</v>
      </c>
    </row>
    <row r="670" spans="1:5" ht="30">
      <c r="A670" s="135" t="s">
        <v>1350</v>
      </c>
      <c r="B670" s="145" t="s">
        <v>1351</v>
      </c>
      <c r="C670" s="150" t="s">
        <v>15</v>
      </c>
      <c r="D670" s="173">
        <v>685627.1875</v>
      </c>
      <c r="E670" s="184">
        <v>685624.4375</v>
      </c>
    </row>
    <row r="671" spans="1:5" ht="30">
      <c r="A671" s="135" t="s">
        <v>1352</v>
      </c>
      <c r="B671" s="145" t="s">
        <v>1353</v>
      </c>
      <c r="C671" s="150" t="s">
        <v>45</v>
      </c>
      <c r="D671" s="172">
        <v>32.489665985107422</v>
      </c>
      <c r="E671" s="183">
        <v>32.489803314208984</v>
      </c>
    </row>
    <row r="672" spans="1:5">
      <c r="A672" s="135" t="s">
        <v>1354</v>
      </c>
      <c r="B672" s="145" t="s">
        <v>1355</v>
      </c>
      <c r="C672" s="150" t="s">
        <v>20</v>
      </c>
      <c r="D672" s="171">
        <v>4.7501811981201172</v>
      </c>
      <c r="E672" s="182">
        <v>4.7501249313354492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685627.1875</v>
      </c>
      <c r="E676" s="184">
        <v>685624.4375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748910.4375</v>
      </c>
      <c r="E679" s="184">
        <v>748907.375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6261.47705078125</v>
      </c>
      <c r="E681" s="184">
        <v>6261.45166015625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49130724</v>
      </c>
      <c r="E685" s="184">
        <v>49130724</v>
      </c>
    </row>
    <row r="686" spans="1:5" ht="30">
      <c r="A686" s="135" t="s">
        <v>1384</v>
      </c>
      <c r="B686" s="145" t="s">
        <v>1385</v>
      </c>
      <c r="C686" s="150" t="s">
        <v>1383</v>
      </c>
      <c r="D686" s="173">
        <v>62752756</v>
      </c>
      <c r="E686" s="184">
        <v>62752756</v>
      </c>
    </row>
    <row r="687" spans="1:5">
      <c r="A687" s="135" t="s">
        <v>1386</v>
      </c>
      <c r="B687" s="145" t="s">
        <v>1387</v>
      </c>
      <c r="C687" s="150" t="s">
        <v>1331</v>
      </c>
      <c r="D687" s="173">
        <v>9284.822265625</v>
      </c>
      <c r="E687" s="184">
        <v>9284.8212890625</v>
      </c>
    </row>
    <row r="688" spans="1:5">
      <c r="A688" s="135" t="s">
        <v>1388</v>
      </c>
      <c r="B688" s="145" t="s">
        <v>1389</v>
      </c>
      <c r="C688" s="150"/>
      <c r="D688" s="173">
        <v>8100</v>
      </c>
      <c r="E688" s="184">
        <v>8100</v>
      </c>
    </row>
    <row r="689" spans="1:5" ht="30">
      <c r="A689" s="135" t="s">
        <v>1390</v>
      </c>
      <c r="B689" s="145" t="s">
        <v>1391</v>
      </c>
      <c r="C689" s="150"/>
      <c r="D689" s="176">
        <v>1804.33984375</v>
      </c>
      <c r="E689" s="187">
        <v>1804.340087890625</v>
      </c>
    </row>
    <row r="690" spans="1:5">
      <c r="A690" s="135" t="s">
        <v>1392</v>
      </c>
      <c r="B690" s="145" t="s">
        <v>1393</v>
      </c>
      <c r="C690" s="150" t="s">
        <v>1394</v>
      </c>
      <c r="D690" s="174">
        <v>0</v>
      </c>
      <c r="E690" s="185">
        <v>0</v>
      </c>
    </row>
    <row r="691" spans="1:5">
      <c r="A691" s="135" t="s">
        <v>1395</v>
      </c>
      <c r="B691" s="145" t="s">
        <v>1396</v>
      </c>
      <c r="C691" s="150" t="s">
        <v>1394</v>
      </c>
      <c r="D691" s="173">
        <v>19992.888671875</v>
      </c>
      <c r="E691" s="184">
        <v>19992.80859375</v>
      </c>
    </row>
    <row r="692" spans="1:5">
      <c r="A692" s="135" t="s">
        <v>1397</v>
      </c>
      <c r="B692" s="145" t="s">
        <v>1398</v>
      </c>
      <c r="C692" s="150" t="s">
        <v>1399</v>
      </c>
      <c r="D692" s="172">
        <v>38.921340942382813</v>
      </c>
      <c r="E692" s="183">
        <v>38.920879364013672</v>
      </c>
    </row>
    <row r="693" spans="1:5">
      <c r="A693" s="135" t="s">
        <v>1400</v>
      </c>
      <c r="B693" s="145" t="s">
        <v>1401</v>
      </c>
      <c r="C693" s="150" t="s">
        <v>1402</v>
      </c>
      <c r="D693" s="176">
        <v>2028.21044921875</v>
      </c>
      <c r="E693" s="187">
        <v>2028.2022705078125</v>
      </c>
    </row>
    <row r="694" spans="1:5">
      <c r="A694" s="135" t="s">
        <v>1403</v>
      </c>
      <c r="B694" s="145" t="s">
        <v>1404</v>
      </c>
      <c r="C694" s="150" t="s">
        <v>1405</v>
      </c>
      <c r="D694" s="173">
        <v>62752.7578125</v>
      </c>
      <c r="E694" s="184">
        <v>62752.7578125</v>
      </c>
    </row>
    <row r="695" spans="1:5" ht="30">
      <c r="A695" s="135" t="s">
        <v>1406</v>
      </c>
      <c r="B695" s="145" t="s">
        <v>1407</v>
      </c>
      <c r="C695" s="150" t="s">
        <v>1408</v>
      </c>
      <c r="D695" s="177">
        <v>281.70822143554687</v>
      </c>
      <c r="E695" s="188">
        <v>281.70816040039062</v>
      </c>
    </row>
    <row r="696" spans="1:5">
      <c r="A696" s="135" t="s">
        <v>1409</v>
      </c>
      <c r="B696" s="145" t="s">
        <v>1410</v>
      </c>
      <c r="C696" s="150" t="s">
        <v>1405</v>
      </c>
      <c r="D696" s="173">
        <v>986264.0625</v>
      </c>
      <c r="E696" s="184">
        <v>986267.8125</v>
      </c>
    </row>
    <row r="697" spans="1:5">
      <c r="A697" s="135" t="s">
        <v>1411</v>
      </c>
      <c r="B697" s="145" t="s">
        <v>1412</v>
      </c>
      <c r="C697" s="150" t="s">
        <v>1405</v>
      </c>
      <c r="D697" s="173">
        <v>18825.828125</v>
      </c>
      <c r="E697" s="184">
        <v>18825.828125</v>
      </c>
    </row>
    <row r="698" spans="1:5" ht="30">
      <c r="A698" s="135" t="s">
        <v>1413</v>
      </c>
      <c r="B698" s="145" t="s">
        <v>1414</v>
      </c>
      <c r="C698" s="150" t="s">
        <v>45</v>
      </c>
      <c r="D698" s="172">
        <v>65.592048645019531</v>
      </c>
      <c r="E698" s="183">
        <v>65.592277526855469</v>
      </c>
    </row>
    <row r="699" spans="1:5" ht="30">
      <c r="A699" s="135" t="s">
        <v>1415</v>
      </c>
      <c r="B699" s="145" t="s">
        <v>1416</v>
      </c>
      <c r="C699" s="150" t="s">
        <v>45</v>
      </c>
      <c r="D699" s="177">
        <v>194.00736999511719</v>
      </c>
      <c r="E699" s="188">
        <v>194.00813293457031</v>
      </c>
    </row>
    <row r="700" spans="1:5">
      <c r="A700" s="135" t="s">
        <v>1417</v>
      </c>
      <c r="B700" s="145" t="s">
        <v>1418</v>
      </c>
      <c r="C700" s="150"/>
      <c r="D700" s="178">
        <v>0.52374511957168579</v>
      </c>
      <c r="E700" s="189">
        <v>0.52374309301376343</v>
      </c>
    </row>
    <row r="701" spans="1:5">
      <c r="A701" s="135" t="s">
        <v>1419</v>
      </c>
      <c r="B701" s="145" t="s">
        <v>1420</v>
      </c>
      <c r="C701" s="150" t="s">
        <v>1405</v>
      </c>
      <c r="D701" s="173">
        <v>512364.875</v>
      </c>
      <c r="E701" s="184">
        <v>512366.875</v>
      </c>
    </row>
    <row r="702" spans="1:5">
      <c r="A702" s="135" t="s">
        <v>1421</v>
      </c>
      <c r="B702" s="145" t="s">
        <v>1422</v>
      </c>
      <c r="C702" s="150" t="s">
        <v>1423</v>
      </c>
      <c r="D702" s="178">
        <v>3.4998659044504166E-2</v>
      </c>
      <c r="E702" s="189">
        <v>3.4998547285795212E-2</v>
      </c>
    </row>
    <row r="703" spans="1:5">
      <c r="A703" s="135" t="s">
        <v>1424</v>
      </c>
      <c r="B703" s="145" t="s">
        <v>1425</v>
      </c>
      <c r="C703" s="150" t="s">
        <v>449</v>
      </c>
      <c r="D703" s="171">
        <v>5.2443928718566895</v>
      </c>
      <c r="E703" s="182">
        <v>5.2444148063659668</v>
      </c>
    </row>
    <row r="704" spans="1:5" ht="30">
      <c r="A704" s="135" t="s">
        <v>1426</v>
      </c>
      <c r="B704" s="145" t="s">
        <v>1427</v>
      </c>
      <c r="C704" s="150" t="s">
        <v>1383</v>
      </c>
      <c r="D704" s="173">
        <v>49130724</v>
      </c>
      <c r="E704" s="184">
        <v>49130724</v>
      </c>
    </row>
    <row r="705" spans="1:5" ht="30">
      <c r="A705" s="135" t="s">
        <v>1428</v>
      </c>
      <c r="B705" s="145" t="s">
        <v>1429</v>
      </c>
      <c r="C705" s="150" t="s">
        <v>1383</v>
      </c>
      <c r="D705" s="174">
        <v>0</v>
      </c>
      <c r="E705" s="185">
        <v>0</v>
      </c>
    </row>
    <row r="706" spans="1:5" ht="45">
      <c r="A706" s="135" t="s">
        <v>1430</v>
      </c>
      <c r="B706" s="145" t="s">
        <v>1431</v>
      </c>
      <c r="C706" s="150" t="s">
        <v>1383</v>
      </c>
      <c r="D706" s="173">
        <v>49130724</v>
      </c>
      <c r="E706" s="184">
        <v>49130724</v>
      </c>
    </row>
    <row r="707" spans="1:5" ht="30">
      <c r="A707" s="135" t="s">
        <v>1432</v>
      </c>
      <c r="B707" s="145" t="s">
        <v>1433</v>
      </c>
      <c r="C707" s="150" t="s">
        <v>1383</v>
      </c>
      <c r="D707" s="173">
        <v>9200267</v>
      </c>
      <c r="E707" s="184">
        <v>9200267</v>
      </c>
    </row>
    <row r="708" spans="1:5">
      <c r="A708" s="135" t="s">
        <v>1434</v>
      </c>
      <c r="B708" s="145" t="s">
        <v>1435</v>
      </c>
      <c r="C708" s="150" t="s">
        <v>1383</v>
      </c>
      <c r="D708" s="173">
        <v>58330992</v>
      </c>
      <c r="E708" s="184">
        <v>58330992</v>
      </c>
    </row>
    <row r="709" spans="1:5" ht="30">
      <c r="A709" s="135" t="s">
        <v>1436</v>
      </c>
      <c r="B709" s="145" t="s">
        <v>1437</v>
      </c>
      <c r="C709" s="150" t="s">
        <v>1383</v>
      </c>
      <c r="D709" s="173">
        <v>4421765</v>
      </c>
      <c r="E709" s="184">
        <v>4421765</v>
      </c>
    </row>
    <row r="710" spans="1:5">
      <c r="A710" s="135" t="s">
        <v>1438</v>
      </c>
      <c r="B710" s="145" t="s">
        <v>1439</v>
      </c>
      <c r="C710" s="150" t="s">
        <v>1383</v>
      </c>
      <c r="D710" s="173">
        <v>62752756</v>
      </c>
      <c r="E710" s="184">
        <v>62752756</v>
      </c>
    </row>
    <row r="711" spans="1:5" ht="30">
      <c r="A711" s="135" t="s">
        <v>1440</v>
      </c>
      <c r="B711" s="145" t="s">
        <v>1441</v>
      </c>
      <c r="C711" s="150" t="s">
        <v>15</v>
      </c>
      <c r="D711" s="173">
        <v>235565</v>
      </c>
      <c r="E711" s="184">
        <v>235565.03125</v>
      </c>
    </row>
    <row r="712" spans="1:5" ht="30">
      <c r="A712" s="135" t="s">
        <v>1442</v>
      </c>
      <c r="B712" s="145" t="s">
        <v>1443</v>
      </c>
      <c r="C712" s="150" t="s">
        <v>15</v>
      </c>
      <c r="D712" s="174">
        <v>0</v>
      </c>
      <c r="E712" s="185">
        <v>0</v>
      </c>
    </row>
    <row r="713" spans="1:5" ht="30">
      <c r="A713" s="135" t="s">
        <v>1444</v>
      </c>
      <c r="B713" s="145" t="s">
        <v>1445</v>
      </c>
      <c r="C713" s="150" t="s">
        <v>15</v>
      </c>
      <c r="D713" s="176">
        <v>1018.6583251953125</v>
      </c>
      <c r="E713" s="187">
        <v>1018.6344604492187</v>
      </c>
    </row>
    <row r="714" spans="1:5" ht="30">
      <c r="A714" s="135" t="s">
        <v>1446</v>
      </c>
      <c r="B714" s="145" t="s">
        <v>1447</v>
      </c>
      <c r="C714" s="150" t="s">
        <v>15</v>
      </c>
      <c r="D714" s="176">
        <v>1101.020263671875</v>
      </c>
      <c r="E714" s="187">
        <v>1100.9273681640625</v>
      </c>
    </row>
    <row r="715" spans="1:5" ht="30">
      <c r="A715" s="135" t="s">
        <v>1448</v>
      </c>
      <c r="B715" s="145" t="s">
        <v>1449</v>
      </c>
      <c r="C715" s="150" t="s">
        <v>15</v>
      </c>
      <c r="D715" s="176">
        <v>1101.020263671875</v>
      </c>
      <c r="E715" s="187">
        <v>1100.9273681640625</v>
      </c>
    </row>
    <row r="716" spans="1:5" ht="30">
      <c r="A716" s="135" t="s">
        <v>1450</v>
      </c>
      <c r="B716" s="145" t="s">
        <v>1451</v>
      </c>
      <c r="C716" s="150" t="s">
        <v>15</v>
      </c>
      <c r="D716" s="177">
        <v>320.1839599609375</v>
      </c>
      <c r="E716" s="188">
        <v>320.18060302734375</v>
      </c>
    </row>
    <row r="717" spans="1:5" ht="30">
      <c r="A717" s="135" t="s">
        <v>1452</v>
      </c>
      <c r="B717" s="145" t="s">
        <v>1453</v>
      </c>
      <c r="C717" s="150" t="s">
        <v>15</v>
      </c>
      <c r="D717" s="177">
        <v>110.79393768310547</v>
      </c>
      <c r="E717" s="188">
        <v>110.79322052001953</v>
      </c>
    </row>
    <row r="718" spans="1:5" ht="30">
      <c r="A718" s="135" t="s">
        <v>1454</v>
      </c>
      <c r="B718" s="145" t="s">
        <v>1455</v>
      </c>
      <c r="C718" s="150" t="s">
        <v>15</v>
      </c>
      <c r="D718" s="177">
        <v>320.1839599609375</v>
      </c>
      <c r="E718" s="188">
        <v>320.18060302734375</v>
      </c>
    </row>
    <row r="719" spans="1:5" ht="30">
      <c r="A719" s="135" t="s">
        <v>1456</v>
      </c>
      <c r="B719" s="145" t="s">
        <v>1457</v>
      </c>
      <c r="C719" s="150" t="s">
        <v>15</v>
      </c>
      <c r="D719" s="177">
        <v>110.79393768310547</v>
      </c>
      <c r="E719" s="188">
        <v>110.79322052001953</v>
      </c>
    </row>
    <row r="720" spans="1:5" ht="30">
      <c r="A720" s="135" t="s">
        <v>1458</v>
      </c>
      <c r="B720" s="145" t="s">
        <v>1459</v>
      </c>
      <c r="C720" s="150" t="s">
        <v>15</v>
      </c>
      <c r="D720" s="173">
        <v>5950.669921875</v>
      </c>
      <c r="E720" s="184">
        <v>5950.642578125</v>
      </c>
    </row>
    <row r="721" spans="1:5">
      <c r="A721" s="135" t="s">
        <v>1460</v>
      </c>
      <c r="B721" s="145" t="s">
        <v>1461</v>
      </c>
      <c r="C721" s="150" t="s">
        <v>15</v>
      </c>
      <c r="D721" s="177">
        <v>241.01449584960937</v>
      </c>
      <c r="E721" s="188">
        <v>241.0145263671875</v>
      </c>
    </row>
    <row r="722" spans="1:5">
      <c r="A722" s="135" t="s">
        <v>1462</v>
      </c>
      <c r="B722" s="145" t="s">
        <v>1463</v>
      </c>
      <c r="C722" s="150" t="s">
        <v>15</v>
      </c>
      <c r="D722" s="177">
        <v>308.4007568359375</v>
      </c>
      <c r="E722" s="188">
        <v>308.4007568359375</v>
      </c>
    </row>
    <row r="723" spans="1:5">
      <c r="A723" s="135" t="s">
        <v>1464</v>
      </c>
      <c r="B723" s="145" t="s">
        <v>1465</v>
      </c>
      <c r="C723" s="150" t="s">
        <v>15</v>
      </c>
      <c r="D723" s="177">
        <v>241.01449584960937</v>
      </c>
      <c r="E723" s="188">
        <v>241.0145263671875</v>
      </c>
    </row>
    <row r="724" spans="1:5" ht="30">
      <c r="A724" s="135" t="s">
        <v>1466</v>
      </c>
      <c r="B724" s="145" t="s">
        <v>1467</v>
      </c>
      <c r="C724" s="150" t="s">
        <v>15</v>
      </c>
      <c r="D724" s="177">
        <v>371.01486206054687</v>
      </c>
      <c r="E724" s="188">
        <v>371.014892578125</v>
      </c>
    </row>
    <row r="725" spans="1:5" ht="30">
      <c r="A725" s="135" t="s">
        <v>1468</v>
      </c>
      <c r="B725" s="145" t="s">
        <v>1469</v>
      </c>
      <c r="C725" s="150" t="s">
        <v>15</v>
      </c>
      <c r="D725" s="174">
        <v>0</v>
      </c>
      <c r="E725" s="185">
        <v>0</v>
      </c>
    </row>
    <row r="726" spans="1:5">
      <c r="A726" s="135" t="s">
        <v>1323</v>
      </c>
      <c r="B726" s="145" t="s">
        <v>1470</v>
      </c>
      <c r="C726" s="150" t="s">
        <v>15</v>
      </c>
      <c r="D726" s="173">
        <v>12807</v>
      </c>
      <c r="E726" s="184">
        <v>12807</v>
      </c>
    </row>
    <row r="727" spans="1:5" ht="30">
      <c r="A727" s="135" t="s">
        <v>1471</v>
      </c>
      <c r="B727" s="145" t="s">
        <v>1472</v>
      </c>
      <c r="C727" s="150" t="s">
        <v>15</v>
      </c>
      <c r="D727" s="173">
        <v>685627.25</v>
      </c>
      <c r="E727" s="184">
        <v>685624.4375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7">
        <v>138.45573425292969</v>
      </c>
      <c r="E736" s="188">
        <v>138.4541015625</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10601.666015625</v>
      </c>
      <c r="E739" s="184">
        <v>10601.666015625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1679.3619384765625</v>
      </c>
      <c r="E742" s="187">
        <v>1679.3619384765625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6">
        <v>2686.871826171875</v>
      </c>
      <c r="E745" s="187">
        <v>2686.8720703125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7">
        <v>694.86578369140625</v>
      </c>
      <c r="E748" s="188">
        <v>694.86590576171875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1139152</v>
      </c>
      <c r="E754" s="184">
        <v>1139152.125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1012.31103515625</v>
      </c>
      <c r="E760" s="187">
        <v>1012.31103515625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1502790.625</v>
      </c>
      <c r="E766" s="184">
        <v>1502790.75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30767.986328125</v>
      </c>
      <c r="E769" s="184">
        <v>30767.98828125</v>
      </c>
    </row>
    <row r="770" spans="1:5" ht="30">
      <c r="A770" s="135" t="s">
        <v>1558</v>
      </c>
      <c r="B770" s="145" t="s">
        <v>1559</v>
      </c>
      <c r="C770" s="150" t="s">
        <v>15</v>
      </c>
      <c r="D770" s="173">
        <v>38681.80859375</v>
      </c>
      <c r="E770" s="184">
        <v>38681.8125</v>
      </c>
    </row>
    <row r="771" spans="1:5" ht="30">
      <c r="A771" s="135" t="s">
        <v>1560</v>
      </c>
      <c r="B771" s="145" t="s">
        <v>1561</v>
      </c>
      <c r="C771" s="150" t="s">
        <v>15</v>
      </c>
      <c r="D771" s="173">
        <v>12929.31640625</v>
      </c>
      <c r="E771" s="184">
        <v>12929.3173828125</v>
      </c>
    </row>
    <row r="772" spans="1:5" ht="30">
      <c r="A772" s="135" t="s">
        <v>1562</v>
      </c>
      <c r="B772" s="145" t="s">
        <v>1563</v>
      </c>
      <c r="C772" s="150" t="s">
        <v>15</v>
      </c>
      <c r="D772" s="173">
        <v>22215.69921875</v>
      </c>
      <c r="E772" s="184">
        <v>22215.701171875</v>
      </c>
    </row>
    <row r="773" spans="1:5" ht="30">
      <c r="A773" s="135" t="s">
        <v>1564</v>
      </c>
      <c r="B773" s="145" t="s">
        <v>1565</v>
      </c>
      <c r="C773" s="150" t="s">
        <v>15</v>
      </c>
      <c r="D773" s="173">
        <v>13892.0126953125</v>
      </c>
      <c r="E773" s="184">
        <v>13892.013671875</v>
      </c>
    </row>
    <row r="774" spans="1:5" ht="30">
      <c r="A774" s="135" t="s">
        <v>1566</v>
      </c>
      <c r="B774" s="145" t="s">
        <v>1567</v>
      </c>
      <c r="C774" s="150" t="s">
        <v>15</v>
      </c>
      <c r="D774" s="173">
        <v>18858.50390625</v>
      </c>
      <c r="E774" s="184">
        <v>18858.505859375</v>
      </c>
    </row>
    <row r="775" spans="1:5" ht="30">
      <c r="A775" s="135" t="s">
        <v>1568</v>
      </c>
      <c r="B775" s="145" t="s">
        <v>1569</v>
      </c>
      <c r="C775" s="150" t="s">
        <v>15</v>
      </c>
      <c r="D775" s="173">
        <v>39763.9921875</v>
      </c>
      <c r="E775" s="184">
        <v>39763.99609375</v>
      </c>
    </row>
    <row r="776" spans="1:5" ht="30">
      <c r="A776" s="135" t="s">
        <v>1570</v>
      </c>
      <c r="B776" s="145" t="s">
        <v>1571</v>
      </c>
      <c r="C776" s="150" t="s">
        <v>15</v>
      </c>
      <c r="D776" s="173">
        <v>42891.25390625</v>
      </c>
      <c r="E776" s="184">
        <v>42891.25390625</v>
      </c>
    </row>
    <row r="777" spans="1:5" ht="30">
      <c r="A777" s="135" t="s">
        <v>1572</v>
      </c>
      <c r="B777" s="145" t="s">
        <v>1573</v>
      </c>
      <c r="C777" s="150" t="s">
        <v>15</v>
      </c>
      <c r="D777" s="173">
        <v>18534.333984375</v>
      </c>
      <c r="E777" s="184">
        <v>18534.337890625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1018.6583251953125</v>
      </c>
      <c r="E781" s="187">
        <v>1018.6344604492187</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1101.020263671875</v>
      </c>
      <c r="E784" s="187">
        <v>1100.9273681640625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1101.020263671875</v>
      </c>
      <c r="E787" s="187">
        <v>1100.9273681640625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320.1839599609375</v>
      </c>
      <c r="E790" s="188">
        <v>320.18060302734375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110.79393768310547</v>
      </c>
      <c r="E793" s="188">
        <v>110.79322052001953</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320.1839599609375</v>
      </c>
      <c r="E796" s="188">
        <v>320.18060302734375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110.79393768310547</v>
      </c>
      <c r="E799" s="188">
        <v>110.79322052001953</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5950.669921875</v>
      </c>
      <c r="E802" s="184">
        <v>5950.642578125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241.01449584960937</v>
      </c>
      <c r="E805" s="188">
        <v>241.0145263671875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308.4007568359375</v>
      </c>
      <c r="E808" s="188">
        <v>308.4007568359375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241.01449584960937</v>
      </c>
      <c r="E811" s="188">
        <v>241.0145263671875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4.468665599822998</v>
      </c>
      <c r="E816" s="182">
        <v>4.468665599822998</v>
      </c>
    </row>
    <row r="817" spans="1:5">
      <c r="A817" s="135" t="s">
        <v>1643</v>
      </c>
      <c r="B817" s="145" t="s">
        <v>1644</v>
      </c>
      <c r="C817" s="150" t="s">
        <v>42</v>
      </c>
      <c r="D817" s="177">
        <v>147.65048217773437</v>
      </c>
      <c r="E817" s="188">
        <v>147.65048217773437</v>
      </c>
    </row>
    <row r="818" spans="1:5">
      <c r="A818" s="135" t="s">
        <v>1645</v>
      </c>
      <c r="B818" s="145" t="s">
        <v>1646</v>
      </c>
      <c r="C818" s="150" t="s">
        <v>50</v>
      </c>
      <c r="D818" s="172">
        <v>10.45046329498291</v>
      </c>
      <c r="E818" s="183">
        <v>10.45046329498291</v>
      </c>
    </row>
    <row r="819" spans="1:5">
      <c r="A819" s="135" t="s">
        <v>1647</v>
      </c>
      <c r="B819" s="145" t="s">
        <v>1648</v>
      </c>
      <c r="C819" s="150" t="s">
        <v>42</v>
      </c>
      <c r="D819" s="177">
        <v>145.10121154785156</v>
      </c>
      <c r="E819" s="188">
        <v>145.10121154785156</v>
      </c>
    </row>
    <row r="820" spans="1:5">
      <c r="A820" s="135" t="s">
        <v>1649</v>
      </c>
      <c r="B820" s="145" t="s">
        <v>1650</v>
      </c>
      <c r="C820" s="150" t="s">
        <v>368</v>
      </c>
      <c r="D820" s="177">
        <v>611.43975830078125</v>
      </c>
      <c r="E820" s="188">
        <v>611.43975830078125</v>
      </c>
    </row>
    <row r="821" spans="1:5">
      <c r="A821" s="135" t="s">
        <v>1651</v>
      </c>
      <c r="B821" s="145" t="s">
        <v>1652</v>
      </c>
      <c r="C821" s="150" t="s">
        <v>20</v>
      </c>
      <c r="D821" s="177">
        <v>676.77508544921875</v>
      </c>
      <c r="E821" s="188">
        <v>676.77508544921875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5.9489002227783203</v>
      </c>
      <c r="E823" s="182">
        <v>5.9489002227783203</v>
      </c>
    </row>
    <row r="824" spans="1:5" ht="30">
      <c r="A824" s="135" t="s">
        <v>1657</v>
      </c>
      <c r="B824" s="145" t="s">
        <v>1658</v>
      </c>
      <c r="C824" s="150" t="s">
        <v>42</v>
      </c>
      <c r="D824" s="177">
        <v>326.84268188476562</v>
      </c>
      <c r="E824" s="188">
        <v>326.84268188476562</v>
      </c>
    </row>
    <row r="825" spans="1:5">
      <c r="A825" s="135" t="s">
        <v>1659</v>
      </c>
      <c r="B825" s="145" t="s">
        <v>1660</v>
      </c>
      <c r="C825" s="150" t="s">
        <v>368</v>
      </c>
      <c r="D825" s="173">
        <v>3117.99609375</v>
      </c>
      <c r="E825" s="184">
        <v>3117.99609375</v>
      </c>
    </row>
    <row r="826" spans="1:5">
      <c r="A826" s="135" t="s">
        <v>1661</v>
      </c>
      <c r="B826" s="145" t="s">
        <v>1662</v>
      </c>
      <c r="C826" s="150" t="s">
        <v>20</v>
      </c>
      <c r="D826" s="171">
        <v>3.1021814346313477</v>
      </c>
      <c r="E826" s="182">
        <v>3.1021819114685059</v>
      </c>
    </row>
    <row r="827" spans="1:5">
      <c r="A827" s="135" t="s">
        <v>1663</v>
      </c>
      <c r="B827" s="145" t="s">
        <v>1664</v>
      </c>
      <c r="C827" s="150" t="s">
        <v>50</v>
      </c>
      <c r="D827" s="172">
        <v>15.279995918273926</v>
      </c>
      <c r="E827" s="183">
        <v>15.279995918273926</v>
      </c>
    </row>
    <row r="828" spans="1:5">
      <c r="A828" s="135" t="s">
        <v>1665</v>
      </c>
      <c r="B828" s="145" t="s">
        <v>1666</v>
      </c>
      <c r="C828" s="150" t="s">
        <v>42</v>
      </c>
      <c r="D828" s="177">
        <v>156.15447998046875</v>
      </c>
      <c r="E828" s="188">
        <v>156.15447998046875</v>
      </c>
    </row>
    <row r="829" spans="1:5">
      <c r="A829" s="135" t="s">
        <v>1667</v>
      </c>
      <c r="B829" s="145" t="s">
        <v>1668</v>
      </c>
      <c r="C829" s="150" t="s">
        <v>368</v>
      </c>
      <c r="D829" s="177">
        <v>659.36090087890625</v>
      </c>
      <c r="E829" s="188">
        <v>659.36090087890625</v>
      </c>
    </row>
    <row r="830" spans="1:5">
      <c r="A830" s="135" t="s">
        <v>1669</v>
      </c>
      <c r="B830" s="145" t="s">
        <v>1670</v>
      </c>
      <c r="C830" s="150" t="s">
        <v>20</v>
      </c>
      <c r="D830" s="177">
        <v>119.74337768554687</v>
      </c>
      <c r="E830" s="188">
        <v>119.74337768554687</v>
      </c>
    </row>
    <row r="831" spans="1:5">
      <c r="A831" s="135" t="s">
        <v>1671</v>
      </c>
      <c r="B831" s="145" t="s">
        <v>1672</v>
      </c>
      <c r="C831" s="150" t="s">
        <v>50</v>
      </c>
      <c r="D831" s="172">
        <v>10.45046329498291</v>
      </c>
      <c r="E831" s="183">
        <v>10.45046329498291</v>
      </c>
    </row>
    <row r="832" spans="1:5">
      <c r="A832" s="135" t="s">
        <v>1673</v>
      </c>
      <c r="B832" s="145" t="s">
        <v>1674</v>
      </c>
      <c r="C832" s="150" t="s">
        <v>42</v>
      </c>
      <c r="D832" s="177">
        <v>147.58473205566406</v>
      </c>
      <c r="E832" s="188">
        <v>147.58473205566406</v>
      </c>
    </row>
    <row r="833" spans="1:5">
      <c r="A833" s="135" t="s">
        <v>1675</v>
      </c>
      <c r="B833" s="145" t="s">
        <v>1676</v>
      </c>
      <c r="C833" s="150" t="s">
        <v>368</v>
      </c>
      <c r="D833" s="177">
        <v>622.11334228515625</v>
      </c>
      <c r="E833" s="188">
        <v>622.11334228515625</v>
      </c>
    </row>
    <row r="834" spans="1:5">
      <c r="A834" s="135" t="s">
        <v>1677</v>
      </c>
      <c r="B834" s="145" t="s">
        <v>1678</v>
      </c>
      <c r="C834" s="150" t="s">
        <v>20</v>
      </c>
      <c r="D834" s="177">
        <v>797.2730712890625</v>
      </c>
      <c r="E834" s="188">
        <v>797.2730712890625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2">
        <v>86.208198547363281</v>
      </c>
      <c r="E856" s="183">
        <v>86.207672119140625</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458.81027221679687</v>
      </c>
      <c r="E860" s="188">
        <v>458.8072509765625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258.1934814453125</v>
      </c>
      <c r="E864" s="188">
        <v>258.19070434570312</v>
      </c>
    </row>
    <row r="865" spans="1:5" ht="30">
      <c r="A865" s="135" t="s">
        <v>1742</v>
      </c>
      <c r="B865" s="145" t="s">
        <v>1743</v>
      </c>
      <c r="C865" s="150"/>
      <c r="D865" s="142" t="s">
        <v>1637</v>
      </c>
      <c r="E865" s="163" t="s">
        <v>1637</v>
      </c>
    </row>
    <row r="866" spans="1:5" ht="30">
      <c r="A866" s="135" t="s">
        <v>1744</v>
      </c>
      <c r="B866" s="145" t="s">
        <v>1745</v>
      </c>
      <c r="C866" s="150" t="s">
        <v>20</v>
      </c>
      <c r="D866" s="177">
        <v>662.9930419921875</v>
      </c>
      <c r="E866" s="188">
        <v>662.9930419921875</v>
      </c>
    </row>
    <row r="867" spans="1:5" ht="30">
      <c r="A867" s="135" t="s">
        <v>1746</v>
      </c>
      <c r="B867" s="145" t="s">
        <v>1747</v>
      </c>
      <c r="C867" s="150" t="s">
        <v>50</v>
      </c>
      <c r="D867" s="177">
        <v>142.71075439453125</v>
      </c>
      <c r="E867" s="188">
        <v>142.71075439453125</v>
      </c>
    </row>
    <row r="868" spans="1:5" ht="30">
      <c r="A868" s="135" t="s">
        <v>1748</v>
      </c>
      <c r="B868" s="145" t="s">
        <v>1749</v>
      </c>
      <c r="C868" s="150" t="s">
        <v>368</v>
      </c>
      <c r="D868" s="176">
        <v>1105.420654296875</v>
      </c>
      <c r="E868" s="187">
        <v>1105.420654296875</v>
      </c>
    </row>
    <row r="869" spans="1:5" ht="30">
      <c r="A869" s="135" t="s">
        <v>1750</v>
      </c>
      <c r="B869" s="145" t="s">
        <v>1751</v>
      </c>
      <c r="C869" s="150" t="s">
        <v>42</v>
      </c>
      <c r="D869" s="177">
        <v>254.07286071777344</v>
      </c>
      <c r="E869" s="188">
        <v>254.07286071777344</v>
      </c>
    </row>
    <row r="870" spans="1:5" ht="30">
      <c r="A870" s="135" t="s">
        <v>1752</v>
      </c>
      <c r="B870" s="145" t="s">
        <v>1753</v>
      </c>
      <c r="C870" s="150" t="s">
        <v>20</v>
      </c>
      <c r="D870" s="177">
        <v>662.9930419921875</v>
      </c>
      <c r="E870" s="188">
        <v>662.9930419921875</v>
      </c>
    </row>
    <row r="871" spans="1:5" ht="30">
      <c r="A871" s="135" t="s">
        <v>1754</v>
      </c>
      <c r="B871" s="145" t="s">
        <v>1755</v>
      </c>
      <c r="C871" s="150" t="s">
        <v>50</v>
      </c>
      <c r="D871" s="177">
        <v>141.29777526855469</v>
      </c>
      <c r="E871" s="188">
        <v>141.29777526855469</v>
      </c>
    </row>
    <row r="872" spans="1:5" ht="30">
      <c r="A872" s="135" t="s">
        <v>1756</v>
      </c>
      <c r="B872" s="145" t="s">
        <v>1757</v>
      </c>
      <c r="C872" s="150" t="s">
        <v>42</v>
      </c>
      <c r="D872" s="177">
        <v>310</v>
      </c>
      <c r="E872" s="188">
        <v>310</v>
      </c>
    </row>
    <row r="873" spans="1:5" ht="30">
      <c r="A873" s="135" t="s">
        <v>1758</v>
      </c>
      <c r="B873" s="145" t="s">
        <v>1759</v>
      </c>
      <c r="C873" s="150" t="s">
        <v>368</v>
      </c>
      <c r="D873" s="176">
        <v>1395.3843994140625</v>
      </c>
      <c r="E873" s="187">
        <v>1395.3843994140625</v>
      </c>
    </row>
    <row r="874" spans="1:5" ht="30">
      <c r="A874" s="135" t="s">
        <v>1760</v>
      </c>
      <c r="B874" s="145" t="s">
        <v>1761</v>
      </c>
      <c r="C874" s="150" t="s">
        <v>20</v>
      </c>
      <c r="D874" s="176">
        <v>1208.8153076171875</v>
      </c>
      <c r="E874" s="187">
        <v>1208.807373046875</v>
      </c>
    </row>
    <row r="875" spans="1:5" ht="30">
      <c r="A875" s="135" t="s">
        <v>1762</v>
      </c>
      <c r="B875" s="145" t="s">
        <v>1763</v>
      </c>
      <c r="C875" s="150" t="s">
        <v>20</v>
      </c>
      <c r="D875" s="171">
        <v>7.2431411743164062</v>
      </c>
      <c r="E875" s="182">
        <v>7.243110179901123</v>
      </c>
    </row>
    <row r="876" spans="1:5" ht="30">
      <c r="A876" s="135" t="s">
        <v>1764</v>
      </c>
      <c r="B876" s="145" t="s">
        <v>1765</v>
      </c>
      <c r="C876" s="150" t="s">
        <v>42</v>
      </c>
      <c r="D876" s="177">
        <v>564.25665283203125</v>
      </c>
      <c r="E876" s="188">
        <v>564.251953125</v>
      </c>
    </row>
    <row r="877" spans="1:5" ht="30">
      <c r="A877" s="135" t="s">
        <v>1766</v>
      </c>
      <c r="B877" s="145" t="s">
        <v>1767</v>
      </c>
      <c r="C877" s="150" t="s">
        <v>42</v>
      </c>
      <c r="D877" s="177">
        <v>426.24465942382812</v>
      </c>
      <c r="E877" s="188">
        <v>426.23849487304687</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53401.8984375</v>
      </c>
      <c r="E881" s="184">
        <v>53401.8984375</v>
      </c>
    </row>
    <row r="882" spans="1:5" ht="30">
      <c r="A882" s="135" t="s">
        <v>1776</v>
      </c>
      <c r="B882" s="145" t="s">
        <v>1777</v>
      </c>
      <c r="C882" s="150" t="s">
        <v>15</v>
      </c>
      <c r="D882" s="174">
        <v>0</v>
      </c>
      <c r="E882" s="185">
        <v>0</v>
      </c>
    </row>
    <row r="883" spans="1:5" ht="30">
      <c r="A883" s="135" t="s">
        <v>1778</v>
      </c>
      <c r="B883" s="145" t="s">
        <v>1779</v>
      </c>
      <c r="C883" s="150" t="s">
        <v>15</v>
      </c>
      <c r="D883" s="173">
        <v>53401.8984375</v>
      </c>
      <c r="E883" s="184">
        <v>53401.8984375</v>
      </c>
    </row>
    <row r="884" spans="1:5" ht="30">
      <c r="A884" s="135" t="s">
        <v>1780</v>
      </c>
      <c r="B884" s="145" t="s">
        <v>1781</v>
      </c>
      <c r="C884" s="150" t="s">
        <v>15</v>
      </c>
      <c r="D884" s="173">
        <v>3017.207275390625</v>
      </c>
      <c r="E884" s="184">
        <v>3017.207275390625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1.4129824638366699</v>
      </c>
      <c r="E887" s="182">
        <v>1.4129824638366699</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1018.6583251953125</v>
      </c>
      <c r="E889" s="187">
        <v>1018.6344604492187</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164.60893249511719</v>
      </c>
      <c r="E891" s="188">
        <v>164.60316467285156</v>
      </c>
    </row>
    <row r="892" spans="1:5" ht="45">
      <c r="A892" s="135" t="s">
        <v>1796</v>
      </c>
      <c r="B892" s="145" t="s">
        <v>1797</v>
      </c>
      <c r="C892" s="150" t="s">
        <v>1798</v>
      </c>
      <c r="D892" s="173">
        <v>1729196.875</v>
      </c>
      <c r="E892" s="184">
        <v>1729159.375</v>
      </c>
    </row>
    <row r="893" spans="1:5" ht="30">
      <c r="A893" s="135" t="s">
        <v>1799</v>
      </c>
      <c r="B893" s="145" t="s">
        <v>1800</v>
      </c>
      <c r="C893" s="150" t="s">
        <v>20</v>
      </c>
      <c r="D893" s="176">
        <v>1353.7938232421875</v>
      </c>
      <c r="E893" s="187">
        <v>1353.7847900390625</v>
      </c>
    </row>
    <row r="894" spans="1:5" ht="45">
      <c r="A894" s="135" t="s">
        <v>1801</v>
      </c>
      <c r="B894" s="145" t="s">
        <v>1802</v>
      </c>
      <c r="C894" s="150" t="s">
        <v>20</v>
      </c>
      <c r="D894" s="171">
        <v>7.2431411743164062</v>
      </c>
      <c r="E894" s="182">
        <v>7.243110179901123</v>
      </c>
    </row>
    <row r="895" spans="1:5" ht="30">
      <c r="A895" s="135" t="s">
        <v>1803</v>
      </c>
      <c r="B895" s="145" t="s">
        <v>1804</v>
      </c>
      <c r="C895" s="150" t="s">
        <v>20</v>
      </c>
      <c r="D895" s="171">
        <v>7.2199983596801758</v>
      </c>
      <c r="E895" s="182">
        <v>7.2199673652648926</v>
      </c>
    </row>
    <row r="896" spans="1:5" ht="45">
      <c r="A896" s="135" t="s">
        <v>1805</v>
      </c>
      <c r="B896" s="145" t="s">
        <v>1806</v>
      </c>
      <c r="C896" s="150" t="s">
        <v>20</v>
      </c>
      <c r="D896" s="178">
        <v>2.3142870515584946E-2</v>
      </c>
      <c r="E896" s="189">
        <v>2.3142870515584946E-2</v>
      </c>
    </row>
    <row r="897" spans="1:5" ht="45">
      <c r="A897" s="135" t="s">
        <v>1807</v>
      </c>
      <c r="B897" s="145" t="s">
        <v>1808</v>
      </c>
      <c r="C897" s="150" t="s">
        <v>94</v>
      </c>
      <c r="D897" s="176">
        <v>2686.58935546875</v>
      </c>
      <c r="E897" s="187">
        <v>2686.588623046875</v>
      </c>
    </row>
    <row r="898" spans="1:5" ht="45">
      <c r="A898" s="135" t="s">
        <v>1809</v>
      </c>
      <c r="B898" s="145" t="s">
        <v>1810</v>
      </c>
      <c r="C898" s="150" t="s">
        <v>97</v>
      </c>
      <c r="D898" s="173">
        <v>7824.47802734375</v>
      </c>
      <c r="E898" s="184">
        <v>7824.47705078125</v>
      </c>
    </row>
    <row r="899" spans="1:5" ht="45">
      <c r="A899" s="135" t="s">
        <v>1811</v>
      </c>
      <c r="B899" s="145" t="s">
        <v>1812</v>
      </c>
      <c r="C899" s="150" t="s">
        <v>94</v>
      </c>
      <c r="D899" s="171">
        <v>8.5840358734130859</v>
      </c>
      <c r="E899" s="182">
        <v>8.584071159362793</v>
      </c>
    </row>
    <row r="900" spans="1:5" ht="45">
      <c r="A900" s="135" t="s">
        <v>1813</v>
      </c>
      <c r="B900" s="145" t="s">
        <v>1814</v>
      </c>
      <c r="C900" s="150" t="s">
        <v>97</v>
      </c>
      <c r="D900" s="172">
        <v>25.000328063964844</v>
      </c>
      <c r="E900" s="183">
        <v>25.00042724609375</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1.2171034812927246</v>
      </c>
      <c r="E903" s="182">
        <v>1.2170771360397339</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1062.7489013671875</v>
      </c>
      <c r="E908" s="187">
        <v>1062.6588134765625</v>
      </c>
    </row>
    <row r="909" spans="1:5" ht="30">
      <c r="A909" s="135" t="s">
        <v>1831</v>
      </c>
      <c r="B909" s="145" t="s">
        <v>1832</v>
      </c>
      <c r="C909" s="150" t="s">
        <v>15</v>
      </c>
      <c r="D909" s="176">
        <v>1062.7489013671875</v>
      </c>
      <c r="E909" s="187">
        <v>1062.6588134765625</v>
      </c>
    </row>
    <row r="910" spans="1:5" ht="30">
      <c r="A910" s="135" t="s">
        <v>1833</v>
      </c>
      <c r="B910" s="145" t="s">
        <v>1834</v>
      </c>
      <c r="C910" s="150" t="s">
        <v>15</v>
      </c>
      <c r="D910" s="176">
        <v>1062.7489013671875</v>
      </c>
      <c r="E910" s="187">
        <v>1062.6588134765625</v>
      </c>
    </row>
    <row r="911" spans="1:5" ht="30">
      <c r="A911" s="135" t="s">
        <v>1835</v>
      </c>
      <c r="B911" s="145" t="s">
        <v>1836</v>
      </c>
      <c r="C911" s="150" t="s">
        <v>136</v>
      </c>
      <c r="D911" s="177">
        <v>242.7760009765625</v>
      </c>
      <c r="E911" s="188">
        <v>242.770751953125</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87.061729431152344</v>
      </c>
      <c r="E915" s="183">
        <v>87.066390991210937</v>
      </c>
    </row>
    <row r="916" spans="1:5" ht="30">
      <c r="A916" s="135" t="s">
        <v>1845</v>
      </c>
      <c r="B916" s="145" t="s">
        <v>1846</v>
      </c>
      <c r="C916" s="150" t="s">
        <v>45</v>
      </c>
      <c r="D916" s="172">
        <v>86.999984741210938</v>
      </c>
      <c r="E916" s="183">
        <v>87.000038146972656</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1156.0711669921875</v>
      </c>
      <c r="E921" s="187">
        <v>1155.9736328125</v>
      </c>
    </row>
    <row r="922" spans="1:5" ht="30">
      <c r="A922" s="135" t="s">
        <v>1856</v>
      </c>
      <c r="B922" s="145" t="s">
        <v>1857</v>
      </c>
      <c r="C922" s="150" t="s">
        <v>45</v>
      </c>
      <c r="D922" s="172">
        <v>96.541305541992188</v>
      </c>
      <c r="E922" s="183">
        <v>96.541259765625</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1101.020263671875</v>
      </c>
      <c r="E925" s="187">
        <v>1100.9273681640625</v>
      </c>
    </row>
    <row r="926" spans="1:5" ht="30">
      <c r="A926" s="135" t="s">
        <v>1863</v>
      </c>
      <c r="B926" s="145" t="s">
        <v>1864</v>
      </c>
      <c r="C926" s="150" t="s">
        <v>15</v>
      </c>
      <c r="D926" s="176">
        <v>1062.7489013671875</v>
      </c>
      <c r="E926" s="187">
        <v>1062.6588134765625</v>
      </c>
    </row>
    <row r="927" spans="1:5" ht="30">
      <c r="A927" s="135" t="s">
        <v>1865</v>
      </c>
      <c r="B927" s="145" t="s">
        <v>1866</v>
      </c>
      <c r="C927" s="150" t="s">
        <v>45</v>
      </c>
      <c r="D927" s="172">
        <v>96.524009704589844</v>
      </c>
      <c r="E927" s="183">
        <v>96.523971557617188</v>
      </c>
    </row>
    <row r="928" spans="1:5" ht="30">
      <c r="A928" s="135" t="s">
        <v>1867</v>
      </c>
      <c r="B928" s="145" t="s">
        <v>1868</v>
      </c>
      <c r="C928" s="150" t="s">
        <v>15</v>
      </c>
      <c r="D928" s="172">
        <v>38.271354675292969</v>
      </c>
      <c r="E928" s="183">
        <v>38.268585205078125</v>
      </c>
    </row>
    <row r="929" spans="1:5" ht="30">
      <c r="A929" s="135" t="s">
        <v>1869</v>
      </c>
      <c r="B929" s="145" t="s">
        <v>1870</v>
      </c>
      <c r="C929" s="150" t="s">
        <v>15</v>
      </c>
      <c r="D929" s="176">
        <v>1115.88623046875</v>
      </c>
      <c r="E929" s="187">
        <v>1115.791748046875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306.48590087890625</v>
      </c>
      <c r="E934" s="188">
        <v>306.48263549804687</v>
      </c>
    </row>
    <row r="935" spans="1:5" ht="30">
      <c r="A935" s="135" t="s">
        <v>1880</v>
      </c>
      <c r="B935" s="145" t="s">
        <v>1881</v>
      </c>
      <c r="C935" s="150" t="s">
        <v>15</v>
      </c>
      <c r="D935" s="177">
        <v>306.48590087890625</v>
      </c>
      <c r="E935" s="188">
        <v>306.48263549804687</v>
      </c>
    </row>
    <row r="936" spans="1:5" ht="30">
      <c r="A936" s="135" t="s">
        <v>1882</v>
      </c>
      <c r="B936" s="145" t="s">
        <v>1883</v>
      </c>
      <c r="C936" s="150" t="s">
        <v>15</v>
      </c>
      <c r="D936" s="177">
        <v>303.42105102539062</v>
      </c>
      <c r="E936" s="188">
        <v>303.41781616210937</v>
      </c>
    </row>
    <row r="937" spans="1:5" ht="30">
      <c r="A937" s="135" t="s">
        <v>1884</v>
      </c>
      <c r="B937" s="145" t="s">
        <v>1885</v>
      </c>
      <c r="C937" s="150" t="s">
        <v>136</v>
      </c>
      <c r="D937" s="177">
        <v>109.54398345947266</v>
      </c>
      <c r="E937" s="188">
        <v>109.54289245605469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3.0648560523986816</v>
      </c>
      <c r="E944" s="182">
        <v>3.0648233890533447</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336.19314575195312</v>
      </c>
      <c r="E947" s="188">
        <v>336.1895751953125</v>
      </c>
    </row>
    <row r="948" spans="1:5" ht="30">
      <c r="A948" s="135" t="s">
        <v>1904</v>
      </c>
      <c r="B948" s="145" t="s">
        <v>1905</v>
      </c>
      <c r="C948" s="150" t="s">
        <v>45</v>
      </c>
      <c r="D948" s="172">
        <v>95.743095397949219</v>
      </c>
      <c r="E948" s="183">
        <v>95.743087768554687</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320.1839599609375</v>
      </c>
      <c r="E951" s="188">
        <v>320.18057250976562</v>
      </c>
    </row>
    <row r="952" spans="1:5" ht="30">
      <c r="A952" s="135" t="s">
        <v>1911</v>
      </c>
      <c r="B952" s="145" t="s">
        <v>1912</v>
      </c>
      <c r="C952" s="150" t="s">
        <v>15</v>
      </c>
      <c r="D952" s="177">
        <v>306.48590087890625</v>
      </c>
      <c r="E952" s="188">
        <v>306.48263549804687</v>
      </c>
    </row>
    <row r="953" spans="1:5" ht="30">
      <c r="A953" s="135" t="s">
        <v>1913</v>
      </c>
      <c r="B953" s="145" t="s">
        <v>1914</v>
      </c>
      <c r="C953" s="150" t="s">
        <v>45</v>
      </c>
      <c r="D953" s="172">
        <v>95.721817016601563</v>
      </c>
      <c r="E953" s="183">
        <v>95.721809387207031</v>
      </c>
    </row>
    <row r="954" spans="1:5" ht="30">
      <c r="A954" s="135" t="s">
        <v>1915</v>
      </c>
      <c r="B954" s="145" t="s">
        <v>1916</v>
      </c>
      <c r="C954" s="150" t="s">
        <v>15</v>
      </c>
      <c r="D954" s="172">
        <v>13.698074340820313</v>
      </c>
      <c r="E954" s="183">
        <v>13.697948455810547</v>
      </c>
    </row>
    <row r="955" spans="1:5" ht="30">
      <c r="A955" s="135" t="s">
        <v>1917</v>
      </c>
      <c r="B955" s="145" t="s">
        <v>1918</v>
      </c>
      <c r="C955" s="150" t="s">
        <v>15</v>
      </c>
      <c r="D955" s="177">
        <v>321.8101806640625</v>
      </c>
      <c r="E955" s="188">
        <v>321.8067626953125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104.9288330078125</v>
      </c>
      <c r="E960" s="188">
        <v>104.92815399169922</v>
      </c>
    </row>
    <row r="961" spans="1:5" ht="30">
      <c r="A961" s="135" t="s">
        <v>1928</v>
      </c>
      <c r="B961" s="145" t="s">
        <v>1929</v>
      </c>
      <c r="C961" s="150" t="s">
        <v>15</v>
      </c>
      <c r="D961" s="177">
        <v>104.9288330078125</v>
      </c>
      <c r="E961" s="188">
        <v>104.92815399169922</v>
      </c>
    </row>
    <row r="962" spans="1:5" ht="30">
      <c r="A962" s="135" t="s">
        <v>1930</v>
      </c>
      <c r="B962" s="145" t="s">
        <v>1931</v>
      </c>
      <c r="C962" s="150" t="s">
        <v>15</v>
      </c>
      <c r="D962" s="177">
        <v>103.87954711914062</v>
      </c>
      <c r="E962" s="188">
        <v>103.87887573242187</v>
      </c>
    </row>
    <row r="963" spans="1:5" ht="30">
      <c r="A963" s="135" t="s">
        <v>1932</v>
      </c>
      <c r="B963" s="145" t="s">
        <v>1933</v>
      </c>
      <c r="C963" s="150" t="s">
        <v>136</v>
      </c>
      <c r="D963" s="172">
        <v>36.575595855712891</v>
      </c>
      <c r="E963" s="183">
        <v>36.57537841796875</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1.0492874383926392</v>
      </c>
      <c r="E970" s="182">
        <v>1.0492805242538452</v>
      </c>
    </row>
    <row r="971" spans="1:5" ht="30">
      <c r="A971" s="135" t="s">
        <v>1947</v>
      </c>
      <c r="B971" s="145" t="s">
        <v>182</v>
      </c>
      <c r="C971" s="150" t="s">
        <v>45</v>
      </c>
      <c r="D971" s="172">
        <v>99</v>
      </c>
      <c r="E971" s="183">
        <v>99</v>
      </c>
    </row>
    <row r="972" spans="1:5" ht="30">
      <c r="A972" s="135" t="s">
        <v>1948</v>
      </c>
      <c r="B972" s="145" t="s">
        <v>1949</v>
      </c>
      <c r="C972" s="150"/>
      <c r="D972" s="142" t="s">
        <v>1853</v>
      </c>
      <c r="E972" s="163" t="s">
        <v>1853</v>
      </c>
    </row>
    <row r="973" spans="1:5" ht="30">
      <c r="A973" s="135" t="s">
        <v>1950</v>
      </c>
      <c r="B973" s="145" t="s">
        <v>1951</v>
      </c>
      <c r="C973" s="150" t="s">
        <v>15</v>
      </c>
      <c r="D973" s="177">
        <v>116.3336181640625</v>
      </c>
      <c r="E973" s="188">
        <v>116.33287811279297</v>
      </c>
    </row>
    <row r="974" spans="1:5" ht="30">
      <c r="A974" s="135" t="s">
        <v>1952</v>
      </c>
      <c r="B974" s="145" t="s">
        <v>1953</v>
      </c>
      <c r="C974" s="150" t="s">
        <v>45</v>
      </c>
      <c r="D974" s="172">
        <v>94.732635498046875</v>
      </c>
      <c r="E974" s="183">
        <v>94.732627868652344</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110.79393005371094</v>
      </c>
      <c r="E977" s="188">
        <v>110.79322052001953</v>
      </c>
    </row>
    <row r="978" spans="1:5" ht="30">
      <c r="A978" s="135" t="s">
        <v>1959</v>
      </c>
      <c r="B978" s="145" t="s">
        <v>1960</v>
      </c>
      <c r="C978" s="150" t="s">
        <v>15</v>
      </c>
      <c r="D978" s="177">
        <v>104.9288330078125</v>
      </c>
      <c r="E978" s="188">
        <v>104.92815399169922</v>
      </c>
    </row>
    <row r="979" spans="1:5" ht="30">
      <c r="A979" s="135" t="s">
        <v>1961</v>
      </c>
      <c r="B979" s="145" t="s">
        <v>1962</v>
      </c>
      <c r="C979" s="150" t="s">
        <v>45</v>
      </c>
      <c r="D979" s="172">
        <v>94.706306457519531</v>
      </c>
      <c r="E979" s="183">
        <v>94.706298828125</v>
      </c>
    </row>
    <row r="980" spans="1:5" ht="30">
      <c r="A980" s="135" t="s">
        <v>1963</v>
      </c>
      <c r="B980" s="145" t="s">
        <v>1964</v>
      </c>
      <c r="C980" s="150" t="s">
        <v>15</v>
      </c>
      <c r="D980" s="171">
        <v>5.8650984764099121</v>
      </c>
      <c r="E980" s="182">
        <v>5.8650679588317871</v>
      </c>
    </row>
    <row r="981" spans="1:5" ht="30">
      <c r="A981" s="135" t="s">
        <v>1965</v>
      </c>
      <c r="B981" s="145" t="s">
        <v>1966</v>
      </c>
      <c r="C981" s="150" t="s">
        <v>15</v>
      </c>
      <c r="D981" s="177">
        <v>110.17527770996094</v>
      </c>
      <c r="E981" s="188">
        <v>110.174560546875</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306.48590087890625</v>
      </c>
      <c r="E986" s="188">
        <v>306.48263549804687</v>
      </c>
    </row>
    <row r="987" spans="1:5" ht="30">
      <c r="A987" s="135" t="s">
        <v>1976</v>
      </c>
      <c r="B987" s="145" t="s">
        <v>1977</v>
      </c>
      <c r="C987" s="150" t="s">
        <v>15</v>
      </c>
      <c r="D987" s="177">
        <v>306.48590087890625</v>
      </c>
      <c r="E987" s="188">
        <v>306.48263549804687</v>
      </c>
    </row>
    <row r="988" spans="1:5" ht="30">
      <c r="A988" s="135" t="s">
        <v>1978</v>
      </c>
      <c r="B988" s="145" t="s">
        <v>1979</v>
      </c>
      <c r="C988" s="150" t="s">
        <v>15</v>
      </c>
      <c r="D988" s="177">
        <v>303.42105102539062</v>
      </c>
      <c r="E988" s="188">
        <v>303.41781616210937</v>
      </c>
    </row>
    <row r="989" spans="1:5" ht="30">
      <c r="A989" s="135" t="s">
        <v>1980</v>
      </c>
      <c r="B989" s="145" t="s">
        <v>1981</v>
      </c>
      <c r="C989" s="150" t="s">
        <v>136</v>
      </c>
      <c r="D989" s="177">
        <v>109.54398345947266</v>
      </c>
      <c r="E989" s="188">
        <v>109.54289245605469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3.0648560523986816</v>
      </c>
      <c r="E996" s="182">
        <v>3.0648233890533447</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336.19314575195312</v>
      </c>
      <c r="E999" s="188">
        <v>336.1895751953125</v>
      </c>
    </row>
    <row r="1000" spans="1:5" ht="30">
      <c r="A1000" s="135" t="s">
        <v>2000</v>
      </c>
      <c r="B1000" s="145" t="s">
        <v>2001</v>
      </c>
      <c r="C1000" s="150" t="s">
        <v>45</v>
      </c>
      <c r="D1000" s="172">
        <v>95.743095397949219</v>
      </c>
      <c r="E1000" s="183">
        <v>95.743087768554687</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320.1839599609375</v>
      </c>
      <c r="E1003" s="188">
        <v>320.18057250976562</v>
      </c>
    </row>
    <row r="1004" spans="1:5" ht="30">
      <c r="A1004" s="135" t="s">
        <v>2007</v>
      </c>
      <c r="B1004" s="145" t="s">
        <v>2008</v>
      </c>
      <c r="C1004" s="150" t="s">
        <v>15</v>
      </c>
      <c r="D1004" s="177">
        <v>306.48590087890625</v>
      </c>
      <c r="E1004" s="188">
        <v>306.48263549804687</v>
      </c>
    </row>
    <row r="1005" spans="1:5" ht="30">
      <c r="A1005" s="135" t="s">
        <v>2009</v>
      </c>
      <c r="B1005" s="145" t="s">
        <v>2010</v>
      </c>
      <c r="C1005" s="150" t="s">
        <v>45</v>
      </c>
      <c r="D1005" s="172">
        <v>95.721817016601563</v>
      </c>
      <c r="E1005" s="183">
        <v>95.721809387207031</v>
      </c>
    </row>
    <row r="1006" spans="1:5" ht="30">
      <c r="A1006" s="135" t="s">
        <v>2011</v>
      </c>
      <c r="B1006" s="145" t="s">
        <v>2012</v>
      </c>
      <c r="C1006" s="150" t="s">
        <v>15</v>
      </c>
      <c r="D1006" s="172">
        <v>13.698074340820313</v>
      </c>
      <c r="E1006" s="183">
        <v>13.697948455810547</v>
      </c>
    </row>
    <row r="1007" spans="1:5" ht="30">
      <c r="A1007" s="135" t="s">
        <v>2013</v>
      </c>
      <c r="B1007" s="145" t="s">
        <v>2014</v>
      </c>
      <c r="C1007" s="150" t="s">
        <v>15</v>
      </c>
      <c r="D1007" s="177">
        <v>321.8101806640625</v>
      </c>
      <c r="E1007" s="188">
        <v>321.8067626953125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104.9288330078125</v>
      </c>
      <c r="E1012" s="188">
        <v>104.92815399169922</v>
      </c>
    </row>
    <row r="1013" spans="1:5" ht="30">
      <c r="A1013" s="135" t="s">
        <v>2024</v>
      </c>
      <c r="B1013" s="145" t="s">
        <v>2025</v>
      </c>
      <c r="C1013" s="150" t="s">
        <v>15</v>
      </c>
      <c r="D1013" s="177">
        <v>104.9288330078125</v>
      </c>
      <c r="E1013" s="188">
        <v>104.92815399169922</v>
      </c>
    </row>
    <row r="1014" spans="1:5" ht="30">
      <c r="A1014" s="135" t="s">
        <v>2026</v>
      </c>
      <c r="B1014" s="145" t="s">
        <v>2027</v>
      </c>
      <c r="C1014" s="150" t="s">
        <v>15</v>
      </c>
      <c r="D1014" s="177">
        <v>103.87954711914062</v>
      </c>
      <c r="E1014" s="188">
        <v>103.87887573242187</v>
      </c>
    </row>
    <row r="1015" spans="1:5" ht="30">
      <c r="A1015" s="135" t="s">
        <v>2028</v>
      </c>
      <c r="B1015" s="145" t="s">
        <v>2029</v>
      </c>
      <c r="C1015" s="150" t="s">
        <v>136</v>
      </c>
      <c r="D1015" s="172">
        <v>36.575595855712891</v>
      </c>
      <c r="E1015" s="183">
        <v>36.57537841796875</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1.0492874383926392</v>
      </c>
      <c r="E1022" s="182">
        <v>1.0492805242538452</v>
      </c>
    </row>
    <row r="1023" spans="1:5" ht="30">
      <c r="A1023" s="135" t="s">
        <v>2043</v>
      </c>
      <c r="B1023" s="145" t="s">
        <v>238</v>
      </c>
      <c r="C1023" s="150" t="s">
        <v>45</v>
      </c>
      <c r="D1023" s="172">
        <v>99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116.3336181640625</v>
      </c>
      <c r="E1025" s="188">
        <v>116.33287811279297</v>
      </c>
    </row>
    <row r="1026" spans="1:5" ht="30">
      <c r="A1026" s="135" t="s">
        <v>2048</v>
      </c>
      <c r="B1026" s="145" t="s">
        <v>2049</v>
      </c>
      <c r="C1026" s="150" t="s">
        <v>45</v>
      </c>
      <c r="D1026" s="172">
        <v>94.732635498046875</v>
      </c>
      <c r="E1026" s="183">
        <v>94.732627868652344</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110.79393005371094</v>
      </c>
      <c r="E1029" s="188">
        <v>110.79322052001953</v>
      </c>
    </row>
    <row r="1030" spans="1:5" ht="30">
      <c r="A1030" s="135" t="s">
        <v>2055</v>
      </c>
      <c r="B1030" s="145" t="s">
        <v>2056</v>
      </c>
      <c r="C1030" s="150" t="s">
        <v>15</v>
      </c>
      <c r="D1030" s="177">
        <v>104.9288330078125</v>
      </c>
      <c r="E1030" s="188">
        <v>104.92815399169922</v>
      </c>
    </row>
    <row r="1031" spans="1:5" ht="30">
      <c r="A1031" s="135" t="s">
        <v>2057</v>
      </c>
      <c r="B1031" s="145" t="s">
        <v>2058</v>
      </c>
      <c r="C1031" s="150" t="s">
        <v>45</v>
      </c>
      <c r="D1031" s="172">
        <v>94.706306457519531</v>
      </c>
      <c r="E1031" s="183">
        <v>94.706298828125</v>
      </c>
    </row>
    <row r="1032" spans="1:5" ht="30">
      <c r="A1032" s="135" t="s">
        <v>2059</v>
      </c>
      <c r="B1032" s="145" t="s">
        <v>2060</v>
      </c>
      <c r="C1032" s="150" t="s">
        <v>15</v>
      </c>
      <c r="D1032" s="171">
        <v>5.8650984764099121</v>
      </c>
      <c r="E1032" s="182">
        <v>5.8650679588317871</v>
      </c>
    </row>
    <row r="1033" spans="1:5" ht="30">
      <c r="A1033" s="135" t="s">
        <v>2061</v>
      </c>
      <c r="B1033" s="145" t="s">
        <v>2062</v>
      </c>
      <c r="C1033" s="150" t="s">
        <v>15</v>
      </c>
      <c r="D1033" s="177">
        <v>110.17527770996094</v>
      </c>
      <c r="E1033" s="188">
        <v>110.174560546875</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1062.7489013671875</v>
      </c>
      <c r="E1038" s="187">
        <v>1062.6588134765625</v>
      </c>
    </row>
    <row r="1039" spans="1:5" ht="30">
      <c r="A1039" s="135" t="s">
        <v>2072</v>
      </c>
      <c r="B1039" s="145" t="s">
        <v>2073</v>
      </c>
      <c r="C1039" s="150" t="s">
        <v>15</v>
      </c>
      <c r="D1039" s="176">
        <v>1062.7489013671875</v>
      </c>
      <c r="E1039" s="187">
        <v>1062.6588134765625</v>
      </c>
    </row>
    <row r="1040" spans="1:5" ht="30">
      <c r="A1040" s="135" t="s">
        <v>2074</v>
      </c>
      <c r="B1040" s="145" t="s">
        <v>2075</v>
      </c>
      <c r="C1040" s="150" t="s">
        <v>15</v>
      </c>
      <c r="D1040" s="176">
        <v>1062.7489013671875</v>
      </c>
      <c r="E1040" s="187">
        <v>1062.6588134765625</v>
      </c>
    </row>
    <row r="1041" spans="1:5" ht="30">
      <c r="A1041" s="135" t="s">
        <v>2076</v>
      </c>
      <c r="B1041" s="145" t="s">
        <v>2077</v>
      </c>
      <c r="C1041" s="150" t="s">
        <v>136</v>
      </c>
      <c r="D1041" s="177">
        <v>242.7760009765625</v>
      </c>
      <c r="E1041" s="188">
        <v>242.770751953125</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87.061729431152344</v>
      </c>
      <c r="E1045" s="183">
        <v>87.066390991210937</v>
      </c>
    </row>
    <row r="1046" spans="1:5" ht="30">
      <c r="A1046" s="135" t="s">
        <v>2086</v>
      </c>
      <c r="B1046" s="145" t="s">
        <v>2087</v>
      </c>
      <c r="C1046" s="150" t="s">
        <v>45</v>
      </c>
      <c r="D1046" s="172">
        <v>86.999984741210938</v>
      </c>
      <c r="E1046" s="183">
        <v>87.000038146972656</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1156.0711669921875</v>
      </c>
      <c r="E1051" s="187">
        <v>1155.9736328125</v>
      </c>
    </row>
    <row r="1052" spans="1:5" ht="30">
      <c r="A1052" s="135" t="s">
        <v>2096</v>
      </c>
      <c r="B1052" s="145" t="s">
        <v>2097</v>
      </c>
      <c r="C1052" s="150" t="s">
        <v>45</v>
      </c>
      <c r="D1052" s="172">
        <v>96.541305541992188</v>
      </c>
      <c r="E1052" s="183">
        <v>96.541259765625</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1101.020263671875</v>
      </c>
      <c r="E1055" s="187">
        <v>1100.9273681640625</v>
      </c>
    </row>
    <row r="1056" spans="1:5" ht="30">
      <c r="A1056" s="135" t="s">
        <v>2103</v>
      </c>
      <c r="B1056" s="145" t="s">
        <v>2104</v>
      </c>
      <c r="C1056" s="150" t="s">
        <v>15</v>
      </c>
      <c r="D1056" s="176">
        <v>1062.7489013671875</v>
      </c>
      <c r="E1056" s="187">
        <v>1062.6588134765625</v>
      </c>
    </row>
    <row r="1057" spans="1:5" ht="30">
      <c r="A1057" s="135" t="s">
        <v>2105</v>
      </c>
      <c r="B1057" s="145" t="s">
        <v>2106</v>
      </c>
      <c r="C1057" s="150" t="s">
        <v>45</v>
      </c>
      <c r="D1057" s="172">
        <v>96.524009704589844</v>
      </c>
      <c r="E1057" s="183">
        <v>96.523971557617188</v>
      </c>
    </row>
    <row r="1058" spans="1:5" ht="30">
      <c r="A1058" s="135" t="s">
        <v>2107</v>
      </c>
      <c r="B1058" s="145" t="s">
        <v>2108</v>
      </c>
      <c r="C1058" s="150" t="s">
        <v>15</v>
      </c>
      <c r="D1058" s="172">
        <v>38.271354675292969</v>
      </c>
      <c r="E1058" s="183">
        <v>38.268585205078125</v>
      </c>
    </row>
    <row r="1059" spans="1:5" ht="30">
      <c r="A1059" s="135" t="s">
        <v>2109</v>
      </c>
      <c r="B1059" s="145" t="s">
        <v>2110</v>
      </c>
      <c r="C1059" s="150" t="s">
        <v>15</v>
      </c>
      <c r="D1059" s="176">
        <v>1115.88623046875</v>
      </c>
      <c r="E1059" s="187">
        <v>1115.791748046875</v>
      </c>
    </row>
    <row r="1060" spans="1:5" ht="30">
      <c r="A1060" s="135" t="s">
        <v>2111</v>
      </c>
      <c r="B1060" s="145" t="s">
        <v>2112</v>
      </c>
      <c r="C1060" s="150" t="s">
        <v>50</v>
      </c>
      <c r="D1060" s="172">
        <v>48.529998779296875</v>
      </c>
      <c r="E1060" s="183">
        <v>48.529998779296875</v>
      </c>
    </row>
    <row r="1061" spans="1:5" ht="30">
      <c r="A1061" s="135" t="s">
        <v>2113</v>
      </c>
      <c r="B1061" s="145" t="s">
        <v>2114</v>
      </c>
      <c r="C1061" s="150" t="s">
        <v>42</v>
      </c>
      <c r="D1061" s="177">
        <v>262.08447265625</v>
      </c>
      <c r="E1061" s="188">
        <v>262.08447265625</v>
      </c>
    </row>
    <row r="1062" spans="1:5" ht="30">
      <c r="A1062" s="135" t="s">
        <v>2115</v>
      </c>
      <c r="B1062" s="145" t="s">
        <v>2116</v>
      </c>
      <c r="C1062" s="150" t="s">
        <v>15</v>
      </c>
      <c r="D1062" s="173">
        <v>12892.16015625</v>
      </c>
      <c r="E1062" s="184">
        <v>12892.16015625</v>
      </c>
    </row>
    <row r="1063" spans="1:5" ht="30">
      <c r="A1063" s="135" t="s">
        <v>2117</v>
      </c>
      <c r="B1063" s="145" t="s">
        <v>2118</v>
      </c>
      <c r="C1063" s="150" t="s">
        <v>15</v>
      </c>
      <c r="D1063" s="173">
        <v>10014.958984375</v>
      </c>
      <c r="E1063" s="184">
        <v>10014.958984375</v>
      </c>
    </row>
    <row r="1064" spans="1:5" ht="30">
      <c r="A1064" s="135" t="s">
        <v>2119</v>
      </c>
      <c r="B1064" s="145" t="s">
        <v>2120</v>
      </c>
      <c r="C1064" s="150" t="s">
        <v>15</v>
      </c>
      <c r="D1064" s="176">
        <v>2239.8330078125</v>
      </c>
      <c r="E1064" s="187">
        <v>2239.8330078125</v>
      </c>
    </row>
    <row r="1065" spans="1:5" ht="30">
      <c r="A1065" s="135" t="s">
        <v>2121</v>
      </c>
      <c r="B1065" s="145" t="s">
        <v>2122</v>
      </c>
      <c r="C1065" s="150" t="s">
        <v>15</v>
      </c>
      <c r="D1065" s="177">
        <v>637.36773681640625</v>
      </c>
      <c r="E1065" s="188">
        <v>637.36773681640625</v>
      </c>
    </row>
    <row r="1066" spans="1:5" ht="30">
      <c r="A1066" s="135" t="s">
        <v>2123</v>
      </c>
      <c r="B1066" s="145" t="s">
        <v>2124</v>
      </c>
      <c r="C1066" s="150" t="s">
        <v>42</v>
      </c>
      <c r="D1066" s="172">
        <v>14.864213943481445</v>
      </c>
      <c r="E1066" s="183">
        <v>14.864213943481445</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31.409999847412109</v>
      </c>
      <c r="E1078" s="183">
        <v>31.409999847412109</v>
      </c>
    </row>
    <row r="1079" spans="1:5" ht="30">
      <c r="A1079" s="135" t="s">
        <v>2149</v>
      </c>
      <c r="B1079" s="145" t="s">
        <v>2150</v>
      </c>
      <c r="C1079" s="150" t="s">
        <v>42</v>
      </c>
      <c r="D1079" s="177">
        <v>236.41912841796875</v>
      </c>
      <c r="E1079" s="188">
        <v>236.41912841796875</v>
      </c>
    </row>
    <row r="1080" spans="1:5" ht="30">
      <c r="A1080" s="135" t="s">
        <v>2151</v>
      </c>
      <c r="B1080" s="145" t="s">
        <v>2152</v>
      </c>
      <c r="C1080" s="150" t="s">
        <v>15</v>
      </c>
      <c r="D1080" s="173">
        <v>32462.85546875</v>
      </c>
      <c r="E1080" s="184">
        <v>32462.85546875</v>
      </c>
    </row>
    <row r="1081" spans="1:5" ht="30">
      <c r="A1081" s="135" t="s">
        <v>2153</v>
      </c>
      <c r="B1081" s="145" t="s">
        <v>2154</v>
      </c>
      <c r="C1081" s="150" t="s">
        <v>15</v>
      </c>
      <c r="D1081" s="173">
        <v>26466.197265625</v>
      </c>
      <c r="E1081" s="184">
        <v>26466.197265625</v>
      </c>
    </row>
    <row r="1082" spans="1:5" ht="30">
      <c r="A1082" s="135" t="s">
        <v>2155</v>
      </c>
      <c r="B1082" s="145" t="s">
        <v>2156</v>
      </c>
      <c r="C1082" s="150" t="s">
        <v>15</v>
      </c>
      <c r="D1082" s="173">
        <v>3548.114013671875</v>
      </c>
      <c r="E1082" s="184">
        <v>3548.114013671875</v>
      </c>
    </row>
    <row r="1083" spans="1:5" ht="30">
      <c r="A1083" s="135" t="s">
        <v>2157</v>
      </c>
      <c r="B1083" s="145" t="s">
        <v>2158</v>
      </c>
      <c r="C1083" s="150" t="s">
        <v>15</v>
      </c>
      <c r="D1083" s="176">
        <v>2448.54345703125</v>
      </c>
      <c r="E1083" s="187">
        <v>2448.54345703125</v>
      </c>
    </row>
    <row r="1084" spans="1:5" ht="30">
      <c r="A1084" s="135" t="s">
        <v>2159</v>
      </c>
      <c r="B1084" s="145" t="s">
        <v>2160</v>
      </c>
      <c r="C1084" s="150" t="s">
        <v>42</v>
      </c>
      <c r="D1084" s="172">
        <v>38.913082122802734</v>
      </c>
      <c r="E1084" s="183">
        <v>38.913082122802734</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15.279999732971191</v>
      </c>
      <c r="E1096" s="183">
        <v>15.279999732971191</v>
      </c>
    </row>
    <row r="1097" spans="1:5" ht="30">
      <c r="A1097" s="135" t="s">
        <v>2185</v>
      </c>
      <c r="B1097" s="145" t="s">
        <v>2186</v>
      </c>
      <c r="C1097" s="150" t="s">
        <v>42</v>
      </c>
      <c r="D1097" s="177">
        <v>199.17428588867187</v>
      </c>
      <c r="E1097" s="188">
        <v>199.17428588867187</v>
      </c>
    </row>
    <row r="1098" spans="1:5" ht="30">
      <c r="A1098" s="135" t="s">
        <v>2187</v>
      </c>
      <c r="B1098" s="145" t="s">
        <v>2188</v>
      </c>
      <c r="C1098" s="150" t="s">
        <v>15</v>
      </c>
      <c r="D1098" s="173">
        <v>40452.92578125</v>
      </c>
      <c r="E1098" s="184">
        <v>40452.92578125</v>
      </c>
    </row>
    <row r="1099" spans="1:5" ht="30">
      <c r="A1099" s="135" t="s">
        <v>2189</v>
      </c>
      <c r="B1099" s="145" t="s">
        <v>2190</v>
      </c>
      <c r="C1099" s="150" t="s">
        <v>15</v>
      </c>
      <c r="D1099" s="173">
        <v>27148.263671875</v>
      </c>
      <c r="E1099" s="184">
        <v>27148.263671875</v>
      </c>
    </row>
    <row r="1100" spans="1:5" ht="30">
      <c r="A1100" s="135" t="s">
        <v>2191</v>
      </c>
      <c r="B1100" s="145" t="s">
        <v>2192</v>
      </c>
      <c r="C1100" s="150" t="s">
        <v>15</v>
      </c>
      <c r="D1100" s="173">
        <v>7007.64501953125</v>
      </c>
      <c r="E1100" s="184">
        <v>7007.64501953125</v>
      </c>
    </row>
    <row r="1101" spans="1:5" ht="30">
      <c r="A1101" s="135" t="s">
        <v>2193</v>
      </c>
      <c r="B1101" s="145" t="s">
        <v>2194</v>
      </c>
      <c r="C1101" s="150" t="s">
        <v>15</v>
      </c>
      <c r="D1101" s="173">
        <v>6297.0146484375</v>
      </c>
      <c r="E1101" s="184">
        <v>6297.0146484375</v>
      </c>
    </row>
    <row r="1102" spans="1:5" ht="30">
      <c r="A1102" s="135" t="s">
        <v>2195</v>
      </c>
      <c r="B1102" s="145" t="s">
        <v>2196</v>
      </c>
      <c r="C1102" s="150" t="s">
        <v>42</v>
      </c>
      <c r="D1102" s="172">
        <v>50.622322082519531</v>
      </c>
      <c r="E1102" s="183">
        <v>50.622322082519531</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4.4000000953674316</v>
      </c>
      <c r="E1114" s="182">
        <v>4.4000000953674316</v>
      </c>
    </row>
    <row r="1115" spans="1:5" ht="30">
      <c r="A1115" s="135" t="s">
        <v>2221</v>
      </c>
      <c r="B1115" s="145" t="s">
        <v>2222</v>
      </c>
      <c r="C1115" s="150" t="s">
        <v>42</v>
      </c>
      <c r="D1115" s="177">
        <v>147.080810546875</v>
      </c>
      <c r="E1115" s="188">
        <v>147.080810546875</v>
      </c>
    </row>
    <row r="1116" spans="1:5" ht="30">
      <c r="A1116" s="135" t="s">
        <v>2223</v>
      </c>
      <c r="B1116" s="145" t="s">
        <v>2224</v>
      </c>
      <c r="C1116" s="150" t="s">
        <v>15</v>
      </c>
      <c r="D1116" s="173">
        <v>15902.7158203125</v>
      </c>
      <c r="E1116" s="184">
        <v>15902.7158203125</v>
      </c>
    </row>
    <row r="1117" spans="1:5" ht="30">
      <c r="A1117" s="135" t="s">
        <v>2225</v>
      </c>
      <c r="B1117" s="145" t="s">
        <v>2226</v>
      </c>
      <c r="C1117" s="150" t="s">
        <v>15</v>
      </c>
      <c r="D1117" s="173">
        <v>15358.4228515625</v>
      </c>
      <c r="E1117" s="184">
        <v>15358.4228515625</v>
      </c>
    </row>
    <row r="1118" spans="1:5" ht="30">
      <c r="A1118" s="135" t="s">
        <v>2227</v>
      </c>
      <c r="B1118" s="145" t="s">
        <v>2228</v>
      </c>
      <c r="C1118" s="150" t="s">
        <v>15</v>
      </c>
      <c r="D1118" s="177">
        <v>544.29248046875</v>
      </c>
      <c r="E1118" s="188">
        <v>544.29248046875</v>
      </c>
    </row>
    <row r="1119" spans="1:5" ht="30">
      <c r="A1119" s="135" t="s">
        <v>2229</v>
      </c>
      <c r="B1119" s="145" t="s">
        <v>2230</v>
      </c>
      <c r="C1119" s="150" t="s">
        <v>42</v>
      </c>
      <c r="D1119" s="172">
        <v>19.787343978881836</v>
      </c>
      <c r="E1119" s="183">
        <v>19.787343978881836</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2.4900000095367432</v>
      </c>
      <c r="E1131" s="182">
        <v>2.4900000095367432</v>
      </c>
    </row>
    <row r="1132" spans="1:5" ht="30">
      <c r="A1132" s="135" t="s">
        <v>2255</v>
      </c>
      <c r="B1132" s="145" t="s">
        <v>2256</v>
      </c>
      <c r="C1132" s="150" t="s">
        <v>42</v>
      </c>
      <c r="D1132" s="177">
        <v>127.2816162109375</v>
      </c>
      <c r="E1132" s="188">
        <v>127.2816162109375</v>
      </c>
    </row>
    <row r="1133" spans="1:5" ht="30">
      <c r="A1133" s="135" t="s">
        <v>2257</v>
      </c>
      <c r="B1133" s="145" t="s">
        <v>2258</v>
      </c>
      <c r="C1133" s="150" t="s">
        <v>15</v>
      </c>
      <c r="D1133" s="173">
        <v>15944.8154296875</v>
      </c>
      <c r="E1133" s="184">
        <v>15944.8154296875</v>
      </c>
    </row>
    <row r="1134" spans="1:5" ht="30">
      <c r="A1134" s="135" t="s">
        <v>2259</v>
      </c>
      <c r="B1134" s="145" t="s">
        <v>2260</v>
      </c>
      <c r="C1134" s="150" t="s">
        <v>15</v>
      </c>
      <c r="D1134" s="173">
        <v>14924.0361328125</v>
      </c>
      <c r="E1134" s="184">
        <v>14924.0361328125</v>
      </c>
    </row>
    <row r="1135" spans="1:5" ht="30">
      <c r="A1135" s="135" t="s">
        <v>2261</v>
      </c>
      <c r="B1135" s="145" t="s">
        <v>2262</v>
      </c>
      <c r="C1135" s="150" t="s">
        <v>15</v>
      </c>
      <c r="D1135" s="176">
        <v>1020.7786865234375</v>
      </c>
      <c r="E1135" s="187">
        <v>1020.7786865234375</v>
      </c>
    </row>
    <row r="1136" spans="1:5" ht="30">
      <c r="A1136" s="135" t="s">
        <v>2263</v>
      </c>
      <c r="B1136" s="145" t="s">
        <v>2264</v>
      </c>
      <c r="C1136" s="150" t="s">
        <v>42</v>
      </c>
      <c r="D1136" s="172">
        <v>20.024126052856445</v>
      </c>
      <c r="E1136" s="183">
        <v>20.024126052856445</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1.6499999761581421</v>
      </c>
      <c r="E1148" s="182">
        <v>1.6499999761581421</v>
      </c>
    </row>
    <row r="1149" spans="1:5" ht="30">
      <c r="A1149" s="135" t="s">
        <v>2289</v>
      </c>
      <c r="B1149" s="145" t="s">
        <v>2290</v>
      </c>
      <c r="C1149" s="150" t="s">
        <v>42</v>
      </c>
      <c r="D1149" s="177">
        <v>114.23503875732422</v>
      </c>
      <c r="E1149" s="188">
        <v>114.23503875732422</v>
      </c>
    </row>
    <row r="1150" spans="1:5" ht="30">
      <c r="A1150" s="135" t="s">
        <v>2291</v>
      </c>
      <c r="B1150" s="145" t="s">
        <v>2292</v>
      </c>
      <c r="C1150" s="150" t="s">
        <v>15</v>
      </c>
      <c r="D1150" s="173">
        <v>9187.951171875</v>
      </c>
      <c r="E1150" s="184">
        <v>9187.951171875</v>
      </c>
    </row>
    <row r="1151" spans="1:5" ht="30">
      <c r="A1151" s="135" t="s">
        <v>2293</v>
      </c>
      <c r="B1151" s="145" t="s">
        <v>2294</v>
      </c>
      <c r="C1151" s="150" t="s">
        <v>15</v>
      </c>
      <c r="D1151" s="173">
        <v>7996.72509765625</v>
      </c>
      <c r="E1151" s="184">
        <v>7996.72509765625</v>
      </c>
    </row>
    <row r="1152" spans="1:5" ht="30">
      <c r="A1152" s="135" t="s">
        <v>2295</v>
      </c>
      <c r="B1152" s="145" t="s">
        <v>2296</v>
      </c>
      <c r="C1152" s="150" t="s">
        <v>15</v>
      </c>
      <c r="D1152" s="176">
        <v>1191.2255859375</v>
      </c>
      <c r="E1152" s="187">
        <v>1191.2255859375</v>
      </c>
    </row>
    <row r="1153" spans="1:5" ht="30">
      <c r="A1153" s="135" t="s">
        <v>2297</v>
      </c>
      <c r="B1153" s="145" t="s">
        <v>2298</v>
      </c>
      <c r="C1153" s="150" t="s">
        <v>42</v>
      </c>
      <c r="D1153" s="172">
        <v>11.607251167297363</v>
      </c>
      <c r="E1153" s="183">
        <v>11.607251167297363</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25555.22265625</v>
      </c>
      <c r="E1167" s="184">
        <v>25555.22265625</v>
      </c>
    </row>
    <row r="1168" spans="1:5" ht="30">
      <c r="A1168" s="135" t="s">
        <v>2327</v>
      </c>
      <c r="B1168" s="145" t="s">
        <v>2328</v>
      </c>
      <c r="C1168" s="150" t="s">
        <v>15</v>
      </c>
      <c r="D1168" s="173">
        <v>22497.169921875</v>
      </c>
      <c r="E1168" s="184">
        <v>22497.169921875</v>
      </c>
    </row>
    <row r="1169" spans="1:5" ht="30">
      <c r="A1169" s="135" t="s">
        <v>2329</v>
      </c>
      <c r="B1169" s="145" t="s">
        <v>2330</v>
      </c>
      <c r="C1169" s="150" t="s">
        <v>15</v>
      </c>
      <c r="D1169" s="173">
        <v>3058.05322265625</v>
      </c>
      <c r="E1169" s="184">
        <v>3058.05322265625</v>
      </c>
    </row>
    <row r="1170" spans="1:5" ht="30">
      <c r="A1170" s="135" t="s">
        <v>2331</v>
      </c>
      <c r="B1170" s="145" t="s">
        <v>2332</v>
      </c>
      <c r="C1170" s="150" t="s">
        <v>42</v>
      </c>
      <c r="D1170" s="172">
        <v>32.433097839355469</v>
      </c>
      <c r="E1170" s="183">
        <v>32.433097839355469</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16105.939453125</v>
      </c>
      <c r="E1184" s="184">
        <v>16105.939453125</v>
      </c>
    </row>
    <row r="1185" spans="1:5">
      <c r="A1185" s="135" t="s">
        <v>2361</v>
      </c>
      <c r="B1185" s="145" t="s">
        <v>348</v>
      </c>
      <c r="C1185" s="150" t="s">
        <v>20</v>
      </c>
      <c r="D1185" s="177">
        <v>153.35491943359375</v>
      </c>
      <c r="E1185" s="188">
        <v>153.35429382324219</v>
      </c>
    </row>
    <row r="1186" spans="1:5">
      <c r="A1186" s="135" t="s">
        <v>2362</v>
      </c>
      <c r="B1186" s="145" t="s">
        <v>2363</v>
      </c>
      <c r="C1186" s="150" t="s">
        <v>15</v>
      </c>
      <c r="D1186" s="173">
        <v>685627.25</v>
      </c>
      <c r="E1186" s="184">
        <v>685624.4375</v>
      </c>
    </row>
    <row r="1187" spans="1:5">
      <c r="A1187" s="135" t="s">
        <v>2364</v>
      </c>
      <c r="B1187" s="145" t="s">
        <v>2365</v>
      </c>
      <c r="C1187" s="150" t="s">
        <v>15</v>
      </c>
      <c r="D1187" s="173">
        <v>748910.4375</v>
      </c>
      <c r="E1187" s="184">
        <v>748907.375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6261.47705078125</v>
      </c>
      <c r="E1189" s="184">
        <v>6261.45166015625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660.68060302734375</v>
      </c>
      <c r="E1207" s="188">
        <v>660.6806640625</v>
      </c>
    </row>
    <row r="1208" spans="1:5" ht="30">
      <c r="A1208" s="135" t="s">
        <v>2404</v>
      </c>
      <c r="B1208" s="145" t="s">
        <v>2405</v>
      </c>
      <c r="C1208" s="150" t="s">
        <v>50</v>
      </c>
      <c r="D1208" s="177">
        <v>141.29777526855469</v>
      </c>
      <c r="E1208" s="188">
        <v>141.29777526855469</v>
      </c>
    </row>
    <row r="1209" spans="1:5" ht="30">
      <c r="A1209" s="135" t="s">
        <v>2406</v>
      </c>
      <c r="B1209" s="145" t="s">
        <v>2407</v>
      </c>
      <c r="C1209" s="150" t="s">
        <v>42</v>
      </c>
      <c r="D1209" s="177">
        <v>337.39920043945312</v>
      </c>
      <c r="E1209" s="188">
        <v>337.39920043945312</v>
      </c>
    </row>
    <row r="1210" spans="1:5" ht="30">
      <c r="A1210" s="135" t="s">
        <v>2408</v>
      </c>
      <c r="B1210" s="145" t="s">
        <v>2409</v>
      </c>
      <c r="C1210" s="150" t="s">
        <v>368</v>
      </c>
      <c r="D1210" s="176">
        <v>2634.70458984375</v>
      </c>
      <c r="E1210" s="187">
        <v>2634.70458984375</v>
      </c>
    </row>
    <row r="1211" spans="1:5" ht="30">
      <c r="A1211" s="135" t="s">
        <v>2410</v>
      </c>
      <c r="B1211" s="145" t="s">
        <v>2411</v>
      </c>
      <c r="C1211" s="150" t="s">
        <v>20</v>
      </c>
      <c r="D1211" s="171">
        <v>2.3123822212219238</v>
      </c>
      <c r="E1211" s="182">
        <v>2.3123822212219238</v>
      </c>
    </row>
    <row r="1212" spans="1:5" ht="30">
      <c r="A1212" s="135" t="s">
        <v>2412</v>
      </c>
      <c r="B1212" s="145" t="s">
        <v>2413</v>
      </c>
      <c r="C1212" s="150" t="s">
        <v>368</v>
      </c>
      <c r="D1212" s="176">
        <v>1575.9779052734375</v>
      </c>
      <c r="E1212" s="187">
        <v>1575.9779052734375</v>
      </c>
    </row>
    <row r="1213" spans="1:5" ht="30">
      <c r="A1213" s="135" t="s">
        <v>2414</v>
      </c>
      <c r="B1213" s="145" t="s">
        <v>2415</v>
      </c>
      <c r="C1213" s="150" t="s">
        <v>42</v>
      </c>
      <c r="D1213" s="176">
        <v>1819.3997802734375</v>
      </c>
      <c r="E1213" s="187">
        <v>1819.40625</v>
      </c>
    </row>
    <row r="1214" spans="1:5" ht="30">
      <c r="A1214" s="135" t="s">
        <v>2416</v>
      </c>
      <c r="B1214" s="145" t="s">
        <v>2417</v>
      </c>
      <c r="C1214" s="150" t="s">
        <v>42</v>
      </c>
      <c r="D1214" s="176">
        <v>1450.842529296875</v>
      </c>
      <c r="E1214" s="187">
        <v>1450.845703125</v>
      </c>
    </row>
    <row r="1215" spans="1:5" ht="30">
      <c r="A1215" s="135" t="s">
        <v>2418</v>
      </c>
      <c r="B1215" s="145" t="s">
        <v>407</v>
      </c>
      <c r="C1215" s="150" t="s">
        <v>42</v>
      </c>
      <c r="D1215" s="176">
        <v>1074.3369140625</v>
      </c>
      <c r="E1215" s="187">
        <v>1074.3369140625</v>
      </c>
    </row>
    <row r="1216" spans="1:5" ht="30">
      <c r="A1216" s="135" t="s">
        <v>2419</v>
      </c>
      <c r="B1216" s="145" t="s">
        <v>2420</v>
      </c>
      <c r="C1216" s="150" t="s">
        <v>42</v>
      </c>
      <c r="D1216" s="176">
        <v>1028.1778564453125</v>
      </c>
      <c r="E1216" s="187">
        <v>1028.1787109375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3.0076887607574463</v>
      </c>
    </row>
    <row r="1220" spans="1:5" ht="30">
      <c r="A1220" s="135" t="s">
        <v>2426</v>
      </c>
      <c r="B1220" s="145" t="s">
        <v>2427</v>
      </c>
      <c r="C1220" s="150" t="s">
        <v>45</v>
      </c>
      <c r="D1220" s="172">
        <v>13.631510734558105</v>
      </c>
      <c r="E1220" s="183">
        <v>13.631566047668457</v>
      </c>
    </row>
    <row r="1221" spans="1:5" ht="30">
      <c r="A1221" s="135" t="s">
        <v>2428</v>
      </c>
      <c r="B1221" s="145" t="s">
        <v>2429</v>
      </c>
      <c r="C1221" s="150" t="s">
        <v>45</v>
      </c>
      <c r="D1221" s="172">
        <v>15.175684928894043</v>
      </c>
      <c r="E1221" s="183">
        <v>15.175334930419922</v>
      </c>
    </row>
    <row r="1222" spans="1:5" ht="30">
      <c r="A1222" s="135" t="s">
        <v>2430</v>
      </c>
      <c r="B1222" s="145" t="s">
        <v>2431</v>
      </c>
      <c r="C1222" s="150" t="s">
        <v>45</v>
      </c>
      <c r="D1222" s="178">
        <v>3.3172760158777237E-2</v>
      </c>
      <c r="E1222" s="189">
        <v>3.3172890543937683E-2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341481.71875</v>
      </c>
      <c r="E1224" s="184">
        <v>341481.625</v>
      </c>
    </row>
    <row r="1225" spans="1:5" ht="30">
      <c r="A1225" s="135" t="s">
        <v>2436</v>
      </c>
      <c r="B1225" s="145" t="s">
        <v>2437</v>
      </c>
      <c r="C1225" s="150" t="s">
        <v>15</v>
      </c>
      <c r="D1225" s="173">
        <v>227563.515625</v>
      </c>
      <c r="E1225" s="184">
        <v>227563.46875</v>
      </c>
    </row>
    <row r="1226" spans="1:5" ht="30">
      <c r="A1226" s="135" t="s">
        <v>2438</v>
      </c>
      <c r="B1226" s="145" t="s">
        <v>2439</v>
      </c>
      <c r="C1226" s="150" t="s">
        <v>15</v>
      </c>
      <c r="D1226" s="173">
        <v>65073.5</v>
      </c>
      <c r="E1226" s="184">
        <v>65073.45703125</v>
      </c>
    </row>
    <row r="1227" spans="1:5" ht="30">
      <c r="A1227" s="135" t="s">
        <v>2440</v>
      </c>
      <c r="B1227" s="145" t="s">
        <v>2441</v>
      </c>
      <c r="C1227" s="150" t="s">
        <v>15</v>
      </c>
      <c r="D1227" s="173">
        <v>48844.72265625</v>
      </c>
      <c r="E1227" s="184">
        <v>48844.69921875</v>
      </c>
    </row>
    <row r="1228" spans="1:5" ht="30">
      <c r="A1228" s="135" t="s">
        <v>2442</v>
      </c>
      <c r="B1228" s="145" t="s">
        <v>2443</v>
      </c>
      <c r="C1228" s="150" t="s">
        <v>15</v>
      </c>
      <c r="D1228" s="173">
        <v>3216.666015625</v>
      </c>
      <c r="E1228" s="184">
        <v>3216.65380859375</v>
      </c>
    </row>
    <row r="1229" spans="1:5" ht="30">
      <c r="A1229" s="135" t="s">
        <v>2444</v>
      </c>
      <c r="B1229" s="145" t="s">
        <v>2445</v>
      </c>
      <c r="C1229" s="150" t="s">
        <v>15</v>
      </c>
      <c r="D1229" s="173">
        <v>8535.68359375</v>
      </c>
      <c r="E1229" s="184">
        <v>8535.681640625</v>
      </c>
    </row>
    <row r="1230" spans="1:5" ht="30">
      <c r="A1230" s="135" t="s">
        <v>2446</v>
      </c>
      <c r="B1230" s="145" t="s">
        <v>419</v>
      </c>
      <c r="C1230" s="150" t="s">
        <v>15</v>
      </c>
      <c r="D1230" s="176">
        <v>2201.357177734375</v>
      </c>
      <c r="E1230" s="187">
        <v>2201.35693359375</v>
      </c>
    </row>
    <row r="1231" spans="1:5" ht="30">
      <c r="A1231" s="135" t="s">
        <v>2447</v>
      </c>
      <c r="B1231" s="145" t="s">
        <v>2448</v>
      </c>
      <c r="C1231" s="150" t="s">
        <v>15</v>
      </c>
      <c r="D1231" s="177">
        <v>592.92083740234375</v>
      </c>
      <c r="E1231" s="188">
        <v>592.91827392578125</v>
      </c>
    </row>
    <row r="1232" spans="1:5" ht="30">
      <c r="A1232" s="135" t="s">
        <v>2449</v>
      </c>
      <c r="B1232" s="145" t="s">
        <v>2450</v>
      </c>
      <c r="C1232" s="150" t="s">
        <v>15</v>
      </c>
      <c r="D1232" s="176">
        <v>2371.68359375</v>
      </c>
      <c r="E1232" s="187">
        <v>2371.67333984375</v>
      </c>
    </row>
    <row r="1233" spans="1:5" ht="30">
      <c r="A1233" s="135" t="s">
        <v>2451</v>
      </c>
      <c r="B1233" s="145" t="s">
        <v>2452</v>
      </c>
      <c r="C1233" s="150" t="s">
        <v>2453</v>
      </c>
      <c r="D1233" s="172">
        <v>92.036102294921875</v>
      </c>
      <c r="E1233" s="183">
        <v>92.036109924316406</v>
      </c>
    </row>
    <row r="1234" spans="1:5" ht="30">
      <c r="A1234" s="135" t="s">
        <v>2454</v>
      </c>
      <c r="B1234" s="145" t="s">
        <v>2455</v>
      </c>
      <c r="C1234" s="150" t="s">
        <v>2453</v>
      </c>
      <c r="D1234" s="177">
        <v>206.91079711914062</v>
      </c>
      <c r="E1234" s="188">
        <v>206.90986633300781</v>
      </c>
    </row>
    <row r="1235" spans="1:5" ht="30">
      <c r="A1235" s="135" t="s">
        <v>2456</v>
      </c>
      <c r="B1235" s="145" t="s">
        <v>2457</v>
      </c>
      <c r="C1235" s="150" t="s">
        <v>2458</v>
      </c>
      <c r="D1235" s="177">
        <v>130.89842224121094</v>
      </c>
      <c r="E1235" s="188">
        <v>130.89793395996094</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11.419883728027344</v>
      </c>
      <c r="E1239" s="183">
        <v>11.419809341430664</v>
      </c>
    </row>
    <row r="1240" spans="1:5" ht="45">
      <c r="A1240" s="135" t="s">
        <v>2468</v>
      </c>
      <c r="B1240" s="145" t="s">
        <v>2469</v>
      </c>
      <c r="C1240" s="150" t="s">
        <v>100</v>
      </c>
      <c r="D1240" s="172">
        <v>12.149160385131836</v>
      </c>
      <c r="E1240" s="183">
        <v>12.149060249328613</v>
      </c>
    </row>
    <row r="1241" spans="1:5" ht="30">
      <c r="A1241" s="135" t="s">
        <v>2470</v>
      </c>
      <c r="B1241" s="145" t="s">
        <v>2471</v>
      </c>
      <c r="C1241" s="150" t="s">
        <v>2467</v>
      </c>
      <c r="D1241" s="171">
        <v>9.3223533630371094</v>
      </c>
      <c r="E1241" s="182">
        <v>9.3222932815551758</v>
      </c>
    </row>
    <row r="1242" spans="1:5" ht="45">
      <c r="A1242" s="135" t="s">
        <v>2472</v>
      </c>
      <c r="B1242" s="145" t="s">
        <v>2473</v>
      </c>
      <c r="C1242" s="150" t="s">
        <v>100</v>
      </c>
      <c r="D1242" s="172">
        <v>12.688811302185059</v>
      </c>
      <c r="E1242" s="183">
        <v>12.68873119354248</v>
      </c>
    </row>
    <row r="1243" spans="1:5" ht="30">
      <c r="A1243" s="135" t="s">
        <v>2474</v>
      </c>
      <c r="B1243" s="145" t="s">
        <v>2475</v>
      </c>
      <c r="C1243" s="150" t="s">
        <v>20</v>
      </c>
      <c r="D1243" s="177">
        <v>153.35491943359375</v>
      </c>
      <c r="E1243" s="188">
        <v>153.35429382324219</v>
      </c>
    </row>
    <row r="1244" spans="1:5" ht="30">
      <c r="A1244" s="135" t="s">
        <v>2476</v>
      </c>
      <c r="B1244" s="145" t="s">
        <v>2477</v>
      </c>
      <c r="C1244" s="150" t="s">
        <v>2478</v>
      </c>
      <c r="D1244" s="173">
        <v>3680.515380859375</v>
      </c>
      <c r="E1244" s="184">
        <v>3680.50048828125</v>
      </c>
    </row>
    <row r="1245" spans="1:5" ht="30">
      <c r="A1245" s="135" t="s">
        <v>2479</v>
      </c>
      <c r="B1245" s="145" t="s">
        <v>2480</v>
      </c>
      <c r="C1245" s="150" t="s">
        <v>15</v>
      </c>
      <c r="D1245" s="173">
        <v>685627.25</v>
      </c>
      <c r="E1245" s="184">
        <v>685624.4375</v>
      </c>
    </row>
    <row r="1246" spans="1:5" ht="30">
      <c r="A1246" s="135" t="s">
        <v>2481</v>
      </c>
      <c r="B1246" s="145" t="s">
        <v>2482</v>
      </c>
      <c r="C1246" s="150" t="s">
        <v>15</v>
      </c>
      <c r="D1246" s="173">
        <v>748910.4375</v>
      </c>
      <c r="E1246" s="184">
        <v>748907.375</v>
      </c>
    </row>
    <row r="1247" spans="1:5" ht="30">
      <c r="A1247" s="135" t="s">
        <v>2483</v>
      </c>
      <c r="B1247" s="145" t="s">
        <v>2484</v>
      </c>
      <c r="C1247" s="150" t="s">
        <v>15</v>
      </c>
      <c r="D1247" s="173">
        <v>5551.46044921875</v>
      </c>
      <c r="E1247" s="184">
        <v>5551.4345703125</v>
      </c>
    </row>
    <row r="1248" spans="1:5" ht="30">
      <c r="A1248" s="135" t="s">
        <v>2485</v>
      </c>
      <c r="B1248" s="145" t="s">
        <v>2486</v>
      </c>
      <c r="C1248" s="150" t="s">
        <v>15</v>
      </c>
      <c r="D1248" s="177">
        <v>399.20904541015625</v>
      </c>
      <c r="E1248" s="188">
        <v>399.20733642578125</v>
      </c>
    </row>
    <row r="1249" spans="1:5" ht="30">
      <c r="A1249" s="135" t="s">
        <v>2487</v>
      </c>
      <c r="B1249" s="145" t="s">
        <v>2488</v>
      </c>
      <c r="C1249" s="150" t="s">
        <v>20</v>
      </c>
      <c r="D1249" s="171">
        <v>8.7105646133422852</v>
      </c>
      <c r="E1249" s="182">
        <v>8.7105274200439453</v>
      </c>
    </row>
    <row r="1250" spans="1:5" ht="30">
      <c r="A1250" s="135" t="s">
        <v>2489</v>
      </c>
      <c r="B1250" s="145" t="s">
        <v>2490</v>
      </c>
      <c r="C1250" s="150" t="s">
        <v>20</v>
      </c>
      <c r="D1250" s="178">
        <v>0.34336161613464355</v>
      </c>
      <c r="E1250" s="189">
        <v>0.34336027503013611</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1">
        <v>9.0539264678955078</v>
      </c>
      <c r="E1253" s="182">
        <v>9.0538873672485352</v>
      </c>
    </row>
    <row r="1254" spans="1:5" ht="30">
      <c r="A1254" s="135" t="s">
        <v>2497</v>
      </c>
      <c r="B1254" s="145" t="s">
        <v>2498</v>
      </c>
      <c r="C1254" s="150" t="s">
        <v>20</v>
      </c>
      <c r="D1254" s="171">
        <v>1.810785174369812</v>
      </c>
      <c r="E1254" s="182">
        <v>1.8107773065567017</v>
      </c>
    </row>
    <row r="1255" spans="1:5" ht="30">
      <c r="A1255" s="135" t="s">
        <v>2499</v>
      </c>
      <c r="B1255" s="145" t="s">
        <v>2500</v>
      </c>
      <c r="C1255" s="150" t="s">
        <v>20</v>
      </c>
      <c r="D1255" s="171">
        <v>7.2431411743164062</v>
      </c>
      <c r="E1255" s="182">
        <v>7.243110179901123</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153.35491943359375</v>
      </c>
      <c r="E1267" s="188">
        <v>153.35429382324219</v>
      </c>
    </row>
    <row r="1268" spans="1:5" ht="30">
      <c r="A1268" s="135" t="s">
        <v>2528</v>
      </c>
      <c r="B1268" s="145" t="s">
        <v>2529</v>
      </c>
      <c r="C1268" s="150" t="s">
        <v>20</v>
      </c>
      <c r="D1268" s="172">
        <v>38.338729858398437</v>
      </c>
      <c r="E1268" s="183">
        <v>38.338573455810547</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31.618522644042969</v>
      </c>
      <c r="E1271" s="183">
        <v>31.61839485168457</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26.880821228027344</v>
      </c>
      <c r="E1274" s="183">
        <v>26.880712509155273</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178.05419921875</v>
      </c>
      <c r="E1276" s="188">
        <v>178.05384826660156</v>
      </c>
    </row>
    <row r="1277" spans="1:5" ht="45">
      <c r="A1277" s="135" t="s">
        <v>2546</v>
      </c>
      <c r="B1277" s="145" t="s">
        <v>2547</v>
      </c>
      <c r="C1277" s="150" t="s">
        <v>20</v>
      </c>
      <c r="D1277" s="172">
        <v>44.5135498046875</v>
      </c>
      <c r="E1277" s="183">
        <v>44.513462066650391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2">
        <v>97.984649658203125</v>
      </c>
      <c r="E1279" s="183">
        <v>97.983863830566406</v>
      </c>
    </row>
    <row r="1280" spans="1:5" ht="45">
      <c r="A1280" s="135" t="s">
        <v>2552</v>
      </c>
      <c r="B1280" s="145" t="s">
        <v>2553</v>
      </c>
      <c r="C1280" s="150" t="s">
        <v>20</v>
      </c>
      <c r="D1280" s="172">
        <v>24.496162414550781</v>
      </c>
      <c r="E1280" s="183">
        <v>24.495965957641602</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276.03884887695312</v>
      </c>
      <c r="E1282" s="188">
        <v>276.03768920898437</v>
      </c>
    </row>
    <row r="1283" spans="1:5" ht="30">
      <c r="A1283" s="135" t="s">
        <v>2558</v>
      </c>
      <c r="B1283" s="145" t="s">
        <v>2559</v>
      </c>
      <c r="C1283" s="150" t="s">
        <v>20</v>
      </c>
      <c r="D1283" s="172">
        <v>69.009712219238281</v>
      </c>
      <c r="E1283" s="183">
        <v>69.009422302246094</v>
      </c>
    </row>
    <row r="1284" spans="1:5" ht="30">
      <c r="A1284" s="135" t="s">
        <v>2560</v>
      </c>
      <c r="B1284" s="145" t="s">
        <v>2561</v>
      </c>
      <c r="C1284" s="150" t="s">
        <v>42</v>
      </c>
      <c r="D1284" s="177">
        <v>258.71746826171875</v>
      </c>
      <c r="E1284" s="188">
        <v>258.71798706054687</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35.496547698974609</v>
      </c>
    </row>
    <row r="1287" spans="1:5" ht="30">
      <c r="A1287" s="135" t="s">
        <v>2566</v>
      </c>
      <c r="B1287" s="145" t="s">
        <v>2567</v>
      </c>
      <c r="C1287" s="150"/>
      <c r="D1287" s="171">
        <v>1.7999999523162842</v>
      </c>
      <c r="E1287" s="182">
        <v>1.7999998331069946</v>
      </c>
    </row>
    <row r="1288" spans="1:5" ht="30">
      <c r="A1288" s="135" t="s">
        <v>2568</v>
      </c>
      <c r="B1288" s="145" t="s">
        <v>2569</v>
      </c>
      <c r="C1288" s="150" t="s">
        <v>20</v>
      </c>
      <c r="D1288" s="177">
        <v>302.91964721679687</v>
      </c>
      <c r="E1288" s="188">
        <v>302.91839599609375</v>
      </c>
    </row>
    <row r="1289" spans="1:5" ht="30">
      <c r="A1289" s="135" t="s">
        <v>2570</v>
      </c>
      <c r="B1289" s="145" t="s">
        <v>2571</v>
      </c>
      <c r="C1289" s="150" t="s">
        <v>20</v>
      </c>
      <c r="D1289" s="172">
        <v>75.729911804199219</v>
      </c>
      <c r="E1289" s="183">
        <v>75.729598999023438</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89.99432373046875</v>
      </c>
      <c r="E1291" s="183">
        <v>89.992446899414063</v>
      </c>
    </row>
    <row r="1292" spans="1:5" ht="30">
      <c r="A1292" s="135" t="s">
        <v>2576</v>
      </c>
      <c r="B1292" s="145" t="s">
        <v>2577</v>
      </c>
      <c r="C1292" s="150" t="s">
        <v>15</v>
      </c>
      <c r="D1292" s="176">
        <v>1038.573486328125</v>
      </c>
      <c r="E1292" s="187">
        <v>1038.5692138671875</v>
      </c>
    </row>
    <row r="1293" spans="1:5" ht="30">
      <c r="A1293" s="135" t="s">
        <v>2578</v>
      </c>
      <c r="B1293" s="145" t="s">
        <v>2579</v>
      </c>
      <c r="C1293" s="150" t="s">
        <v>15</v>
      </c>
      <c r="D1293" s="177">
        <v>349.29165649414062</v>
      </c>
      <c r="E1293" s="188">
        <v>349.28936767578125</v>
      </c>
    </row>
    <row r="1294" spans="1:5" ht="30">
      <c r="A1294" s="135" t="s">
        <v>2580</v>
      </c>
      <c r="B1294" s="145" t="s">
        <v>2581</v>
      </c>
      <c r="C1294" s="150" t="s">
        <v>15</v>
      </c>
      <c r="D1294" s="173">
        <v>5551.46044921875</v>
      </c>
      <c r="E1294" s="184">
        <v>5551.4345703125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7">
        <v>906.745849609375</v>
      </c>
      <c r="E1298" s="188">
        <v>906.73858642578125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0.40920966863632202</v>
      </c>
      <c r="E1307" s="189">
        <v>0.40920761227607727</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302.75299072265625</v>
      </c>
      <c r="E1311" s="188">
        <v>302.75180053710938</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0.13663084805011749</v>
      </c>
      <c r="E1320" s="189">
        <v>0.13663071393966675</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321.53726196289062</v>
      </c>
      <c r="E1324" s="188">
        <v>321.53726196289062</v>
      </c>
    </row>
    <row r="1325" spans="1:5">
      <c r="A1325" s="135" t="s">
        <v>2641</v>
      </c>
      <c r="B1325" s="145" t="s">
        <v>2642</v>
      </c>
      <c r="C1325" s="150" t="s">
        <v>368</v>
      </c>
      <c r="D1325" s="173">
        <v>3117.99609375</v>
      </c>
      <c r="E1325" s="184">
        <v>3117.99609375</v>
      </c>
    </row>
    <row r="1326" spans="1:5">
      <c r="A1326" s="135" t="s">
        <v>2643</v>
      </c>
      <c r="B1326" s="145" t="s">
        <v>2644</v>
      </c>
      <c r="C1326" s="150" t="s">
        <v>20</v>
      </c>
      <c r="D1326" s="171">
        <v>1.4052622318267822</v>
      </c>
      <c r="E1326" s="182">
        <v>1.4052622318267822</v>
      </c>
    </row>
    <row r="1327" spans="1:5">
      <c r="A1327" s="135" t="s">
        <v>2645</v>
      </c>
      <c r="B1327" s="145" t="s">
        <v>2646</v>
      </c>
      <c r="C1327" s="150" t="s">
        <v>50</v>
      </c>
      <c r="D1327" s="172">
        <v>30.136306762695312</v>
      </c>
      <c r="E1327" s="183">
        <v>30.136306762695312</v>
      </c>
    </row>
    <row r="1328" spans="1:5" ht="30">
      <c r="A1328" s="135" t="s">
        <v>2647</v>
      </c>
      <c r="B1328" s="145" t="s">
        <v>2648</v>
      </c>
      <c r="C1328" s="150" t="s">
        <v>42</v>
      </c>
      <c r="D1328" s="177">
        <v>350.94924926757812</v>
      </c>
      <c r="E1328" s="188">
        <v>350.94924926757812</v>
      </c>
    </row>
    <row r="1329" spans="1:5">
      <c r="A1329" s="135" t="s">
        <v>2649</v>
      </c>
      <c r="B1329" s="145" t="s">
        <v>2650</v>
      </c>
      <c r="C1329" s="150" t="s">
        <v>20</v>
      </c>
      <c r="D1329" s="171">
        <v>1.4052618741989136</v>
      </c>
      <c r="E1329" s="182">
        <v>1.4052618741989136</v>
      </c>
    </row>
    <row r="1330" spans="1:5">
      <c r="A1330" s="135" t="s">
        <v>2651</v>
      </c>
      <c r="B1330" s="145" t="s">
        <v>2652</v>
      </c>
      <c r="C1330" s="150" t="s">
        <v>368</v>
      </c>
      <c r="D1330" s="173">
        <v>3117.99609375</v>
      </c>
      <c r="E1330" s="184">
        <v>3117.99609375</v>
      </c>
    </row>
    <row r="1331" spans="1:5">
      <c r="A1331" s="135" t="s">
        <v>2653</v>
      </c>
      <c r="B1331" s="145" t="s">
        <v>2654</v>
      </c>
      <c r="C1331" s="150" t="s">
        <v>50</v>
      </c>
      <c r="D1331" s="171">
        <v>1</v>
      </c>
      <c r="E1331" s="182">
        <v>1</v>
      </c>
    </row>
    <row r="1332" spans="1:5" ht="30">
      <c r="A1332" s="135" t="s">
        <v>2655</v>
      </c>
      <c r="B1332" s="145" t="s">
        <v>2656</v>
      </c>
      <c r="C1332" s="150" t="s">
        <v>42</v>
      </c>
      <c r="D1332" s="177">
        <v>345.675048828125</v>
      </c>
      <c r="E1332" s="188">
        <v>345.675048828125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3166.999755859375</v>
      </c>
      <c r="E1334" s="184">
        <v>3166.999755859375</v>
      </c>
    </row>
    <row r="1335" spans="1:5">
      <c r="A1335" s="135" t="s">
        <v>2661</v>
      </c>
      <c r="B1335" s="145" t="s">
        <v>2662</v>
      </c>
      <c r="C1335" s="150" t="s">
        <v>50</v>
      </c>
      <c r="D1335" s="171">
        <v>1</v>
      </c>
      <c r="E1335" s="182">
        <v>1</v>
      </c>
    </row>
    <row r="1336" spans="1:5" ht="30">
      <c r="A1336" s="135" t="s">
        <v>2663</v>
      </c>
      <c r="B1336" s="145" t="s">
        <v>2664</v>
      </c>
      <c r="C1336" s="150" t="s">
        <v>42</v>
      </c>
      <c r="D1336" s="177">
        <v>321.53720092773437</v>
      </c>
      <c r="E1336" s="188">
        <v>321.53720092773437</v>
      </c>
    </row>
    <row r="1337" spans="1:5">
      <c r="A1337" s="135" t="s">
        <v>2665</v>
      </c>
      <c r="B1337" s="145" t="s">
        <v>2666</v>
      </c>
      <c r="C1337" s="150" t="s">
        <v>20</v>
      </c>
      <c r="D1337" s="171">
        <v>1.4052622318267822</v>
      </c>
      <c r="E1337" s="182">
        <v>1.4052622318267822</v>
      </c>
    </row>
    <row r="1338" spans="1:5">
      <c r="A1338" s="135" t="s">
        <v>2667</v>
      </c>
      <c r="B1338" s="145" t="s">
        <v>2668</v>
      </c>
      <c r="C1338" s="150" t="s">
        <v>368</v>
      </c>
      <c r="D1338" s="173">
        <v>3117.99609375</v>
      </c>
      <c r="E1338" s="184">
        <v>3117.99609375</v>
      </c>
    </row>
    <row r="1339" spans="1:5">
      <c r="A1339" s="135" t="s">
        <v>2669</v>
      </c>
      <c r="B1339" s="145" t="s">
        <v>2670</v>
      </c>
      <c r="C1339" s="150" t="s">
        <v>20</v>
      </c>
      <c r="D1339" s="171">
        <v>4.7501811981201172</v>
      </c>
      <c r="E1339" s="182">
        <v>4.7501249313354492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672.02484130859375</v>
      </c>
      <c r="E1346" s="188">
        <v>672.02490234375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676.77508544921875</v>
      </c>
      <c r="E1349" s="188">
        <v>676.77508544921875</v>
      </c>
    </row>
    <row r="1350" spans="1:5" ht="30">
      <c r="A1350" s="135" t="s">
        <v>2690</v>
      </c>
      <c r="B1350" s="145" t="s">
        <v>2691</v>
      </c>
      <c r="C1350" s="150" t="s">
        <v>42</v>
      </c>
      <c r="D1350" s="172">
        <v>49.251430511474609</v>
      </c>
      <c r="E1350" s="183">
        <v>49.251430511474609</v>
      </c>
    </row>
    <row r="1351" spans="1:5">
      <c r="A1351" s="135" t="s">
        <v>2692</v>
      </c>
      <c r="B1351" s="145" t="s">
        <v>2693</v>
      </c>
      <c r="C1351" s="150" t="s">
        <v>368</v>
      </c>
      <c r="D1351" s="177">
        <v>206.1949462890625</v>
      </c>
      <c r="E1351" s="188">
        <v>206.1949462890625</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0.69690513610839844</v>
      </c>
      <c r="E1355" s="189">
        <v>0.69690513610839844</v>
      </c>
    </row>
    <row r="1356" spans="1:5" ht="30">
      <c r="A1356" s="135" t="s">
        <v>2696</v>
      </c>
      <c r="B1356" s="145" t="s">
        <v>2697</v>
      </c>
      <c r="C1356" s="150"/>
      <c r="D1356" s="178">
        <v>3.3989474177360535E-2</v>
      </c>
      <c r="E1356" s="189">
        <v>3.3989474177360535E-2</v>
      </c>
    </row>
    <row r="1357" spans="1:5" ht="30">
      <c r="A1357" s="135" t="s">
        <v>2698</v>
      </c>
      <c r="B1357" s="145" t="s">
        <v>2699</v>
      </c>
      <c r="C1357" s="150"/>
      <c r="D1357" s="178">
        <v>0.26910540461540222</v>
      </c>
      <c r="E1357" s="189">
        <v>0.26910540461540222</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0.92878925800323486</v>
      </c>
      <c r="E1360" s="189">
        <v>0.92878925800323486</v>
      </c>
    </row>
    <row r="1361" spans="1:5" ht="30">
      <c r="A1361" s="135" t="s">
        <v>2702</v>
      </c>
      <c r="B1361" s="145" t="s">
        <v>2703</v>
      </c>
      <c r="C1361" s="150"/>
      <c r="D1361" s="178">
        <v>7.1210756897926331E-2</v>
      </c>
      <c r="E1361" s="189">
        <v>7.1210741996765137E-2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3.7433192133903503E-2</v>
      </c>
      <c r="E1372" s="189">
        <v>3.7433192133903503E-2</v>
      </c>
    </row>
    <row r="1373" spans="1:5" ht="30">
      <c r="A1373" s="135" t="s">
        <v>2714</v>
      </c>
      <c r="B1373" s="145" t="s">
        <v>2715</v>
      </c>
      <c r="C1373" s="150"/>
      <c r="D1373" s="178">
        <v>0.9625667929649353</v>
      </c>
      <c r="E1373" s="189">
        <v>0.9625667929649353</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0.99999994039535522</v>
      </c>
      <c r="E1376" s="189">
        <v>0.99999994039535522</v>
      </c>
    </row>
    <row r="1377" spans="1:5" ht="30">
      <c r="A1377" s="135" t="s">
        <v>2718</v>
      </c>
      <c r="B1377" s="145" t="s">
        <v>2719</v>
      </c>
      <c r="C1377" s="150"/>
      <c r="D1377" s="179">
        <v>9.4833168873265095E-8</v>
      </c>
      <c r="E1377" s="190">
        <v>9.4833154662410379E-8</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2.6253277435898781E-2</v>
      </c>
      <c r="E1380" s="189">
        <v>2.6253283023834229E-2</v>
      </c>
    </row>
    <row r="1381" spans="1:5" ht="30">
      <c r="A1381" s="135" t="s">
        <v>2722</v>
      </c>
      <c r="B1381" s="145" t="s">
        <v>2723</v>
      </c>
      <c r="C1381" s="150"/>
      <c r="D1381" s="178">
        <v>0.97374677658081055</v>
      </c>
      <c r="E1381" s="189">
        <v>0.97374677658081055</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20.291341781616211</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20.291341781616211</v>
      </c>
    </row>
    <row r="1406" spans="1:5">
      <c r="A1406" s="135" t="s">
        <v>2760</v>
      </c>
      <c r="B1406" s="145" t="s">
        <v>2761</v>
      </c>
      <c r="C1406" s="150" t="s">
        <v>45</v>
      </c>
      <c r="D1406" s="178">
        <v>2.9350887984037399E-2</v>
      </c>
      <c r="E1406" s="189">
        <v>2.9351025819778442E-2</v>
      </c>
    </row>
    <row r="1407" spans="1:5">
      <c r="A1407" s="135" t="s">
        <v>2762</v>
      </c>
      <c r="B1407" s="145" t="s">
        <v>2763</v>
      </c>
      <c r="C1407" s="150" t="s">
        <v>45</v>
      </c>
      <c r="D1407" s="171">
        <v>3.1420629024505615</v>
      </c>
      <c r="E1407" s="182">
        <v>3.1416149139404297</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68.237281799316406</v>
      </c>
    </row>
    <row r="1417" spans="1:5">
      <c r="A1417" s="135" t="s">
        <v>2778</v>
      </c>
      <c r="B1417" s="145" t="s">
        <v>2779</v>
      </c>
      <c r="C1417" s="150" t="s">
        <v>45</v>
      </c>
      <c r="D1417" s="171">
        <v>4.8749508857727051</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13.875240325927734</v>
      </c>
    </row>
    <row r="1420" spans="1:5">
      <c r="A1420" s="135" t="s">
        <v>2784</v>
      </c>
      <c r="B1420" s="145" t="s">
        <v>2785</v>
      </c>
      <c r="C1420" s="150" t="s">
        <v>45</v>
      </c>
      <c r="D1420" s="178">
        <v>2.9588852077722549E-2</v>
      </c>
      <c r="E1420" s="189">
        <v>2.95889712870121E-2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1.4271049499511719</v>
      </c>
      <c r="E1455" s="182">
        <v>1.4271049499511719</v>
      </c>
    </row>
    <row r="1456" spans="1:5" ht="30">
      <c r="A1456" s="135" t="s">
        <v>2856</v>
      </c>
      <c r="B1456" s="145" t="s">
        <v>2857</v>
      </c>
      <c r="C1456" s="150" t="s">
        <v>45</v>
      </c>
      <c r="D1456" s="178">
        <v>0.99999809265136719</v>
      </c>
      <c r="E1456" s="189">
        <v>0.99999809265136719</v>
      </c>
    </row>
    <row r="1457" spans="1:5">
      <c r="A1457" s="135" t="s">
        <v>2858</v>
      </c>
      <c r="B1457" s="145" t="s">
        <v>2859</v>
      </c>
      <c r="C1457" s="150" t="s">
        <v>15</v>
      </c>
      <c r="D1457" s="177">
        <v>184.17279052734375</v>
      </c>
      <c r="E1457" s="188">
        <v>184.17279052734375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5.8900043368339539E-2</v>
      </c>
      <c r="E1463" s="189">
        <v>5.8900043368339539E-2</v>
      </c>
    </row>
    <row r="1464" spans="1:5" ht="30">
      <c r="A1464" s="135" t="s">
        <v>2872</v>
      </c>
      <c r="B1464" s="145" t="s">
        <v>2873</v>
      </c>
      <c r="C1464" s="150" t="s">
        <v>45</v>
      </c>
      <c r="D1464" s="171">
        <v>1.0000007152557373</v>
      </c>
      <c r="E1464" s="182">
        <v>1.0000007152557373</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2.1775040626525879</v>
      </c>
      <c r="E1471" s="182">
        <v>2.1775040626525879</v>
      </c>
    </row>
    <row r="1472" spans="1:5" ht="30">
      <c r="A1472" s="135" t="s">
        <v>2888</v>
      </c>
      <c r="B1472" s="145" t="s">
        <v>2889</v>
      </c>
      <c r="C1472" s="150" t="s">
        <v>45</v>
      </c>
      <c r="D1472" s="171">
        <v>1.526997447013855</v>
      </c>
      <c r="E1472" s="182">
        <v>1.526997447013855</v>
      </c>
    </row>
    <row r="1473" spans="1:5">
      <c r="A1473" s="135" t="s">
        <v>2890</v>
      </c>
      <c r="B1473" s="145" t="s">
        <v>2891</v>
      </c>
      <c r="C1473" s="150" t="s">
        <v>15</v>
      </c>
      <c r="D1473" s="172">
        <v>40.570381164550781</v>
      </c>
      <c r="E1473" s="183">
        <v>40.570381164550781</v>
      </c>
    </row>
    <row r="1474" spans="1:5">
      <c r="A1474" s="135" t="s">
        <v>2892</v>
      </c>
      <c r="B1474" s="145" t="s">
        <v>2893</v>
      </c>
      <c r="C1474" s="150"/>
      <c r="D1474" s="142" t="s">
        <v>1637</v>
      </c>
      <c r="E1474" s="163" t="s">
        <v>1637</v>
      </c>
    </row>
    <row r="1475" spans="1:5" ht="30">
      <c r="A1475" s="135" t="s">
        <v>2894</v>
      </c>
      <c r="B1475" s="145" t="s">
        <v>2895</v>
      </c>
      <c r="C1475" s="150" t="s">
        <v>50</v>
      </c>
      <c r="D1475" s="172">
        <v>46.383235931396484</v>
      </c>
      <c r="E1475" s="183">
        <v>46.383235931396484</v>
      </c>
    </row>
    <row r="1476" spans="1:5" ht="30">
      <c r="A1476" s="135" t="s">
        <v>2896</v>
      </c>
      <c r="B1476" s="145" t="s">
        <v>2897</v>
      </c>
      <c r="C1476" s="150" t="s">
        <v>45</v>
      </c>
      <c r="D1476" s="172">
        <v>47.139999389648438</v>
      </c>
      <c r="E1476" s="183">
        <v>47.139999389648438</v>
      </c>
    </row>
    <row r="1477" spans="1:5">
      <c r="A1477" s="135" t="s">
        <v>2898</v>
      </c>
      <c r="B1477" s="145" t="s">
        <v>2899</v>
      </c>
      <c r="C1477" s="150" t="s">
        <v>15</v>
      </c>
      <c r="D1477" s="177">
        <v>290.53631591796875</v>
      </c>
      <c r="E1477" s="188">
        <v>290.53631591796875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230.11763000488281</v>
      </c>
      <c r="E1485" s="188">
        <v>230.11766052246094</v>
      </c>
    </row>
    <row r="1486" spans="1:5">
      <c r="A1486" s="135" t="s">
        <v>2917</v>
      </c>
      <c r="B1486" s="145" t="s">
        <v>2918</v>
      </c>
      <c r="C1486" s="150" t="s">
        <v>15</v>
      </c>
      <c r="D1486" s="177">
        <v>223.214111328125</v>
      </c>
      <c r="E1486" s="188">
        <v>223.21412658691406</v>
      </c>
    </row>
    <row r="1487" spans="1:5" ht="30">
      <c r="A1487" s="135" t="s">
        <v>2919</v>
      </c>
      <c r="B1487" s="145" t="s">
        <v>2920</v>
      </c>
      <c r="C1487" s="150" t="s">
        <v>15</v>
      </c>
      <c r="D1487" s="177">
        <v>241.01449584960937</v>
      </c>
      <c r="E1487" s="188">
        <v>241.0145263671875</v>
      </c>
    </row>
    <row r="1488" spans="1:5">
      <c r="A1488" s="135" t="s">
        <v>2921</v>
      </c>
      <c r="B1488" s="145" t="s">
        <v>2922</v>
      </c>
      <c r="C1488" s="150" t="s">
        <v>20</v>
      </c>
      <c r="D1488" s="173">
        <v>18585.69921875</v>
      </c>
      <c r="E1488" s="184">
        <v>18585.701171875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18585.69921875</v>
      </c>
      <c r="E1492" s="184">
        <v>18585.701171875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249.43511962890625</v>
      </c>
      <c r="E1497" s="188">
        <v>249.43515014648437</v>
      </c>
    </row>
    <row r="1498" spans="1:5" ht="30">
      <c r="A1498" s="135" t="s">
        <v>2941</v>
      </c>
      <c r="B1498" s="145" t="s">
        <v>2942</v>
      </c>
      <c r="C1498" s="150" t="s">
        <v>45</v>
      </c>
      <c r="D1498" s="172">
        <v>95.494491577148438</v>
      </c>
      <c r="E1498" s="183">
        <v>95.494491577148438</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241.01449584960937</v>
      </c>
      <c r="E1501" s="188">
        <v>241.0145263671875</v>
      </c>
    </row>
    <row r="1502" spans="1:5">
      <c r="A1502" s="135" t="s">
        <v>2948</v>
      </c>
      <c r="B1502" s="145" t="s">
        <v>2949</v>
      </c>
      <c r="C1502" s="150" t="s">
        <v>15</v>
      </c>
      <c r="D1502" s="177">
        <v>230.11763000488281</v>
      </c>
      <c r="E1502" s="188">
        <v>230.11766052246094</v>
      </c>
    </row>
    <row r="1503" spans="1:5">
      <c r="A1503" s="135" t="s">
        <v>2950</v>
      </c>
      <c r="B1503" s="145" t="s">
        <v>2951</v>
      </c>
      <c r="C1503" s="150" t="s">
        <v>45</v>
      </c>
      <c r="D1503" s="172">
        <v>95.478752136230469</v>
      </c>
      <c r="E1503" s="183">
        <v>95.478752136230469</v>
      </c>
    </row>
    <row r="1504" spans="1:5">
      <c r="A1504" s="135" t="s">
        <v>2952</v>
      </c>
      <c r="B1504" s="145" t="s">
        <v>2953</v>
      </c>
      <c r="C1504" s="150" t="s">
        <v>15</v>
      </c>
      <c r="D1504" s="172">
        <v>10.896867752075195</v>
      </c>
      <c r="E1504" s="183">
        <v>10.896870613098145</v>
      </c>
    </row>
    <row r="1505" spans="1:5" ht="30">
      <c r="A1505" s="135" t="s">
        <v>2954</v>
      </c>
      <c r="B1505" s="145" t="s">
        <v>2955</v>
      </c>
      <c r="C1505" s="150" t="s">
        <v>15</v>
      </c>
      <c r="D1505" s="177">
        <v>238.15754699707031</v>
      </c>
      <c r="E1505" s="188">
        <v>238.15756225585937</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230.11763000488281</v>
      </c>
      <c r="E1513" s="188">
        <v>230.11766052246094</v>
      </c>
    </row>
    <row r="1514" spans="1:5" ht="30">
      <c r="A1514" s="135" t="s">
        <v>2972</v>
      </c>
      <c r="B1514" s="145" t="s">
        <v>2973</v>
      </c>
      <c r="C1514" s="150" t="s">
        <v>15</v>
      </c>
      <c r="D1514" s="177">
        <v>223.214111328125</v>
      </c>
      <c r="E1514" s="188">
        <v>223.21412658691406</v>
      </c>
    </row>
    <row r="1515" spans="1:5" ht="30">
      <c r="A1515" s="135" t="s">
        <v>2974</v>
      </c>
      <c r="B1515" s="145" t="s">
        <v>2975</v>
      </c>
      <c r="C1515" s="150" t="s">
        <v>15</v>
      </c>
      <c r="D1515" s="177">
        <v>241.01449584960937</v>
      </c>
      <c r="E1515" s="188">
        <v>241.0145263671875</v>
      </c>
    </row>
    <row r="1516" spans="1:5">
      <c r="A1516" s="135" t="s">
        <v>2976</v>
      </c>
      <c r="B1516" s="145" t="s">
        <v>2977</v>
      </c>
      <c r="C1516" s="150" t="s">
        <v>20</v>
      </c>
      <c r="D1516" s="173">
        <v>18585.69921875</v>
      </c>
      <c r="E1516" s="184">
        <v>18585.701171875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18585.69921875</v>
      </c>
      <c r="E1520" s="184">
        <v>18585.701171875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249.43511962890625</v>
      </c>
      <c r="E1525" s="188">
        <v>249.43515014648437</v>
      </c>
    </row>
    <row r="1526" spans="1:5" ht="30">
      <c r="A1526" s="135" t="s">
        <v>2996</v>
      </c>
      <c r="B1526" s="145" t="s">
        <v>2997</v>
      </c>
      <c r="C1526" s="150" t="s">
        <v>45</v>
      </c>
      <c r="D1526" s="172">
        <v>95.494491577148438</v>
      </c>
      <c r="E1526" s="183">
        <v>95.494491577148438</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241.01449584960937</v>
      </c>
      <c r="E1529" s="188">
        <v>241.0145263671875</v>
      </c>
    </row>
    <row r="1530" spans="1:5">
      <c r="A1530" s="135" t="s">
        <v>3003</v>
      </c>
      <c r="B1530" s="145" t="s">
        <v>3004</v>
      </c>
      <c r="C1530" s="150" t="s">
        <v>15</v>
      </c>
      <c r="D1530" s="177">
        <v>230.11763000488281</v>
      </c>
      <c r="E1530" s="188">
        <v>230.11766052246094</v>
      </c>
    </row>
    <row r="1531" spans="1:5">
      <c r="A1531" s="135" t="s">
        <v>3005</v>
      </c>
      <c r="B1531" s="145" t="s">
        <v>3006</v>
      </c>
      <c r="C1531" s="150" t="s">
        <v>45</v>
      </c>
      <c r="D1531" s="172">
        <v>95.478752136230469</v>
      </c>
      <c r="E1531" s="183">
        <v>95.478752136230469</v>
      </c>
    </row>
    <row r="1532" spans="1:5">
      <c r="A1532" s="135" t="s">
        <v>3007</v>
      </c>
      <c r="B1532" s="145" t="s">
        <v>3008</v>
      </c>
      <c r="C1532" s="150" t="s">
        <v>15</v>
      </c>
      <c r="D1532" s="172">
        <v>10.896867752075195</v>
      </c>
      <c r="E1532" s="183">
        <v>10.896870613098145</v>
      </c>
    </row>
    <row r="1533" spans="1:5" ht="30">
      <c r="A1533" s="135" t="s">
        <v>3009</v>
      </c>
      <c r="B1533" s="145" t="s">
        <v>3010</v>
      </c>
      <c r="C1533" s="150" t="s">
        <v>15</v>
      </c>
      <c r="D1533" s="177">
        <v>238.15754699707031</v>
      </c>
      <c r="E1533" s="188">
        <v>238.15756225585937</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124.21670532226562</v>
      </c>
      <c r="E1536" s="188">
        <v>124.21670532226562</v>
      </c>
    </row>
    <row r="1537" spans="1:5" ht="30">
      <c r="A1537" s="135" t="s">
        <v>3017</v>
      </c>
      <c r="B1537" s="145" t="s">
        <v>3018</v>
      </c>
      <c r="C1537" s="150" t="s">
        <v>50</v>
      </c>
      <c r="D1537" s="172">
        <v>12.039950370788574</v>
      </c>
      <c r="E1537" s="183">
        <v>12.039950370788574</v>
      </c>
    </row>
    <row r="1538" spans="1:5" ht="30">
      <c r="A1538" s="135" t="s">
        <v>3019</v>
      </c>
      <c r="B1538" s="145" t="s">
        <v>3020</v>
      </c>
      <c r="C1538" s="150" t="s">
        <v>50</v>
      </c>
      <c r="D1538" s="172">
        <v>12.039950370788574</v>
      </c>
      <c r="E1538" s="183">
        <v>12.039950370788574</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79.999603271484375</v>
      </c>
      <c r="E1540" s="183">
        <v>79.999603271484375</v>
      </c>
    </row>
    <row r="1541" spans="1:5">
      <c r="A1541" s="135" t="s">
        <v>3025</v>
      </c>
      <c r="B1541" s="145" t="s">
        <v>3026</v>
      </c>
      <c r="C1541" s="150" t="s">
        <v>15</v>
      </c>
      <c r="D1541" s="177">
        <v>295.09820556640625</v>
      </c>
      <c r="E1541" s="188">
        <v>295.09820556640625</v>
      </c>
    </row>
    <row r="1542" spans="1:5" ht="30">
      <c r="A1542" s="135" t="s">
        <v>3027</v>
      </c>
      <c r="B1542" s="145" t="s">
        <v>3028</v>
      </c>
      <c r="C1542" s="150" t="s">
        <v>15</v>
      </c>
      <c r="D1542" s="177">
        <v>286.24526977539062</v>
      </c>
      <c r="E1542" s="188">
        <v>286.24526977539062</v>
      </c>
    </row>
    <row r="1543" spans="1:5" ht="30">
      <c r="A1543" s="135" t="s">
        <v>3029</v>
      </c>
      <c r="B1543" s="145" t="s">
        <v>3030</v>
      </c>
      <c r="C1543" s="150" t="s">
        <v>15</v>
      </c>
      <c r="D1543" s="177">
        <v>308.4007568359375</v>
      </c>
      <c r="E1543" s="188">
        <v>308.4007568359375</v>
      </c>
    </row>
    <row r="1544" spans="1:5">
      <c r="A1544" s="135" t="s">
        <v>3031</v>
      </c>
      <c r="B1544" s="145" t="s">
        <v>3032</v>
      </c>
      <c r="C1544" s="150" t="s">
        <v>20</v>
      </c>
      <c r="D1544" s="177">
        <v>676.77508544921875</v>
      </c>
      <c r="E1544" s="188">
        <v>676.77508544921875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49.251422882080078</v>
      </c>
      <c r="E1546" s="183">
        <v>49.251422882080078</v>
      </c>
    </row>
    <row r="1547" spans="1:5">
      <c r="A1547" s="135" t="s">
        <v>3037</v>
      </c>
      <c r="B1547" s="145" t="s">
        <v>3038</v>
      </c>
      <c r="C1547" s="150" t="s">
        <v>368</v>
      </c>
      <c r="D1547" s="177">
        <v>206.1949462890625</v>
      </c>
      <c r="E1547" s="188">
        <v>206.1949462890625</v>
      </c>
    </row>
    <row r="1548" spans="1:5">
      <c r="A1548" s="135" t="s">
        <v>3039</v>
      </c>
      <c r="B1548" s="145" t="s">
        <v>3040</v>
      </c>
      <c r="C1548" s="150" t="s">
        <v>20</v>
      </c>
      <c r="D1548" s="177">
        <v>676.77508544921875</v>
      </c>
      <c r="E1548" s="188">
        <v>676.77508544921875</v>
      </c>
    </row>
    <row r="1549" spans="1:5">
      <c r="A1549" s="135" t="s">
        <v>3041</v>
      </c>
      <c r="B1549" s="145" t="s">
        <v>3042</v>
      </c>
      <c r="C1549" s="150" t="s">
        <v>50</v>
      </c>
      <c r="D1549" s="172">
        <v>12.518857955932617</v>
      </c>
      <c r="E1549" s="183">
        <v>12.518857955932617</v>
      </c>
    </row>
    <row r="1550" spans="1:5">
      <c r="A1550" s="135" t="s">
        <v>3043</v>
      </c>
      <c r="B1550" s="145" t="s">
        <v>3044</v>
      </c>
      <c r="C1550" s="150" t="s">
        <v>42</v>
      </c>
      <c r="D1550" s="172">
        <v>49.365222930908203</v>
      </c>
      <c r="E1550" s="183">
        <v>49.365222930908203</v>
      </c>
    </row>
    <row r="1551" spans="1:5">
      <c r="A1551" s="135" t="s">
        <v>3045</v>
      </c>
      <c r="B1551" s="145" t="s">
        <v>3046</v>
      </c>
      <c r="C1551" s="150" t="s">
        <v>368</v>
      </c>
      <c r="D1551" s="177">
        <v>207.71755981445312</v>
      </c>
      <c r="E1551" s="188">
        <v>207.71755981445312</v>
      </c>
    </row>
    <row r="1552" spans="1:5">
      <c r="A1552" s="135" t="s">
        <v>3047</v>
      </c>
      <c r="B1552" s="145" t="s">
        <v>3048</v>
      </c>
      <c r="C1552" s="150"/>
      <c r="D1552" s="142" t="s">
        <v>1853</v>
      </c>
      <c r="E1552" s="163" t="s">
        <v>1853</v>
      </c>
    </row>
    <row r="1553" spans="1:5" ht="30">
      <c r="A1553" s="135" t="s">
        <v>3049</v>
      </c>
      <c r="B1553" s="145" t="s">
        <v>3050</v>
      </c>
      <c r="C1553" s="150" t="s">
        <v>15</v>
      </c>
      <c r="D1553" s="177">
        <v>319.17572021484375</v>
      </c>
      <c r="E1553" s="188">
        <v>319.17572021484375</v>
      </c>
    </row>
    <row r="1554" spans="1:5" ht="30">
      <c r="A1554" s="135" t="s">
        <v>3051</v>
      </c>
      <c r="B1554" s="145" t="s">
        <v>3052</v>
      </c>
      <c r="C1554" s="150" t="s">
        <v>45</v>
      </c>
      <c r="D1554" s="172">
        <v>95.701622009277344</v>
      </c>
      <c r="E1554" s="183">
        <v>95.701622009277344</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308.4007568359375</v>
      </c>
      <c r="E1557" s="188">
        <v>308.4007568359375</v>
      </c>
    </row>
    <row r="1558" spans="1:5">
      <c r="A1558" s="135" t="s">
        <v>3058</v>
      </c>
      <c r="B1558" s="145" t="s">
        <v>3059</v>
      </c>
      <c r="C1558" s="150" t="s">
        <v>15</v>
      </c>
      <c r="D1558" s="177">
        <v>295.09820556640625</v>
      </c>
      <c r="E1558" s="188">
        <v>295.09820556640625</v>
      </c>
    </row>
    <row r="1559" spans="1:5">
      <c r="A1559" s="135" t="s">
        <v>3060</v>
      </c>
      <c r="B1559" s="145" t="s">
        <v>3061</v>
      </c>
      <c r="C1559" s="150" t="s">
        <v>45</v>
      </c>
      <c r="D1559" s="172">
        <v>95.686599731445313</v>
      </c>
      <c r="E1559" s="183">
        <v>95.686599731445313</v>
      </c>
    </row>
    <row r="1560" spans="1:5">
      <c r="A1560" s="135" t="s">
        <v>3062</v>
      </c>
      <c r="B1560" s="145" t="s">
        <v>3063</v>
      </c>
      <c r="C1560" s="150" t="s">
        <v>15</v>
      </c>
      <c r="D1560" s="172">
        <v>13.30254077911377</v>
      </c>
      <c r="E1560" s="183">
        <v>13.30254077911377</v>
      </c>
    </row>
    <row r="1561" spans="1:5" ht="30">
      <c r="A1561" s="135" t="s">
        <v>3064</v>
      </c>
      <c r="B1561" s="145" t="s">
        <v>3065</v>
      </c>
      <c r="C1561" s="150" t="s">
        <v>15</v>
      </c>
      <c r="D1561" s="177">
        <v>305.40841674804687</v>
      </c>
      <c r="E1561" s="188">
        <v>305.40841674804687</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36.307914733886719</v>
      </c>
      <c r="E1567" s="183">
        <v>36.307914733886719</v>
      </c>
    </row>
    <row r="1568" spans="1:5" ht="30">
      <c r="A1568" s="135" t="s">
        <v>3081</v>
      </c>
      <c r="B1568" s="145" t="s">
        <v>3082</v>
      </c>
      <c r="C1568" s="150" t="s">
        <v>50</v>
      </c>
      <c r="D1568" s="177">
        <v>138.513671875</v>
      </c>
      <c r="E1568" s="188">
        <v>138.513671875</v>
      </c>
    </row>
    <row r="1569" spans="1:5" ht="30">
      <c r="A1569" s="135" t="s">
        <v>3083</v>
      </c>
      <c r="B1569" s="145" t="s">
        <v>3084</v>
      </c>
      <c r="C1569" s="150" t="s">
        <v>42</v>
      </c>
      <c r="D1569" s="177">
        <v>410.00390625</v>
      </c>
      <c r="E1569" s="188">
        <v>410.00390625</v>
      </c>
    </row>
    <row r="1570" spans="1:5" ht="30">
      <c r="A1570" s="135" t="s">
        <v>3085</v>
      </c>
      <c r="B1570" s="145" t="s">
        <v>3086</v>
      </c>
      <c r="C1570" s="150" t="s">
        <v>20</v>
      </c>
      <c r="D1570" s="177">
        <v>660.68060302734375</v>
      </c>
      <c r="E1570" s="188">
        <v>660.6806640625</v>
      </c>
    </row>
    <row r="1571" spans="1:5" ht="30">
      <c r="A1571" s="135" t="s">
        <v>3087</v>
      </c>
      <c r="B1571" s="145" t="s">
        <v>3088</v>
      </c>
      <c r="C1571" s="150" t="s">
        <v>368</v>
      </c>
      <c r="D1571" s="173">
        <v>3043.673095703125</v>
      </c>
      <c r="E1571" s="184">
        <v>3043.673095703125</v>
      </c>
    </row>
    <row r="1572" spans="1:5" ht="30">
      <c r="A1572" s="135" t="s">
        <v>3089</v>
      </c>
      <c r="B1572" s="145" t="s">
        <v>3090</v>
      </c>
      <c r="C1572" s="150" t="s">
        <v>50</v>
      </c>
      <c r="D1572" s="177">
        <v>138.513671875</v>
      </c>
      <c r="E1572" s="188">
        <v>138.513671875</v>
      </c>
    </row>
    <row r="1573" spans="1:5" ht="30">
      <c r="A1573" s="135" t="s">
        <v>3091</v>
      </c>
      <c r="B1573" s="145" t="s">
        <v>3092</v>
      </c>
      <c r="C1573" s="150" t="s">
        <v>42</v>
      </c>
      <c r="D1573" s="177">
        <v>373.69598388671875</v>
      </c>
      <c r="E1573" s="188">
        <v>373.69598388671875</v>
      </c>
    </row>
    <row r="1574" spans="1:5" ht="30">
      <c r="A1574" s="135" t="s">
        <v>3093</v>
      </c>
      <c r="B1574" s="145" t="s">
        <v>3094</v>
      </c>
      <c r="C1574" s="150" t="s">
        <v>20</v>
      </c>
      <c r="D1574" s="177">
        <v>704.59063720703125</v>
      </c>
      <c r="E1574" s="188">
        <v>704.5906982421875</v>
      </c>
    </row>
    <row r="1575" spans="1:5" ht="30">
      <c r="A1575" s="135" t="s">
        <v>3095</v>
      </c>
      <c r="B1575" s="145" t="s">
        <v>3096</v>
      </c>
      <c r="C1575" s="150" t="s">
        <v>368</v>
      </c>
      <c r="D1575" s="176">
        <v>2893.907470703125</v>
      </c>
      <c r="E1575" s="187">
        <v>2893.907470703125</v>
      </c>
    </row>
    <row r="1576" spans="1:5" ht="30">
      <c r="A1576" s="135" t="s">
        <v>3097</v>
      </c>
      <c r="B1576" s="145" t="s">
        <v>3098</v>
      </c>
      <c r="C1576" s="150" t="s">
        <v>20</v>
      </c>
      <c r="D1576" s="172">
        <v>43.909999847412109</v>
      </c>
      <c r="E1576" s="183">
        <v>43.909999847412109</v>
      </c>
    </row>
    <row r="1577" spans="1:5" ht="30">
      <c r="A1577" s="135" t="s">
        <v>3099</v>
      </c>
      <c r="B1577" s="145" t="s">
        <v>3100</v>
      </c>
      <c r="C1577" s="150" t="s">
        <v>368</v>
      </c>
      <c r="D1577" s="177">
        <v>640.49761962890625</v>
      </c>
      <c r="E1577" s="188">
        <v>640.49761962890625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64.847755432128906</v>
      </c>
      <c r="E1583" s="183">
        <v>64.847755432128906</v>
      </c>
    </row>
    <row r="1584" spans="1:5" ht="30">
      <c r="A1584" s="135" t="s">
        <v>3113</v>
      </c>
      <c r="B1584" s="145" t="s">
        <v>3114</v>
      </c>
      <c r="C1584" s="150" t="s">
        <v>50</v>
      </c>
      <c r="D1584" s="172">
        <v>30.136306762695312</v>
      </c>
      <c r="E1584" s="183">
        <v>30.136306762695312</v>
      </c>
    </row>
    <row r="1585" spans="1:5" ht="30">
      <c r="A1585" s="135" t="s">
        <v>3115</v>
      </c>
      <c r="B1585" s="145" t="s">
        <v>3116</v>
      </c>
      <c r="C1585" s="150" t="s">
        <v>42</v>
      </c>
      <c r="D1585" s="177">
        <v>350.94927978515625</v>
      </c>
      <c r="E1585" s="188">
        <v>350.94927978515625</v>
      </c>
    </row>
    <row r="1586" spans="1:5" ht="30">
      <c r="A1586" s="135" t="s">
        <v>3117</v>
      </c>
      <c r="B1586" s="145" t="s">
        <v>3118</v>
      </c>
      <c r="C1586" s="150" t="s">
        <v>20</v>
      </c>
      <c r="D1586" s="177">
        <v>643.80218505859375</v>
      </c>
      <c r="E1586" s="188">
        <v>643.80224609375</v>
      </c>
    </row>
    <row r="1587" spans="1:5" ht="30">
      <c r="A1587" s="135" t="s">
        <v>3119</v>
      </c>
      <c r="B1587" s="145" t="s">
        <v>3120</v>
      </c>
      <c r="C1587" s="150" t="s">
        <v>368</v>
      </c>
      <c r="D1587" s="173">
        <v>3117.99609375</v>
      </c>
      <c r="E1587" s="184">
        <v>3117.99609375</v>
      </c>
    </row>
    <row r="1588" spans="1:5" ht="30">
      <c r="A1588" s="135" t="s">
        <v>3121</v>
      </c>
      <c r="B1588" s="145" t="s">
        <v>3122</v>
      </c>
      <c r="C1588" s="150" t="s">
        <v>50</v>
      </c>
      <c r="D1588" s="172">
        <v>30.136306762695312</v>
      </c>
      <c r="E1588" s="183">
        <v>30.136306762695312</v>
      </c>
    </row>
    <row r="1589" spans="1:5" ht="30">
      <c r="A1589" s="135" t="s">
        <v>3123</v>
      </c>
      <c r="B1589" s="145" t="s">
        <v>3124</v>
      </c>
      <c r="C1589" s="150" t="s">
        <v>42</v>
      </c>
      <c r="D1589" s="177">
        <v>286.10150146484375</v>
      </c>
      <c r="E1589" s="188">
        <v>286.10150146484375</v>
      </c>
    </row>
    <row r="1590" spans="1:5" ht="30">
      <c r="A1590" s="135" t="s">
        <v>3125</v>
      </c>
      <c r="B1590" s="145" t="s">
        <v>3126</v>
      </c>
      <c r="C1590" s="150" t="s">
        <v>20</v>
      </c>
      <c r="D1590" s="177">
        <v>687.82220458984375</v>
      </c>
      <c r="E1590" s="188">
        <v>687.822265625</v>
      </c>
    </row>
    <row r="1591" spans="1:5" ht="30">
      <c r="A1591" s="135" t="s">
        <v>3127</v>
      </c>
      <c r="B1591" s="145" t="s">
        <v>3128</v>
      </c>
      <c r="C1591" s="150" t="s">
        <v>368</v>
      </c>
      <c r="D1591" s="176">
        <v>2957.917724609375</v>
      </c>
      <c r="E1591" s="187">
        <v>2957.917724609375</v>
      </c>
    </row>
    <row r="1592" spans="1:5" ht="30">
      <c r="A1592" s="135" t="s">
        <v>3129</v>
      </c>
      <c r="B1592" s="145" t="s">
        <v>3130</v>
      </c>
      <c r="C1592" s="150" t="s">
        <v>20</v>
      </c>
      <c r="D1592" s="172">
        <v>44.020000457763672</v>
      </c>
      <c r="E1592" s="183">
        <v>44.020000457763672</v>
      </c>
    </row>
    <row r="1593" spans="1:5" ht="30">
      <c r="A1593" s="135" t="s">
        <v>3131</v>
      </c>
      <c r="B1593" s="145" t="s">
        <v>3132</v>
      </c>
      <c r="C1593" s="150" t="s">
        <v>368</v>
      </c>
      <c r="D1593" s="177">
        <v>616.73773193359375</v>
      </c>
      <c r="E1593" s="188">
        <v>616.73773193359375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18.318752288818359</v>
      </c>
      <c r="E1599" s="183">
        <v>18.318752288818359</v>
      </c>
    </row>
    <row r="1600" spans="1:5" ht="30">
      <c r="A1600" s="135" t="s">
        <v>3145</v>
      </c>
      <c r="B1600" s="145" t="s">
        <v>3146</v>
      </c>
      <c r="C1600" s="150" t="s">
        <v>50</v>
      </c>
      <c r="D1600" s="177">
        <v>135.78440856933594</v>
      </c>
      <c r="E1600" s="188">
        <v>135.78440856933594</v>
      </c>
    </row>
    <row r="1601" spans="1:5" ht="30">
      <c r="A1601" s="135" t="s">
        <v>3147</v>
      </c>
      <c r="B1601" s="145" t="s">
        <v>3148</v>
      </c>
      <c r="C1601" s="150" t="s">
        <v>42</v>
      </c>
      <c r="D1601" s="177">
        <v>507.99984741210937</v>
      </c>
      <c r="E1601" s="188">
        <v>507.99984741210937</v>
      </c>
    </row>
    <row r="1602" spans="1:5" ht="30">
      <c r="A1602" s="135" t="s">
        <v>3149</v>
      </c>
      <c r="B1602" s="145" t="s">
        <v>3150</v>
      </c>
      <c r="C1602" s="150" t="s">
        <v>20</v>
      </c>
      <c r="D1602" s="177">
        <v>720.7506103515625</v>
      </c>
      <c r="E1602" s="188">
        <v>720.75067138671875</v>
      </c>
    </row>
    <row r="1603" spans="1:5" ht="30">
      <c r="A1603" s="135" t="s">
        <v>3151</v>
      </c>
      <c r="B1603" s="145" t="s">
        <v>3152</v>
      </c>
      <c r="C1603" s="150" t="s">
        <v>368</v>
      </c>
      <c r="D1603" s="173">
        <v>3351.860595703125</v>
      </c>
      <c r="E1603" s="184">
        <v>3351.860595703125</v>
      </c>
    </row>
    <row r="1604" spans="1:5" ht="30">
      <c r="A1604" s="135" t="s">
        <v>3153</v>
      </c>
      <c r="B1604" s="145" t="s">
        <v>3154</v>
      </c>
      <c r="C1604" s="150" t="s">
        <v>50</v>
      </c>
      <c r="D1604" s="177">
        <v>135.78440856933594</v>
      </c>
      <c r="E1604" s="188">
        <v>135.78440856933594</v>
      </c>
    </row>
    <row r="1605" spans="1:5" ht="30">
      <c r="A1605" s="135" t="s">
        <v>3155</v>
      </c>
      <c r="B1605" s="145" t="s">
        <v>3156</v>
      </c>
      <c r="C1605" s="150" t="s">
        <v>42</v>
      </c>
      <c r="D1605" s="177">
        <v>489.68109130859375</v>
      </c>
      <c r="E1605" s="188">
        <v>489.68109130859375</v>
      </c>
    </row>
    <row r="1606" spans="1:5" ht="30">
      <c r="A1606" s="135" t="s">
        <v>3157</v>
      </c>
      <c r="B1606" s="145" t="s">
        <v>3158</v>
      </c>
      <c r="C1606" s="150" t="s">
        <v>20</v>
      </c>
      <c r="D1606" s="177">
        <v>734.62060546875</v>
      </c>
      <c r="E1606" s="188">
        <v>734.62066650390625</v>
      </c>
    </row>
    <row r="1607" spans="1:5" ht="30">
      <c r="A1607" s="135" t="s">
        <v>3159</v>
      </c>
      <c r="B1607" s="145" t="s">
        <v>3160</v>
      </c>
      <c r="C1607" s="150" t="s">
        <v>368</v>
      </c>
      <c r="D1607" s="173">
        <v>3300.4697265625</v>
      </c>
      <c r="E1607" s="184">
        <v>3300.4697265625</v>
      </c>
    </row>
    <row r="1608" spans="1:5" ht="30">
      <c r="A1608" s="135" t="s">
        <v>3161</v>
      </c>
      <c r="B1608" s="145" t="s">
        <v>3162</v>
      </c>
      <c r="C1608" s="150" t="s">
        <v>20</v>
      </c>
      <c r="D1608" s="172">
        <v>13.869999885559082</v>
      </c>
      <c r="E1608" s="183">
        <v>13.869999885559082</v>
      </c>
    </row>
    <row r="1609" spans="1:5" ht="30">
      <c r="A1609" s="135" t="s">
        <v>3163</v>
      </c>
      <c r="B1609" s="145" t="s">
        <v>3164</v>
      </c>
      <c r="C1609" s="150" t="s">
        <v>368</v>
      </c>
      <c r="D1609" s="177">
        <v>629.9676513671875</v>
      </c>
      <c r="E1609" s="188">
        <v>629.9676513671875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18.86793327331543</v>
      </c>
      <c r="E1615" s="183">
        <v>18.86793327331543</v>
      </c>
    </row>
    <row r="1616" spans="1:5" ht="30">
      <c r="A1616" s="135" t="s">
        <v>3177</v>
      </c>
      <c r="B1616" s="145" t="s">
        <v>3178</v>
      </c>
      <c r="C1616" s="150" t="s">
        <v>50</v>
      </c>
      <c r="D1616" s="177">
        <v>137.14224243164062</v>
      </c>
      <c r="E1616" s="188">
        <v>137.14224243164062</v>
      </c>
    </row>
    <row r="1617" spans="1:5" ht="30">
      <c r="A1617" s="135" t="s">
        <v>3179</v>
      </c>
      <c r="B1617" s="145" t="s">
        <v>3180</v>
      </c>
      <c r="C1617" s="150" t="s">
        <v>42</v>
      </c>
      <c r="D1617" s="177">
        <v>464.99819946289062</v>
      </c>
      <c r="E1617" s="188">
        <v>464.99819946289062</v>
      </c>
    </row>
    <row r="1618" spans="1:5" ht="30">
      <c r="A1618" s="135" t="s">
        <v>3181</v>
      </c>
      <c r="B1618" s="145" t="s">
        <v>3182</v>
      </c>
      <c r="C1618" s="150" t="s">
        <v>20</v>
      </c>
      <c r="D1618" s="177">
        <v>704.59063720703125</v>
      </c>
      <c r="E1618" s="188">
        <v>704.5906982421875</v>
      </c>
    </row>
    <row r="1619" spans="1:5" ht="30">
      <c r="A1619" s="135" t="s">
        <v>3183</v>
      </c>
      <c r="B1619" s="145" t="s">
        <v>3184</v>
      </c>
      <c r="C1619" s="150" t="s">
        <v>368</v>
      </c>
      <c r="D1619" s="173">
        <v>3226.435791015625</v>
      </c>
      <c r="E1619" s="184">
        <v>3226.435791015625</v>
      </c>
    </row>
    <row r="1620" spans="1:5" ht="30">
      <c r="A1620" s="135" t="s">
        <v>3185</v>
      </c>
      <c r="B1620" s="145" t="s">
        <v>3186</v>
      </c>
      <c r="C1620" s="150" t="s">
        <v>50</v>
      </c>
      <c r="D1620" s="177">
        <v>137.14224243164062</v>
      </c>
      <c r="E1620" s="188">
        <v>137.14224243164062</v>
      </c>
    </row>
    <row r="1621" spans="1:5" ht="30">
      <c r="A1621" s="135" t="s">
        <v>3187</v>
      </c>
      <c r="B1621" s="145" t="s">
        <v>3188</v>
      </c>
      <c r="C1621" s="150" t="s">
        <v>42</v>
      </c>
      <c r="D1621" s="177">
        <v>446.13027954101562</v>
      </c>
      <c r="E1621" s="188">
        <v>446.13027954101562</v>
      </c>
    </row>
    <row r="1622" spans="1:5" ht="30">
      <c r="A1622" s="135" t="s">
        <v>3189</v>
      </c>
      <c r="B1622" s="145" t="s">
        <v>3190</v>
      </c>
      <c r="C1622" s="150" t="s">
        <v>20</v>
      </c>
      <c r="D1622" s="177">
        <v>720.7506103515625</v>
      </c>
      <c r="E1622" s="188">
        <v>720.75067138671875</v>
      </c>
    </row>
    <row r="1623" spans="1:5" ht="30">
      <c r="A1623" s="135" t="s">
        <v>3191</v>
      </c>
      <c r="B1623" s="145" t="s">
        <v>3192</v>
      </c>
      <c r="C1623" s="150" t="s">
        <v>368</v>
      </c>
      <c r="D1623" s="173">
        <v>3168.456298828125</v>
      </c>
      <c r="E1623" s="184">
        <v>3168.456298828125</v>
      </c>
    </row>
    <row r="1624" spans="1:5" ht="30">
      <c r="A1624" s="135" t="s">
        <v>3193</v>
      </c>
      <c r="B1624" s="145" t="s">
        <v>3194</v>
      </c>
      <c r="C1624" s="150" t="s">
        <v>20</v>
      </c>
      <c r="D1624" s="172">
        <v>16.159999847412109</v>
      </c>
      <c r="E1624" s="183">
        <v>16.159999847412109</v>
      </c>
    </row>
    <row r="1625" spans="1:5" ht="30">
      <c r="A1625" s="135" t="s">
        <v>3195</v>
      </c>
      <c r="B1625" s="145" t="s">
        <v>3196</v>
      </c>
      <c r="C1625" s="150" t="s">
        <v>368</v>
      </c>
      <c r="D1625" s="177">
        <v>640.49761962890625</v>
      </c>
      <c r="E1625" s="188">
        <v>640.49761962890625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25.921428680419922</v>
      </c>
      <c r="E1631" s="183">
        <v>25.921428680419922</v>
      </c>
    </row>
    <row r="1632" spans="1:5" ht="30">
      <c r="A1632" s="135" t="s">
        <v>3209</v>
      </c>
      <c r="B1632" s="145" t="s">
        <v>3210</v>
      </c>
      <c r="C1632" s="150" t="s">
        <v>50</v>
      </c>
      <c r="D1632" s="172">
        <v>29.837926864624023</v>
      </c>
      <c r="E1632" s="183">
        <v>29.837926864624023</v>
      </c>
    </row>
    <row r="1633" spans="1:5" ht="30">
      <c r="A1633" s="135" t="s">
        <v>3211</v>
      </c>
      <c r="B1633" s="145" t="s">
        <v>3212</v>
      </c>
      <c r="C1633" s="150" t="s">
        <v>42</v>
      </c>
      <c r="D1633" s="177">
        <v>392.00054931640625</v>
      </c>
      <c r="E1633" s="188">
        <v>392.00054931640625</v>
      </c>
    </row>
    <row r="1634" spans="1:5" ht="30">
      <c r="A1634" s="135" t="s">
        <v>3213</v>
      </c>
      <c r="B1634" s="145" t="s">
        <v>3214</v>
      </c>
      <c r="C1634" s="150" t="s">
        <v>20</v>
      </c>
      <c r="D1634" s="177">
        <v>687.82220458984375</v>
      </c>
      <c r="E1634" s="188">
        <v>687.822265625</v>
      </c>
    </row>
    <row r="1635" spans="1:5" ht="30">
      <c r="A1635" s="135" t="s">
        <v>3215</v>
      </c>
      <c r="B1635" s="145" t="s">
        <v>3216</v>
      </c>
      <c r="C1635" s="150" t="s">
        <v>368</v>
      </c>
      <c r="D1635" s="173">
        <v>3213.601318359375</v>
      </c>
      <c r="E1635" s="184">
        <v>3213.601318359375</v>
      </c>
    </row>
    <row r="1636" spans="1:5" ht="30">
      <c r="A1636" s="135" t="s">
        <v>3217</v>
      </c>
      <c r="B1636" s="145" t="s">
        <v>3218</v>
      </c>
      <c r="C1636" s="150" t="s">
        <v>50</v>
      </c>
      <c r="D1636" s="172">
        <v>29.837926864624023</v>
      </c>
      <c r="E1636" s="183">
        <v>29.837926864624023</v>
      </c>
    </row>
    <row r="1637" spans="1:5" ht="30">
      <c r="A1637" s="135" t="s">
        <v>3219</v>
      </c>
      <c r="B1637" s="145" t="s">
        <v>3220</v>
      </c>
      <c r="C1637" s="150" t="s">
        <v>42</v>
      </c>
      <c r="D1637" s="177">
        <v>366.07913208007813</v>
      </c>
      <c r="E1637" s="188">
        <v>366.07913208007813</v>
      </c>
    </row>
    <row r="1638" spans="1:5" ht="30">
      <c r="A1638" s="135" t="s">
        <v>3221</v>
      </c>
      <c r="B1638" s="145" t="s">
        <v>3222</v>
      </c>
      <c r="C1638" s="150" t="s">
        <v>20</v>
      </c>
      <c r="D1638" s="177">
        <v>704.1422119140625</v>
      </c>
      <c r="E1638" s="188">
        <v>704.14227294921875</v>
      </c>
    </row>
    <row r="1639" spans="1:5" ht="30">
      <c r="A1639" s="135" t="s">
        <v>3223</v>
      </c>
      <c r="B1639" s="145" t="s">
        <v>3224</v>
      </c>
      <c r="C1639" s="150" t="s">
        <v>368</v>
      </c>
      <c r="D1639" s="173">
        <v>3153.964111328125</v>
      </c>
      <c r="E1639" s="184">
        <v>3153.964111328125</v>
      </c>
    </row>
    <row r="1640" spans="1:5" ht="30">
      <c r="A1640" s="135" t="s">
        <v>3225</v>
      </c>
      <c r="B1640" s="145" t="s">
        <v>3226</v>
      </c>
      <c r="C1640" s="150" t="s">
        <v>20</v>
      </c>
      <c r="D1640" s="172">
        <v>16.319999694824219</v>
      </c>
      <c r="E1640" s="183">
        <v>16.319999694824219</v>
      </c>
    </row>
    <row r="1641" spans="1:5" ht="30">
      <c r="A1641" s="135" t="s">
        <v>3227</v>
      </c>
      <c r="B1641" s="145" t="s">
        <v>3228</v>
      </c>
      <c r="C1641" s="150" t="s">
        <v>368</v>
      </c>
      <c r="D1641" s="177">
        <v>640.49761962890625</v>
      </c>
      <c r="E1641" s="188">
        <v>640.49761962890625</v>
      </c>
    </row>
    <row r="1642" spans="1:5" ht="45">
      <c r="A1642" s="135" t="s">
        <v>3229</v>
      </c>
      <c r="B1642" s="145" t="s">
        <v>3230</v>
      </c>
      <c r="C1642" s="150" t="s">
        <v>15</v>
      </c>
      <c r="D1642" s="173">
        <v>18969.248046875</v>
      </c>
      <c r="E1642" s="184">
        <v>18969.1640625</v>
      </c>
    </row>
    <row r="1643" spans="1:5" ht="45">
      <c r="A1643" s="135" t="s">
        <v>3231</v>
      </c>
      <c r="B1643" s="145" t="s">
        <v>3232</v>
      </c>
      <c r="C1643" s="150" t="s">
        <v>15</v>
      </c>
      <c r="D1643" s="173">
        <v>81526.3203125</v>
      </c>
      <c r="E1643" s="184">
        <v>81525.4609375</v>
      </c>
    </row>
    <row r="1644" spans="1:5" ht="30">
      <c r="A1644" s="135" t="s">
        <v>3233</v>
      </c>
      <c r="B1644" s="145" t="s">
        <v>3234</v>
      </c>
      <c r="C1644" s="150" t="s">
        <v>15</v>
      </c>
      <c r="D1644" s="173">
        <v>100495.5625</v>
      </c>
      <c r="E1644" s="184">
        <v>100494.625</v>
      </c>
    </row>
    <row r="1645" spans="1:5" ht="45">
      <c r="A1645" s="135" t="s">
        <v>3235</v>
      </c>
      <c r="B1645" s="145" t="s">
        <v>3236</v>
      </c>
      <c r="C1645" s="150" t="s">
        <v>45</v>
      </c>
      <c r="D1645" s="172">
        <v>23.26763916015625</v>
      </c>
      <c r="E1645" s="183">
        <v>23.267778396606445</v>
      </c>
    </row>
    <row r="1646" spans="1:5" ht="45">
      <c r="A1646" s="135" t="s">
        <v>3237</v>
      </c>
      <c r="B1646" s="145" t="s">
        <v>3238</v>
      </c>
      <c r="C1646" s="150" t="s">
        <v>42</v>
      </c>
      <c r="D1646" s="177">
        <v>102.75569915771484</v>
      </c>
      <c r="E1646" s="188">
        <v>102.75264739990234</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13.875241279602051</v>
      </c>
    </row>
    <row r="1653" spans="1:5" ht="30">
      <c r="A1653" s="135" t="s">
        <v>3251</v>
      </c>
      <c r="B1653" s="145" t="s">
        <v>3252</v>
      </c>
      <c r="C1653" s="150" t="s">
        <v>45</v>
      </c>
      <c r="D1653" s="172">
        <v>68.236991882324219</v>
      </c>
      <c r="E1653" s="183">
        <v>68.237274169921875</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2.9588973149657249E-2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6">
        <v>2101.55908203125</v>
      </c>
      <c r="E1660" s="187">
        <v>2101.55908203125</v>
      </c>
    </row>
    <row r="1661" spans="1:5">
      <c r="A1661" s="135" t="s">
        <v>3267</v>
      </c>
      <c r="B1661" s="145" t="s">
        <v>3268</v>
      </c>
      <c r="C1661" s="150" t="s">
        <v>15</v>
      </c>
      <c r="D1661" s="176">
        <v>2101.55908203125</v>
      </c>
      <c r="E1661" s="187">
        <v>2101.55908203125</v>
      </c>
    </row>
    <row r="1662" spans="1:5" ht="30">
      <c r="A1662" s="135" t="s">
        <v>3269</v>
      </c>
      <c r="B1662" s="145" t="s">
        <v>3270</v>
      </c>
      <c r="C1662" s="150" t="s">
        <v>15</v>
      </c>
      <c r="D1662" s="176">
        <v>2035.766845703125</v>
      </c>
      <c r="E1662" s="187">
        <v>2035.766845703125</v>
      </c>
    </row>
    <row r="1663" spans="1:5" ht="30">
      <c r="A1663" s="135" t="s">
        <v>3271</v>
      </c>
      <c r="B1663" s="145" t="s">
        <v>3272</v>
      </c>
      <c r="C1663" s="150" t="s">
        <v>20</v>
      </c>
      <c r="D1663" s="177">
        <v>398.63653564453125</v>
      </c>
      <c r="E1663" s="188">
        <v>398.63653564453125</v>
      </c>
    </row>
    <row r="1664" spans="1:5" ht="30">
      <c r="A1664" s="135" t="s">
        <v>3273</v>
      </c>
      <c r="B1664" s="145" t="s">
        <v>3274</v>
      </c>
      <c r="C1664" s="150" t="s">
        <v>50</v>
      </c>
      <c r="D1664" s="177">
        <v>134.32742309570312</v>
      </c>
      <c r="E1664" s="188">
        <v>134.32742309570312</v>
      </c>
    </row>
    <row r="1665" spans="1:5" ht="30">
      <c r="A1665" s="135" t="s">
        <v>3275</v>
      </c>
      <c r="B1665" s="145" t="s">
        <v>3276</v>
      </c>
      <c r="C1665" s="150" t="s">
        <v>50</v>
      </c>
      <c r="D1665" s="177">
        <v>134.32742309570312</v>
      </c>
      <c r="E1665" s="188">
        <v>134.32742309570312</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79.449996948242188</v>
      </c>
      <c r="E1667" s="183">
        <v>79.449996948242188</v>
      </c>
    </row>
    <row r="1668" spans="1:5">
      <c r="A1668" s="135" t="s">
        <v>3281</v>
      </c>
      <c r="B1668" s="145" t="s">
        <v>728</v>
      </c>
      <c r="C1668" s="150"/>
      <c r="D1668" s="176">
        <v>3000</v>
      </c>
      <c r="E1668" s="187">
        <v>3000</v>
      </c>
    </row>
    <row r="1669" spans="1:5" ht="30">
      <c r="A1669" s="135" t="s">
        <v>3282</v>
      </c>
      <c r="B1669" s="145" t="s">
        <v>3283</v>
      </c>
      <c r="C1669" s="150" t="s">
        <v>15</v>
      </c>
      <c r="D1669" s="172">
        <v>65.792228698730469</v>
      </c>
      <c r="E1669" s="183">
        <v>65.792228698730469</v>
      </c>
    </row>
    <row r="1670" spans="1:5">
      <c r="A1670" s="135" t="s">
        <v>3284</v>
      </c>
      <c r="B1670" s="145" t="s">
        <v>732</v>
      </c>
      <c r="C1670" s="150" t="s">
        <v>45</v>
      </c>
      <c r="D1670" s="172">
        <v>96.869361877441406</v>
      </c>
      <c r="E1670" s="183">
        <v>96.869361877441406</v>
      </c>
    </row>
    <row r="1671" spans="1:5" ht="30">
      <c r="A1671" s="135" t="s">
        <v>3285</v>
      </c>
      <c r="B1671" s="145" t="s">
        <v>3286</v>
      </c>
      <c r="C1671" s="150" t="s">
        <v>15</v>
      </c>
      <c r="D1671" s="176">
        <v>2101.55908203125</v>
      </c>
      <c r="E1671" s="187">
        <v>2101.55908203125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6">
        <v>2101.55908203125</v>
      </c>
      <c r="E1677" s="187">
        <v>2101.55908203125</v>
      </c>
    </row>
    <row r="1678" spans="1:5">
      <c r="A1678" s="135" t="s">
        <v>3298</v>
      </c>
      <c r="B1678" s="145" t="s">
        <v>3299</v>
      </c>
      <c r="C1678" s="150" t="s">
        <v>15</v>
      </c>
      <c r="D1678" s="176">
        <v>2101.55908203125</v>
      </c>
      <c r="E1678" s="187">
        <v>2101.55908203125</v>
      </c>
    </row>
    <row r="1679" spans="1:5" ht="30">
      <c r="A1679" s="135" t="s">
        <v>3300</v>
      </c>
      <c r="B1679" s="145" t="s">
        <v>3301</v>
      </c>
      <c r="C1679" s="150" t="s">
        <v>15</v>
      </c>
      <c r="D1679" s="176">
        <v>2035.766845703125</v>
      </c>
      <c r="E1679" s="187">
        <v>2035.766845703125</v>
      </c>
    </row>
    <row r="1680" spans="1:5" ht="30">
      <c r="A1680" s="135" t="s">
        <v>3302</v>
      </c>
      <c r="B1680" s="145" t="s">
        <v>3303</v>
      </c>
      <c r="C1680" s="150" t="s">
        <v>20</v>
      </c>
      <c r="D1680" s="177">
        <v>398.63653564453125</v>
      </c>
      <c r="E1680" s="188">
        <v>398.63653564453125</v>
      </c>
    </row>
    <row r="1681" spans="1:5" ht="30">
      <c r="A1681" s="135" t="s">
        <v>3304</v>
      </c>
      <c r="B1681" s="145" t="s">
        <v>3305</v>
      </c>
      <c r="C1681" s="150" t="s">
        <v>50</v>
      </c>
      <c r="D1681" s="177">
        <v>134.32742309570312</v>
      </c>
      <c r="E1681" s="188">
        <v>134.32742309570312</v>
      </c>
    </row>
    <row r="1682" spans="1:5" ht="30">
      <c r="A1682" s="135" t="s">
        <v>3306</v>
      </c>
      <c r="B1682" s="145" t="s">
        <v>3307</v>
      </c>
      <c r="C1682" s="150" t="s">
        <v>50</v>
      </c>
      <c r="D1682" s="177">
        <v>134.32742309570312</v>
      </c>
      <c r="E1682" s="188">
        <v>134.32742309570312</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79.449996948242188</v>
      </c>
      <c r="E1684" s="183">
        <v>79.449996948242188</v>
      </c>
    </row>
    <row r="1685" spans="1:5">
      <c r="A1685" s="135" t="s">
        <v>3312</v>
      </c>
      <c r="B1685" s="145" t="s">
        <v>760</v>
      </c>
      <c r="C1685" s="150"/>
      <c r="D1685" s="176">
        <v>3000</v>
      </c>
      <c r="E1685" s="187">
        <v>3000</v>
      </c>
    </row>
    <row r="1686" spans="1:5" ht="30">
      <c r="A1686" s="135" t="s">
        <v>3313</v>
      </c>
      <c r="B1686" s="145" t="s">
        <v>3314</v>
      </c>
      <c r="C1686" s="150" t="s">
        <v>15</v>
      </c>
      <c r="D1686" s="172">
        <v>65.792228698730469</v>
      </c>
      <c r="E1686" s="183">
        <v>65.792228698730469</v>
      </c>
    </row>
    <row r="1687" spans="1:5">
      <c r="A1687" s="135" t="s">
        <v>3315</v>
      </c>
      <c r="B1687" s="145" t="s">
        <v>764</v>
      </c>
      <c r="C1687" s="150" t="s">
        <v>45</v>
      </c>
      <c r="D1687" s="172">
        <v>96.869361877441406</v>
      </c>
      <c r="E1687" s="183">
        <v>96.869361877441406</v>
      </c>
    </row>
    <row r="1688" spans="1:5" ht="30">
      <c r="A1688" s="135" t="s">
        <v>3316</v>
      </c>
      <c r="B1688" s="145" t="s">
        <v>3317</v>
      </c>
      <c r="C1688" s="150" t="s">
        <v>15</v>
      </c>
      <c r="D1688" s="176">
        <v>2101.55908203125</v>
      </c>
      <c r="E1688" s="187">
        <v>2101.55908203125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9307.3955078125</v>
      </c>
      <c r="E1692" s="184">
        <v>9307.3955078125</v>
      </c>
    </row>
    <row r="1693" spans="1:5" ht="30">
      <c r="A1693" s="135" t="s">
        <v>3326</v>
      </c>
      <c r="B1693" s="145" t="s">
        <v>3327</v>
      </c>
      <c r="C1693" s="150" t="s">
        <v>42</v>
      </c>
      <c r="D1693" s="172">
        <v>11.8505859375</v>
      </c>
      <c r="E1693" s="183">
        <v>11.8505859375</v>
      </c>
    </row>
    <row r="1694" spans="1:5" ht="30">
      <c r="A1694" s="135" t="s">
        <v>3328</v>
      </c>
      <c r="B1694" s="145" t="s">
        <v>3329</v>
      </c>
      <c r="C1694" s="150" t="s">
        <v>42</v>
      </c>
      <c r="D1694" s="172">
        <v>38.708522796630859</v>
      </c>
      <c r="E1694" s="183">
        <v>38.708522796630859</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0.67633455991744995</v>
      </c>
      <c r="E1706" s="189">
        <v>0.67633593082427979</v>
      </c>
    </row>
    <row r="1707" spans="1:5" ht="30">
      <c r="A1707" s="135" t="s">
        <v>3350</v>
      </c>
      <c r="B1707" s="145" t="s">
        <v>3351</v>
      </c>
      <c r="C1707" s="150"/>
      <c r="D1707" s="178">
        <v>0.32366549968719482</v>
      </c>
      <c r="E1707" s="189">
        <v>0.32366412878036499</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2.954350970685482E-2</v>
      </c>
      <c r="E1710" s="189">
        <v>2.9543507844209671E-2</v>
      </c>
    </row>
    <row r="1711" spans="1:5" ht="30">
      <c r="A1711" s="135" t="s">
        <v>3354</v>
      </c>
      <c r="B1711" s="145" t="s">
        <v>3355</v>
      </c>
      <c r="C1711" s="150"/>
      <c r="D1711" s="178">
        <v>0.97045642137527466</v>
      </c>
      <c r="E1711" s="189">
        <v>0.97045648097991943</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7.3705777525901794E-2</v>
      </c>
      <c r="E1714" s="189">
        <v>7.3705770075321198E-2</v>
      </c>
    </row>
    <row r="1715" spans="1:5" ht="30">
      <c r="A1715" s="135" t="s">
        <v>3358</v>
      </c>
      <c r="B1715" s="145" t="s">
        <v>3359</v>
      </c>
      <c r="C1715" s="150"/>
      <c r="D1715" s="178">
        <v>0.92629426717758179</v>
      </c>
      <c r="E1715" s="189">
        <v>0.92629426717758179</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0.93563950061798096</v>
      </c>
      <c r="E1718" s="189">
        <v>0.93563950061798096</v>
      </c>
    </row>
    <row r="1719" spans="1:5" ht="30">
      <c r="A1719" s="135" t="s">
        <v>3362</v>
      </c>
      <c r="B1719" s="145" t="s">
        <v>3363</v>
      </c>
      <c r="C1719" s="150"/>
      <c r="D1719" s="178">
        <v>6.4360462129116058E-2</v>
      </c>
      <c r="E1719" s="189">
        <v>6.4360454678535461E-2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0.9562065601348877</v>
      </c>
      <c r="E1723" s="189">
        <v>0.9562065601348877</v>
      </c>
    </row>
    <row r="1724" spans="1:5" ht="30">
      <c r="A1724" s="135" t="s">
        <v>3366</v>
      </c>
      <c r="B1724" s="145" t="s">
        <v>3367</v>
      </c>
      <c r="C1724" s="150"/>
      <c r="D1724" s="179">
        <v>4.4714737468254384E-10</v>
      </c>
      <c r="E1724" s="190">
        <v>4.4714734692696823E-10</v>
      </c>
    </row>
    <row r="1725" spans="1:5" ht="30">
      <c r="A1725" s="135" t="s">
        <v>3368</v>
      </c>
      <c r="B1725" s="145" t="s">
        <v>3369</v>
      </c>
      <c r="C1725" s="150"/>
      <c r="D1725" s="178">
        <v>4.3793514370918274E-2</v>
      </c>
      <c r="E1725" s="189">
        <v>4.3793510645627975E-2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0.96445667743682861</v>
      </c>
      <c r="E1728" s="189">
        <v>0.96445667743682861</v>
      </c>
    </row>
    <row r="1729" spans="1:5" ht="30">
      <c r="A1729" s="135" t="s">
        <v>3372</v>
      </c>
      <c r="B1729" s="145" t="s">
        <v>3373</v>
      </c>
      <c r="C1729" s="150"/>
      <c r="D1729" s="178">
        <v>3.5543344914913177E-2</v>
      </c>
      <c r="E1729" s="189">
        <v>3.5543341189622879E-2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0.96343415975570679</v>
      </c>
      <c r="E1732" s="189">
        <v>0.96343415975570679</v>
      </c>
    </row>
    <row r="1733" spans="1:5" ht="30">
      <c r="A1733" s="135" t="s">
        <v>3376</v>
      </c>
      <c r="B1733" s="145" t="s">
        <v>3377</v>
      </c>
      <c r="C1733" s="150"/>
      <c r="D1733" s="178">
        <v>3.6565825343132019E-2</v>
      </c>
      <c r="E1733" s="189">
        <v>3.6565821617841721E-2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0.97856414318084717</v>
      </c>
      <c r="E1736" s="189">
        <v>0.97856414318084717</v>
      </c>
    </row>
    <row r="1737" spans="1:5" ht="30">
      <c r="A1737" s="135" t="s">
        <v>3380</v>
      </c>
      <c r="B1737" s="145" t="s">
        <v>3381</v>
      </c>
      <c r="C1737" s="150"/>
      <c r="D1737" s="178">
        <v>2.1435972303152084E-2</v>
      </c>
      <c r="E1737" s="189">
        <v>2.1435970440506935E-2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0.94151073694229126</v>
      </c>
      <c r="E1740" s="189">
        <v>0.94151073694229126</v>
      </c>
    </row>
    <row r="1741" spans="1:5" ht="30">
      <c r="A1741" s="135" t="s">
        <v>3384</v>
      </c>
      <c r="B1741" s="145" t="s">
        <v>3385</v>
      </c>
      <c r="C1741" s="150"/>
      <c r="D1741" s="178">
        <v>5.8489192277193069E-2</v>
      </c>
      <c r="E1741" s="189">
        <v>5.8489184826612473E-2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9">
        <v>1.0210356116147068E-8</v>
      </c>
      <c r="E1744" s="190">
        <v>1.0210356116147068E-8</v>
      </c>
    </row>
    <row r="1745" spans="1:5" ht="30">
      <c r="A1745" s="135" t="s">
        <v>3388</v>
      </c>
      <c r="B1745" s="145" t="s">
        <v>3389</v>
      </c>
      <c r="C1745" s="150"/>
      <c r="D1745" s="171">
        <v>1</v>
      </c>
      <c r="E1745" s="182">
        <v>1</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0.1684240996837616</v>
      </c>
      <c r="E1760" s="189">
        <v>0.1684240996837616</v>
      </c>
    </row>
    <row r="1761" spans="1:5" ht="30">
      <c r="A1761" s="135" t="s">
        <v>3404</v>
      </c>
      <c r="B1761" s="145" t="s">
        <v>3405</v>
      </c>
      <c r="C1761" s="150"/>
      <c r="D1761" s="178">
        <v>0.83157587051391602</v>
      </c>
      <c r="E1761" s="189">
        <v>0.83157587051391602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0.10329163074493408</v>
      </c>
      <c r="E1764" s="189">
        <v>0.10329163074493408</v>
      </c>
    </row>
    <row r="1765" spans="1:5" ht="30">
      <c r="A1765" s="135" t="s">
        <v>3408</v>
      </c>
      <c r="B1765" s="145" t="s">
        <v>3409</v>
      </c>
      <c r="C1765" s="150"/>
      <c r="D1765" s="178">
        <v>0.89670836925506592</v>
      </c>
      <c r="E1765" s="189">
        <v>0.89670836925506592</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0.36558425426483154</v>
      </c>
      <c r="E1768" s="189">
        <v>0.36558425426483154</v>
      </c>
    </row>
    <row r="1769" spans="1:5" ht="30">
      <c r="A1769" s="135" t="s">
        <v>3412</v>
      </c>
      <c r="B1769" s="145" t="s">
        <v>3413</v>
      </c>
      <c r="C1769" s="150"/>
      <c r="D1769" s="178">
        <v>0.63441574573516846</v>
      </c>
      <c r="E1769" s="189">
        <v>0.63441574573516846</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0.99782192707061768</v>
      </c>
      <c r="E1784" s="189">
        <v>0.99782192707061768</v>
      </c>
    </row>
    <row r="1785" spans="1:5" ht="30">
      <c r="A1785" s="135" t="s">
        <v>3428</v>
      </c>
      <c r="B1785" s="145" t="s">
        <v>3429</v>
      </c>
      <c r="C1785" s="150"/>
      <c r="D1785" s="180">
        <v>2.1779998205602169E-3</v>
      </c>
      <c r="E1785" s="191">
        <v>2.1779995877295732E-3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0.21154603362083435</v>
      </c>
      <c r="E1789" s="189">
        <v>0.21154603362083435</v>
      </c>
    </row>
    <row r="1790" spans="1:5" ht="30">
      <c r="A1790" s="135" t="s">
        <v>3432</v>
      </c>
      <c r="B1790" s="145" t="s">
        <v>3433</v>
      </c>
      <c r="C1790" s="150"/>
      <c r="D1790" s="178">
        <v>0.21364054083824158</v>
      </c>
      <c r="E1790" s="189">
        <v>0.21364054083824158</v>
      </c>
    </row>
    <row r="1791" spans="1:5" ht="30">
      <c r="A1791" s="135" t="s">
        <v>3434</v>
      </c>
      <c r="B1791" s="145" t="s">
        <v>3435</v>
      </c>
      <c r="C1791" s="150"/>
      <c r="D1791" s="178">
        <v>0.57481348514556885</v>
      </c>
      <c r="E1791" s="189">
        <v>0.57481348514556885</v>
      </c>
    </row>
    <row r="1792" spans="1:5" ht="30">
      <c r="A1792" s="135" t="s">
        <v>3436</v>
      </c>
      <c r="B1792" s="145" t="s">
        <v>3437</v>
      </c>
      <c r="C1792" s="150"/>
      <c r="D1792" s="142" t="s">
        <v>1637</v>
      </c>
      <c r="E1792" s="163" t="s">
        <v>1637</v>
      </c>
    </row>
    <row r="1793" spans="1:5" ht="30">
      <c r="A1793" s="135" t="s">
        <v>3438</v>
      </c>
      <c r="B1793" s="145" t="s">
        <v>3439</v>
      </c>
      <c r="C1793" s="150" t="s">
        <v>42</v>
      </c>
      <c r="D1793" s="177">
        <v>168.64755249023437</v>
      </c>
      <c r="E1793" s="188">
        <v>168.64202880859375</v>
      </c>
    </row>
    <row r="1794" spans="1:5" ht="45">
      <c r="A1794" s="135" t="s">
        <v>3440</v>
      </c>
      <c r="B1794" s="145" t="s">
        <v>3441</v>
      </c>
      <c r="C1794" s="150" t="s">
        <v>42</v>
      </c>
      <c r="D1794" s="172">
        <v>52.644771575927734</v>
      </c>
      <c r="E1794" s="183">
        <v>52.644229888916016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6022.61279296875</v>
      </c>
      <c r="E1796" s="184">
        <v>6022.58837890625</v>
      </c>
    </row>
    <row r="1797" spans="1:5" ht="30">
      <c r="A1797" s="135" t="s">
        <v>3446</v>
      </c>
      <c r="B1797" s="145" t="s">
        <v>3447</v>
      </c>
      <c r="C1797" s="150" t="s">
        <v>45</v>
      </c>
      <c r="D1797" s="171">
        <v>4.8749508857727051</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13.875240325927734</v>
      </c>
    </row>
    <row r="1800" spans="1:5" ht="30">
      <c r="A1800" s="135" t="s">
        <v>3452</v>
      </c>
      <c r="B1800" s="145" t="s">
        <v>3453</v>
      </c>
      <c r="C1800" s="150" t="s">
        <v>45</v>
      </c>
      <c r="D1800" s="172">
        <v>68.236991882324219</v>
      </c>
      <c r="E1800" s="183">
        <v>68.237274169921875</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2.95889712870121E-2</v>
      </c>
    </row>
    <row r="1803" spans="1:5" ht="45">
      <c r="A1803" s="135" t="s">
        <v>3458</v>
      </c>
      <c r="B1803" s="145" t="s">
        <v>3459</v>
      </c>
      <c r="C1803" s="150" t="s">
        <v>94</v>
      </c>
      <c r="D1803" s="177">
        <v>329.61599731445312</v>
      </c>
      <c r="E1803" s="188">
        <v>329.61590576171875</v>
      </c>
    </row>
    <row r="1804" spans="1:5" ht="45">
      <c r="A1804" s="135" t="s">
        <v>3460</v>
      </c>
      <c r="B1804" s="145" t="s">
        <v>3461</v>
      </c>
      <c r="C1804" s="150" t="s">
        <v>97</v>
      </c>
      <c r="D1804" s="177">
        <v>959.980224609375</v>
      </c>
      <c r="E1804" s="188">
        <v>959.980224609375</v>
      </c>
    </row>
    <row r="1805" spans="1:5" ht="45">
      <c r="A1805" s="135" t="s">
        <v>3462</v>
      </c>
      <c r="B1805" s="145" t="s">
        <v>3463</v>
      </c>
      <c r="C1805" s="150"/>
      <c r="D1805" s="177">
        <v>335.87319946289062</v>
      </c>
      <c r="E1805" s="188">
        <v>335.87319946289062</v>
      </c>
    </row>
    <row r="1806" spans="1:5" ht="30">
      <c r="A1806" s="135" t="s">
        <v>3464</v>
      </c>
      <c r="B1806" s="145" t="s">
        <v>3465</v>
      </c>
      <c r="C1806" s="150" t="s">
        <v>20</v>
      </c>
      <c r="D1806" s="178">
        <v>2.3142870515584946E-2</v>
      </c>
      <c r="E1806" s="189">
        <v>2.3142868652939796E-2</v>
      </c>
    </row>
    <row r="1807" spans="1:5" ht="45">
      <c r="A1807" s="135" t="s">
        <v>3466</v>
      </c>
      <c r="B1807" s="145" t="s">
        <v>3467</v>
      </c>
      <c r="C1807" s="150" t="s">
        <v>94</v>
      </c>
      <c r="D1807" s="171">
        <v>8.5840358734130859</v>
      </c>
      <c r="E1807" s="182">
        <v>8.5840702056884766</v>
      </c>
    </row>
    <row r="1808" spans="1:5" ht="45">
      <c r="A1808" s="135" t="s">
        <v>3468</v>
      </c>
      <c r="B1808" s="145" t="s">
        <v>3469</v>
      </c>
      <c r="C1808" s="150" t="s">
        <v>97</v>
      </c>
      <c r="D1808" s="172">
        <v>25.000322341918945</v>
      </c>
      <c r="E1808" s="183">
        <v>25.000425338745117</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4.8749508857727051</v>
      </c>
      <c r="E1813" s="182">
        <v>4.8749728202819824</v>
      </c>
    </row>
    <row r="1814" spans="1:5" ht="30">
      <c r="A1814" s="135" t="s">
        <v>3480</v>
      </c>
      <c r="B1814" s="145" t="s">
        <v>3481</v>
      </c>
      <c r="C1814" s="150" t="s">
        <v>45</v>
      </c>
      <c r="D1814" s="172">
        <v>13.875600814819336</v>
      </c>
      <c r="E1814" s="183">
        <v>13.875240325927734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720.7506103515625</v>
      </c>
      <c r="E1831" s="188">
        <v>720.75067138671875</v>
      </c>
    </row>
    <row r="1832" spans="1:5" ht="45">
      <c r="A1832" s="135" t="s">
        <v>3516</v>
      </c>
      <c r="B1832" s="145" t="s">
        <v>3517</v>
      </c>
      <c r="C1832" s="150" t="s">
        <v>50</v>
      </c>
      <c r="D1832" s="177">
        <v>137.14225769042969</v>
      </c>
      <c r="E1832" s="188">
        <v>137.14225769042969</v>
      </c>
    </row>
    <row r="1833" spans="1:5" ht="45">
      <c r="A1833" s="135" t="s">
        <v>3518</v>
      </c>
      <c r="B1833" s="145" t="s">
        <v>3519</v>
      </c>
      <c r="C1833" s="150" t="s">
        <v>368</v>
      </c>
      <c r="D1833" s="173">
        <v>3168.456298828125</v>
      </c>
      <c r="E1833" s="184">
        <v>3168.456298828125</v>
      </c>
    </row>
    <row r="1834" spans="1:5" ht="45">
      <c r="A1834" s="135" t="s">
        <v>3520</v>
      </c>
      <c r="B1834" s="145" t="s">
        <v>3521</v>
      </c>
      <c r="C1834" s="150" t="s">
        <v>42</v>
      </c>
      <c r="D1834" s="177">
        <v>446.1302490234375</v>
      </c>
      <c r="E1834" s="188">
        <v>446.1302490234375</v>
      </c>
    </row>
    <row r="1835" spans="1:5" ht="45">
      <c r="A1835" s="135" t="s">
        <v>3522</v>
      </c>
      <c r="B1835" s="145" t="s">
        <v>3523</v>
      </c>
      <c r="C1835" s="150" t="s">
        <v>20</v>
      </c>
      <c r="D1835" s="177">
        <v>720.7506103515625</v>
      </c>
      <c r="E1835" s="188">
        <v>720.75067138671875</v>
      </c>
    </row>
    <row r="1836" spans="1:5" ht="45">
      <c r="A1836" s="135" t="s">
        <v>3524</v>
      </c>
      <c r="B1836" s="145" t="s">
        <v>3525</v>
      </c>
      <c r="C1836" s="150" t="s">
        <v>50</v>
      </c>
      <c r="D1836" s="177">
        <v>135.78440856933594</v>
      </c>
      <c r="E1836" s="188">
        <v>135.78440856933594</v>
      </c>
    </row>
    <row r="1837" spans="1:5" ht="45">
      <c r="A1837" s="135" t="s">
        <v>3526</v>
      </c>
      <c r="B1837" s="145" t="s">
        <v>3527</v>
      </c>
      <c r="C1837" s="150" t="s">
        <v>42</v>
      </c>
      <c r="D1837" s="177">
        <v>508</v>
      </c>
      <c r="E1837" s="188">
        <v>508</v>
      </c>
    </row>
    <row r="1838" spans="1:5" ht="45">
      <c r="A1838" s="135" t="s">
        <v>3528</v>
      </c>
      <c r="B1838" s="145" t="s">
        <v>3529</v>
      </c>
      <c r="C1838" s="150" t="s">
        <v>368</v>
      </c>
      <c r="D1838" s="173">
        <v>3351.860595703125</v>
      </c>
      <c r="E1838" s="184">
        <v>3351.860595703125</v>
      </c>
    </row>
    <row r="1839" spans="1:5" ht="45">
      <c r="A1839" s="135" t="s">
        <v>3530</v>
      </c>
      <c r="B1839" s="145" t="s">
        <v>3531</v>
      </c>
      <c r="C1839" s="150" t="s">
        <v>20</v>
      </c>
      <c r="D1839" s="176">
        <v>1208.8153076171875</v>
      </c>
      <c r="E1839" s="187">
        <v>1208.807373046875</v>
      </c>
    </row>
    <row r="1840" spans="1:5" ht="45">
      <c r="A1840" s="135" t="s">
        <v>3532</v>
      </c>
      <c r="B1840" s="145" t="s">
        <v>3533</v>
      </c>
      <c r="C1840" s="150" t="s">
        <v>20</v>
      </c>
      <c r="D1840" s="171">
        <v>7.2431411743164062</v>
      </c>
      <c r="E1840" s="182">
        <v>7.243110179901123</v>
      </c>
    </row>
    <row r="1841" spans="1:5" ht="45">
      <c r="A1841" s="135" t="s">
        <v>3534</v>
      </c>
      <c r="B1841" s="145" t="s">
        <v>3535</v>
      </c>
      <c r="C1841" s="150" t="s">
        <v>42</v>
      </c>
      <c r="D1841" s="176">
        <v>1074.2999267578125</v>
      </c>
      <c r="E1841" s="187">
        <v>1074.2999267578125</v>
      </c>
    </row>
    <row r="1842" spans="1:5" ht="45">
      <c r="A1842" s="135" t="s">
        <v>3536</v>
      </c>
      <c r="B1842" s="145" t="s">
        <v>3537</v>
      </c>
      <c r="C1842" s="150" t="s">
        <v>42</v>
      </c>
      <c r="D1842" s="177">
        <v>993.72406005859375</v>
      </c>
      <c r="E1842" s="188">
        <v>993.723388671875</v>
      </c>
    </row>
    <row r="1843" spans="1:5" ht="45">
      <c r="A1843" s="135" t="s">
        <v>3538</v>
      </c>
      <c r="B1843" s="145" t="s">
        <v>3539</v>
      </c>
      <c r="C1843" s="150" t="s">
        <v>15</v>
      </c>
      <c r="D1843" s="173">
        <v>36719.63671875</v>
      </c>
      <c r="E1843" s="184">
        <v>36719.63671875</v>
      </c>
    </row>
    <row r="1844" spans="1:5" ht="30">
      <c r="A1844" s="135" t="s">
        <v>3540</v>
      </c>
      <c r="B1844" s="145" t="s">
        <v>3541</v>
      </c>
      <c r="C1844" s="150" t="s">
        <v>15</v>
      </c>
      <c r="D1844" s="176">
        <v>2074.659423828125</v>
      </c>
      <c r="E1844" s="187">
        <v>2074.659423828125</v>
      </c>
    </row>
    <row r="1845" spans="1:5" ht="45">
      <c r="A1845" s="135" t="s">
        <v>3542</v>
      </c>
      <c r="B1845" s="145" t="s">
        <v>3543</v>
      </c>
      <c r="C1845" s="150" t="s">
        <v>15</v>
      </c>
      <c r="D1845" s="176">
        <v>2201.347900390625</v>
      </c>
      <c r="E1845" s="187">
        <v>2201.348388671875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1.3578470945358276</v>
      </c>
      <c r="E1847" s="182">
        <v>1.3578470945358276</v>
      </c>
    </row>
    <row r="1848" spans="1:5" ht="30">
      <c r="A1848" s="135" t="s">
        <v>3548</v>
      </c>
      <c r="B1848" s="145" t="s">
        <v>3549</v>
      </c>
      <c r="C1848" s="150"/>
      <c r="D1848" s="142" t="s">
        <v>1637</v>
      </c>
      <c r="E1848" s="163" t="s">
        <v>1637</v>
      </c>
    </row>
    <row r="1849" spans="1:5" ht="30">
      <c r="A1849" s="135" t="s">
        <v>3550</v>
      </c>
      <c r="B1849" s="145" t="s">
        <v>3551</v>
      </c>
      <c r="C1849" s="150" t="s">
        <v>20</v>
      </c>
      <c r="D1849" s="177">
        <v>660.68060302734375</v>
      </c>
      <c r="E1849" s="188">
        <v>660.6806640625</v>
      </c>
    </row>
    <row r="1850" spans="1:5" ht="30">
      <c r="A1850" s="135" t="s">
        <v>3552</v>
      </c>
      <c r="B1850" s="145" t="s">
        <v>3553</v>
      </c>
      <c r="C1850" s="150" t="s">
        <v>50</v>
      </c>
      <c r="D1850" s="177">
        <v>139.8988037109375</v>
      </c>
      <c r="E1850" s="188">
        <v>139.8988037109375</v>
      </c>
    </row>
    <row r="1851" spans="1:5" ht="30">
      <c r="A1851" s="135" t="s">
        <v>3554</v>
      </c>
      <c r="B1851" s="145" t="s">
        <v>3555</v>
      </c>
      <c r="C1851" s="150" t="s">
        <v>368</v>
      </c>
      <c r="D1851" s="173">
        <v>3017.916015625</v>
      </c>
      <c r="E1851" s="184">
        <v>3017.916015625</v>
      </c>
    </row>
    <row r="1852" spans="1:5" ht="30">
      <c r="A1852" s="135" t="s">
        <v>3556</v>
      </c>
      <c r="B1852" s="145" t="s">
        <v>3557</v>
      </c>
      <c r="C1852" s="150" t="s">
        <v>42</v>
      </c>
      <c r="D1852" s="177">
        <v>404.00283813476562</v>
      </c>
      <c r="E1852" s="188">
        <v>404.00283813476562</v>
      </c>
    </row>
    <row r="1853" spans="1:5" ht="30">
      <c r="A1853" s="135" t="s">
        <v>3558</v>
      </c>
      <c r="B1853" s="145" t="s">
        <v>3559</v>
      </c>
      <c r="C1853" s="150" t="s">
        <v>20</v>
      </c>
      <c r="D1853" s="177">
        <v>660.68060302734375</v>
      </c>
      <c r="E1853" s="188">
        <v>660.6806640625</v>
      </c>
    </row>
    <row r="1854" spans="1:5" ht="30">
      <c r="A1854" s="135" t="s">
        <v>3560</v>
      </c>
      <c r="B1854" s="145" t="s">
        <v>3561</v>
      </c>
      <c r="C1854" s="150" t="s">
        <v>50</v>
      </c>
      <c r="D1854" s="177">
        <v>138.513671875</v>
      </c>
      <c r="E1854" s="188">
        <v>138.513671875</v>
      </c>
    </row>
    <row r="1855" spans="1:5" ht="30">
      <c r="A1855" s="135" t="s">
        <v>3562</v>
      </c>
      <c r="B1855" s="145" t="s">
        <v>3563</v>
      </c>
      <c r="C1855" s="150" t="s">
        <v>42</v>
      </c>
      <c r="D1855" s="177">
        <v>410</v>
      </c>
      <c r="E1855" s="188">
        <v>410</v>
      </c>
    </row>
    <row r="1856" spans="1:5" ht="30">
      <c r="A1856" s="135" t="s">
        <v>3564</v>
      </c>
      <c r="B1856" s="145" t="s">
        <v>3565</v>
      </c>
      <c r="C1856" s="150" t="s">
        <v>368</v>
      </c>
      <c r="D1856" s="173">
        <v>3043.673095703125</v>
      </c>
      <c r="E1856" s="184">
        <v>3043.673095703125</v>
      </c>
    </row>
    <row r="1857" spans="1:5" ht="30">
      <c r="A1857" s="135" t="s">
        <v>3566</v>
      </c>
      <c r="B1857" s="145" t="s">
        <v>3567</v>
      </c>
      <c r="C1857" s="150" t="s">
        <v>20</v>
      </c>
      <c r="D1857" s="176">
        <v>1208.8153076171875</v>
      </c>
      <c r="E1857" s="187">
        <v>1208.807373046875</v>
      </c>
    </row>
    <row r="1858" spans="1:5" ht="30">
      <c r="A1858" s="135" t="s">
        <v>3568</v>
      </c>
      <c r="B1858" s="145" t="s">
        <v>3569</v>
      </c>
      <c r="C1858" s="150" t="s">
        <v>20</v>
      </c>
      <c r="D1858" s="171">
        <v>7.2431411743164062</v>
      </c>
      <c r="E1858" s="182">
        <v>7.243110179901123</v>
      </c>
    </row>
    <row r="1859" spans="1:5" ht="30">
      <c r="A1859" s="135" t="s">
        <v>3570</v>
      </c>
      <c r="B1859" s="145" t="s">
        <v>3571</v>
      </c>
      <c r="C1859" s="150" t="s">
        <v>42</v>
      </c>
      <c r="D1859" s="177">
        <v>750.76409912109375</v>
      </c>
      <c r="E1859" s="188">
        <v>750.7613525390625</v>
      </c>
    </row>
    <row r="1860" spans="1:5" ht="30">
      <c r="A1860" s="135" t="s">
        <v>3572</v>
      </c>
      <c r="B1860" s="145" t="s">
        <v>3573</v>
      </c>
      <c r="C1860" s="150" t="s">
        <v>42</v>
      </c>
      <c r="D1860" s="177">
        <v>739.23492431640625</v>
      </c>
      <c r="E1860" s="188">
        <v>739.23193359375</v>
      </c>
    </row>
    <row r="1861" spans="1:5" ht="30">
      <c r="A1861" s="135" t="s">
        <v>3574</v>
      </c>
      <c r="B1861" s="145" t="s">
        <v>3575</v>
      </c>
      <c r="C1861" s="150" t="s">
        <v>15</v>
      </c>
      <c r="D1861" s="173">
        <v>4727.0576171875</v>
      </c>
      <c r="E1861" s="184">
        <v>4727.05810546875</v>
      </c>
    </row>
    <row r="1862" spans="1:5" ht="30">
      <c r="A1862" s="135" t="s">
        <v>3576</v>
      </c>
      <c r="B1862" s="145" t="s">
        <v>3577</v>
      </c>
      <c r="C1862" s="150" t="s">
        <v>15</v>
      </c>
      <c r="D1862" s="177">
        <v>267.07876586914062</v>
      </c>
      <c r="E1862" s="188">
        <v>267.07879638671875</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1.3851327896118164</v>
      </c>
      <c r="E1865" s="182">
        <v>1.3851327896118164</v>
      </c>
    </row>
    <row r="1866" spans="1:5" ht="30">
      <c r="A1866" s="135" t="s">
        <v>3584</v>
      </c>
      <c r="B1866" s="145" t="s">
        <v>3585</v>
      </c>
      <c r="C1866" s="150"/>
      <c r="D1866" s="142" t="s">
        <v>1637</v>
      </c>
      <c r="E1866" s="163" t="s">
        <v>1637</v>
      </c>
    </row>
    <row r="1867" spans="1:5" ht="30">
      <c r="A1867" s="135" t="s">
        <v>3586</v>
      </c>
      <c r="B1867" s="145" t="s">
        <v>3587</v>
      </c>
      <c r="C1867" s="150" t="s">
        <v>20</v>
      </c>
      <c r="D1867" s="177">
        <v>660.68060302734375</v>
      </c>
      <c r="E1867" s="188">
        <v>660.6806640625</v>
      </c>
    </row>
    <row r="1868" spans="1:5" ht="30">
      <c r="A1868" s="135" t="s">
        <v>3588</v>
      </c>
      <c r="B1868" s="145" t="s">
        <v>3589</v>
      </c>
      <c r="C1868" s="150" t="s">
        <v>50</v>
      </c>
      <c r="D1868" s="177">
        <v>141.29779052734375</v>
      </c>
      <c r="E1868" s="188">
        <v>141.29779052734375</v>
      </c>
    </row>
    <row r="1869" spans="1:5" ht="30">
      <c r="A1869" s="135" t="s">
        <v>3590</v>
      </c>
      <c r="B1869" s="145" t="s">
        <v>3591</v>
      </c>
      <c r="C1869" s="150" t="s">
        <v>368</v>
      </c>
      <c r="D1869" s="176">
        <v>2634.70458984375</v>
      </c>
      <c r="E1869" s="187">
        <v>2634.70458984375</v>
      </c>
    </row>
    <row r="1870" spans="1:5" ht="30">
      <c r="A1870" s="135" t="s">
        <v>3592</v>
      </c>
      <c r="B1870" s="145" t="s">
        <v>3593</v>
      </c>
      <c r="C1870" s="150" t="s">
        <v>42</v>
      </c>
      <c r="D1870" s="177">
        <v>337.399169921875</v>
      </c>
      <c r="E1870" s="188">
        <v>337.399169921875</v>
      </c>
    </row>
    <row r="1871" spans="1:5" ht="30">
      <c r="A1871" s="135" t="s">
        <v>3594</v>
      </c>
      <c r="B1871" s="145" t="s">
        <v>3595</v>
      </c>
      <c r="C1871" s="150" t="s">
        <v>20</v>
      </c>
      <c r="D1871" s="177">
        <v>660.68060302734375</v>
      </c>
      <c r="E1871" s="188">
        <v>660.6806640625</v>
      </c>
    </row>
    <row r="1872" spans="1:5" ht="30">
      <c r="A1872" s="135" t="s">
        <v>3596</v>
      </c>
      <c r="B1872" s="145" t="s">
        <v>3597</v>
      </c>
      <c r="C1872" s="150" t="s">
        <v>50</v>
      </c>
      <c r="D1872" s="177">
        <v>139.89878845214844</v>
      </c>
      <c r="E1872" s="188">
        <v>139.89878845214844</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3">
        <v>3017.916015625</v>
      </c>
      <c r="E1874" s="184">
        <v>3017.916015625</v>
      </c>
    </row>
    <row r="1875" spans="1:5" ht="30">
      <c r="A1875" s="135" t="s">
        <v>3602</v>
      </c>
      <c r="B1875" s="145" t="s">
        <v>3603</v>
      </c>
      <c r="C1875" s="150" t="s">
        <v>20</v>
      </c>
      <c r="D1875" s="176">
        <v>1208.8153076171875</v>
      </c>
      <c r="E1875" s="187">
        <v>1208.807373046875</v>
      </c>
    </row>
    <row r="1876" spans="1:5" ht="30">
      <c r="A1876" s="135" t="s">
        <v>3604</v>
      </c>
      <c r="B1876" s="145" t="s">
        <v>3605</v>
      </c>
      <c r="C1876" s="150" t="s">
        <v>20</v>
      </c>
      <c r="D1876" s="171">
        <v>7.2431411743164062</v>
      </c>
      <c r="E1876" s="182">
        <v>7.243110179901123</v>
      </c>
    </row>
    <row r="1877" spans="1:5" ht="30">
      <c r="A1877" s="135" t="s">
        <v>3606</v>
      </c>
      <c r="B1877" s="145" t="s">
        <v>3607</v>
      </c>
      <c r="C1877" s="150" t="s">
        <v>42</v>
      </c>
      <c r="D1877" s="177">
        <v>739.23602294921875</v>
      </c>
      <c r="E1877" s="188">
        <v>739.2330322265625</v>
      </c>
    </row>
    <row r="1878" spans="1:5" ht="30">
      <c r="A1878" s="135" t="s">
        <v>3608</v>
      </c>
      <c r="B1878" s="145" t="s">
        <v>3609</v>
      </c>
      <c r="C1878" s="150" t="s">
        <v>42</v>
      </c>
      <c r="D1878" s="177">
        <v>564.2540283203125</v>
      </c>
      <c r="E1878" s="188">
        <v>564.24932861328125</v>
      </c>
    </row>
    <row r="1879" spans="1:5" ht="30">
      <c r="A1879" s="135" t="s">
        <v>3610</v>
      </c>
      <c r="B1879" s="145" t="s">
        <v>3611</v>
      </c>
      <c r="C1879" s="150" t="s">
        <v>15</v>
      </c>
      <c r="D1879" s="173">
        <v>70328.953125</v>
      </c>
      <c r="E1879" s="184">
        <v>70328.9609375</v>
      </c>
    </row>
    <row r="1880" spans="1:5" ht="30">
      <c r="A1880" s="135" t="s">
        <v>3612</v>
      </c>
      <c r="B1880" s="145" t="s">
        <v>3613</v>
      </c>
      <c r="C1880" s="150" t="s">
        <v>15</v>
      </c>
      <c r="D1880" s="173">
        <v>3973.5859375</v>
      </c>
      <c r="E1880" s="184">
        <v>3973.586181640625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1.3989944458007813</v>
      </c>
      <c r="E1883" s="182">
        <v>1.3989944458007813</v>
      </c>
    </row>
    <row r="1884" spans="1:5" ht="30">
      <c r="A1884" s="135" t="s">
        <v>3620</v>
      </c>
      <c r="B1884" s="145" t="s">
        <v>3621</v>
      </c>
      <c r="C1884" s="150"/>
      <c r="D1884" s="142" t="s">
        <v>1637</v>
      </c>
      <c r="E1884" s="163" t="s">
        <v>1637</v>
      </c>
    </row>
    <row r="1885" spans="1:5" ht="45">
      <c r="A1885" s="135" t="s">
        <v>3622</v>
      </c>
      <c r="B1885" s="145" t="s">
        <v>3623</v>
      </c>
      <c r="C1885" s="150" t="s">
        <v>20</v>
      </c>
      <c r="D1885" s="177">
        <v>704.1422119140625</v>
      </c>
      <c r="E1885" s="188">
        <v>704.14227294921875</v>
      </c>
    </row>
    <row r="1886" spans="1:5" ht="45">
      <c r="A1886" s="135" t="s">
        <v>3624</v>
      </c>
      <c r="B1886" s="145" t="s">
        <v>3625</v>
      </c>
      <c r="C1886" s="150" t="s">
        <v>50</v>
      </c>
      <c r="D1886" s="172">
        <v>29.542501449584961</v>
      </c>
      <c r="E1886" s="183">
        <v>29.542501449584961</v>
      </c>
    </row>
    <row r="1887" spans="1:5" ht="45">
      <c r="A1887" s="135" t="s">
        <v>3626</v>
      </c>
      <c r="B1887" s="145" t="s">
        <v>3627</v>
      </c>
      <c r="C1887" s="150" t="s">
        <v>368</v>
      </c>
      <c r="D1887" s="173">
        <v>3426.12109375</v>
      </c>
      <c r="E1887" s="184">
        <v>3426.12109375</v>
      </c>
    </row>
    <row r="1888" spans="1:5" ht="45">
      <c r="A1888" s="135" t="s">
        <v>3628</v>
      </c>
      <c r="B1888" s="145" t="s">
        <v>3629</v>
      </c>
      <c r="C1888" s="150" t="s">
        <v>42</v>
      </c>
      <c r="D1888" s="177">
        <v>486.00051879882813</v>
      </c>
      <c r="E1888" s="188">
        <v>486.00051879882813</v>
      </c>
    </row>
    <row r="1889" spans="1:5" ht="45">
      <c r="A1889" s="135" t="s">
        <v>3630</v>
      </c>
      <c r="B1889" s="145" t="s">
        <v>3631</v>
      </c>
      <c r="C1889" s="150" t="s">
        <v>20</v>
      </c>
      <c r="D1889" s="177">
        <v>704.1422119140625</v>
      </c>
      <c r="E1889" s="188">
        <v>704.14227294921875</v>
      </c>
    </row>
    <row r="1890" spans="1:5" ht="45">
      <c r="A1890" s="135" t="s">
        <v>3632</v>
      </c>
      <c r="B1890" s="145" t="s">
        <v>3633</v>
      </c>
      <c r="C1890" s="150" t="s">
        <v>50</v>
      </c>
      <c r="D1890" s="172">
        <v>29.25</v>
      </c>
      <c r="E1890" s="183">
        <v>29.25</v>
      </c>
    </row>
    <row r="1891" spans="1:5" ht="45">
      <c r="A1891" s="135" t="s">
        <v>3634</v>
      </c>
      <c r="B1891" s="145" t="s">
        <v>3635</v>
      </c>
      <c r="C1891" s="150" t="s">
        <v>42</v>
      </c>
      <c r="D1891" s="177">
        <v>536.280029296875</v>
      </c>
      <c r="E1891" s="188">
        <v>536.280029296875</v>
      </c>
    </row>
    <row r="1892" spans="1:5" ht="45">
      <c r="A1892" s="135" t="s">
        <v>3636</v>
      </c>
      <c r="B1892" s="145" t="s">
        <v>3637</v>
      </c>
      <c r="C1892" s="150" t="s">
        <v>368</v>
      </c>
      <c r="D1892" s="173">
        <v>3539.390869140625</v>
      </c>
      <c r="E1892" s="184">
        <v>3539.390869140625</v>
      </c>
    </row>
    <row r="1893" spans="1:5" ht="30">
      <c r="A1893" s="135" t="s">
        <v>3638</v>
      </c>
      <c r="B1893" s="145" t="s">
        <v>3639</v>
      </c>
      <c r="C1893" s="150" t="s">
        <v>20</v>
      </c>
      <c r="D1893" s="176">
        <v>1208.8153076171875</v>
      </c>
      <c r="E1893" s="187">
        <v>1208.807373046875</v>
      </c>
    </row>
    <row r="1894" spans="1:5" ht="45">
      <c r="A1894" s="135" t="s">
        <v>3640</v>
      </c>
      <c r="B1894" s="145" t="s">
        <v>3641</v>
      </c>
      <c r="C1894" s="150" t="s">
        <v>20</v>
      </c>
      <c r="D1894" s="171">
        <v>7.2431411743164062</v>
      </c>
      <c r="E1894" s="182">
        <v>7.243110179901123</v>
      </c>
    </row>
    <row r="1895" spans="1:5" ht="45">
      <c r="A1895" s="135" t="s">
        <v>3642</v>
      </c>
      <c r="B1895" s="145" t="s">
        <v>3643</v>
      </c>
      <c r="C1895" s="150" t="s">
        <v>42</v>
      </c>
      <c r="D1895" s="177">
        <v>868.0078125</v>
      </c>
      <c r="E1895" s="188">
        <v>868.00640869140625</v>
      </c>
    </row>
    <row r="1896" spans="1:5" ht="45">
      <c r="A1896" s="135" t="s">
        <v>3644</v>
      </c>
      <c r="B1896" s="145" t="s">
        <v>3645</v>
      </c>
      <c r="C1896" s="150" t="s">
        <v>42</v>
      </c>
      <c r="D1896" s="177">
        <v>814.924560546875</v>
      </c>
      <c r="E1896" s="188">
        <v>814.92279052734375</v>
      </c>
    </row>
    <row r="1897" spans="1:5" ht="45">
      <c r="A1897" s="135" t="s">
        <v>3646</v>
      </c>
      <c r="B1897" s="145" t="s">
        <v>3647</v>
      </c>
      <c r="C1897" s="150" t="s">
        <v>15</v>
      </c>
      <c r="D1897" s="173">
        <v>22155.33984375</v>
      </c>
      <c r="E1897" s="184">
        <v>22155.341796875</v>
      </c>
    </row>
    <row r="1898" spans="1:5" ht="30">
      <c r="A1898" s="135" t="s">
        <v>3648</v>
      </c>
      <c r="B1898" s="145" t="s">
        <v>3649</v>
      </c>
      <c r="C1898" s="150" t="s">
        <v>15</v>
      </c>
      <c r="D1898" s="176">
        <v>1251.7767333984375</v>
      </c>
      <c r="E1898" s="187">
        <v>1251.77685546875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0.29250079393386841</v>
      </c>
      <c r="E1901" s="189">
        <v>0.29250079393386841</v>
      </c>
    </row>
    <row r="1902" spans="1:5" ht="30">
      <c r="A1902" s="135" t="s">
        <v>3656</v>
      </c>
      <c r="B1902" s="145" t="s">
        <v>3657</v>
      </c>
      <c r="C1902" s="150"/>
      <c r="D1902" s="142" t="s">
        <v>1637</v>
      </c>
      <c r="E1902" s="163" t="s">
        <v>1637</v>
      </c>
    </row>
    <row r="1903" spans="1:5" ht="45">
      <c r="A1903" s="135" t="s">
        <v>3658</v>
      </c>
      <c r="B1903" s="145" t="s">
        <v>3659</v>
      </c>
      <c r="C1903" s="150" t="s">
        <v>20</v>
      </c>
      <c r="D1903" s="177">
        <v>734.62060546875</v>
      </c>
      <c r="E1903" s="188">
        <v>734.62066650390625</v>
      </c>
    </row>
    <row r="1904" spans="1:5" ht="45">
      <c r="A1904" s="135" t="s">
        <v>3660</v>
      </c>
      <c r="B1904" s="145" t="s">
        <v>3661</v>
      </c>
      <c r="C1904" s="150" t="s">
        <v>50</v>
      </c>
      <c r="D1904" s="177">
        <v>135.78439331054687</v>
      </c>
      <c r="E1904" s="188">
        <v>135.78439331054687</v>
      </c>
    </row>
    <row r="1905" spans="1:5" ht="45">
      <c r="A1905" s="135" t="s">
        <v>3662</v>
      </c>
      <c r="B1905" s="145" t="s">
        <v>3663</v>
      </c>
      <c r="C1905" s="150" t="s">
        <v>368</v>
      </c>
      <c r="D1905" s="173">
        <v>3300.4697265625</v>
      </c>
      <c r="E1905" s="184">
        <v>3300.4697265625</v>
      </c>
    </row>
    <row r="1906" spans="1:5" ht="45">
      <c r="A1906" s="135" t="s">
        <v>3664</v>
      </c>
      <c r="B1906" s="145" t="s">
        <v>3665</v>
      </c>
      <c r="C1906" s="150" t="s">
        <v>42</v>
      </c>
      <c r="D1906" s="177">
        <v>489.68106079101562</v>
      </c>
      <c r="E1906" s="188">
        <v>489.68106079101562</v>
      </c>
    </row>
    <row r="1907" spans="1:5" ht="45">
      <c r="A1907" s="135" t="s">
        <v>3666</v>
      </c>
      <c r="B1907" s="145" t="s">
        <v>3667</v>
      </c>
      <c r="C1907" s="150" t="s">
        <v>20</v>
      </c>
      <c r="D1907" s="177">
        <v>734.62060546875</v>
      </c>
      <c r="E1907" s="188">
        <v>734.62066650390625</v>
      </c>
    </row>
    <row r="1908" spans="1:5" ht="45">
      <c r="A1908" s="135" t="s">
        <v>3668</v>
      </c>
      <c r="B1908" s="145" t="s">
        <v>3669</v>
      </c>
      <c r="C1908" s="150" t="s">
        <v>50</v>
      </c>
      <c r="D1908" s="177">
        <v>134.44000244140625</v>
      </c>
      <c r="E1908" s="188">
        <v>134.44000244140625</v>
      </c>
    </row>
    <row r="1909" spans="1:5" ht="45">
      <c r="A1909" s="135" t="s">
        <v>3670</v>
      </c>
      <c r="B1909" s="145" t="s">
        <v>3671</v>
      </c>
      <c r="C1909" s="150" t="s">
        <v>42</v>
      </c>
      <c r="D1909" s="177">
        <v>536.280029296875</v>
      </c>
      <c r="E1909" s="188">
        <v>536.280029296875</v>
      </c>
    </row>
    <row r="1910" spans="1:5" ht="45">
      <c r="A1910" s="135" t="s">
        <v>3672</v>
      </c>
      <c r="B1910" s="145" t="s">
        <v>3673</v>
      </c>
      <c r="C1910" s="150" t="s">
        <v>368</v>
      </c>
      <c r="D1910" s="173">
        <v>3430.31982421875</v>
      </c>
      <c r="E1910" s="184">
        <v>3430.31982421875</v>
      </c>
    </row>
    <row r="1911" spans="1:5" ht="30">
      <c r="A1911" s="135" t="s">
        <v>3674</v>
      </c>
      <c r="B1911" s="145" t="s">
        <v>3675</v>
      </c>
      <c r="C1911" s="150" t="s">
        <v>20</v>
      </c>
      <c r="D1911" s="176">
        <v>1208.8153076171875</v>
      </c>
      <c r="E1911" s="187">
        <v>1208.807373046875</v>
      </c>
    </row>
    <row r="1912" spans="1:5" ht="45">
      <c r="A1912" s="135" t="s">
        <v>3676</v>
      </c>
      <c r="B1912" s="145" t="s">
        <v>3677</v>
      </c>
      <c r="C1912" s="150" t="s">
        <v>20</v>
      </c>
      <c r="D1912" s="171">
        <v>7.2431411743164062</v>
      </c>
      <c r="E1912" s="182">
        <v>7.243110179901123</v>
      </c>
    </row>
    <row r="1913" spans="1:5" ht="45">
      <c r="A1913" s="135" t="s">
        <v>3678</v>
      </c>
      <c r="B1913" s="145" t="s">
        <v>3679</v>
      </c>
      <c r="C1913" s="150" t="s">
        <v>42</v>
      </c>
      <c r="D1913" s="177">
        <v>814.92474365234375</v>
      </c>
      <c r="E1913" s="188">
        <v>814.9228515625</v>
      </c>
    </row>
    <row r="1914" spans="1:5" ht="45">
      <c r="A1914" s="135" t="s">
        <v>3680</v>
      </c>
      <c r="B1914" s="145" t="s">
        <v>3681</v>
      </c>
      <c r="C1914" s="150" t="s">
        <v>42</v>
      </c>
      <c r="D1914" s="177">
        <v>750.763427734375</v>
      </c>
      <c r="E1914" s="188">
        <v>750.76092529296875</v>
      </c>
    </row>
    <row r="1915" spans="1:5" ht="45">
      <c r="A1915" s="135" t="s">
        <v>3682</v>
      </c>
      <c r="B1915" s="145" t="s">
        <v>3683</v>
      </c>
      <c r="C1915" s="150" t="s">
        <v>15</v>
      </c>
      <c r="D1915" s="173">
        <v>26497.75390625</v>
      </c>
      <c r="E1915" s="184">
        <v>26497.75390625</v>
      </c>
    </row>
    <row r="1916" spans="1:5" ht="30">
      <c r="A1916" s="135" t="s">
        <v>3684</v>
      </c>
      <c r="B1916" s="145" t="s">
        <v>3685</v>
      </c>
      <c r="C1916" s="150" t="s">
        <v>15</v>
      </c>
      <c r="D1916" s="176">
        <v>1497.1231689453125</v>
      </c>
      <c r="E1916" s="187">
        <v>1497.1231689453125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1.3443977832794189</v>
      </c>
      <c r="E1919" s="182">
        <v>1.3443977832794189</v>
      </c>
    </row>
    <row r="1920" spans="1:5" ht="30">
      <c r="A1920" s="135" t="s">
        <v>3692</v>
      </c>
      <c r="B1920" s="145" t="s">
        <v>3693</v>
      </c>
      <c r="C1920" s="150"/>
      <c r="D1920" s="142" t="s">
        <v>1637</v>
      </c>
      <c r="E1920" s="163" t="s">
        <v>1637</v>
      </c>
    </row>
    <row r="1921" spans="1:5" ht="45">
      <c r="A1921" s="135" t="s">
        <v>3694</v>
      </c>
      <c r="B1921" s="145" t="s">
        <v>3695</v>
      </c>
      <c r="C1921" s="150" t="s">
        <v>20</v>
      </c>
      <c r="D1921" s="177">
        <v>704.1422119140625</v>
      </c>
      <c r="E1921" s="188">
        <v>704.14227294921875</v>
      </c>
    </row>
    <row r="1922" spans="1:5" ht="45">
      <c r="A1922" s="135" t="s">
        <v>3696</v>
      </c>
      <c r="B1922" s="145" t="s">
        <v>3697</v>
      </c>
      <c r="C1922" s="150" t="s">
        <v>50</v>
      </c>
      <c r="D1922" s="172">
        <v>29.837926864624023</v>
      </c>
      <c r="E1922" s="183">
        <v>29.837926864624023</v>
      </c>
    </row>
    <row r="1923" spans="1:5" ht="45">
      <c r="A1923" s="135" t="s">
        <v>3698</v>
      </c>
      <c r="B1923" s="145" t="s">
        <v>3699</v>
      </c>
      <c r="C1923" s="150" t="s">
        <v>368</v>
      </c>
      <c r="D1923" s="173">
        <v>3153.964111328125</v>
      </c>
      <c r="E1923" s="184">
        <v>3153.964111328125</v>
      </c>
    </row>
    <row r="1924" spans="1:5" ht="45">
      <c r="A1924" s="135" t="s">
        <v>3700</v>
      </c>
      <c r="B1924" s="145" t="s">
        <v>3701</v>
      </c>
      <c r="C1924" s="150" t="s">
        <v>42</v>
      </c>
      <c r="D1924" s="177">
        <v>366.0791015625</v>
      </c>
      <c r="E1924" s="188">
        <v>366.0791015625</v>
      </c>
    </row>
    <row r="1925" spans="1:5" ht="45">
      <c r="A1925" s="135" t="s">
        <v>3702</v>
      </c>
      <c r="B1925" s="145" t="s">
        <v>3703</v>
      </c>
      <c r="C1925" s="150" t="s">
        <v>20</v>
      </c>
      <c r="D1925" s="177">
        <v>704.1422119140625</v>
      </c>
      <c r="E1925" s="188">
        <v>704.14227294921875</v>
      </c>
    </row>
    <row r="1926" spans="1:5" ht="45">
      <c r="A1926" s="135" t="s">
        <v>3704</v>
      </c>
      <c r="B1926" s="145" t="s">
        <v>3705</v>
      </c>
      <c r="C1926" s="150" t="s">
        <v>50</v>
      </c>
      <c r="D1926" s="172">
        <v>29.542501449584961</v>
      </c>
      <c r="E1926" s="183">
        <v>29.542501449584961</v>
      </c>
    </row>
    <row r="1927" spans="1:5" ht="45">
      <c r="A1927" s="135" t="s">
        <v>3706</v>
      </c>
      <c r="B1927" s="145" t="s">
        <v>3707</v>
      </c>
      <c r="C1927" s="150" t="s">
        <v>42</v>
      </c>
      <c r="D1927" s="177">
        <v>486</v>
      </c>
      <c r="E1927" s="188">
        <v>486</v>
      </c>
    </row>
    <row r="1928" spans="1:5" ht="45">
      <c r="A1928" s="135" t="s">
        <v>3708</v>
      </c>
      <c r="B1928" s="145" t="s">
        <v>3709</v>
      </c>
      <c r="C1928" s="150" t="s">
        <v>368</v>
      </c>
      <c r="D1928" s="173">
        <v>3426.12109375</v>
      </c>
      <c r="E1928" s="184">
        <v>3426.12109375</v>
      </c>
    </row>
    <row r="1929" spans="1:5" ht="45">
      <c r="A1929" s="135" t="s">
        <v>3710</v>
      </c>
      <c r="B1929" s="145" t="s">
        <v>3711</v>
      </c>
      <c r="C1929" s="150" t="s">
        <v>20</v>
      </c>
      <c r="D1929" s="176">
        <v>1208.8153076171875</v>
      </c>
      <c r="E1929" s="187">
        <v>1208.807373046875</v>
      </c>
    </row>
    <row r="1930" spans="1:5" ht="45">
      <c r="A1930" s="135" t="s">
        <v>3712</v>
      </c>
      <c r="B1930" s="145" t="s">
        <v>3713</v>
      </c>
      <c r="C1930" s="150" t="s">
        <v>20</v>
      </c>
      <c r="D1930" s="171">
        <v>7.2431411743164062</v>
      </c>
      <c r="E1930" s="182">
        <v>7.243110179901123</v>
      </c>
    </row>
    <row r="1931" spans="1:5" ht="45">
      <c r="A1931" s="135" t="s">
        <v>3714</v>
      </c>
      <c r="B1931" s="145" t="s">
        <v>3715</v>
      </c>
      <c r="C1931" s="150" t="s">
        <v>42</v>
      </c>
      <c r="D1931" s="177">
        <v>993.72412109375</v>
      </c>
      <c r="E1931" s="188">
        <v>993.7235107421875</v>
      </c>
    </row>
    <row r="1932" spans="1:5" ht="45">
      <c r="A1932" s="135" t="s">
        <v>3716</v>
      </c>
      <c r="B1932" s="145" t="s">
        <v>3717</v>
      </c>
      <c r="C1932" s="150" t="s">
        <v>42</v>
      </c>
      <c r="D1932" s="177">
        <v>868.00787353515625</v>
      </c>
      <c r="E1932" s="188">
        <v>868.00628662109375</v>
      </c>
    </row>
    <row r="1933" spans="1:5" ht="45">
      <c r="A1933" s="135" t="s">
        <v>3718</v>
      </c>
      <c r="B1933" s="145" t="s">
        <v>3719</v>
      </c>
      <c r="C1933" s="150" t="s">
        <v>15</v>
      </c>
      <c r="D1933" s="173">
        <v>53233.39453125</v>
      </c>
      <c r="E1933" s="184">
        <v>53233.3984375</v>
      </c>
    </row>
    <row r="1934" spans="1:5" ht="30">
      <c r="A1934" s="135" t="s">
        <v>3720</v>
      </c>
      <c r="B1934" s="145" t="s">
        <v>3721</v>
      </c>
      <c r="C1934" s="150" t="s">
        <v>15</v>
      </c>
      <c r="D1934" s="173">
        <v>3007.686767578125</v>
      </c>
      <c r="E1934" s="184">
        <v>3007.687255859375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0.29542547464370728</v>
      </c>
      <c r="E1937" s="189">
        <v>0.29542547464370728</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29.25</v>
      </c>
      <c r="E1942" s="183">
        <v>29.25</v>
      </c>
    </row>
    <row r="1943" spans="1:5">
      <c r="A1943" s="135" t="s">
        <v>3738</v>
      </c>
      <c r="B1943" s="145" t="s">
        <v>3739</v>
      </c>
      <c r="C1943" s="150" t="s">
        <v>42</v>
      </c>
      <c r="D1943" s="177">
        <v>536.28240966796875</v>
      </c>
      <c r="E1943" s="188">
        <v>536.28240966796875</v>
      </c>
    </row>
    <row r="1944" spans="1:5">
      <c r="A1944" s="135" t="s">
        <v>3740</v>
      </c>
      <c r="B1944" s="145" t="s">
        <v>3741</v>
      </c>
      <c r="C1944" s="150" t="s">
        <v>368</v>
      </c>
      <c r="D1944" s="173">
        <v>3539.390869140625</v>
      </c>
      <c r="E1944" s="184">
        <v>3539.390869140625</v>
      </c>
    </row>
    <row r="1945" spans="1:5">
      <c r="A1945" s="135" t="s">
        <v>3742</v>
      </c>
      <c r="B1945" s="145" t="s">
        <v>3743</v>
      </c>
      <c r="C1945" s="150" t="s">
        <v>20</v>
      </c>
      <c r="D1945" s="177">
        <v>704.1422119140625</v>
      </c>
      <c r="E1945" s="188">
        <v>704.14227294921875</v>
      </c>
    </row>
    <row r="1946" spans="1:5">
      <c r="A1946" s="135" t="s">
        <v>3744</v>
      </c>
      <c r="B1946" s="145" t="s">
        <v>3745</v>
      </c>
      <c r="C1946" s="150" t="s">
        <v>50</v>
      </c>
      <c r="D1946" s="172">
        <v>29.25</v>
      </c>
      <c r="E1946" s="183">
        <v>29.25</v>
      </c>
    </row>
    <row r="1947" spans="1:5">
      <c r="A1947" s="135" t="s">
        <v>3746</v>
      </c>
      <c r="B1947" s="145" t="s">
        <v>3747</v>
      </c>
      <c r="C1947" s="150" t="s">
        <v>42</v>
      </c>
      <c r="D1947" s="177">
        <v>536.28240966796875</v>
      </c>
      <c r="E1947" s="188">
        <v>536.28240966796875</v>
      </c>
    </row>
    <row r="1948" spans="1:5">
      <c r="A1948" s="135" t="s">
        <v>3748</v>
      </c>
      <c r="B1948" s="145" t="s">
        <v>3749</v>
      </c>
      <c r="C1948" s="150" t="s">
        <v>368</v>
      </c>
      <c r="D1948" s="173">
        <v>3539.390869140625</v>
      </c>
      <c r="E1948" s="184">
        <v>3539.390869140625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1.27369225025177</v>
      </c>
      <c r="E1952" s="182">
        <v>1.27369225025177</v>
      </c>
    </row>
    <row r="1953" spans="1:5">
      <c r="A1953" s="135" t="s">
        <v>3760</v>
      </c>
      <c r="B1953" s="145" t="s">
        <v>3761</v>
      </c>
      <c r="C1953" s="150" t="s">
        <v>50</v>
      </c>
      <c r="D1953" s="172">
        <v>31.409999847412109</v>
      </c>
      <c r="E1953" s="183">
        <v>31.409999847412109</v>
      </c>
    </row>
    <row r="1954" spans="1:5">
      <c r="A1954" s="135" t="s">
        <v>3762</v>
      </c>
      <c r="B1954" s="145" t="s">
        <v>3763</v>
      </c>
      <c r="C1954" s="150" t="s">
        <v>42</v>
      </c>
      <c r="D1954" s="177">
        <v>352.13787841796875</v>
      </c>
      <c r="E1954" s="188">
        <v>352.13787841796875</v>
      </c>
    </row>
    <row r="1955" spans="1:5">
      <c r="A1955" s="135" t="s">
        <v>3764</v>
      </c>
      <c r="B1955" s="145" t="s">
        <v>3765</v>
      </c>
      <c r="C1955" s="150" t="s">
        <v>368</v>
      </c>
      <c r="D1955" s="173">
        <v>3117.99609375</v>
      </c>
      <c r="E1955" s="184">
        <v>3117.99609375</v>
      </c>
    </row>
    <row r="1956" spans="1:5">
      <c r="A1956" s="135" t="s">
        <v>3766</v>
      </c>
      <c r="B1956" s="145" t="s">
        <v>3767</v>
      </c>
      <c r="C1956" s="150" t="s">
        <v>20</v>
      </c>
      <c r="D1956" s="177">
        <v>645.20751953125</v>
      </c>
      <c r="E1956" s="188">
        <v>645.20751953125</v>
      </c>
    </row>
    <row r="1957" spans="1:5">
      <c r="A1957" s="135" t="s">
        <v>3768</v>
      </c>
      <c r="B1957" s="145" t="s">
        <v>3769</v>
      </c>
      <c r="C1957" s="150" t="s">
        <v>50</v>
      </c>
      <c r="D1957" s="172">
        <v>30.136306762695312</v>
      </c>
      <c r="E1957" s="183">
        <v>30.136306762695312</v>
      </c>
    </row>
    <row r="1958" spans="1:5">
      <c r="A1958" s="135" t="s">
        <v>3770</v>
      </c>
      <c r="B1958" s="145" t="s">
        <v>3771</v>
      </c>
      <c r="C1958" s="150" t="s">
        <v>42</v>
      </c>
      <c r="D1958" s="177">
        <v>350.94927978515625</v>
      </c>
      <c r="E1958" s="188">
        <v>350.94927978515625</v>
      </c>
    </row>
    <row r="1959" spans="1:5">
      <c r="A1959" s="135" t="s">
        <v>3772</v>
      </c>
      <c r="B1959" s="145" t="s">
        <v>3773</v>
      </c>
      <c r="C1959" s="150" t="s">
        <v>368</v>
      </c>
      <c r="D1959" s="173">
        <v>3117.99609375</v>
      </c>
      <c r="E1959" s="184">
        <v>3117.99609375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144.13787841796875</v>
      </c>
      <c r="E1964" s="188">
        <v>144.13787841796875</v>
      </c>
    </row>
    <row r="1965" spans="1:5">
      <c r="A1965" s="135" t="s">
        <v>3784</v>
      </c>
      <c r="B1965" s="145" t="s">
        <v>3785</v>
      </c>
      <c r="C1965" s="150" t="s">
        <v>42</v>
      </c>
      <c r="D1965" s="177">
        <v>254.28123474121094</v>
      </c>
      <c r="E1965" s="188">
        <v>254.28123474121094</v>
      </c>
    </row>
    <row r="1966" spans="1:5">
      <c r="A1966" s="135" t="s">
        <v>3786</v>
      </c>
      <c r="B1966" s="145" t="s">
        <v>3787</v>
      </c>
      <c r="C1966" s="150" t="s">
        <v>368</v>
      </c>
      <c r="D1966" s="176">
        <v>1106.420654296875</v>
      </c>
      <c r="E1966" s="187">
        <v>1106.420654296875</v>
      </c>
    </row>
    <row r="1967" spans="1:5">
      <c r="A1967" s="135" t="s">
        <v>3788</v>
      </c>
      <c r="B1967" s="145" t="s">
        <v>3789</v>
      </c>
      <c r="C1967" s="150" t="s">
        <v>20</v>
      </c>
      <c r="D1967" s="177">
        <v>662.9930419921875</v>
      </c>
      <c r="E1967" s="188">
        <v>662.9930419921875</v>
      </c>
    </row>
    <row r="1968" spans="1:5">
      <c r="A1968" s="135" t="s">
        <v>3790</v>
      </c>
      <c r="B1968" s="145" t="s">
        <v>3791</v>
      </c>
      <c r="C1968" s="150" t="s">
        <v>50</v>
      </c>
      <c r="D1968" s="177">
        <v>144.13787841796875</v>
      </c>
      <c r="E1968" s="188">
        <v>144.13787841796875</v>
      </c>
    </row>
    <row r="1969" spans="1:5">
      <c r="A1969" s="135" t="s">
        <v>3792</v>
      </c>
      <c r="B1969" s="145" t="s">
        <v>3793</v>
      </c>
      <c r="C1969" s="150" t="s">
        <v>42</v>
      </c>
      <c r="D1969" s="177">
        <v>254.28123474121094</v>
      </c>
      <c r="E1969" s="188">
        <v>254.28123474121094</v>
      </c>
    </row>
    <row r="1970" spans="1:5">
      <c r="A1970" s="135" t="s">
        <v>3794</v>
      </c>
      <c r="B1970" s="145" t="s">
        <v>3795</v>
      </c>
      <c r="C1970" s="150" t="s">
        <v>368</v>
      </c>
      <c r="D1970" s="176">
        <v>1106.420654296875</v>
      </c>
      <c r="E1970" s="187">
        <v>1106.420654296875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5.9489002227783203</v>
      </c>
      <c r="E1975" s="182">
        <v>5.9489002227783203</v>
      </c>
    </row>
    <row r="1976" spans="1:5">
      <c r="A1976" s="135" t="s">
        <v>3806</v>
      </c>
      <c r="B1976" s="145" t="s">
        <v>3807</v>
      </c>
      <c r="C1976" s="150" t="s">
        <v>42</v>
      </c>
      <c r="D1976" s="177">
        <v>350.38259887695312</v>
      </c>
      <c r="E1976" s="188">
        <v>350.38259887695312</v>
      </c>
    </row>
    <row r="1977" spans="1:5">
      <c r="A1977" s="135" t="s">
        <v>3808</v>
      </c>
      <c r="B1977" s="145" t="s">
        <v>3809</v>
      </c>
      <c r="C1977" s="150" t="s">
        <v>368</v>
      </c>
      <c r="D1977" s="173">
        <v>3166.999755859375</v>
      </c>
      <c r="E1977" s="184">
        <v>3166.999755859375</v>
      </c>
    </row>
    <row r="1978" spans="1:5">
      <c r="A1978" s="135" t="s">
        <v>3810</v>
      </c>
      <c r="B1978" s="145" t="s">
        <v>3811</v>
      </c>
      <c r="C1978" s="150" t="s">
        <v>20</v>
      </c>
      <c r="D1978" s="172">
        <v>14.406436920166016</v>
      </c>
      <c r="E1978" s="183">
        <v>14.406436920166016</v>
      </c>
    </row>
    <row r="1979" spans="1:5">
      <c r="A1979" s="135" t="s">
        <v>3812</v>
      </c>
      <c r="B1979" s="145" t="s">
        <v>3813</v>
      </c>
      <c r="C1979" s="150" t="s">
        <v>50</v>
      </c>
      <c r="D1979" s="171">
        <v>5.9489002227783203</v>
      </c>
      <c r="E1979" s="182">
        <v>5.9489002227783203</v>
      </c>
    </row>
    <row r="1980" spans="1:5">
      <c r="A1980" s="135" t="s">
        <v>3814</v>
      </c>
      <c r="B1980" s="145" t="s">
        <v>3815</v>
      </c>
      <c r="C1980" s="150" t="s">
        <v>42</v>
      </c>
      <c r="D1980" s="177">
        <v>350.38259887695312</v>
      </c>
      <c r="E1980" s="188">
        <v>350.38259887695312</v>
      </c>
    </row>
    <row r="1981" spans="1:5">
      <c r="A1981" s="135" t="s">
        <v>3816</v>
      </c>
      <c r="B1981" s="145" t="s">
        <v>3817</v>
      </c>
      <c r="C1981" s="150" t="s">
        <v>368</v>
      </c>
      <c r="D1981" s="173">
        <v>3166.999755859375</v>
      </c>
      <c r="E1981" s="184">
        <v>3166.999755859375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5.9489002227783203</v>
      </c>
      <c r="E1986" s="182">
        <v>5.9489002227783203</v>
      </c>
    </row>
    <row r="1987" spans="1:5">
      <c r="A1987" s="135" t="s">
        <v>3828</v>
      </c>
      <c r="B1987" s="145" t="s">
        <v>3829</v>
      </c>
      <c r="C1987" s="150" t="s">
        <v>42</v>
      </c>
      <c r="D1987" s="177">
        <v>350.38259887695312</v>
      </c>
      <c r="E1987" s="188">
        <v>350.38259887695312</v>
      </c>
    </row>
    <row r="1988" spans="1:5">
      <c r="A1988" s="135" t="s">
        <v>3830</v>
      </c>
      <c r="B1988" s="145" t="s">
        <v>3831</v>
      </c>
      <c r="C1988" s="150" t="s">
        <v>368</v>
      </c>
      <c r="D1988" s="173">
        <v>3166.999755859375</v>
      </c>
      <c r="E1988" s="184">
        <v>3166.999755859375</v>
      </c>
    </row>
    <row r="1989" spans="1:5">
      <c r="A1989" s="135" t="s">
        <v>3832</v>
      </c>
      <c r="B1989" s="145" t="s">
        <v>3833</v>
      </c>
      <c r="C1989" s="150" t="s">
        <v>20</v>
      </c>
      <c r="D1989" s="172">
        <v>14.406436920166016</v>
      </c>
      <c r="E1989" s="183">
        <v>14.406436920166016</v>
      </c>
    </row>
    <row r="1990" spans="1:5">
      <c r="A1990" s="135" t="s">
        <v>3834</v>
      </c>
      <c r="B1990" s="145" t="s">
        <v>3835</v>
      </c>
      <c r="C1990" s="150" t="s">
        <v>50</v>
      </c>
      <c r="D1990" s="171">
        <v>5.9489002227783203</v>
      </c>
      <c r="E1990" s="182">
        <v>5.9489002227783203</v>
      </c>
    </row>
    <row r="1991" spans="1:5">
      <c r="A1991" s="135" t="s">
        <v>3836</v>
      </c>
      <c r="B1991" s="145" t="s">
        <v>3837</v>
      </c>
      <c r="C1991" s="150" t="s">
        <v>42</v>
      </c>
      <c r="D1991" s="177">
        <v>350.38259887695312</v>
      </c>
      <c r="E1991" s="188">
        <v>350.38259887695312</v>
      </c>
    </row>
    <row r="1992" spans="1:5">
      <c r="A1992" s="135" t="s">
        <v>3838</v>
      </c>
      <c r="B1992" s="145" t="s">
        <v>3839</v>
      </c>
      <c r="C1992" s="150" t="s">
        <v>368</v>
      </c>
      <c r="D1992" s="173">
        <v>3166.999755859375</v>
      </c>
      <c r="E1992" s="184">
        <v>3166.999755859375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4">
        <v>0</v>
      </c>
      <c r="E1996" s="185">
        <v>0</v>
      </c>
    </row>
    <row r="1997" spans="1:5">
      <c r="A1997" s="135" t="s">
        <v>3848</v>
      </c>
      <c r="B1997" s="145" t="s">
        <v>3849</v>
      </c>
      <c r="C1997" s="150" t="s">
        <v>50</v>
      </c>
      <c r="D1997" s="177">
        <v>134.44000244140625</v>
      </c>
      <c r="E1997" s="188">
        <v>134.44000244140625</v>
      </c>
    </row>
    <row r="1998" spans="1:5">
      <c r="A1998" s="135" t="s">
        <v>3850</v>
      </c>
      <c r="B1998" s="145" t="s">
        <v>3851</v>
      </c>
      <c r="C1998" s="150" t="s">
        <v>42</v>
      </c>
      <c r="D1998" s="177">
        <v>536.2833251953125</v>
      </c>
      <c r="E1998" s="188">
        <v>536.2833251953125</v>
      </c>
    </row>
    <row r="1999" spans="1:5">
      <c r="A1999" s="135" t="s">
        <v>3852</v>
      </c>
      <c r="B1999" s="145" t="s">
        <v>3853</v>
      </c>
      <c r="C1999" s="150" t="s">
        <v>368</v>
      </c>
      <c r="D1999" s="173">
        <v>3430.31982421875</v>
      </c>
      <c r="E1999" s="184">
        <v>3430.31982421875</v>
      </c>
    </row>
    <row r="2000" spans="1:5">
      <c r="A2000" s="135" t="s">
        <v>3854</v>
      </c>
      <c r="B2000" s="145" t="s">
        <v>3855</v>
      </c>
      <c r="C2000" s="150" t="s">
        <v>20</v>
      </c>
      <c r="D2000" s="177">
        <v>734.62060546875</v>
      </c>
      <c r="E2000" s="188">
        <v>734.62066650390625</v>
      </c>
    </row>
    <row r="2001" spans="1:5">
      <c r="A2001" s="135" t="s">
        <v>3856</v>
      </c>
      <c r="B2001" s="145" t="s">
        <v>3857</v>
      </c>
      <c r="C2001" s="150" t="s">
        <v>50</v>
      </c>
      <c r="D2001" s="177">
        <v>134.44000244140625</v>
      </c>
      <c r="E2001" s="188">
        <v>134.44000244140625</v>
      </c>
    </row>
    <row r="2002" spans="1:5">
      <c r="A2002" s="135" t="s">
        <v>3858</v>
      </c>
      <c r="B2002" s="145" t="s">
        <v>3859</v>
      </c>
      <c r="C2002" s="150" t="s">
        <v>42</v>
      </c>
      <c r="D2002" s="177">
        <v>536.2833251953125</v>
      </c>
      <c r="E2002" s="188">
        <v>536.2833251953125</v>
      </c>
    </row>
    <row r="2003" spans="1:5">
      <c r="A2003" s="135" t="s">
        <v>3860</v>
      </c>
      <c r="B2003" s="145" t="s">
        <v>3861</v>
      </c>
      <c r="C2003" s="150" t="s">
        <v>368</v>
      </c>
      <c r="D2003" s="173">
        <v>3430.31982421875</v>
      </c>
      <c r="E2003" s="184">
        <v>3430.31982421875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5.9489002227783203</v>
      </c>
      <c r="E2008" s="182">
        <v>5.9489002227783203</v>
      </c>
    </row>
    <row r="2009" spans="1:5">
      <c r="A2009" s="135" t="s">
        <v>3872</v>
      </c>
      <c r="B2009" s="145" t="s">
        <v>3873</v>
      </c>
      <c r="C2009" s="150" t="s">
        <v>42</v>
      </c>
      <c r="D2009" s="177">
        <v>350.38259887695312</v>
      </c>
      <c r="E2009" s="188">
        <v>350.38259887695312</v>
      </c>
    </row>
    <row r="2010" spans="1:5">
      <c r="A2010" s="135" t="s">
        <v>3874</v>
      </c>
      <c r="B2010" s="145" t="s">
        <v>3875</v>
      </c>
      <c r="C2010" s="150" t="s">
        <v>368</v>
      </c>
      <c r="D2010" s="173">
        <v>3166.999755859375</v>
      </c>
      <c r="E2010" s="184">
        <v>3166.999755859375</v>
      </c>
    </row>
    <row r="2011" spans="1:5">
      <c r="A2011" s="135" t="s">
        <v>3876</v>
      </c>
      <c r="B2011" s="145" t="s">
        <v>3877</v>
      </c>
      <c r="C2011" s="150" t="s">
        <v>20</v>
      </c>
      <c r="D2011" s="177">
        <v>629.11273193359375</v>
      </c>
      <c r="E2011" s="188">
        <v>629.11279296875</v>
      </c>
    </row>
    <row r="2012" spans="1:5">
      <c r="A2012" s="135" t="s">
        <v>3878</v>
      </c>
      <c r="B2012" s="145" t="s">
        <v>3879</v>
      </c>
      <c r="C2012" s="150" t="s">
        <v>50</v>
      </c>
      <c r="D2012" s="171">
        <v>5.9489002227783203</v>
      </c>
      <c r="E2012" s="182">
        <v>5.9489002227783203</v>
      </c>
    </row>
    <row r="2013" spans="1:5">
      <c r="A2013" s="135" t="s">
        <v>3880</v>
      </c>
      <c r="B2013" s="145" t="s">
        <v>3881</v>
      </c>
      <c r="C2013" s="150" t="s">
        <v>42</v>
      </c>
      <c r="D2013" s="177">
        <v>350.38259887695312</v>
      </c>
      <c r="E2013" s="188">
        <v>350.38259887695312</v>
      </c>
    </row>
    <row r="2014" spans="1:5">
      <c r="A2014" s="135" t="s">
        <v>3882</v>
      </c>
      <c r="B2014" s="145" t="s">
        <v>3883</v>
      </c>
      <c r="C2014" s="150" t="s">
        <v>368</v>
      </c>
      <c r="D2014" s="173">
        <v>3166.999755859375</v>
      </c>
      <c r="E2014" s="184">
        <v>3166.999755859375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4.9489002227783203</v>
      </c>
      <c r="E2018" s="182">
        <v>4.9489002227783203</v>
      </c>
    </row>
    <row r="2019" spans="1:5">
      <c r="A2019" s="135" t="s">
        <v>3893</v>
      </c>
      <c r="B2019" s="145" t="s">
        <v>3894</v>
      </c>
      <c r="C2019" s="150" t="s">
        <v>50</v>
      </c>
      <c r="D2019" s="171">
        <v>5.9489002227783203</v>
      </c>
      <c r="E2019" s="182">
        <v>5.9489002227783203</v>
      </c>
    </row>
    <row r="2020" spans="1:5">
      <c r="A2020" s="135" t="s">
        <v>3895</v>
      </c>
      <c r="B2020" s="145" t="s">
        <v>3896</v>
      </c>
      <c r="C2020" s="150" t="s">
        <v>42</v>
      </c>
      <c r="D2020" s="177">
        <v>350.38259887695312</v>
      </c>
      <c r="E2020" s="188">
        <v>350.38259887695312</v>
      </c>
    </row>
    <row r="2021" spans="1:5">
      <c r="A2021" s="135" t="s">
        <v>3897</v>
      </c>
      <c r="B2021" s="145" t="s">
        <v>3898</v>
      </c>
      <c r="C2021" s="150" t="s">
        <v>368</v>
      </c>
      <c r="D2021" s="173">
        <v>3166.999755859375</v>
      </c>
      <c r="E2021" s="184">
        <v>3166.999755859375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345.67507934570312</v>
      </c>
      <c r="E2024" s="188">
        <v>345.67507934570312</v>
      </c>
    </row>
    <row r="2025" spans="1:5">
      <c r="A2025" s="135" t="s">
        <v>3905</v>
      </c>
      <c r="B2025" s="145" t="s">
        <v>3906</v>
      </c>
      <c r="C2025" s="150" t="s">
        <v>368</v>
      </c>
      <c r="D2025" s="173">
        <v>3166.999755859375</v>
      </c>
      <c r="E2025" s="184">
        <v>3166.999755859375</v>
      </c>
    </row>
    <row r="2026" spans="1:5">
      <c r="A2026" s="135" t="s">
        <v>3907</v>
      </c>
      <c r="B2026" s="145" t="s">
        <v>1012</v>
      </c>
      <c r="C2026" s="150" t="s">
        <v>50</v>
      </c>
      <c r="D2026" s="177">
        <v>141.29777526855469</v>
      </c>
      <c r="E2026" s="188">
        <v>141.29777526855469</v>
      </c>
    </row>
    <row r="2027" spans="1:5">
      <c r="A2027" s="135" t="s">
        <v>3908</v>
      </c>
      <c r="B2027" s="145" t="s">
        <v>3909</v>
      </c>
      <c r="C2027" s="150" t="s">
        <v>42</v>
      </c>
      <c r="D2027" s="177">
        <v>337.39920043945312</v>
      </c>
      <c r="E2027" s="188">
        <v>337.39920043945312</v>
      </c>
    </row>
    <row r="2028" spans="1:5">
      <c r="A2028" s="135" t="s">
        <v>3910</v>
      </c>
      <c r="B2028" s="145" t="s">
        <v>3911</v>
      </c>
      <c r="C2028" s="150" t="s">
        <v>368</v>
      </c>
      <c r="D2028" s="176">
        <v>1575.9779052734375</v>
      </c>
      <c r="E2028" s="187">
        <v>1575.9779052734375</v>
      </c>
    </row>
    <row r="2029" spans="1:5">
      <c r="A2029" s="135" t="s">
        <v>3912</v>
      </c>
      <c r="B2029" s="145" t="s">
        <v>3913</v>
      </c>
      <c r="C2029" s="150" t="s">
        <v>20</v>
      </c>
      <c r="D2029" s="171">
        <v>2.3123824596405029</v>
      </c>
      <c r="E2029" s="182">
        <v>2.3123824596405029</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37171.3984375</v>
      </c>
      <c r="E2037" s="184">
        <v>37171.40234375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472.5325927734375</v>
      </c>
      <c r="E2039" s="188">
        <v>472.5325927734375</v>
      </c>
    </row>
    <row r="2040" spans="1:5" ht="30">
      <c r="A2040" s="135" t="s">
        <v>3932</v>
      </c>
      <c r="B2040" s="145" t="s">
        <v>3933</v>
      </c>
      <c r="C2040" s="150" t="s">
        <v>368</v>
      </c>
      <c r="D2040" s="173">
        <v>3430.31982421875</v>
      </c>
      <c r="E2040" s="184">
        <v>3430.31982421875</v>
      </c>
    </row>
    <row r="2041" spans="1:5" ht="30">
      <c r="A2041" s="135" t="s">
        <v>3934</v>
      </c>
      <c r="B2041" s="145" t="s">
        <v>3935</v>
      </c>
      <c r="C2041" s="150" t="s">
        <v>20</v>
      </c>
      <c r="D2041" s="172">
        <v>11.12590503692627</v>
      </c>
      <c r="E2041" s="183">
        <v>11.12590503692627</v>
      </c>
    </row>
    <row r="2042" spans="1:5" ht="30">
      <c r="A2042" s="135" t="s">
        <v>3936</v>
      </c>
      <c r="B2042" s="145" t="s">
        <v>3937</v>
      </c>
      <c r="C2042" s="150" t="s">
        <v>50</v>
      </c>
      <c r="D2042" s="172">
        <v>15.279999732971191</v>
      </c>
      <c r="E2042" s="183">
        <v>15.279999732971191</v>
      </c>
    </row>
    <row r="2043" spans="1:5" ht="30">
      <c r="A2043" s="135" t="s">
        <v>3938</v>
      </c>
      <c r="B2043" s="145" t="s">
        <v>3939</v>
      </c>
      <c r="C2043" s="150" t="s">
        <v>42</v>
      </c>
      <c r="D2043" s="177">
        <v>480.33892822265625</v>
      </c>
      <c r="E2043" s="188">
        <v>480.33892822265625</v>
      </c>
    </row>
    <row r="2044" spans="1:5" ht="30">
      <c r="A2044" s="135" t="s">
        <v>3940</v>
      </c>
      <c r="B2044" s="145" t="s">
        <v>3941</v>
      </c>
      <c r="C2044" s="150" t="s">
        <v>368</v>
      </c>
      <c r="D2044" s="173">
        <v>3430.31982421875</v>
      </c>
      <c r="E2044" s="184">
        <v>3430.31982421875</v>
      </c>
    </row>
    <row r="2045" spans="1:5" ht="30">
      <c r="A2045" s="135" t="s">
        <v>3942</v>
      </c>
      <c r="B2045" s="145" t="s">
        <v>3943</v>
      </c>
      <c r="C2045" s="150" t="s">
        <v>20</v>
      </c>
      <c r="D2045" s="171">
        <v>1.762404203414917</v>
      </c>
      <c r="E2045" s="182">
        <v>1.762404203414917</v>
      </c>
    </row>
    <row r="2046" spans="1:5" ht="30">
      <c r="A2046" s="135" t="s">
        <v>3944</v>
      </c>
      <c r="B2046" s="145" t="s">
        <v>3945</v>
      </c>
      <c r="C2046" s="150" t="s">
        <v>50</v>
      </c>
      <c r="D2046" s="171">
        <v>5.9489002227783203</v>
      </c>
      <c r="E2046" s="182">
        <v>5.9489002227783203</v>
      </c>
    </row>
    <row r="2047" spans="1:5" ht="30">
      <c r="A2047" s="135" t="s">
        <v>3946</v>
      </c>
      <c r="B2047" s="145" t="s">
        <v>3947</v>
      </c>
      <c r="C2047" s="150" t="s">
        <v>42</v>
      </c>
      <c r="D2047" s="177">
        <v>326.84268188476562</v>
      </c>
      <c r="E2047" s="188">
        <v>326.84268188476562</v>
      </c>
    </row>
    <row r="2048" spans="1:5" ht="30">
      <c r="A2048" s="135" t="s">
        <v>3948</v>
      </c>
      <c r="B2048" s="145" t="s">
        <v>3949</v>
      </c>
      <c r="C2048" s="150" t="s">
        <v>368</v>
      </c>
      <c r="D2048" s="173">
        <v>3117.99609375</v>
      </c>
      <c r="E2048" s="184">
        <v>3117.99609375</v>
      </c>
    </row>
    <row r="2049" spans="1:5" ht="30">
      <c r="A2049" s="135" t="s">
        <v>3950</v>
      </c>
      <c r="B2049" s="145" t="s">
        <v>3951</v>
      </c>
      <c r="C2049" s="150" t="s">
        <v>20</v>
      </c>
      <c r="D2049" s="171">
        <v>3.1021811962127686</v>
      </c>
      <c r="E2049" s="182">
        <v>3.1021816730499268</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8">
        <v>0.90206044912338257</v>
      </c>
      <c r="E2053" s="189">
        <v>0.90206062793731689</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37171.3984375</v>
      </c>
      <c r="E2061" s="184">
        <v>37171.40234375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363193.875</v>
      </c>
      <c r="E2065" s="184">
        <v>363193.96875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235565</v>
      </c>
      <c r="E2067" s="184">
        <v>235565.03125</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371.01486206054687</v>
      </c>
      <c r="E2069" s="188">
        <v>371.014892578125</v>
      </c>
    </row>
    <row r="2070" spans="1:5">
      <c r="A2070" s="135" t="s">
        <v>3985</v>
      </c>
      <c r="B2070" s="145" t="s">
        <v>3986</v>
      </c>
      <c r="C2070" s="150" t="s">
        <v>15</v>
      </c>
      <c r="D2070" s="174">
        <v>0</v>
      </c>
      <c r="E2070" s="185">
        <v>0</v>
      </c>
    </row>
    <row r="2071" spans="1:5">
      <c r="A2071" s="135" t="s">
        <v>3987</v>
      </c>
      <c r="B2071" s="145" t="s">
        <v>3988</v>
      </c>
      <c r="C2071" s="150" t="s">
        <v>3989</v>
      </c>
      <c r="D2071" s="177">
        <v>274.8258056640625</v>
      </c>
      <c r="E2071" s="188">
        <v>274.82589721679687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141.16200256347656</v>
      </c>
      <c r="E2074" s="188">
        <v>141.16200256347656</v>
      </c>
    </row>
    <row r="2075" spans="1:5" ht="30">
      <c r="A2075" s="135" t="s">
        <v>3996</v>
      </c>
      <c r="B2075" s="145" t="s">
        <v>3997</v>
      </c>
      <c r="C2075" s="150" t="s">
        <v>42</v>
      </c>
      <c r="D2075" s="177">
        <v>536.2833251953125</v>
      </c>
      <c r="E2075" s="188">
        <v>536.2833251953125</v>
      </c>
    </row>
    <row r="2076" spans="1:5" ht="30">
      <c r="A2076" s="135" t="s">
        <v>3998</v>
      </c>
      <c r="B2076" s="145" t="s">
        <v>3999</v>
      </c>
      <c r="C2076" s="150" t="s">
        <v>20</v>
      </c>
      <c r="D2076" s="177">
        <v>734.62060546875</v>
      </c>
      <c r="E2076" s="188">
        <v>734.62066650390625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247343.234375</v>
      </c>
      <c r="E2081" s="184">
        <v>247343.265625</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235565</v>
      </c>
      <c r="E2085" s="184">
        <v>235565.03125</v>
      </c>
    </row>
    <row r="2086" spans="1:5">
      <c r="A2086" s="135" t="s">
        <v>4017</v>
      </c>
      <c r="B2086" s="145" t="s">
        <v>4018</v>
      </c>
      <c r="C2086" s="150" t="s">
        <v>15</v>
      </c>
      <c r="D2086" s="173">
        <v>238534.90625</v>
      </c>
      <c r="E2086" s="184">
        <v>238534.9375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6">
        <v>2969.9052734375</v>
      </c>
      <c r="E2088" s="187">
        <v>2969.905517578125</v>
      </c>
    </row>
    <row r="2089" spans="1:5" ht="30">
      <c r="A2089" s="135" t="s">
        <v>4023</v>
      </c>
      <c r="B2089" s="145" t="s">
        <v>4024</v>
      </c>
      <c r="C2089" s="150" t="s">
        <v>15</v>
      </c>
      <c r="D2089" s="176">
        <v>2969.9052734375</v>
      </c>
      <c r="E2089" s="187">
        <v>2969.905517578125</v>
      </c>
    </row>
    <row r="2090" spans="1:5">
      <c r="A2090" s="135" t="s">
        <v>4025</v>
      </c>
      <c r="B2090" s="145" t="s">
        <v>4026</v>
      </c>
      <c r="C2090" s="150" t="s">
        <v>15</v>
      </c>
      <c r="D2090" s="174">
        <v>0</v>
      </c>
      <c r="E2090" s="185">
        <v>0</v>
      </c>
    </row>
    <row r="2091" spans="1:5">
      <c r="A2091" s="135" t="s">
        <v>4027</v>
      </c>
      <c r="B2091" s="145" t="s">
        <v>4028</v>
      </c>
      <c r="C2091" s="150" t="s">
        <v>39</v>
      </c>
      <c r="D2091" s="172">
        <v>20.55633544921875</v>
      </c>
      <c r="E2091" s="183">
        <v>20.556337356567383</v>
      </c>
    </row>
    <row r="2092" spans="1:5">
      <c r="A2092" s="135" t="s">
        <v>4029</v>
      </c>
      <c r="B2092" s="145" t="s">
        <v>4030</v>
      </c>
      <c r="C2092" s="150" t="s">
        <v>39</v>
      </c>
      <c r="D2092" s="171">
        <v>5.8960585594177246</v>
      </c>
      <c r="E2092" s="182">
        <v>5.8960585594177246</v>
      </c>
    </row>
    <row r="2093" spans="1:5">
      <c r="A2093" s="135" t="s">
        <v>4031</v>
      </c>
      <c r="B2093" s="145" t="s">
        <v>4032</v>
      </c>
      <c r="C2093" s="150" t="s">
        <v>1712</v>
      </c>
      <c r="D2093" s="173">
        <v>385973.15625</v>
      </c>
      <c r="E2093" s="184">
        <v>385973.15625</v>
      </c>
    </row>
    <row r="2094" spans="1:5">
      <c r="A2094" s="135" t="s">
        <v>4033</v>
      </c>
      <c r="B2094" s="145" t="s">
        <v>4034</v>
      </c>
      <c r="C2094" s="150" t="s">
        <v>39</v>
      </c>
      <c r="D2094" s="172">
        <v>12.325263977050781</v>
      </c>
      <c r="E2094" s="183">
        <v>12.325263977050781</v>
      </c>
    </row>
    <row r="2095" spans="1:5">
      <c r="A2095" s="135" t="s">
        <v>4035</v>
      </c>
      <c r="B2095" s="145" t="s">
        <v>4036</v>
      </c>
      <c r="C2095" s="150" t="s">
        <v>39</v>
      </c>
      <c r="D2095" s="171">
        <v>3.8774476051330566</v>
      </c>
      <c r="E2095" s="182">
        <v>3.8774478435516357</v>
      </c>
    </row>
    <row r="2096" spans="1:5">
      <c r="A2096" s="135" t="s">
        <v>4037</v>
      </c>
      <c r="B2096" s="145" t="s">
        <v>4038</v>
      </c>
      <c r="C2096" s="150" t="s">
        <v>1712</v>
      </c>
      <c r="D2096" s="173">
        <v>292400.375</v>
      </c>
      <c r="E2096" s="184">
        <v>292400.4375</v>
      </c>
    </row>
    <row r="2097" spans="1:5" ht="30">
      <c r="A2097" s="135" t="s">
        <v>4039</v>
      </c>
      <c r="B2097" s="145" t="s">
        <v>4040</v>
      </c>
      <c r="C2097" s="150" t="s">
        <v>39</v>
      </c>
      <c r="D2097" s="172">
        <v>32.881599426269531</v>
      </c>
      <c r="E2097" s="183">
        <v>32.881603240966797</v>
      </c>
    </row>
    <row r="2098" spans="1:5" ht="30">
      <c r="A2098" s="135" t="s">
        <v>4041</v>
      </c>
      <c r="B2098" s="145" t="s">
        <v>4042</v>
      </c>
      <c r="C2098" s="150" t="s">
        <v>39</v>
      </c>
      <c r="D2098" s="171">
        <v>5.8960585594177246</v>
      </c>
      <c r="E2098" s="182">
        <v>5.8960585594177246</v>
      </c>
    </row>
    <row r="2099" spans="1:5" ht="30">
      <c r="A2099" s="135" t="s">
        <v>4043</v>
      </c>
      <c r="B2099" s="145" t="s">
        <v>4044</v>
      </c>
      <c r="C2099" s="150" t="s">
        <v>1712</v>
      </c>
      <c r="D2099" s="173">
        <v>678373.5</v>
      </c>
      <c r="E2099" s="184">
        <v>678373.625</v>
      </c>
    </row>
    <row r="2100" spans="1:5">
      <c r="A2100" s="135" t="s">
        <v>4045</v>
      </c>
      <c r="B2100" s="145" t="s">
        <v>4046</v>
      </c>
      <c r="C2100" s="150" t="s">
        <v>39</v>
      </c>
      <c r="D2100" s="172">
        <v>36.147140502929688</v>
      </c>
      <c r="E2100" s="183">
        <v>36.147144317626953</v>
      </c>
    </row>
    <row r="2101" spans="1:5">
      <c r="A2101" s="135" t="s">
        <v>4047</v>
      </c>
      <c r="B2101" s="145" t="s">
        <v>4048</v>
      </c>
      <c r="C2101" s="150" t="s">
        <v>39</v>
      </c>
      <c r="D2101" s="171">
        <v>7.0752701759338379</v>
      </c>
      <c r="E2101" s="182">
        <v>7.0752701759338379</v>
      </c>
    </row>
    <row r="2102" spans="1:5" ht="30">
      <c r="A2102" s="135" t="s">
        <v>4049</v>
      </c>
      <c r="B2102" s="145" t="s">
        <v>4050</v>
      </c>
      <c r="C2102" s="150" t="s">
        <v>1383</v>
      </c>
      <c r="D2102" s="173">
        <v>40970820</v>
      </c>
      <c r="E2102" s="184">
        <v>40970820</v>
      </c>
    </row>
    <row r="2103" spans="1:5" ht="30">
      <c r="A2103" s="135" t="s">
        <v>4051</v>
      </c>
      <c r="B2103" s="145" t="s">
        <v>4052</v>
      </c>
      <c r="C2103" s="150" t="s">
        <v>1383</v>
      </c>
      <c r="D2103" s="173">
        <v>49130724</v>
      </c>
      <c r="E2103" s="184">
        <v>49130724</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134.44000244140625</v>
      </c>
      <c r="E2106" s="188">
        <v>134.44000244140625</v>
      </c>
    </row>
    <row r="2107" spans="1:5" ht="30">
      <c r="A2107" s="135" t="s">
        <v>4060</v>
      </c>
      <c r="B2107" s="145" t="s">
        <v>4061</v>
      </c>
      <c r="C2107" s="150" t="s">
        <v>50</v>
      </c>
      <c r="D2107" s="177">
        <v>134.44000244140625</v>
      </c>
      <c r="E2107" s="188">
        <v>134.44000244140625</v>
      </c>
    </row>
    <row r="2108" spans="1:5" ht="30">
      <c r="A2108" s="135" t="s">
        <v>4062</v>
      </c>
      <c r="B2108" s="145" t="s">
        <v>4063</v>
      </c>
      <c r="C2108" s="150" t="s">
        <v>42</v>
      </c>
      <c r="D2108" s="177">
        <v>536.2833251953125</v>
      </c>
      <c r="E2108" s="188">
        <v>536.2833251953125</v>
      </c>
    </row>
    <row r="2109" spans="1:5" ht="30">
      <c r="A2109" s="135" t="s">
        <v>4064</v>
      </c>
      <c r="B2109" s="145" t="s">
        <v>4065</v>
      </c>
      <c r="C2109" s="150" t="s">
        <v>20</v>
      </c>
      <c r="D2109" s="177">
        <v>734.62060546875</v>
      </c>
      <c r="E2109" s="188">
        <v>734.62066650390625</v>
      </c>
    </row>
    <row r="2110" spans="1:5" ht="30">
      <c r="A2110" s="135" t="s">
        <v>4066</v>
      </c>
      <c r="B2110" s="145" t="s">
        <v>4067</v>
      </c>
      <c r="C2110" s="150" t="s">
        <v>368</v>
      </c>
      <c r="D2110" s="173">
        <v>3430.31982421875</v>
      </c>
      <c r="E2110" s="184">
        <v>3430.31982421875</v>
      </c>
    </row>
    <row r="2111" spans="1:5" ht="30">
      <c r="A2111" s="135" t="s">
        <v>4068</v>
      </c>
      <c r="B2111" s="145" t="s">
        <v>4069</v>
      </c>
      <c r="C2111" s="150" t="s">
        <v>50</v>
      </c>
      <c r="D2111" s="177">
        <v>134.44000244140625</v>
      </c>
      <c r="E2111" s="188">
        <v>134.44000244140625</v>
      </c>
    </row>
    <row r="2112" spans="1:5" ht="30">
      <c r="A2112" s="135" t="s">
        <v>4070</v>
      </c>
      <c r="B2112" s="145" t="s">
        <v>4071</v>
      </c>
      <c r="C2112" s="150" t="s">
        <v>20</v>
      </c>
      <c r="D2112" s="177">
        <v>721.7322998046875</v>
      </c>
      <c r="E2112" s="188">
        <v>721.7322998046875</v>
      </c>
    </row>
    <row r="2113" spans="1:5" ht="30">
      <c r="A2113" s="135" t="s">
        <v>4072</v>
      </c>
      <c r="B2113" s="145" t="s">
        <v>4073</v>
      </c>
      <c r="C2113" s="150" t="s">
        <v>368</v>
      </c>
      <c r="D2113" s="173">
        <v>3430.31982421875</v>
      </c>
      <c r="E2113" s="184">
        <v>3430.31982421875</v>
      </c>
    </row>
    <row r="2114" spans="1:5" ht="45">
      <c r="A2114" s="135" t="s">
        <v>4074</v>
      </c>
      <c r="B2114" s="145" t="s">
        <v>4075</v>
      </c>
      <c r="C2114" s="150" t="s">
        <v>50</v>
      </c>
      <c r="D2114" s="172">
        <v>48.529998779296875</v>
      </c>
      <c r="E2114" s="183">
        <v>48.529998779296875</v>
      </c>
    </row>
    <row r="2115" spans="1:5" ht="45">
      <c r="A2115" s="135" t="s">
        <v>4076</v>
      </c>
      <c r="B2115" s="145" t="s">
        <v>4077</v>
      </c>
      <c r="C2115" s="150" t="s">
        <v>368</v>
      </c>
      <c r="D2115" s="173">
        <v>3214.220458984375</v>
      </c>
      <c r="E2115" s="184">
        <v>3214.220458984375</v>
      </c>
    </row>
    <row r="2116" spans="1:5" ht="30">
      <c r="A2116" s="135" t="s">
        <v>4078</v>
      </c>
      <c r="B2116" s="145" t="s">
        <v>4079</v>
      </c>
      <c r="C2116" s="150" t="s">
        <v>50</v>
      </c>
      <c r="D2116" s="172">
        <v>48.529998779296875</v>
      </c>
      <c r="E2116" s="183">
        <v>48.529998779296875</v>
      </c>
    </row>
    <row r="2117" spans="1:5" ht="30">
      <c r="A2117" s="135" t="s">
        <v>4080</v>
      </c>
      <c r="B2117" s="145" t="s">
        <v>4081</v>
      </c>
      <c r="C2117" s="150" t="s">
        <v>42</v>
      </c>
      <c r="D2117" s="177">
        <v>406.14682006835937</v>
      </c>
      <c r="E2117" s="188">
        <v>406.14682006835937</v>
      </c>
    </row>
    <row r="2118" spans="1:5" ht="30">
      <c r="A2118" s="135" t="s">
        <v>4082</v>
      </c>
      <c r="B2118" s="145" t="s">
        <v>4083</v>
      </c>
      <c r="C2118" s="150" t="s">
        <v>20</v>
      </c>
      <c r="D2118" s="177">
        <v>721.7322998046875</v>
      </c>
      <c r="E2118" s="188">
        <v>721.7322998046875</v>
      </c>
    </row>
    <row r="2119" spans="1:5" ht="30">
      <c r="A2119" s="135" t="s">
        <v>4084</v>
      </c>
      <c r="B2119" s="145" t="s">
        <v>4085</v>
      </c>
      <c r="C2119" s="150" t="s">
        <v>368</v>
      </c>
      <c r="D2119" s="173">
        <v>3214.220458984375</v>
      </c>
      <c r="E2119" s="184">
        <v>3214.220458984375</v>
      </c>
    </row>
    <row r="2120" spans="1:5" ht="30">
      <c r="A2120" s="135" t="s">
        <v>4086</v>
      </c>
      <c r="B2120" s="145" t="s">
        <v>4087</v>
      </c>
      <c r="C2120" s="150" t="s">
        <v>136</v>
      </c>
      <c r="D2120" s="172">
        <v>12.116183280944824</v>
      </c>
      <c r="E2120" s="183">
        <v>12.116184234619141</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1.3018158264458179E-2</v>
      </c>
      <c r="E2123" s="189">
        <v>1.3018159195780754E-2</v>
      </c>
    </row>
    <row r="2124" spans="1:5" ht="30">
      <c r="A2124" s="135" t="s">
        <v>4094</v>
      </c>
      <c r="B2124" s="145" t="s">
        <v>4095</v>
      </c>
      <c r="C2124" s="150"/>
      <c r="D2124" s="171">
        <v>2.7702453136444092</v>
      </c>
      <c r="E2124" s="182">
        <v>2.7702453136444092</v>
      </c>
    </row>
    <row r="2125" spans="1:5" ht="30">
      <c r="A2125" s="135" t="s">
        <v>4096</v>
      </c>
      <c r="B2125" s="145" t="s">
        <v>4097</v>
      </c>
      <c r="C2125" s="150" t="s">
        <v>45</v>
      </c>
      <c r="D2125" s="172">
        <v>67.425827026367187</v>
      </c>
      <c r="E2125" s="183">
        <v>67.425827026367187</v>
      </c>
    </row>
    <row r="2126" spans="1:5" ht="30">
      <c r="A2126" s="135" t="s">
        <v>4098</v>
      </c>
      <c r="B2126" s="145" t="s">
        <v>4099</v>
      </c>
      <c r="C2126" s="150" t="s">
        <v>45</v>
      </c>
      <c r="D2126" s="172">
        <v>69.631095886230469</v>
      </c>
      <c r="E2126" s="183">
        <v>69.631095886230469</v>
      </c>
    </row>
    <row r="2127" spans="1:5" ht="30">
      <c r="A2127" s="135" t="s">
        <v>4100</v>
      </c>
      <c r="B2127" s="145" t="s">
        <v>4101</v>
      </c>
      <c r="C2127" s="150" t="s">
        <v>45</v>
      </c>
      <c r="D2127" s="172">
        <v>69.631095886230469</v>
      </c>
      <c r="E2127" s="183">
        <v>69.631095886230469</v>
      </c>
    </row>
    <row r="2128" spans="1:5" ht="30">
      <c r="A2128" s="135" t="s">
        <v>4102</v>
      </c>
      <c r="B2128" s="145" t="s">
        <v>4103</v>
      </c>
      <c r="C2128" s="150" t="s">
        <v>15</v>
      </c>
      <c r="D2128" s="173">
        <v>43324.5</v>
      </c>
      <c r="E2128" s="184">
        <v>43324.5</v>
      </c>
    </row>
    <row r="2129" spans="1:5" ht="30">
      <c r="A2129" s="135" t="s">
        <v>4104</v>
      </c>
      <c r="B2129" s="145" t="s">
        <v>4105</v>
      </c>
      <c r="C2129" s="150" t="s">
        <v>15</v>
      </c>
      <c r="D2129" s="173">
        <v>42891.25390625</v>
      </c>
      <c r="E2129" s="184">
        <v>42891.25390625</v>
      </c>
    </row>
    <row r="2130" spans="1:5" ht="30">
      <c r="A2130" s="135" t="s">
        <v>4106</v>
      </c>
      <c r="B2130" s="145" t="s">
        <v>4107</v>
      </c>
      <c r="C2130" s="150" t="s">
        <v>15</v>
      </c>
      <c r="D2130" s="177">
        <v>433.24459838867187</v>
      </c>
      <c r="E2130" s="188">
        <v>433.24459838867187</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48.529998779296875</v>
      </c>
      <c r="E2133" s="183">
        <v>48.529998779296875</v>
      </c>
    </row>
    <row r="2134" spans="1:5" ht="30">
      <c r="A2134" s="135" t="s">
        <v>4114</v>
      </c>
      <c r="B2134" s="145" t="s">
        <v>4115</v>
      </c>
      <c r="C2134" s="150" t="s">
        <v>50</v>
      </c>
      <c r="D2134" s="172">
        <v>48.529998779296875</v>
      </c>
      <c r="E2134" s="183">
        <v>48.529998779296875</v>
      </c>
    </row>
    <row r="2135" spans="1:5" ht="30">
      <c r="A2135" s="135" t="s">
        <v>4116</v>
      </c>
      <c r="B2135" s="145" t="s">
        <v>4117</v>
      </c>
      <c r="C2135" s="150" t="s">
        <v>42</v>
      </c>
      <c r="D2135" s="177">
        <v>406.14682006835937</v>
      </c>
      <c r="E2135" s="188">
        <v>406.14682006835937</v>
      </c>
    </row>
    <row r="2136" spans="1:5" ht="30">
      <c r="A2136" s="135" t="s">
        <v>4118</v>
      </c>
      <c r="B2136" s="145" t="s">
        <v>4119</v>
      </c>
      <c r="C2136" s="150" t="s">
        <v>20</v>
      </c>
      <c r="D2136" s="177">
        <v>700.40972900390625</v>
      </c>
      <c r="E2136" s="188">
        <v>700.40985107421875</v>
      </c>
    </row>
    <row r="2137" spans="1:5" ht="30">
      <c r="A2137" s="135" t="s">
        <v>4120</v>
      </c>
      <c r="B2137" s="145" t="s">
        <v>4121</v>
      </c>
      <c r="C2137" s="150" t="s">
        <v>368</v>
      </c>
      <c r="D2137" s="173">
        <v>3214.220458984375</v>
      </c>
      <c r="E2137" s="184">
        <v>3214.220458984375</v>
      </c>
    </row>
    <row r="2138" spans="1:5" ht="30">
      <c r="A2138" s="135" t="s">
        <v>4122</v>
      </c>
      <c r="B2138" s="145" t="s">
        <v>4123</v>
      </c>
      <c r="C2138" s="150" t="s">
        <v>50</v>
      </c>
      <c r="D2138" s="172">
        <v>48.529998779296875</v>
      </c>
      <c r="E2138" s="183">
        <v>48.529998779296875</v>
      </c>
    </row>
    <row r="2139" spans="1:5" ht="30">
      <c r="A2139" s="135" t="s">
        <v>4124</v>
      </c>
      <c r="B2139" s="145" t="s">
        <v>4125</v>
      </c>
      <c r="C2139" s="150" t="s">
        <v>20</v>
      </c>
      <c r="D2139" s="177">
        <v>700.40972900390625</v>
      </c>
      <c r="E2139" s="188">
        <v>700.40985107421875</v>
      </c>
    </row>
    <row r="2140" spans="1:5" ht="30">
      <c r="A2140" s="135" t="s">
        <v>4126</v>
      </c>
      <c r="B2140" s="145" t="s">
        <v>4127</v>
      </c>
      <c r="C2140" s="150" t="s">
        <v>368</v>
      </c>
      <c r="D2140" s="173">
        <v>3214.220458984375</v>
      </c>
      <c r="E2140" s="184">
        <v>3214.220458984375</v>
      </c>
    </row>
    <row r="2141" spans="1:5" ht="45">
      <c r="A2141" s="135" t="s">
        <v>4128</v>
      </c>
      <c r="B2141" s="145" t="s">
        <v>4129</v>
      </c>
      <c r="C2141" s="150" t="s">
        <v>50</v>
      </c>
      <c r="D2141" s="172">
        <v>31.409999847412109</v>
      </c>
      <c r="E2141" s="183">
        <v>31.409999847412109</v>
      </c>
    </row>
    <row r="2142" spans="1:5" ht="45">
      <c r="A2142" s="135" t="s">
        <v>4130</v>
      </c>
      <c r="B2142" s="145" t="s">
        <v>4131</v>
      </c>
      <c r="C2142" s="150" t="s">
        <v>368</v>
      </c>
      <c r="D2142" s="173">
        <v>3117.99609375</v>
      </c>
      <c r="E2142" s="184">
        <v>3117.99609375</v>
      </c>
    </row>
    <row r="2143" spans="1:5" ht="30">
      <c r="A2143" s="135" t="s">
        <v>4132</v>
      </c>
      <c r="B2143" s="145" t="s">
        <v>4133</v>
      </c>
      <c r="C2143" s="150" t="s">
        <v>50</v>
      </c>
      <c r="D2143" s="172">
        <v>31.409999847412109</v>
      </c>
      <c r="E2143" s="183">
        <v>31.409999847412109</v>
      </c>
    </row>
    <row r="2144" spans="1:5" ht="30">
      <c r="A2144" s="135" t="s">
        <v>4134</v>
      </c>
      <c r="B2144" s="145" t="s">
        <v>4135</v>
      </c>
      <c r="C2144" s="150" t="s">
        <v>42</v>
      </c>
      <c r="D2144" s="177">
        <v>352.13787841796875</v>
      </c>
      <c r="E2144" s="188">
        <v>352.13787841796875</v>
      </c>
    </row>
    <row r="2145" spans="1:5" ht="30">
      <c r="A2145" s="135" t="s">
        <v>4136</v>
      </c>
      <c r="B2145" s="145" t="s">
        <v>4137</v>
      </c>
      <c r="C2145" s="150" t="s">
        <v>20</v>
      </c>
      <c r="D2145" s="177">
        <v>696.54693603515625</v>
      </c>
      <c r="E2145" s="188">
        <v>696.54705810546875</v>
      </c>
    </row>
    <row r="2146" spans="1:5" ht="30">
      <c r="A2146" s="135" t="s">
        <v>4138</v>
      </c>
      <c r="B2146" s="145" t="s">
        <v>4139</v>
      </c>
      <c r="C2146" s="150" t="s">
        <v>368</v>
      </c>
      <c r="D2146" s="173">
        <v>3117.99609375</v>
      </c>
      <c r="E2146" s="184">
        <v>3117.99609375</v>
      </c>
    </row>
    <row r="2147" spans="1:5" ht="30">
      <c r="A2147" s="135" t="s">
        <v>4140</v>
      </c>
      <c r="B2147" s="145" t="s">
        <v>4141</v>
      </c>
      <c r="C2147" s="150" t="s">
        <v>136</v>
      </c>
      <c r="D2147" s="172">
        <v>16.849636077880859</v>
      </c>
      <c r="E2147" s="183">
        <v>16.849639892578125</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3.2511994242668152E-2</v>
      </c>
      <c r="E2150" s="189">
        <v>3.251199796795845E-2</v>
      </c>
    </row>
    <row r="2151" spans="1:5" ht="30">
      <c r="A2151" s="135" t="s">
        <v>4148</v>
      </c>
      <c r="B2151" s="145" t="s">
        <v>4149</v>
      </c>
      <c r="C2151" s="150"/>
      <c r="D2151" s="171">
        <v>1.5450493097305298</v>
      </c>
      <c r="E2151" s="182">
        <v>1.5450493097305298</v>
      </c>
    </row>
    <row r="2152" spans="1:5" ht="30">
      <c r="A2152" s="135" t="s">
        <v>4150</v>
      </c>
      <c r="B2152" s="145" t="s">
        <v>4151</v>
      </c>
      <c r="C2152" s="150" t="s">
        <v>45</v>
      </c>
      <c r="D2152" s="172">
        <v>78.551300048828125</v>
      </c>
      <c r="E2152" s="183">
        <v>78.551300048828125</v>
      </c>
    </row>
    <row r="2153" spans="1:5" ht="30">
      <c r="A2153" s="135" t="s">
        <v>4152</v>
      </c>
      <c r="B2153" s="145" t="s">
        <v>4153</v>
      </c>
      <c r="C2153" s="150" t="s">
        <v>45</v>
      </c>
      <c r="D2153" s="172">
        <v>79.120407104492188</v>
      </c>
      <c r="E2153" s="183">
        <v>79.120407104492188</v>
      </c>
    </row>
    <row r="2154" spans="1:5" ht="30">
      <c r="A2154" s="135" t="s">
        <v>4154</v>
      </c>
      <c r="B2154" s="145" t="s">
        <v>4155</v>
      </c>
      <c r="C2154" s="150" t="s">
        <v>45</v>
      </c>
      <c r="D2154" s="172">
        <v>79.120407104492188</v>
      </c>
      <c r="E2154" s="183">
        <v>79.120407104492188</v>
      </c>
    </row>
    <row r="2155" spans="1:5" ht="30">
      <c r="A2155" s="135" t="s">
        <v>4156</v>
      </c>
      <c r="B2155" s="145" t="s">
        <v>4157</v>
      </c>
      <c r="C2155" s="150" t="s">
        <v>15</v>
      </c>
      <c r="D2155" s="173">
        <v>18721.55078125</v>
      </c>
      <c r="E2155" s="184">
        <v>18721.5546875</v>
      </c>
    </row>
    <row r="2156" spans="1:5" ht="30">
      <c r="A2156" s="135" t="s">
        <v>4158</v>
      </c>
      <c r="B2156" s="145" t="s">
        <v>4159</v>
      </c>
      <c r="C2156" s="150" t="s">
        <v>15</v>
      </c>
      <c r="D2156" s="173">
        <v>18534.333984375</v>
      </c>
      <c r="E2156" s="184">
        <v>18534.337890625</v>
      </c>
    </row>
    <row r="2157" spans="1:5" ht="30">
      <c r="A2157" s="135" t="s">
        <v>4160</v>
      </c>
      <c r="B2157" s="145" t="s">
        <v>4161</v>
      </c>
      <c r="C2157" s="150" t="s">
        <v>15</v>
      </c>
      <c r="D2157" s="177">
        <v>187.21531677246094</v>
      </c>
      <c r="E2157" s="188">
        <v>187.21536254882812</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29.25</v>
      </c>
      <c r="E2160" s="183">
        <v>29.25</v>
      </c>
    </row>
    <row r="2161" spans="1:5" ht="30">
      <c r="A2161" s="135" t="s">
        <v>4168</v>
      </c>
      <c r="B2161" s="145" t="s">
        <v>4169</v>
      </c>
      <c r="C2161" s="150" t="s">
        <v>50</v>
      </c>
      <c r="D2161" s="172">
        <v>29.25</v>
      </c>
      <c r="E2161" s="183">
        <v>29.25</v>
      </c>
    </row>
    <row r="2162" spans="1:5" ht="30">
      <c r="A2162" s="135" t="s">
        <v>4170</v>
      </c>
      <c r="B2162" s="145" t="s">
        <v>4171</v>
      </c>
      <c r="C2162" s="150" t="s">
        <v>42</v>
      </c>
      <c r="D2162" s="177">
        <v>536.28240966796875</v>
      </c>
      <c r="E2162" s="188">
        <v>536.28240966796875</v>
      </c>
    </row>
    <row r="2163" spans="1:5" ht="30">
      <c r="A2163" s="135" t="s">
        <v>4172</v>
      </c>
      <c r="B2163" s="145" t="s">
        <v>4173</v>
      </c>
      <c r="C2163" s="150" t="s">
        <v>20</v>
      </c>
      <c r="D2163" s="177">
        <v>704.1422119140625</v>
      </c>
      <c r="E2163" s="188">
        <v>704.14227294921875</v>
      </c>
    </row>
    <row r="2164" spans="1:5" ht="30">
      <c r="A2164" s="135" t="s">
        <v>4174</v>
      </c>
      <c r="B2164" s="145" t="s">
        <v>4175</v>
      </c>
      <c r="C2164" s="150" t="s">
        <v>368</v>
      </c>
      <c r="D2164" s="173">
        <v>3539.390869140625</v>
      </c>
      <c r="E2164" s="184">
        <v>3539.390869140625</v>
      </c>
    </row>
    <row r="2165" spans="1:5" ht="30">
      <c r="A2165" s="135" t="s">
        <v>4176</v>
      </c>
      <c r="B2165" s="145" t="s">
        <v>4177</v>
      </c>
      <c r="C2165" s="150" t="s">
        <v>50</v>
      </c>
      <c r="D2165" s="172">
        <v>29.25</v>
      </c>
      <c r="E2165" s="183">
        <v>29.25</v>
      </c>
    </row>
    <row r="2166" spans="1:5" ht="30">
      <c r="A2166" s="135" t="s">
        <v>4178</v>
      </c>
      <c r="B2166" s="145" t="s">
        <v>4179</v>
      </c>
      <c r="C2166" s="150" t="s">
        <v>20</v>
      </c>
      <c r="D2166" s="177">
        <v>704.1422119140625</v>
      </c>
      <c r="E2166" s="188">
        <v>704.14227294921875</v>
      </c>
    </row>
    <row r="2167" spans="1:5" ht="30">
      <c r="A2167" s="135" t="s">
        <v>4180</v>
      </c>
      <c r="B2167" s="145" t="s">
        <v>4181</v>
      </c>
      <c r="C2167" s="150" t="s">
        <v>368</v>
      </c>
      <c r="D2167" s="173">
        <v>3539.390869140625</v>
      </c>
      <c r="E2167" s="184">
        <v>3539.390869140625</v>
      </c>
    </row>
    <row r="2168" spans="1:5" ht="45">
      <c r="A2168" s="135" t="s">
        <v>4182</v>
      </c>
      <c r="B2168" s="145" t="s">
        <v>4183</v>
      </c>
      <c r="C2168" s="150" t="s">
        <v>50</v>
      </c>
      <c r="D2168" s="172">
        <v>15.279999732971191</v>
      </c>
      <c r="E2168" s="183">
        <v>15.279999732971191</v>
      </c>
    </row>
    <row r="2169" spans="1:5" ht="45">
      <c r="A2169" s="135" t="s">
        <v>4184</v>
      </c>
      <c r="B2169" s="145" t="s">
        <v>4185</v>
      </c>
      <c r="C2169" s="150" t="s">
        <v>368</v>
      </c>
      <c r="D2169" s="173">
        <v>3380.5</v>
      </c>
      <c r="E2169" s="184">
        <v>3380.5</v>
      </c>
    </row>
    <row r="2170" spans="1:5" ht="30">
      <c r="A2170" s="135" t="s">
        <v>4186</v>
      </c>
      <c r="B2170" s="145" t="s">
        <v>4187</v>
      </c>
      <c r="C2170" s="150" t="s">
        <v>50</v>
      </c>
      <c r="D2170" s="172">
        <v>15.279999732971191</v>
      </c>
      <c r="E2170" s="183">
        <v>15.279999732971191</v>
      </c>
    </row>
    <row r="2171" spans="1:5" ht="30">
      <c r="A2171" s="135" t="s">
        <v>4188</v>
      </c>
      <c r="B2171" s="145" t="s">
        <v>4189</v>
      </c>
      <c r="C2171" s="150" t="s">
        <v>42</v>
      </c>
      <c r="D2171" s="177">
        <v>457.45724487304687</v>
      </c>
      <c r="E2171" s="188">
        <v>457.45724487304687</v>
      </c>
    </row>
    <row r="2172" spans="1:5" ht="30">
      <c r="A2172" s="135" t="s">
        <v>4190</v>
      </c>
      <c r="B2172" s="145" t="s">
        <v>4191</v>
      </c>
      <c r="C2172" s="150" t="s">
        <v>20</v>
      </c>
      <c r="D2172" s="177">
        <v>704.1422119140625</v>
      </c>
      <c r="E2172" s="188">
        <v>704.14227294921875</v>
      </c>
    </row>
    <row r="2173" spans="1:5" ht="30">
      <c r="A2173" s="135" t="s">
        <v>4192</v>
      </c>
      <c r="B2173" s="145" t="s">
        <v>4193</v>
      </c>
      <c r="C2173" s="150" t="s">
        <v>368</v>
      </c>
      <c r="D2173" s="173">
        <v>3380.5</v>
      </c>
      <c r="E2173" s="184">
        <v>3380.5</v>
      </c>
    </row>
    <row r="2174" spans="1:5" ht="30">
      <c r="A2174" s="135" t="s">
        <v>4194</v>
      </c>
      <c r="B2174" s="145" t="s">
        <v>4195</v>
      </c>
      <c r="C2174" s="150" t="s">
        <v>136</v>
      </c>
      <c r="D2174" s="172">
        <v>42.530498504638672</v>
      </c>
      <c r="E2174" s="183">
        <v>42.530498504638672</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6.0627028346061707E-2</v>
      </c>
      <c r="E2177" s="189">
        <v>6.0627032071352005E-2</v>
      </c>
    </row>
    <row r="2178" spans="1:5" ht="30">
      <c r="A2178" s="135" t="s">
        <v>4202</v>
      </c>
      <c r="B2178" s="145" t="s">
        <v>4203</v>
      </c>
      <c r="C2178" s="150"/>
      <c r="D2178" s="171">
        <v>1.9142671823501587</v>
      </c>
      <c r="E2178" s="182">
        <v>1.9142671823501587</v>
      </c>
    </row>
    <row r="2179" spans="1:5" ht="30">
      <c r="A2179" s="135" t="s">
        <v>4204</v>
      </c>
      <c r="B2179" s="145" t="s">
        <v>4205</v>
      </c>
      <c r="C2179" s="150" t="s">
        <v>45</v>
      </c>
      <c r="D2179" s="172">
        <v>70.440254211425781</v>
      </c>
      <c r="E2179" s="183">
        <v>70.440254211425781</v>
      </c>
    </row>
    <row r="2180" spans="1:5" ht="30">
      <c r="A2180" s="135" t="s">
        <v>4206</v>
      </c>
      <c r="B2180" s="145" t="s">
        <v>4207</v>
      </c>
      <c r="C2180" s="150" t="s">
        <v>45</v>
      </c>
      <c r="D2180" s="172">
        <v>71.560569763183594</v>
      </c>
      <c r="E2180" s="183">
        <v>71.560569763183594</v>
      </c>
    </row>
    <row r="2181" spans="1:5" ht="30">
      <c r="A2181" s="135" t="s">
        <v>4208</v>
      </c>
      <c r="B2181" s="145" t="s">
        <v>4209</v>
      </c>
      <c r="C2181" s="150" t="s">
        <v>45</v>
      </c>
      <c r="D2181" s="172">
        <v>71.560569763183594</v>
      </c>
      <c r="E2181" s="183">
        <v>71.560569763183594</v>
      </c>
    </row>
    <row r="2182" spans="1:5" ht="30">
      <c r="A2182" s="135" t="s">
        <v>4210</v>
      </c>
      <c r="B2182" s="145" t="s">
        <v>4211</v>
      </c>
      <c r="C2182" s="150" t="s">
        <v>15</v>
      </c>
      <c r="D2182" s="173">
        <v>31078.775390625</v>
      </c>
      <c r="E2182" s="184">
        <v>31078.77734375</v>
      </c>
    </row>
    <row r="2183" spans="1:5" ht="30">
      <c r="A2183" s="135" t="s">
        <v>4212</v>
      </c>
      <c r="B2183" s="145" t="s">
        <v>4213</v>
      </c>
      <c r="C2183" s="150" t="s">
        <v>15</v>
      </c>
      <c r="D2183" s="173">
        <v>30767.986328125</v>
      </c>
      <c r="E2183" s="184">
        <v>30767.98828125</v>
      </c>
    </row>
    <row r="2184" spans="1:5" ht="30">
      <c r="A2184" s="135" t="s">
        <v>4214</v>
      </c>
      <c r="B2184" s="145" t="s">
        <v>4215</v>
      </c>
      <c r="C2184" s="150" t="s">
        <v>15</v>
      </c>
      <c r="D2184" s="177">
        <v>310.78744506835937</v>
      </c>
      <c r="E2184" s="188">
        <v>310.7874755859375</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15.279999732971191</v>
      </c>
      <c r="E2187" s="183">
        <v>15.279999732971191</v>
      </c>
    </row>
    <row r="2188" spans="1:5" ht="30">
      <c r="A2188" s="135" t="s">
        <v>4222</v>
      </c>
      <c r="B2188" s="145" t="s">
        <v>4223</v>
      </c>
      <c r="C2188" s="150" t="s">
        <v>50</v>
      </c>
      <c r="D2188" s="172">
        <v>15.279999732971191</v>
      </c>
      <c r="E2188" s="183">
        <v>15.279999732971191</v>
      </c>
    </row>
    <row r="2189" spans="1:5" ht="30">
      <c r="A2189" s="135" t="s">
        <v>4224</v>
      </c>
      <c r="B2189" s="145" t="s">
        <v>4225</v>
      </c>
      <c r="C2189" s="150" t="s">
        <v>42</v>
      </c>
      <c r="D2189" s="177">
        <v>457.45724487304687</v>
      </c>
      <c r="E2189" s="188">
        <v>457.45724487304687</v>
      </c>
    </row>
    <row r="2190" spans="1:5" ht="30">
      <c r="A2190" s="135" t="s">
        <v>4226</v>
      </c>
      <c r="B2190" s="145" t="s">
        <v>4227</v>
      </c>
      <c r="C2190" s="150" t="s">
        <v>20</v>
      </c>
      <c r="D2190" s="177">
        <v>658.82330322265625</v>
      </c>
      <c r="E2190" s="188">
        <v>658.8233642578125</v>
      </c>
    </row>
    <row r="2191" spans="1:5" ht="30">
      <c r="A2191" s="135" t="s">
        <v>4228</v>
      </c>
      <c r="B2191" s="145" t="s">
        <v>4229</v>
      </c>
      <c r="C2191" s="150" t="s">
        <v>368</v>
      </c>
      <c r="D2191" s="173">
        <v>3380.5</v>
      </c>
      <c r="E2191" s="184">
        <v>3380.5</v>
      </c>
    </row>
    <row r="2192" spans="1:5" ht="30">
      <c r="A2192" s="135" t="s">
        <v>4230</v>
      </c>
      <c r="B2192" s="145" t="s">
        <v>4231</v>
      </c>
      <c r="C2192" s="150" t="s">
        <v>50</v>
      </c>
      <c r="D2192" s="172">
        <v>15.279999732971191</v>
      </c>
      <c r="E2192" s="183">
        <v>15.279999732971191</v>
      </c>
    </row>
    <row r="2193" spans="1:5" ht="30">
      <c r="A2193" s="135" t="s">
        <v>4232</v>
      </c>
      <c r="B2193" s="145" t="s">
        <v>4233</v>
      </c>
      <c r="C2193" s="150" t="s">
        <v>20</v>
      </c>
      <c r="D2193" s="177">
        <v>658.82330322265625</v>
      </c>
      <c r="E2193" s="188">
        <v>658.8233642578125</v>
      </c>
    </row>
    <row r="2194" spans="1:5" ht="30">
      <c r="A2194" s="135" t="s">
        <v>4234</v>
      </c>
      <c r="B2194" s="145" t="s">
        <v>4235</v>
      </c>
      <c r="C2194" s="150" t="s">
        <v>368</v>
      </c>
      <c r="D2194" s="173">
        <v>3380.5</v>
      </c>
      <c r="E2194" s="184">
        <v>3380.5</v>
      </c>
    </row>
    <row r="2195" spans="1:5" ht="45">
      <c r="A2195" s="135" t="s">
        <v>4236</v>
      </c>
      <c r="B2195" s="145" t="s">
        <v>4237</v>
      </c>
      <c r="C2195" s="150" t="s">
        <v>50</v>
      </c>
      <c r="D2195" s="171">
        <v>5.9489002227783203</v>
      </c>
      <c r="E2195" s="182">
        <v>5.9489002227783203</v>
      </c>
    </row>
    <row r="2196" spans="1:5" ht="45">
      <c r="A2196" s="135" t="s">
        <v>4238</v>
      </c>
      <c r="B2196" s="145" t="s">
        <v>4239</v>
      </c>
      <c r="C2196" s="150" t="s">
        <v>368</v>
      </c>
      <c r="D2196" s="173">
        <v>3166.999755859375</v>
      </c>
      <c r="E2196" s="184">
        <v>3166.999755859375</v>
      </c>
    </row>
    <row r="2197" spans="1:5" ht="30">
      <c r="A2197" s="135" t="s">
        <v>4240</v>
      </c>
      <c r="B2197" s="145" t="s">
        <v>4241</v>
      </c>
      <c r="C2197" s="150" t="s">
        <v>50</v>
      </c>
      <c r="D2197" s="171">
        <v>5.9489002227783203</v>
      </c>
      <c r="E2197" s="182">
        <v>5.9489002227783203</v>
      </c>
    </row>
    <row r="2198" spans="1:5" ht="30">
      <c r="A2198" s="135" t="s">
        <v>4242</v>
      </c>
      <c r="B2198" s="145" t="s">
        <v>4243</v>
      </c>
      <c r="C2198" s="150" t="s">
        <v>42</v>
      </c>
      <c r="D2198" s="177">
        <v>350.38259887695312</v>
      </c>
      <c r="E2198" s="188">
        <v>350.38259887695312</v>
      </c>
    </row>
    <row r="2199" spans="1:5" ht="30">
      <c r="A2199" s="135" t="s">
        <v>4244</v>
      </c>
      <c r="B2199" s="145" t="s">
        <v>4245</v>
      </c>
      <c r="C2199" s="150" t="s">
        <v>20</v>
      </c>
      <c r="D2199" s="177">
        <v>657.9256591796875</v>
      </c>
      <c r="E2199" s="188">
        <v>657.92572021484375</v>
      </c>
    </row>
    <row r="2200" spans="1:5" ht="30">
      <c r="A2200" s="135" t="s">
        <v>4246</v>
      </c>
      <c r="B2200" s="145" t="s">
        <v>4247</v>
      </c>
      <c r="C2200" s="150" t="s">
        <v>368</v>
      </c>
      <c r="D2200" s="173">
        <v>3166.999755859375</v>
      </c>
      <c r="E2200" s="184">
        <v>3166.999755859375</v>
      </c>
    </row>
    <row r="2201" spans="1:5" ht="30">
      <c r="A2201" s="135" t="s">
        <v>4248</v>
      </c>
      <c r="B2201" s="145" t="s">
        <v>4249</v>
      </c>
      <c r="C2201" s="150" t="s">
        <v>136</v>
      </c>
      <c r="D2201" s="172">
        <v>87.599334716796875</v>
      </c>
      <c r="E2201" s="183">
        <v>87.599342346191406</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0.10337821394205093</v>
      </c>
      <c r="E2204" s="189">
        <v>0.10337821394205093</v>
      </c>
    </row>
    <row r="2205" spans="1:5" ht="30">
      <c r="A2205" s="135" t="s">
        <v>4256</v>
      </c>
      <c r="B2205" s="145" t="s">
        <v>4257</v>
      </c>
      <c r="C2205" s="150"/>
      <c r="D2205" s="171">
        <v>2.5685420036315918</v>
      </c>
      <c r="E2205" s="182">
        <v>2.5685420036315918</v>
      </c>
    </row>
    <row r="2206" spans="1:5" ht="30">
      <c r="A2206" s="135" t="s">
        <v>4258</v>
      </c>
      <c r="B2206" s="145" t="s">
        <v>4259</v>
      </c>
      <c r="C2206" s="150" t="s">
        <v>45</v>
      </c>
      <c r="D2206" s="172">
        <v>73.9786376953125</v>
      </c>
      <c r="E2206" s="183">
        <v>73.9786376953125</v>
      </c>
    </row>
    <row r="2207" spans="1:5" ht="30">
      <c r="A2207" s="135" t="s">
        <v>4260</v>
      </c>
      <c r="B2207" s="145" t="s">
        <v>4261</v>
      </c>
      <c r="C2207" s="150" t="s">
        <v>45</v>
      </c>
      <c r="D2207" s="172">
        <v>75.51690673828125</v>
      </c>
      <c r="E2207" s="183">
        <v>75.51690673828125</v>
      </c>
    </row>
    <row r="2208" spans="1:5" ht="30">
      <c r="A2208" s="135" t="s">
        <v>4262</v>
      </c>
      <c r="B2208" s="145" t="s">
        <v>4263</v>
      </c>
      <c r="C2208" s="150" t="s">
        <v>45</v>
      </c>
      <c r="D2208" s="172">
        <v>75.51690673828125</v>
      </c>
      <c r="E2208" s="183">
        <v>75.51690673828125</v>
      </c>
    </row>
    <row r="2209" spans="1:5" ht="30">
      <c r="A2209" s="135" t="s">
        <v>4264</v>
      </c>
      <c r="B2209" s="145" t="s">
        <v>4265</v>
      </c>
      <c r="C2209" s="150" t="s">
        <v>15</v>
      </c>
      <c r="D2209" s="173">
        <v>39072.53125</v>
      </c>
      <c r="E2209" s="184">
        <v>39072.53515625</v>
      </c>
    </row>
    <row r="2210" spans="1:5" ht="30">
      <c r="A2210" s="135" t="s">
        <v>4266</v>
      </c>
      <c r="B2210" s="145" t="s">
        <v>4267</v>
      </c>
      <c r="C2210" s="150" t="s">
        <v>15</v>
      </c>
      <c r="D2210" s="173">
        <v>38681.80859375</v>
      </c>
      <c r="E2210" s="184">
        <v>38681.8125</v>
      </c>
    </row>
    <row r="2211" spans="1:5" ht="30">
      <c r="A2211" s="135" t="s">
        <v>4268</v>
      </c>
      <c r="B2211" s="145" t="s">
        <v>4269</v>
      </c>
      <c r="C2211" s="150" t="s">
        <v>15</v>
      </c>
      <c r="D2211" s="177">
        <v>390.72494506835937</v>
      </c>
      <c r="E2211" s="188">
        <v>390.7249755859375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5.8899998664855957</v>
      </c>
      <c r="E2214" s="182">
        <v>5.8899998664855957</v>
      </c>
    </row>
    <row r="2215" spans="1:5" ht="30">
      <c r="A2215" s="135" t="s">
        <v>4276</v>
      </c>
      <c r="B2215" s="145" t="s">
        <v>4277</v>
      </c>
      <c r="C2215" s="150" t="s">
        <v>50</v>
      </c>
      <c r="D2215" s="171">
        <v>5.8899998664855957</v>
      </c>
      <c r="E2215" s="182">
        <v>5.8899998664855957</v>
      </c>
    </row>
    <row r="2216" spans="1:5" ht="30">
      <c r="A2216" s="135" t="s">
        <v>4278</v>
      </c>
      <c r="B2216" s="145" t="s">
        <v>4279</v>
      </c>
      <c r="C2216" s="150" t="s">
        <v>42</v>
      </c>
      <c r="D2216" s="177">
        <v>350.32711791992187</v>
      </c>
      <c r="E2216" s="188">
        <v>350.32711791992187</v>
      </c>
    </row>
    <row r="2217" spans="1:5" ht="30">
      <c r="A2217" s="135" t="s">
        <v>4280</v>
      </c>
      <c r="B2217" s="145" t="s">
        <v>4281</v>
      </c>
      <c r="C2217" s="150" t="s">
        <v>20</v>
      </c>
      <c r="D2217" s="177">
        <v>629.11273193359375</v>
      </c>
      <c r="E2217" s="188">
        <v>629.11279296875</v>
      </c>
    </row>
    <row r="2218" spans="1:5" ht="30">
      <c r="A2218" s="135" t="s">
        <v>4282</v>
      </c>
      <c r="B2218" s="145" t="s">
        <v>4283</v>
      </c>
      <c r="C2218" s="150" t="s">
        <v>368</v>
      </c>
      <c r="D2218" s="173">
        <v>3166.999755859375</v>
      </c>
      <c r="E2218" s="184">
        <v>3166.999755859375</v>
      </c>
    </row>
    <row r="2219" spans="1:5" ht="30">
      <c r="A2219" s="135" t="s">
        <v>4284</v>
      </c>
      <c r="B2219" s="145" t="s">
        <v>4285</v>
      </c>
      <c r="C2219" s="150" t="s">
        <v>50</v>
      </c>
      <c r="D2219" s="171">
        <v>5.8899998664855957</v>
      </c>
      <c r="E2219" s="182">
        <v>5.8899998664855957</v>
      </c>
    </row>
    <row r="2220" spans="1:5" ht="30">
      <c r="A2220" s="135" t="s">
        <v>4286</v>
      </c>
      <c r="B2220" s="145" t="s">
        <v>4287</v>
      </c>
      <c r="C2220" s="150" t="s">
        <v>20</v>
      </c>
      <c r="D2220" s="177">
        <v>629.11273193359375</v>
      </c>
      <c r="E2220" s="188">
        <v>629.11279296875</v>
      </c>
    </row>
    <row r="2221" spans="1:5" ht="30">
      <c r="A2221" s="135" t="s">
        <v>4288</v>
      </c>
      <c r="B2221" s="145" t="s">
        <v>4289</v>
      </c>
      <c r="C2221" s="150" t="s">
        <v>368</v>
      </c>
      <c r="D2221" s="173">
        <v>3166.999755859375</v>
      </c>
      <c r="E2221" s="184">
        <v>3166.999755859375</v>
      </c>
    </row>
    <row r="2222" spans="1:5" ht="45">
      <c r="A2222" s="135" t="s">
        <v>4290</v>
      </c>
      <c r="B2222" s="145" t="s">
        <v>4291</v>
      </c>
      <c r="C2222" s="150" t="s">
        <v>50</v>
      </c>
      <c r="D2222" s="171">
        <v>4.4000005722045898</v>
      </c>
      <c r="E2222" s="182">
        <v>4.4000005722045898</v>
      </c>
    </row>
    <row r="2223" spans="1:5" ht="45">
      <c r="A2223" s="135" t="s">
        <v>4292</v>
      </c>
      <c r="B2223" s="145" t="s">
        <v>4293</v>
      </c>
      <c r="C2223" s="150" t="s">
        <v>368</v>
      </c>
      <c r="D2223" s="173">
        <v>3092.267333984375</v>
      </c>
      <c r="E2223" s="184">
        <v>3092.267333984375</v>
      </c>
    </row>
    <row r="2224" spans="1:5" ht="30">
      <c r="A2224" s="135" t="s">
        <v>4294</v>
      </c>
      <c r="B2224" s="145" t="s">
        <v>4295</v>
      </c>
      <c r="C2224" s="150" t="s">
        <v>50</v>
      </c>
      <c r="D2224" s="171">
        <v>4.4000000953674316</v>
      </c>
      <c r="E2224" s="182">
        <v>4.4000000953674316</v>
      </c>
    </row>
    <row r="2225" spans="1:5" ht="30">
      <c r="A2225" s="135" t="s">
        <v>4296</v>
      </c>
      <c r="B2225" s="145" t="s">
        <v>4297</v>
      </c>
      <c r="C2225" s="150" t="s">
        <v>42</v>
      </c>
      <c r="D2225" s="177">
        <v>312.70965576171875</v>
      </c>
      <c r="E2225" s="188">
        <v>312.70965576171875</v>
      </c>
    </row>
    <row r="2226" spans="1:5" ht="30">
      <c r="A2226" s="135" t="s">
        <v>4298</v>
      </c>
      <c r="B2226" s="145" t="s">
        <v>4299</v>
      </c>
      <c r="C2226" s="150" t="s">
        <v>20</v>
      </c>
      <c r="D2226" s="177">
        <v>629.11273193359375</v>
      </c>
      <c r="E2226" s="188">
        <v>629.11279296875</v>
      </c>
    </row>
    <row r="2227" spans="1:5" ht="30">
      <c r="A2227" s="135" t="s">
        <v>4300</v>
      </c>
      <c r="B2227" s="145" t="s">
        <v>4301</v>
      </c>
      <c r="C2227" s="150" t="s">
        <v>368</v>
      </c>
      <c r="D2227" s="173">
        <v>3092.267333984375</v>
      </c>
      <c r="E2227" s="184">
        <v>3092.267333984375</v>
      </c>
    </row>
    <row r="2228" spans="1:5" ht="30">
      <c r="A2228" s="135" t="s">
        <v>4302</v>
      </c>
      <c r="B2228" s="145" t="s">
        <v>4303</v>
      </c>
      <c r="C2228" s="150" t="s">
        <v>136</v>
      </c>
      <c r="D2228" s="177">
        <v>106.33090209960937</v>
      </c>
      <c r="E2228" s="188">
        <v>106.33090972900391</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0.23708391189575195</v>
      </c>
      <c r="E2231" s="189">
        <v>0.23708391189575195</v>
      </c>
    </row>
    <row r="2232" spans="1:5" ht="30">
      <c r="A2232" s="135" t="s">
        <v>4310</v>
      </c>
      <c r="B2232" s="145" t="s">
        <v>4311</v>
      </c>
      <c r="C2232" s="150"/>
      <c r="D2232" s="171">
        <v>1.3386362791061401</v>
      </c>
      <c r="E2232" s="182">
        <v>1.3386362791061401</v>
      </c>
    </row>
    <row r="2233" spans="1:5" ht="30">
      <c r="A2233" s="135" t="s">
        <v>4312</v>
      </c>
      <c r="B2233" s="145" t="s">
        <v>4313</v>
      </c>
      <c r="C2233" s="150" t="s">
        <v>45</v>
      </c>
      <c r="D2233" s="172">
        <v>93</v>
      </c>
      <c r="E2233" s="183">
        <v>93</v>
      </c>
    </row>
    <row r="2234" spans="1:5" ht="30">
      <c r="A2234" s="135" t="s">
        <v>4314</v>
      </c>
      <c r="B2234" s="145" t="s">
        <v>4315</v>
      </c>
      <c r="C2234" s="150" t="s">
        <v>45</v>
      </c>
      <c r="D2234" s="172">
        <v>93.000038146972656</v>
      </c>
      <c r="E2234" s="183">
        <v>93.000038146972656</v>
      </c>
    </row>
    <row r="2235" spans="1:5" ht="30">
      <c r="A2235" s="135" t="s">
        <v>4316</v>
      </c>
      <c r="B2235" s="145" t="s">
        <v>4317</v>
      </c>
      <c r="C2235" s="150" t="s">
        <v>45</v>
      </c>
      <c r="D2235" s="172">
        <v>93.000038146972656</v>
      </c>
      <c r="E2235" s="183">
        <v>93.000038146972656</v>
      </c>
    </row>
    <row r="2236" spans="1:5" ht="30">
      <c r="A2236" s="135" t="s">
        <v>4318</v>
      </c>
      <c r="B2236" s="145" t="s">
        <v>4319</v>
      </c>
      <c r="C2236" s="150" t="s">
        <v>15</v>
      </c>
      <c r="D2236" s="173">
        <v>13059.916015625</v>
      </c>
      <c r="E2236" s="184">
        <v>13059.9169921875</v>
      </c>
    </row>
    <row r="2237" spans="1:5" ht="30">
      <c r="A2237" s="135" t="s">
        <v>4320</v>
      </c>
      <c r="B2237" s="145" t="s">
        <v>4321</v>
      </c>
      <c r="C2237" s="150" t="s">
        <v>15</v>
      </c>
      <c r="D2237" s="173">
        <v>12929.31640625</v>
      </c>
      <c r="E2237" s="184">
        <v>12929.3173828125</v>
      </c>
    </row>
    <row r="2238" spans="1:5" ht="30">
      <c r="A2238" s="135" t="s">
        <v>4322</v>
      </c>
      <c r="B2238" s="145" t="s">
        <v>4323</v>
      </c>
      <c r="C2238" s="150" t="s">
        <v>15</v>
      </c>
      <c r="D2238" s="177">
        <v>130.59902954101562</v>
      </c>
      <c r="E2238" s="188">
        <v>130.59904479980469</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4.4000000953674316</v>
      </c>
      <c r="E2241" s="182">
        <v>4.4000000953674316</v>
      </c>
    </row>
    <row r="2242" spans="1:5" ht="30">
      <c r="A2242" s="135" t="s">
        <v>4330</v>
      </c>
      <c r="B2242" s="145" t="s">
        <v>4331</v>
      </c>
      <c r="C2242" s="150" t="s">
        <v>50</v>
      </c>
      <c r="D2242" s="171">
        <v>4.4000000953674316</v>
      </c>
      <c r="E2242" s="182">
        <v>4.4000000953674316</v>
      </c>
    </row>
    <row r="2243" spans="1:5" ht="30">
      <c r="A2243" s="135" t="s">
        <v>4332</v>
      </c>
      <c r="B2243" s="145" t="s">
        <v>4333</v>
      </c>
      <c r="C2243" s="150" t="s">
        <v>42</v>
      </c>
      <c r="D2243" s="177">
        <v>312.70965576171875</v>
      </c>
      <c r="E2243" s="188">
        <v>312.70965576171875</v>
      </c>
    </row>
    <row r="2244" spans="1:5" ht="30">
      <c r="A2244" s="135" t="s">
        <v>4334</v>
      </c>
      <c r="B2244" s="145" t="s">
        <v>4335</v>
      </c>
      <c r="C2244" s="150" t="s">
        <v>20</v>
      </c>
      <c r="D2244" s="177">
        <v>606.751953125</v>
      </c>
      <c r="E2244" s="188">
        <v>606.75201416015625</v>
      </c>
    </row>
    <row r="2245" spans="1:5" ht="30">
      <c r="A2245" s="135" t="s">
        <v>4336</v>
      </c>
      <c r="B2245" s="145" t="s">
        <v>4337</v>
      </c>
      <c r="C2245" s="150" t="s">
        <v>368</v>
      </c>
      <c r="D2245" s="173">
        <v>3092.267333984375</v>
      </c>
      <c r="E2245" s="184">
        <v>3092.267333984375</v>
      </c>
    </row>
    <row r="2246" spans="1:5" ht="30">
      <c r="A2246" s="135" t="s">
        <v>4338</v>
      </c>
      <c r="B2246" s="145" t="s">
        <v>4339</v>
      </c>
      <c r="C2246" s="150" t="s">
        <v>50</v>
      </c>
      <c r="D2246" s="171">
        <v>4.4000000953674316</v>
      </c>
      <c r="E2246" s="182">
        <v>4.4000000953674316</v>
      </c>
    </row>
    <row r="2247" spans="1:5" ht="30">
      <c r="A2247" s="135" t="s">
        <v>4340</v>
      </c>
      <c r="B2247" s="145" t="s">
        <v>4341</v>
      </c>
      <c r="C2247" s="150" t="s">
        <v>20</v>
      </c>
      <c r="D2247" s="177">
        <v>606.751953125</v>
      </c>
      <c r="E2247" s="188">
        <v>606.75201416015625</v>
      </c>
    </row>
    <row r="2248" spans="1:5" ht="30">
      <c r="A2248" s="135" t="s">
        <v>4342</v>
      </c>
      <c r="B2248" s="145" t="s">
        <v>4343</v>
      </c>
      <c r="C2248" s="150" t="s">
        <v>368</v>
      </c>
      <c r="D2248" s="173">
        <v>3092.267333984375</v>
      </c>
      <c r="E2248" s="184">
        <v>3092.267333984375</v>
      </c>
    </row>
    <row r="2249" spans="1:5" ht="45">
      <c r="A2249" s="135" t="s">
        <v>4344</v>
      </c>
      <c r="B2249" s="145" t="s">
        <v>4345</v>
      </c>
      <c r="C2249" s="150" t="s">
        <v>50</v>
      </c>
      <c r="D2249" s="171">
        <v>2.4900000095367432</v>
      </c>
      <c r="E2249" s="182">
        <v>2.4900000095367432</v>
      </c>
    </row>
    <row r="2250" spans="1:5" ht="45">
      <c r="A2250" s="135" t="s">
        <v>4346</v>
      </c>
      <c r="B2250" s="145" t="s">
        <v>4347</v>
      </c>
      <c r="C2250" s="150" t="s">
        <v>368</v>
      </c>
      <c r="D2250" s="176">
        <v>2959.127197265625</v>
      </c>
      <c r="E2250" s="187">
        <v>2959.127197265625</v>
      </c>
    </row>
    <row r="2251" spans="1:5" ht="30">
      <c r="A2251" s="135" t="s">
        <v>4348</v>
      </c>
      <c r="B2251" s="145" t="s">
        <v>4349</v>
      </c>
      <c r="C2251" s="150" t="s">
        <v>50</v>
      </c>
      <c r="D2251" s="171">
        <v>2.4900000095367432</v>
      </c>
      <c r="E2251" s="182">
        <v>2.4900000095367432</v>
      </c>
    </row>
    <row r="2252" spans="1:5" ht="30">
      <c r="A2252" s="135" t="s">
        <v>4350</v>
      </c>
      <c r="B2252" s="145" t="s">
        <v>4351</v>
      </c>
      <c r="C2252" s="150" t="s">
        <v>42</v>
      </c>
      <c r="D2252" s="177">
        <v>244.79794311523437</v>
      </c>
      <c r="E2252" s="188">
        <v>244.79794311523437</v>
      </c>
    </row>
    <row r="2253" spans="1:5" ht="30">
      <c r="A2253" s="135" t="s">
        <v>4352</v>
      </c>
      <c r="B2253" s="145" t="s">
        <v>4353</v>
      </c>
      <c r="C2253" s="150" t="s">
        <v>20</v>
      </c>
      <c r="D2253" s="177">
        <v>606.751953125</v>
      </c>
      <c r="E2253" s="188">
        <v>606.75201416015625</v>
      </c>
    </row>
    <row r="2254" spans="1:5" ht="30">
      <c r="A2254" s="135" t="s">
        <v>4354</v>
      </c>
      <c r="B2254" s="145" t="s">
        <v>4355</v>
      </c>
      <c r="C2254" s="150" t="s">
        <v>368</v>
      </c>
      <c r="D2254" s="176">
        <v>2959.127197265625</v>
      </c>
      <c r="E2254" s="187">
        <v>2959.127197265625</v>
      </c>
    </row>
    <row r="2255" spans="1:5" ht="30">
      <c r="A2255" s="135" t="s">
        <v>4356</v>
      </c>
      <c r="B2255" s="145" t="s">
        <v>4357</v>
      </c>
      <c r="C2255" s="150" t="s">
        <v>136</v>
      </c>
      <c r="D2255" s="177">
        <v>160.34895324707031</v>
      </c>
      <c r="E2255" s="188">
        <v>160.34896850585937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0.29679191112518311</v>
      </c>
      <c r="E2258" s="189">
        <v>0.29679194092750549</v>
      </c>
    </row>
    <row r="2259" spans="1:5" ht="30">
      <c r="A2259" s="135" t="s">
        <v>4364</v>
      </c>
      <c r="B2259" s="145" t="s">
        <v>4365</v>
      </c>
      <c r="C2259" s="150"/>
      <c r="D2259" s="171">
        <v>1.7670682668685913</v>
      </c>
      <c r="E2259" s="182">
        <v>1.7670682668685913</v>
      </c>
    </row>
    <row r="2260" spans="1:5" ht="30">
      <c r="A2260" s="135" t="s">
        <v>4366</v>
      </c>
      <c r="B2260" s="145" t="s">
        <v>4367</v>
      </c>
      <c r="C2260" s="150" t="s">
        <v>45</v>
      </c>
      <c r="D2260" s="172">
        <v>93</v>
      </c>
      <c r="E2260" s="183">
        <v>93</v>
      </c>
    </row>
    <row r="2261" spans="1:5" ht="30">
      <c r="A2261" s="135" t="s">
        <v>4368</v>
      </c>
      <c r="B2261" s="145" t="s">
        <v>4369</v>
      </c>
      <c r="C2261" s="150" t="s">
        <v>45</v>
      </c>
      <c r="D2261" s="172">
        <v>93.217697143554688</v>
      </c>
      <c r="E2261" s="183">
        <v>93.217697143554688</v>
      </c>
    </row>
    <row r="2262" spans="1:5" ht="30">
      <c r="A2262" s="135" t="s">
        <v>4370</v>
      </c>
      <c r="B2262" s="145" t="s">
        <v>4371</v>
      </c>
      <c r="C2262" s="150" t="s">
        <v>45</v>
      </c>
      <c r="D2262" s="172">
        <v>93.217697143554688</v>
      </c>
      <c r="E2262" s="183">
        <v>93.217697143554688</v>
      </c>
    </row>
    <row r="2263" spans="1:5" ht="30">
      <c r="A2263" s="135" t="s">
        <v>4372</v>
      </c>
      <c r="B2263" s="145" t="s">
        <v>4373</v>
      </c>
      <c r="C2263" s="150" t="s">
        <v>15</v>
      </c>
      <c r="D2263" s="173">
        <v>22440.099609375</v>
      </c>
      <c r="E2263" s="184">
        <v>22440.1015625</v>
      </c>
    </row>
    <row r="2264" spans="1:5" ht="30">
      <c r="A2264" s="135" t="s">
        <v>4374</v>
      </c>
      <c r="B2264" s="145" t="s">
        <v>4375</v>
      </c>
      <c r="C2264" s="150" t="s">
        <v>15</v>
      </c>
      <c r="D2264" s="173">
        <v>22215.69921875</v>
      </c>
      <c r="E2264" s="184">
        <v>22215.701171875</v>
      </c>
    </row>
    <row r="2265" spans="1:5" ht="30">
      <c r="A2265" s="135" t="s">
        <v>4376</v>
      </c>
      <c r="B2265" s="145" t="s">
        <v>4377</v>
      </c>
      <c r="C2265" s="150" t="s">
        <v>15</v>
      </c>
      <c r="D2265" s="177">
        <v>224.40078735351562</v>
      </c>
      <c r="E2265" s="188">
        <v>224.40080261230469</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2.4900000095367432</v>
      </c>
      <c r="E2268" s="182">
        <v>2.4900000095367432</v>
      </c>
    </row>
    <row r="2269" spans="1:5" ht="30">
      <c r="A2269" s="135" t="s">
        <v>4384</v>
      </c>
      <c r="B2269" s="145" t="s">
        <v>4385</v>
      </c>
      <c r="C2269" s="150" t="s">
        <v>50</v>
      </c>
      <c r="D2269" s="171">
        <v>2.4900000095367432</v>
      </c>
      <c r="E2269" s="182">
        <v>2.4900000095367432</v>
      </c>
    </row>
    <row r="2270" spans="1:5" ht="30">
      <c r="A2270" s="135" t="s">
        <v>4386</v>
      </c>
      <c r="B2270" s="145" t="s">
        <v>4387</v>
      </c>
      <c r="C2270" s="150" t="s">
        <v>42</v>
      </c>
      <c r="D2270" s="177">
        <v>244.79794311523437</v>
      </c>
      <c r="E2270" s="188">
        <v>244.79794311523437</v>
      </c>
    </row>
    <row r="2271" spans="1:5" ht="30">
      <c r="A2271" s="135" t="s">
        <v>4388</v>
      </c>
      <c r="B2271" s="145" t="s">
        <v>4389</v>
      </c>
      <c r="C2271" s="150" t="s">
        <v>20</v>
      </c>
      <c r="D2271" s="177">
        <v>584.5655517578125</v>
      </c>
      <c r="E2271" s="188">
        <v>584.56561279296875</v>
      </c>
    </row>
    <row r="2272" spans="1:5" ht="30">
      <c r="A2272" s="135" t="s">
        <v>4390</v>
      </c>
      <c r="B2272" s="145" t="s">
        <v>4391</v>
      </c>
      <c r="C2272" s="150" t="s">
        <v>368</v>
      </c>
      <c r="D2272" s="176">
        <v>2959.127197265625</v>
      </c>
      <c r="E2272" s="187">
        <v>2959.127197265625</v>
      </c>
    </row>
    <row r="2273" spans="1:5" ht="30">
      <c r="A2273" s="135" t="s">
        <v>4392</v>
      </c>
      <c r="B2273" s="145" t="s">
        <v>4393</v>
      </c>
      <c r="C2273" s="150" t="s">
        <v>50</v>
      </c>
      <c r="D2273" s="171">
        <v>2.4900000095367432</v>
      </c>
      <c r="E2273" s="182">
        <v>2.4900000095367432</v>
      </c>
    </row>
    <row r="2274" spans="1:5" ht="30">
      <c r="A2274" s="135" t="s">
        <v>4394</v>
      </c>
      <c r="B2274" s="145" t="s">
        <v>4395</v>
      </c>
      <c r="C2274" s="150" t="s">
        <v>20</v>
      </c>
      <c r="D2274" s="177">
        <v>584.5655517578125</v>
      </c>
      <c r="E2274" s="188">
        <v>584.56561279296875</v>
      </c>
    </row>
    <row r="2275" spans="1:5" ht="30">
      <c r="A2275" s="135" t="s">
        <v>4396</v>
      </c>
      <c r="B2275" s="145" t="s">
        <v>4397</v>
      </c>
      <c r="C2275" s="150" t="s">
        <v>368</v>
      </c>
      <c r="D2275" s="176">
        <v>2959.127197265625</v>
      </c>
      <c r="E2275" s="187">
        <v>2959.127197265625</v>
      </c>
    </row>
    <row r="2276" spans="1:5" ht="45">
      <c r="A2276" s="135" t="s">
        <v>4398</v>
      </c>
      <c r="B2276" s="145" t="s">
        <v>4399</v>
      </c>
      <c r="C2276" s="150" t="s">
        <v>50</v>
      </c>
      <c r="D2276" s="171">
        <v>1.6499999761581421</v>
      </c>
      <c r="E2276" s="182">
        <v>1.6499999761581421</v>
      </c>
    </row>
    <row r="2277" spans="1:5" ht="45">
      <c r="A2277" s="135" t="s">
        <v>4400</v>
      </c>
      <c r="B2277" s="145" t="s">
        <v>4401</v>
      </c>
      <c r="C2277" s="150" t="s">
        <v>368</v>
      </c>
      <c r="D2277" s="176">
        <v>2872.71142578125</v>
      </c>
      <c r="E2277" s="187">
        <v>2872.71142578125</v>
      </c>
    </row>
    <row r="2278" spans="1:5" ht="30">
      <c r="A2278" s="135" t="s">
        <v>4402</v>
      </c>
      <c r="B2278" s="145" t="s">
        <v>4403</v>
      </c>
      <c r="C2278" s="150" t="s">
        <v>50</v>
      </c>
      <c r="D2278" s="171">
        <v>1.6499999761581421</v>
      </c>
      <c r="E2278" s="182">
        <v>1.6499999761581421</v>
      </c>
    </row>
    <row r="2279" spans="1:5" ht="30">
      <c r="A2279" s="135" t="s">
        <v>4404</v>
      </c>
      <c r="B2279" s="145" t="s">
        <v>4405</v>
      </c>
      <c r="C2279" s="150" t="s">
        <v>42</v>
      </c>
      <c r="D2279" s="177">
        <v>200.13783264160156</v>
      </c>
      <c r="E2279" s="188">
        <v>200.13783264160156</v>
      </c>
    </row>
    <row r="2280" spans="1:5" ht="30">
      <c r="A2280" s="135" t="s">
        <v>4406</v>
      </c>
      <c r="B2280" s="145" t="s">
        <v>4407</v>
      </c>
      <c r="C2280" s="150" t="s">
        <v>20</v>
      </c>
      <c r="D2280" s="177">
        <v>584.5655517578125</v>
      </c>
      <c r="E2280" s="188">
        <v>584.56561279296875</v>
      </c>
    </row>
    <row r="2281" spans="1:5" ht="30">
      <c r="A2281" s="135" t="s">
        <v>4408</v>
      </c>
      <c r="B2281" s="145" t="s">
        <v>4409</v>
      </c>
      <c r="C2281" s="150" t="s">
        <v>368</v>
      </c>
      <c r="D2281" s="176">
        <v>2872.71142578125</v>
      </c>
      <c r="E2281" s="187">
        <v>2872.71142578125</v>
      </c>
    </row>
    <row r="2282" spans="1:5" ht="30">
      <c r="A2282" s="135" t="s">
        <v>4410</v>
      </c>
      <c r="B2282" s="145" t="s">
        <v>4411</v>
      </c>
      <c r="C2282" s="150" t="s">
        <v>136</v>
      </c>
      <c r="D2282" s="177">
        <v>213.1251220703125</v>
      </c>
      <c r="E2282" s="188">
        <v>213.12515258789062</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0.47529444098472595</v>
      </c>
      <c r="E2285" s="189">
        <v>0.47529450058937073</v>
      </c>
    </row>
    <row r="2286" spans="1:5" ht="30">
      <c r="A2286" s="135" t="s">
        <v>4418</v>
      </c>
      <c r="B2286" s="145" t="s">
        <v>4419</v>
      </c>
      <c r="C2286" s="150"/>
      <c r="D2286" s="171">
        <v>1.5090910196304321</v>
      </c>
      <c r="E2286" s="182">
        <v>1.5090910196304321</v>
      </c>
    </row>
    <row r="2287" spans="1:5" ht="30">
      <c r="A2287" s="135" t="s">
        <v>4420</v>
      </c>
      <c r="B2287" s="145" t="s">
        <v>4421</v>
      </c>
      <c r="C2287" s="150" t="s">
        <v>45</v>
      </c>
      <c r="D2287" s="172">
        <v>93</v>
      </c>
      <c r="E2287" s="183">
        <v>93</v>
      </c>
    </row>
    <row r="2288" spans="1:5" ht="30">
      <c r="A2288" s="135" t="s">
        <v>4422</v>
      </c>
      <c r="B2288" s="145" t="s">
        <v>4423</v>
      </c>
      <c r="C2288" s="150" t="s">
        <v>45</v>
      </c>
      <c r="D2288" s="172">
        <v>92.999855041503906</v>
      </c>
      <c r="E2288" s="183">
        <v>92.999855041503906</v>
      </c>
    </row>
    <row r="2289" spans="1:5" ht="30">
      <c r="A2289" s="135" t="s">
        <v>4424</v>
      </c>
      <c r="B2289" s="145" t="s">
        <v>4425</v>
      </c>
      <c r="C2289" s="150" t="s">
        <v>45</v>
      </c>
      <c r="D2289" s="172">
        <v>92.999855041503906</v>
      </c>
      <c r="E2289" s="183">
        <v>92.999855041503906</v>
      </c>
    </row>
    <row r="2290" spans="1:5" ht="30">
      <c r="A2290" s="135" t="s">
        <v>4426</v>
      </c>
      <c r="B2290" s="145" t="s">
        <v>4427</v>
      </c>
      <c r="C2290" s="150" t="s">
        <v>15</v>
      </c>
      <c r="D2290" s="173">
        <v>14032.3359375</v>
      </c>
      <c r="E2290" s="184">
        <v>14032.3369140625</v>
      </c>
    </row>
    <row r="2291" spans="1:5" ht="30">
      <c r="A2291" s="135" t="s">
        <v>4428</v>
      </c>
      <c r="B2291" s="145" t="s">
        <v>4429</v>
      </c>
      <c r="C2291" s="150" t="s">
        <v>15</v>
      </c>
      <c r="D2291" s="173">
        <v>13892.0126953125</v>
      </c>
      <c r="E2291" s="184">
        <v>13892.013671875</v>
      </c>
    </row>
    <row r="2292" spans="1:5" ht="30">
      <c r="A2292" s="135" t="s">
        <v>4430</v>
      </c>
      <c r="B2292" s="145" t="s">
        <v>4431</v>
      </c>
      <c r="C2292" s="150" t="s">
        <v>15</v>
      </c>
      <c r="D2292" s="177">
        <v>140.32322692871094</v>
      </c>
      <c r="E2292" s="188">
        <v>140.3232421875</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1.6499999761581421</v>
      </c>
      <c r="E2295" s="182">
        <v>1.6499999761581421</v>
      </c>
    </row>
    <row r="2296" spans="1:5" ht="30">
      <c r="A2296" s="135" t="s">
        <v>4438</v>
      </c>
      <c r="B2296" s="145" t="s">
        <v>4439</v>
      </c>
      <c r="C2296" s="150" t="s">
        <v>50</v>
      </c>
      <c r="D2296" s="171">
        <v>1.6499999761581421</v>
      </c>
      <c r="E2296" s="182">
        <v>1.6499999761581421</v>
      </c>
    </row>
    <row r="2297" spans="1:5" ht="30">
      <c r="A2297" s="135" t="s">
        <v>4440</v>
      </c>
      <c r="B2297" s="145" t="s">
        <v>4441</v>
      </c>
      <c r="C2297" s="150" t="s">
        <v>42</v>
      </c>
      <c r="D2297" s="177">
        <v>200.13783264160156</v>
      </c>
      <c r="E2297" s="188">
        <v>200.13783264160156</v>
      </c>
    </row>
    <row r="2298" spans="1:5" ht="30">
      <c r="A2298" s="135" t="s">
        <v>4442</v>
      </c>
      <c r="B2298" s="145" t="s">
        <v>4443</v>
      </c>
      <c r="C2298" s="150" t="s">
        <v>20</v>
      </c>
      <c r="D2298" s="177">
        <v>572.034912109375</v>
      </c>
      <c r="E2298" s="188">
        <v>572.03497314453125</v>
      </c>
    </row>
    <row r="2299" spans="1:5" ht="30">
      <c r="A2299" s="135" t="s">
        <v>4444</v>
      </c>
      <c r="B2299" s="145" t="s">
        <v>4445</v>
      </c>
      <c r="C2299" s="150" t="s">
        <v>368</v>
      </c>
      <c r="D2299" s="176">
        <v>2872.71142578125</v>
      </c>
      <c r="E2299" s="187">
        <v>2872.71142578125</v>
      </c>
    </row>
    <row r="2300" spans="1:5" ht="30">
      <c r="A2300" s="135" t="s">
        <v>4446</v>
      </c>
      <c r="B2300" s="145" t="s">
        <v>4447</v>
      </c>
      <c r="C2300" s="150" t="s">
        <v>50</v>
      </c>
      <c r="D2300" s="171">
        <v>1.6499999761581421</v>
      </c>
      <c r="E2300" s="182">
        <v>1.6499999761581421</v>
      </c>
    </row>
    <row r="2301" spans="1:5" ht="30">
      <c r="A2301" s="135" t="s">
        <v>4448</v>
      </c>
      <c r="B2301" s="145" t="s">
        <v>4449</v>
      </c>
      <c r="C2301" s="150" t="s">
        <v>20</v>
      </c>
      <c r="D2301" s="177">
        <v>572.034912109375</v>
      </c>
      <c r="E2301" s="188">
        <v>572.03497314453125</v>
      </c>
    </row>
    <row r="2302" spans="1:5" ht="30">
      <c r="A2302" s="135" t="s">
        <v>4450</v>
      </c>
      <c r="B2302" s="145" t="s">
        <v>4451</v>
      </c>
      <c r="C2302" s="150" t="s">
        <v>368</v>
      </c>
      <c r="D2302" s="176">
        <v>2872.71142578125</v>
      </c>
      <c r="E2302" s="187">
        <v>2872.71142578125</v>
      </c>
    </row>
    <row r="2303" spans="1:5" ht="45">
      <c r="A2303" s="135" t="s">
        <v>4452</v>
      </c>
      <c r="B2303" s="145" t="s">
        <v>4453</v>
      </c>
      <c r="C2303" s="150" t="s">
        <v>50</v>
      </c>
      <c r="D2303" s="178">
        <v>0.87000000476837158</v>
      </c>
      <c r="E2303" s="189">
        <v>0.87000000476837158</v>
      </c>
    </row>
    <row r="2304" spans="1:5" ht="45">
      <c r="A2304" s="135" t="s">
        <v>4454</v>
      </c>
      <c r="B2304" s="145" t="s">
        <v>4455</v>
      </c>
      <c r="C2304" s="150" t="s">
        <v>368</v>
      </c>
      <c r="D2304" s="176">
        <v>2752.83203125</v>
      </c>
      <c r="E2304" s="187">
        <v>2752.83203125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137.51678466796875</v>
      </c>
      <c r="E2306" s="188">
        <v>137.51678466796875</v>
      </c>
    </row>
    <row r="2307" spans="1:5" ht="30">
      <c r="A2307" s="135" t="s">
        <v>4460</v>
      </c>
      <c r="B2307" s="145" t="s">
        <v>4461</v>
      </c>
      <c r="C2307" s="150" t="s">
        <v>20</v>
      </c>
      <c r="D2307" s="177">
        <v>572.034912109375</v>
      </c>
      <c r="E2307" s="188">
        <v>572.03497314453125</v>
      </c>
    </row>
    <row r="2308" spans="1:5" ht="30">
      <c r="A2308" s="135" t="s">
        <v>4462</v>
      </c>
      <c r="B2308" s="145" t="s">
        <v>4463</v>
      </c>
      <c r="C2308" s="150" t="s">
        <v>368</v>
      </c>
      <c r="D2308" s="176">
        <v>2752.83203125</v>
      </c>
      <c r="E2308" s="187">
        <v>2752.83203125</v>
      </c>
    </row>
    <row r="2309" spans="1:5" ht="30">
      <c r="A2309" s="135" t="s">
        <v>4464</v>
      </c>
      <c r="B2309" s="145" t="s">
        <v>4465</v>
      </c>
      <c r="C2309" s="150" t="s">
        <v>136</v>
      </c>
      <c r="D2309" s="177">
        <v>343.29623413085937</v>
      </c>
      <c r="E2309" s="188">
        <v>343.2962646484375</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0.67109352350234985</v>
      </c>
      <c r="E2312" s="189">
        <v>0.67109352350234985</v>
      </c>
    </row>
    <row r="2313" spans="1:5" ht="30">
      <c r="A2313" s="135" t="s">
        <v>4472</v>
      </c>
      <c r="B2313" s="145" t="s">
        <v>4473</v>
      </c>
      <c r="C2313" s="150"/>
      <c r="D2313" s="171">
        <v>1.8965516090393066</v>
      </c>
      <c r="E2313" s="182">
        <v>1.8965516090393066</v>
      </c>
    </row>
    <row r="2314" spans="1:5" ht="30">
      <c r="A2314" s="135" t="s">
        <v>4474</v>
      </c>
      <c r="B2314" s="145" t="s">
        <v>4475</v>
      </c>
      <c r="C2314" s="150" t="s">
        <v>45</v>
      </c>
      <c r="D2314" s="172">
        <v>93</v>
      </c>
      <c r="E2314" s="183">
        <v>93</v>
      </c>
    </row>
    <row r="2315" spans="1:5" ht="30">
      <c r="A2315" s="135" t="s">
        <v>4476</v>
      </c>
      <c r="B2315" s="145" t="s">
        <v>4477</v>
      </c>
      <c r="C2315" s="150" t="s">
        <v>45</v>
      </c>
      <c r="D2315" s="172">
        <v>93.24029541015625</v>
      </c>
      <c r="E2315" s="183">
        <v>93.24029541015625</v>
      </c>
    </row>
    <row r="2316" spans="1:5" ht="30">
      <c r="A2316" s="135" t="s">
        <v>4478</v>
      </c>
      <c r="B2316" s="145" t="s">
        <v>4479</v>
      </c>
      <c r="C2316" s="150" t="s">
        <v>45</v>
      </c>
      <c r="D2316" s="172">
        <v>93.24029541015625</v>
      </c>
      <c r="E2316" s="183">
        <v>93.24029541015625</v>
      </c>
    </row>
    <row r="2317" spans="1:5" ht="30">
      <c r="A2317" s="135" t="s">
        <v>4480</v>
      </c>
      <c r="B2317" s="145" t="s">
        <v>4481</v>
      </c>
      <c r="C2317" s="150" t="s">
        <v>15</v>
      </c>
      <c r="D2317" s="173">
        <v>19048.994140625</v>
      </c>
      <c r="E2317" s="184">
        <v>19048.99609375</v>
      </c>
    </row>
    <row r="2318" spans="1:5" ht="30">
      <c r="A2318" s="135" t="s">
        <v>4482</v>
      </c>
      <c r="B2318" s="145" t="s">
        <v>4483</v>
      </c>
      <c r="C2318" s="150" t="s">
        <v>15</v>
      </c>
      <c r="D2318" s="173">
        <v>18858.50390625</v>
      </c>
      <c r="E2318" s="184">
        <v>18858.505859375</v>
      </c>
    </row>
    <row r="2319" spans="1:5" ht="30">
      <c r="A2319" s="135" t="s">
        <v>4484</v>
      </c>
      <c r="B2319" s="145" t="s">
        <v>4485</v>
      </c>
      <c r="C2319" s="150" t="s">
        <v>15</v>
      </c>
      <c r="D2319" s="177">
        <v>190.48976135253906</v>
      </c>
      <c r="E2319" s="188">
        <v>190.48977661132812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137.51678466796875</v>
      </c>
      <c r="E2324" s="188">
        <v>137.51678466796875</v>
      </c>
    </row>
    <row r="2325" spans="1:5" ht="30">
      <c r="A2325" s="135" t="s">
        <v>4496</v>
      </c>
      <c r="B2325" s="145" t="s">
        <v>4497</v>
      </c>
      <c r="C2325" s="150" t="s">
        <v>20</v>
      </c>
      <c r="D2325" s="177">
        <v>538.5770263671875</v>
      </c>
      <c r="E2325" s="188">
        <v>538.57708740234375</v>
      </c>
    </row>
    <row r="2326" spans="1:5" ht="30">
      <c r="A2326" s="135" t="s">
        <v>4498</v>
      </c>
      <c r="B2326" s="145" t="s">
        <v>4499</v>
      </c>
      <c r="C2326" s="150" t="s">
        <v>368</v>
      </c>
      <c r="D2326" s="176">
        <v>2752.83203125</v>
      </c>
      <c r="E2326" s="187">
        <v>2752.83203125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538.5770263671875</v>
      </c>
      <c r="E2328" s="188">
        <v>538.57708740234375</v>
      </c>
    </row>
    <row r="2329" spans="1:5" ht="30">
      <c r="A2329" s="135" t="s">
        <v>4504</v>
      </c>
      <c r="B2329" s="145" t="s">
        <v>4505</v>
      </c>
      <c r="C2329" s="150" t="s">
        <v>368</v>
      </c>
      <c r="D2329" s="176">
        <v>2752.83203125</v>
      </c>
      <c r="E2329" s="187">
        <v>2752.83203125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2464.14501953125</v>
      </c>
      <c r="E2331" s="187">
        <v>2464.14501953125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539.2430419921875</v>
      </c>
      <c r="E2334" s="188">
        <v>539.24310302734375</v>
      </c>
    </row>
    <row r="2335" spans="1:5" ht="30">
      <c r="A2335" s="135" t="s">
        <v>4516</v>
      </c>
      <c r="B2335" s="145" t="s">
        <v>4517</v>
      </c>
      <c r="C2335" s="150" t="s">
        <v>368</v>
      </c>
      <c r="D2335" s="176">
        <v>2484.714111328125</v>
      </c>
      <c r="E2335" s="187">
        <v>2484.714111328125</v>
      </c>
    </row>
    <row r="2336" spans="1:5" ht="30">
      <c r="A2336" s="135" t="s">
        <v>4518</v>
      </c>
      <c r="B2336" s="145" t="s">
        <v>4519</v>
      </c>
      <c r="C2336" s="150"/>
      <c r="D2336" s="171">
        <v>1</v>
      </c>
      <c r="E2336" s="182">
        <v>1</v>
      </c>
    </row>
    <row r="2337" spans="1:5" ht="30">
      <c r="A2337" s="135" t="s">
        <v>4520</v>
      </c>
      <c r="B2337" s="145" t="s">
        <v>4521</v>
      </c>
      <c r="C2337" s="150" t="s">
        <v>136</v>
      </c>
      <c r="D2337" s="176">
        <v>1750.989013671875</v>
      </c>
      <c r="E2337" s="187">
        <v>1750.9892578125</v>
      </c>
    </row>
    <row r="2338" spans="1:5" ht="30">
      <c r="A2338" s="135" t="s">
        <v>4522</v>
      </c>
      <c r="B2338" s="145" t="s">
        <v>4523</v>
      </c>
      <c r="C2338" s="150" t="s">
        <v>1699</v>
      </c>
      <c r="D2338" s="171">
        <v>8.1558761596679687</v>
      </c>
      <c r="E2338" s="182">
        <v>8.1558771133422852</v>
      </c>
    </row>
    <row r="2339" spans="1:5" ht="30">
      <c r="A2339" s="135" t="s">
        <v>4524</v>
      </c>
      <c r="B2339" s="145" t="s">
        <v>4525</v>
      </c>
      <c r="C2339" s="150" t="s">
        <v>100</v>
      </c>
      <c r="D2339" s="177">
        <v>214.69049072265625</v>
      </c>
      <c r="E2339" s="188">
        <v>214.69049072265625</v>
      </c>
    </row>
    <row r="2340" spans="1:5" ht="30">
      <c r="A2340" s="135" t="s">
        <v>4526</v>
      </c>
      <c r="B2340" s="145" t="s">
        <v>4527</v>
      </c>
      <c r="C2340" s="150" t="s">
        <v>4528</v>
      </c>
      <c r="D2340" s="176">
        <v>2736.262451171875</v>
      </c>
      <c r="E2340" s="187">
        <v>2736.262451171875</v>
      </c>
    </row>
    <row r="2341" spans="1:5" ht="30">
      <c r="A2341" s="135" t="s">
        <v>4529</v>
      </c>
      <c r="B2341" s="145" t="s">
        <v>4530</v>
      </c>
      <c r="C2341" s="150" t="s">
        <v>4528</v>
      </c>
      <c r="D2341" s="177">
        <v>948.77459716796875</v>
      </c>
      <c r="E2341" s="188">
        <v>948.77459716796875</v>
      </c>
    </row>
    <row r="2342" spans="1:5" ht="30">
      <c r="A2342" s="135" t="s">
        <v>4531</v>
      </c>
      <c r="B2342" s="145" t="s">
        <v>4532</v>
      </c>
      <c r="C2342" s="150" t="s">
        <v>368</v>
      </c>
      <c r="D2342" s="172">
        <v>20.212703704833984</v>
      </c>
      <c r="E2342" s="183">
        <v>20.212703704833984</v>
      </c>
    </row>
    <row r="2343" spans="1:5" ht="30">
      <c r="A2343" s="135" t="s">
        <v>4533</v>
      </c>
      <c r="B2343" s="145" t="s">
        <v>4534</v>
      </c>
      <c r="C2343" s="150" t="s">
        <v>368</v>
      </c>
      <c r="D2343" s="172">
        <v>25.405288696289063</v>
      </c>
      <c r="E2343" s="183">
        <v>25.405288696289063</v>
      </c>
    </row>
    <row r="2344" spans="1:5" ht="30">
      <c r="A2344" s="135" t="s">
        <v>4535</v>
      </c>
      <c r="B2344" s="145" t="s">
        <v>4536</v>
      </c>
      <c r="C2344" s="150" t="s">
        <v>1699</v>
      </c>
      <c r="D2344" s="171">
        <v>1.1163828372955322</v>
      </c>
      <c r="E2344" s="182">
        <v>1.1163829565048218</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86.026374816894531</v>
      </c>
      <c r="E2347" s="183">
        <v>86.026374816894531</v>
      </c>
    </row>
    <row r="2348" spans="1:5" ht="30">
      <c r="A2348" s="135" t="s">
        <v>4543</v>
      </c>
      <c r="B2348" s="145" t="s">
        <v>4544</v>
      </c>
      <c r="C2348" s="150" t="s">
        <v>45</v>
      </c>
      <c r="D2348" s="172">
        <v>92.503044128417969</v>
      </c>
      <c r="E2348" s="183">
        <v>92.503044128417969</v>
      </c>
    </row>
    <row r="2349" spans="1:5" ht="30">
      <c r="A2349" s="135" t="s">
        <v>4545</v>
      </c>
      <c r="B2349" s="145" t="s">
        <v>4546</v>
      </c>
      <c r="C2349" s="150" t="s">
        <v>15</v>
      </c>
      <c r="D2349" s="173">
        <v>40165.6484375</v>
      </c>
      <c r="E2349" s="184">
        <v>40165.65234375</v>
      </c>
    </row>
    <row r="2350" spans="1:5" ht="30">
      <c r="A2350" s="135" t="s">
        <v>4547</v>
      </c>
      <c r="B2350" s="145" t="s">
        <v>4548</v>
      </c>
      <c r="C2350" s="150" t="s">
        <v>15</v>
      </c>
      <c r="D2350" s="173">
        <v>39763.9921875</v>
      </c>
      <c r="E2350" s="184">
        <v>39763.99609375</v>
      </c>
    </row>
    <row r="2351" spans="1:5" ht="30">
      <c r="A2351" s="135" t="s">
        <v>4549</v>
      </c>
      <c r="B2351" s="145" t="s">
        <v>4550</v>
      </c>
      <c r="C2351" s="150" t="s">
        <v>15</v>
      </c>
      <c r="D2351" s="177">
        <v>401.6561279296875</v>
      </c>
      <c r="E2351" s="188">
        <v>401.65615844726562</v>
      </c>
    </row>
    <row r="2352" spans="1:5" ht="30">
      <c r="A2352" s="135" t="s">
        <v>4551</v>
      </c>
      <c r="B2352" s="145" t="s">
        <v>4552</v>
      </c>
      <c r="C2352" s="150" t="s">
        <v>1699</v>
      </c>
      <c r="D2352" s="171">
        <v>5.2018604278564453</v>
      </c>
      <c r="E2352" s="182">
        <v>5.2018604278564453</v>
      </c>
    </row>
    <row r="2353" spans="1:5" ht="30">
      <c r="A2353" s="135" t="s">
        <v>4553</v>
      </c>
      <c r="B2353" s="145" t="s">
        <v>4554</v>
      </c>
      <c r="C2353" s="150" t="s">
        <v>20</v>
      </c>
      <c r="D2353" s="171">
        <v>1.7624038457870483</v>
      </c>
      <c r="E2353" s="182">
        <v>1.7624038457870483</v>
      </c>
    </row>
    <row r="2354" spans="1:5" ht="30">
      <c r="A2354" s="135" t="s">
        <v>4555</v>
      </c>
      <c r="B2354" s="145" t="s">
        <v>4556</v>
      </c>
      <c r="C2354" s="150" t="s">
        <v>50</v>
      </c>
      <c r="D2354" s="177">
        <v>134.44000244140625</v>
      </c>
      <c r="E2354" s="188">
        <v>134.44000244140625</v>
      </c>
    </row>
    <row r="2355" spans="1:5" ht="30">
      <c r="A2355" s="135" t="s">
        <v>4557</v>
      </c>
      <c r="B2355" s="145" t="s">
        <v>4558</v>
      </c>
      <c r="C2355" s="150" t="s">
        <v>50</v>
      </c>
      <c r="D2355" s="172">
        <v>15.279999732971191</v>
      </c>
      <c r="E2355" s="183">
        <v>15.279999732971191</v>
      </c>
    </row>
    <row r="2356" spans="1:5" ht="30">
      <c r="A2356" s="135" t="s">
        <v>4559</v>
      </c>
      <c r="B2356" s="145" t="s">
        <v>4560</v>
      </c>
      <c r="C2356" s="150" t="s">
        <v>42</v>
      </c>
      <c r="D2356" s="177">
        <v>536.2833251953125</v>
      </c>
      <c r="E2356" s="188">
        <v>536.2833251953125</v>
      </c>
    </row>
    <row r="2357" spans="1:5" ht="30">
      <c r="A2357" s="135" t="s">
        <v>4561</v>
      </c>
      <c r="B2357" s="145" t="s">
        <v>4562</v>
      </c>
      <c r="C2357" s="150" t="s">
        <v>42</v>
      </c>
      <c r="D2357" s="177">
        <v>480.33892822265625</v>
      </c>
      <c r="E2357" s="188">
        <v>480.33892822265625</v>
      </c>
    </row>
    <row r="2358" spans="1:5" ht="30">
      <c r="A2358" s="135" t="s">
        <v>4563</v>
      </c>
      <c r="B2358" s="145" t="s">
        <v>4564</v>
      </c>
      <c r="C2358" s="150" t="s">
        <v>368</v>
      </c>
      <c r="D2358" s="173">
        <v>3430.31982421875</v>
      </c>
      <c r="E2358" s="184">
        <v>3430.31982421875</v>
      </c>
    </row>
    <row r="2359" spans="1:5" ht="30">
      <c r="A2359" s="135" t="s">
        <v>4565</v>
      </c>
      <c r="B2359" s="145" t="s">
        <v>4566</v>
      </c>
      <c r="C2359" s="150" t="s">
        <v>1699</v>
      </c>
      <c r="D2359" s="172">
        <v>42.729564666748047</v>
      </c>
      <c r="E2359" s="183">
        <v>42.729568481445313</v>
      </c>
    </row>
    <row r="2360" spans="1:5" ht="30">
      <c r="A2360" s="135" t="s">
        <v>4567</v>
      </c>
      <c r="B2360" s="145" t="s">
        <v>4568</v>
      </c>
      <c r="C2360" s="150" t="s">
        <v>20</v>
      </c>
      <c r="D2360" s="172">
        <v>11.12590503692627</v>
      </c>
      <c r="E2360" s="183">
        <v>11.12590503692627</v>
      </c>
    </row>
    <row r="2361" spans="1:5" ht="30">
      <c r="A2361" s="135" t="s">
        <v>4569</v>
      </c>
      <c r="B2361" s="145" t="s">
        <v>4570</v>
      </c>
      <c r="C2361" s="150" t="s">
        <v>50</v>
      </c>
      <c r="D2361" s="177">
        <v>103.41539001464844</v>
      </c>
      <c r="E2361" s="188">
        <v>103.41539001464844</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523.08441162109375</v>
      </c>
      <c r="E2363" s="188">
        <v>523.08441162109375</v>
      </c>
    </row>
    <row r="2364" spans="1:5" ht="30">
      <c r="A2364" s="135" t="s">
        <v>4575</v>
      </c>
      <c r="B2364" s="145" t="s">
        <v>4576</v>
      </c>
      <c r="C2364" s="150" t="s">
        <v>42</v>
      </c>
      <c r="D2364" s="177">
        <v>472.53256225585937</v>
      </c>
      <c r="E2364" s="188">
        <v>472.53256225585937</v>
      </c>
    </row>
    <row r="2365" spans="1:5" ht="30">
      <c r="A2365" s="135" t="s">
        <v>4577</v>
      </c>
      <c r="B2365" s="145" t="s">
        <v>4578</v>
      </c>
      <c r="C2365" s="150" t="s">
        <v>368</v>
      </c>
      <c r="D2365" s="173">
        <v>3430.31982421875</v>
      </c>
      <c r="E2365" s="184">
        <v>3430.31982421875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472.53256225585937</v>
      </c>
      <c r="E2370" s="188">
        <v>472.53256225585937</v>
      </c>
    </row>
    <row r="2371" spans="1:5" ht="30">
      <c r="A2371" s="135" t="s">
        <v>4589</v>
      </c>
      <c r="B2371" s="145" t="s">
        <v>4590</v>
      </c>
      <c r="C2371" s="150" t="s">
        <v>42</v>
      </c>
      <c r="D2371" s="177">
        <v>472.62457275390625</v>
      </c>
      <c r="E2371" s="188">
        <v>472.62457275390625</v>
      </c>
    </row>
    <row r="2372" spans="1:5" ht="30">
      <c r="A2372" s="135" t="s">
        <v>4591</v>
      </c>
      <c r="B2372" s="145" t="s">
        <v>4592</v>
      </c>
      <c r="C2372" s="150" t="s">
        <v>368</v>
      </c>
      <c r="D2372" s="173">
        <v>3430.31982421875</v>
      </c>
      <c r="E2372" s="184">
        <v>3430.31982421875</v>
      </c>
    </row>
    <row r="2373" spans="1:5" ht="30">
      <c r="A2373" s="135" t="s">
        <v>4593</v>
      </c>
      <c r="B2373" s="145" t="s">
        <v>4594</v>
      </c>
      <c r="C2373" s="150" t="s">
        <v>1699</v>
      </c>
      <c r="D2373" s="172">
        <v>43.658470153808594</v>
      </c>
      <c r="E2373" s="183">
        <v>43.658473968505859</v>
      </c>
    </row>
    <row r="2374" spans="1:5" ht="30">
      <c r="A2374" s="135" t="s">
        <v>4595</v>
      </c>
      <c r="B2374" s="145" t="s">
        <v>4596</v>
      </c>
      <c r="C2374" s="150" t="s">
        <v>20</v>
      </c>
      <c r="D2374" s="171">
        <v>3.1021811962127686</v>
      </c>
      <c r="E2374" s="182">
        <v>3.1021814346313477</v>
      </c>
    </row>
    <row r="2375" spans="1:5" ht="30">
      <c r="A2375" s="135" t="s">
        <v>4597</v>
      </c>
      <c r="B2375" s="145" t="s">
        <v>4598</v>
      </c>
      <c r="C2375" s="150" t="s">
        <v>50</v>
      </c>
      <c r="D2375" s="172">
        <v>31.409999847412109</v>
      </c>
      <c r="E2375" s="183">
        <v>31.409999847412109</v>
      </c>
    </row>
    <row r="2376" spans="1:5" ht="30">
      <c r="A2376" s="135" t="s">
        <v>4599</v>
      </c>
      <c r="B2376" s="145" t="s">
        <v>4600</v>
      </c>
      <c r="C2376" s="150" t="s">
        <v>50</v>
      </c>
      <c r="D2376" s="171">
        <v>5.9489002227783203</v>
      </c>
      <c r="E2376" s="182">
        <v>5.9489002227783203</v>
      </c>
    </row>
    <row r="2377" spans="1:5" ht="30">
      <c r="A2377" s="135" t="s">
        <v>4601</v>
      </c>
      <c r="B2377" s="145" t="s">
        <v>4602</v>
      </c>
      <c r="C2377" s="150" t="s">
        <v>42</v>
      </c>
      <c r="D2377" s="177">
        <v>352.13787841796875</v>
      </c>
      <c r="E2377" s="188">
        <v>352.13787841796875</v>
      </c>
    </row>
    <row r="2378" spans="1:5" ht="30">
      <c r="A2378" s="135" t="s">
        <v>4603</v>
      </c>
      <c r="B2378" s="145" t="s">
        <v>4604</v>
      </c>
      <c r="C2378" s="150" t="s">
        <v>42</v>
      </c>
      <c r="D2378" s="177">
        <v>326.84268188476562</v>
      </c>
      <c r="E2378" s="188">
        <v>326.84268188476562</v>
      </c>
    </row>
    <row r="2379" spans="1:5" ht="30">
      <c r="A2379" s="135" t="s">
        <v>4605</v>
      </c>
      <c r="B2379" s="145" t="s">
        <v>4606</v>
      </c>
      <c r="C2379" s="150" t="s">
        <v>368</v>
      </c>
      <c r="D2379" s="173">
        <v>3117.99609375</v>
      </c>
      <c r="E2379" s="184">
        <v>3117.99609375</v>
      </c>
    </row>
    <row r="2380" spans="1:5" ht="30">
      <c r="A2380" s="135" t="s">
        <v>4607</v>
      </c>
      <c r="B2380" s="145" t="s">
        <v>4608</v>
      </c>
      <c r="C2380" s="150" t="s">
        <v>1699</v>
      </c>
      <c r="D2380" s="172">
        <v>45.516277313232422</v>
      </c>
      <c r="E2380" s="183">
        <v>45.516281127929688</v>
      </c>
    </row>
    <row r="2381" spans="1:5" ht="30">
      <c r="A2381" s="135" t="s">
        <v>4609</v>
      </c>
      <c r="B2381" s="145" t="s">
        <v>4610</v>
      </c>
      <c r="C2381" s="150" t="s">
        <v>20</v>
      </c>
      <c r="D2381" s="178">
        <v>0.76061469316482544</v>
      </c>
      <c r="E2381" s="189">
        <v>0.76061475276947021</v>
      </c>
    </row>
    <row r="2382" spans="1:5" ht="30">
      <c r="A2382" s="135" t="s">
        <v>4611</v>
      </c>
      <c r="B2382" s="145" t="s">
        <v>4612</v>
      </c>
      <c r="C2382" s="150" t="s">
        <v>50</v>
      </c>
      <c r="D2382" s="171">
        <v>5.9489002227783203</v>
      </c>
      <c r="E2382" s="182">
        <v>5.9489002227783203</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326.84268188476562</v>
      </c>
      <c r="E2384" s="188">
        <v>326.84268188476562</v>
      </c>
    </row>
    <row r="2385" spans="1:5" ht="30">
      <c r="A2385" s="135" t="s">
        <v>4617</v>
      </c>
      <c r="B2385" s="145" t="s">
        <v>4618</v>
      </c>
      <c r="C2385" s="150" t="s">
        <v>42</v>
      </c>
      <c r="D2385" s="177">
        <v>321.72891235351562</v>
      </c>
      <c r="E2385" s="188">
        <v>321.72891235351562</v>
      </c>
    </row>
    <row r="2386" spans="1:5" ht="30">
      <c r="A2386" s="135" t="s">
        <v>4619</v>
      </c>
      <c r="B2386" s="145" t="s">
        <v>4620</v>
      </c>
      <c r="C2386" s="150" t="s">
        <v>368</v>
      </c>
      <c r="D2386" s="173">
        <v>3117.99609375</v>
      </c>
      <c r="E2386" s="184">
        <v>3117.99609375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321.72891235351562</v>
      </c>
      <c r="E2391" s="188">
        <v>321.72891235351562</v>
      </c>
    </row>
    <row r="2392" spans="1:5" ht="30">
      <c r="A2392" s="135" t="s">
        <v>4631</v>
      </c>
      <c r="B2392" s="145" t="s">
        <v>4632</v>
      </c>
      <c r="C2392" s="150" t="s">
        <v>42</v>
      </c>
      <c r="D2392" s="177">
        <v>321.72891235351562</v>
      </c>
      <c r="E2392" s="188">
        <v>321.72891235351562</v>
      </c>
    </row>
    <row r="2393" spans="1:5" ht="30">
      <c r="A2393" s="135" t="s">
        <v>4633</v>
      </c>
      <c r="B2393" s="145" t="s">
        <v>4634</v>
      </c>
      <c r="C2393" s="150" t="s">
        <v>368</v>
      </c>
      <c r="D2393" s="173">
        <v>3117.99609375</v>
      </c>
      <c r="E2393" s="184">
        <v>3117.99609375</v>
      </c>
    </row>
    <row r="2394" spans="1:5" ht="30">
      <c r="A2394" s="135" t="s">
        <v>4635</v>
      </c>
      <c r="B2394" s="145" t="s">
        <v>4636</v>
      </c>
      <c r="C2394" s="150" t="s">
        <v>1699</v>
      </c>
      <c r="D2394" s="172">
        <v>54.805313110351563</v>
      </c>
      <c r="E2394" s="183">
        <v>54.805320739746094</v>
      </c>
    </row>
    <row r="2395" spans="1:5" ht="30">
      <c r="A2395" s="135" t="s">
        <v>4637</v>
      </c>
      <c r="B2395" s="145" t="s">
        <v>4638</v>
      </c>
      <c r="C2395" s="150" t="s">
        <v>20</v>
      </c>
      <c r="D2395" s="178">
        <v>0.89762204885482788</v>
      </c>
      <c r="E2395" s="189">
        <v>0.89762216806411743</v>
      </c>
    </row>
    <row r="2396" spans="1:5" ht="30">
      <c r="A2396" s="135" t="s">
        <v>4639</v>
      </c>
      <c r="B2396" s="145" t="s">
        <v>4640</v>
      </c>
      <c r="C2396" s="150" t="s">
        <v>50</v>
      </c>
      <c r="D2396" s="171">
        <v>5.9489002227783203</v>
      </c>
      <c r="E2396" s="182">
        <v>5.9489002227783203</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350.382568359375</v>
      </c>
      <c r="E2398" s="188">
        <v>350.382568359375</v>
      </c>
    </row>
    <row r="2399" spans="1:5" ht="30">
      <c r="A2399" s="135" t="s">
        <v>4645</v>
      </c>
      <c r="B2399" s="145" t="s">
        <v>4646</v>
      </c>
      <c r="C2399" s="150" t="s">
        <v>42</v>
      </c>
      <c r="D2399" s="177">
        <v>345.84490966796875</v>
      </c>
      <c r="E2399" s="188">
        <v>345.84490966796875</v>
      </c>
    </row>
    <row r="2400" spans="1:5">
      <c r="A2400" s="135" t="s">
        <v>4647</v>
      </c>
      <c r="B2400" s="145" t="s">
        <v>4648</v>
      </c>
      <c r="C2400" s="150" t="s">
        <v>368</v>
      </c>
      <c r="D2400" s="173">
        <v>3166.999755859375</v>
      </c>
      <c r="E2400" s="184">
        <v>3166.999755859375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3430.31982421875</v>
      </c>
      <c r="E2404" s="184">
        <v>3430.31982421875</v>
      </c>
    </row>
    <row r="2405" spans="1:5" ht="30">
      <c r="A2405" s="135" t="s">
        <v>4609</v>
      </c>
      <c r="B2405" s="145" t="s">
        <v>4655</v>
      </c>
      <c r="C2405" s="150" t="s">
        <v>20</v>
      </c>
      <c r="D2405" s="178">
        <v>0.76061469316482544</v>
      </c>
      <c r="E2405" s="189">
        <v>0.76061475276947021</v>
      </c>
    </row>
    <row r="2406" spans="1:5" ht="30">
      <c r="A2406" s="135" t="s">
        <v>4619</v>
      </c>
      <c r="B2406" s="145" t="s">
        <v>4656</v>
      </c>
      <c r="C2406" s="150" t="s">
        <v>368</v>
      </c>
      <c r="D2406" s="173">
        <v>3117.99609375</v>
      </c>
      <c r="E2406" s="184">
        <v>3117.99609375</v>
      </c>
    </row>
    <row r="2407" spans="1:5" ht="30">
      <c r="A2407" s="135" t="s">
        <v>4623</v>
      </c>
      <c r="B2407" s="145" t="s">
        <v>4657</v>
      </c>
      <c r="C2407" s="150" t="s">
        <v>20</v>
      </c>
      <c r="D2407" s="174">
        <v>0</v>
      </c>
      <c r="E2407" s="185">
        <v>0</v>
      </c>
    </row>
    <row r="2408" spans="1:5" ht="30">
      <c r="A2408" s="135" t="s">
        <v>4633</v>
      </c>
      <c r="B2408" s="145" t="s">
        <v>4658</v>
      </c>
      <c r="C2408" s="150" t="s">
        <v>368</v>
      </c>
      <c r="D2408" s="173">
        <v>3117.99609375</v>
      </c>
      <c r="E2408" s="184">
        <v>3117.99609375</v>
      </c>
    </row>
    <row r="2409" spans="1:5" ht="30">
      <c r="A2409" s="135" t="s">
        <v>4637</v>
      </c>
      <c r="B2409" s="145" t="s">
        <v>4659</v>
      </c>
      <c r="C2409" s="150" t="s">
        <v>20</v>
      </c>
      <c r="D2409" s="178">
        <v>0.89762204885482788</v>
      </c>
      <c r="E2409" s="189">
        <v>0.89762216806411743</v>
      </c>
    </row>
    <row r="2410" spans="1:5" ht="30">
      <c r="A2410" s="135" t="s">
        <v>4647</v>
      </c>
      <c r="B2410" s="145" t="s">
        <v>4660</v>
      </c>
      <c r="C2410" s="150" t="s">
        <v>368</v>
      </c>
      <c r="D2410" s="173">
        <v>3166.999755859375</v>
      </c>
      <c r="E2410" s="184">
        <v>3166.999755859375</v>
      </c>
    </row>
    <row r="2411" spans="1:5" ht="30">
      <c r="A2411" s="135" t="s">
        <v>4661</v>
      </c>
      <c r="B2411" s="145" t="s">
        <v>4662</v>
      </c>
      <c r="C2411" s="150" t="s">
        <v>20</v>
      </c>
      <c r="D2411" s="174">
        <v>0</v>
      </c>
      <c r="E2411" s="185">
        <v>0</v>
      </c>
    </row>
    <row r="2412" spans="1:5" ht="30">
      <c r="A2412" s="135" t="s">
        <v>4663</v>
      </c>
      <c r="B2412" s="145" t="s">
        <v>4664</v>
      </c>
      <c r="C2412" s="150" t="s">
        <v>20</v>
      </c>
      <c r="D2412" s="178">
        <v>0.22726601362228394</v>
      </c>
      <c r="E2412" s="189">
        <v>0.22726605832576752</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8">
        <v>0.90206015110015869</v>
      </c>
      <c r="E2416" s="189">
        <v>0.90206032991409302</v>
      </c>
    </row>
    <row r="2417" spans="1:5" ht="30">
      <c r="A2417" s="135" t="s">
        <v>4673</v>
      </c>
      <c r="B2417" s="145" t="s">
        <v>4674</v>
      </c>
      <c r="C2417" s="150" t="s">
        <v>45</v>
      </c>
      <c r="D2417" s="172">
        <v>88.757530212402344</v>
      </c>
      <c r="E2417" s="183">
        <v>88.75787353515625</v>
      </c>
    </row>
    <row r="2418" spans="1:5" ht="30">
      <c r="A2418" s="135" t="s">
        <v>4675</v>
      </c>
      <c r="B2418" s="145" t="s">
        <v>4676</v>
      </c>
      <c r="C2418" s="150" t="s">
        <v>45</v>
      </c>
      <c r="D2418" s="172">
        <v>81.257484436035156</v>
      </c>
      <c r="E2418" s="183">
        <v>81.257804870605469</v>
      </c>
    </row>
    <row r="2419" spans="1:5">
      <c r="A2419" s="135" t="s">
        <v>4677</v>
      </c>
      <c r="B2419" s="145" t="s">
        <v>4678</v>
      </c>
      <c r="C2419" s="150" t="s">
        <v>4679</v>
      </c>
      <c r="D2419" s="177">
        <v>685.627197265625</v>
      </c>
      <c r="E2419" s="188">
        <v>685.62445068359375</v>
      </c>
    </row>
    <row r="2420" spans="1:5">
      <c r="A2420" s="135" t="s">
        <v>4680</v>
      </c>
      <c r="B2420" s="145" t="s">
        <v>4681</v>
      </c>
      <c r="C2420" s="150" t="s">
        <v>4679</v>
      </c>
      <c r="D2420" s="177">
        <v>748.910400390625</v>
      </c>
      <c r="E2420" s="188">
        <v>748.90740966796875</v>
      </c>
    </row>
    <row r="2421" spans="1:5">
      <c r="A2421" s="135" t="s">
        <v>4682</v>
      </c>
      <c r="B2421" s="145" t="s">
        <v>4683</v>
      </c>
      <c r="C2421" s="150" t="s">
        <v>20</v>
      </c>
      <c r="D2421" s="177">
        <v>153.35491943359375</v>
      </c>
      <c r="E2421" s="188">
        <v>153.35429382324219</v>
      </c>
    </row>
    <row r="2422" spans="1:5" ht="30">
      <c r="A2422" s="135" t="s">
        <v>4684</v>
      </c>
      <c r="B2422" s="145" t="s">
        <v>4685</v>
      </c>
      <c r="C2422" s="150" t="s">
        <v>15</v>
      </c>
      <c r="D2422" s="173">
        <v>608545.75</v>
      </c>
      <c r="E2422" s="184">
        <v>608545.6875</v>
      </c>
    </row>
    <row r="2423" spans="1:5">
      <c r="A2423" s="135" t="s">
        <v>4686</v>
      </c>
      <c r="B2423" s="145" t="s">
        <v>4687</v>
      </c>
      <c r="C2423" s="150" t="s">
        <v>50</v>
      </c>
      <c r="D2423" s="177">
        <v>134.44000244140625</v>
      </c>
      <c r="E2423" s="188">
        <v>134.44000244140625</v>
      </c>
    </row>
    <row r="2424" spans="1:5">
      <c r="A2424" s="135" t="s">
        <v>4688</v>
      </c>
      <c r="B2424" s="145" t="s">
        <v>4689</v>
      </c>
      <c r="C2424" s="150" t="s">
        <v>42</v>
      </c>
      <c r="D2424" s="177">
        <v>536.280029296875</v>
      </c>
      <c r="E2424" s="188">
        <v>536.280029296875</v>
      </c>
    </row>
    <row r="2425" spans="1:5">
      <c r="A2425" s="135" t="s">
        <v>4690</v>
      </c>
      <c r="B2425" s="145" t="s">
        <v>4691</v>
      </c>
      <c r="C2425" s="150" t="s">
        <v>20</v>
      </c>
      <c r="D2425" s="177">
        <v>734.62060546875</v>
      </c>
      <c r="E2425" s="188">
        <v>734.62066650390625</v>
      </c>
    </row>
    <row r="2426" spans="1:5">
      <c r="A2426" s="135" t="s">
        <v>4692</v>
      </c>
      <c r="B2426" s="145" t="s">
        <v>4693</v>
      </c>
      <c r="C2426" s="150" t="s">
        <v>368</v>
      </c>
      <c r="D2426" s="173">
        <v>3430.31982421875</v>
      </c>
      <c r="E2426" s="184">
        <v>3430.31982421875</v>
      </c>
    </row>
    <row r="2427" spans="1:5">
      <c r="A2427" s="135" t="s">
        <v>4694</v>
      </c>
      <c r="B2427" s="145" t="s">
        <v>4695</v>
      </c>
      <c r="C2427" s="150" t="s">
        <v>50</v>
      </c>
      <c r="D2427" s="177">
        <v>142.71075439453125</v>
      </c>
      <c r="E2427" s="188">
        <v>142.71075439453125</v>
      </c>
    </row>
    <row r="2428" spans="1:5">
      <c r="A2428" s="135" t="s">
        <v>4696</v>
      </c>
      <c r="B2428" s="145" t="s">
        <v>4697</v>
      </c>
      <c r="C2428" s="150" t="s">
        <v>42</v>
      </c>
      <c r="D2428" s="177">
        <v>254.0728759765625</v>
      </c>
      <c r="E2428" s="188">
        <v>254.0728759765625</v>
      </c>
    </row>
    <row r="2429" spans="1:5">
      <c r="A2429" s="135" t="s">
        <v>4698</v>
      </c>
      <c r="B2429" s="145" t="s">
        <v>4699</v>
      </c>
      <c r="C2429" s="150" t="s">
        <v>20</v>
      </c>
      <c r="D2429" s="177">
        <v>662.9930419921875</v>
      </c>
      <c r="E2429" s="188">
        <v>662.9930419921875</v>
      </c>
    </row>
    <row r="2430" spans="1:5">
      <c r="A2430" s="135" t="s">
        <v>4700</v>
      </c>
      <c r="B2430" s="145" t="s">
        <v>4701</v>
      </c>
      <c r="C2430" s="150" t="s">
        <v>368</v>
      </c>
      <c r="D2430" s="176">
        <v>1105.420654296875</v>
      </c>
      <c r="E2430" s="187">
        <v>1105.420654296875</v>
      </c>
    </row>
    <row r="2431" spans="1:5">
      <c r="A2431" s="135" t="s">
        <v>4702</v>
      </c>
      <c r="B2431" s="145" t="s">
        <v>4703</v>
      </c>
      <c r="C2431" s="150" t="s">
        <v>50</v>
      </c>
      <c r="D2431" s="172">
        <v>29.25</v>
      </c>
      <c r="E2431" s="183">
        <v>29.25</v>
      </c>
    </row>
    <row r="2432" spans="1:5" ht="30">
      <c r="A2432" s="135" t="s">
        <v>4704</v>
      </c>
      <c r="B2432" s="145" t="s">
        <v>4705</v>
      </c>
      <c r="C2432" s="150" t="s">
        <v>42</v>
      </c>
      <c r="D2432" s="177">
        <v>536.280029296875</v>
      </c>
      <c r="E2432" s="188">
        <v>536.280029296875</v>
      </c>
    </row>
    <row r="2433" spans="1:5">
      <c r="A2433" s="135" t="s">
        <v>4706</v>
      </c>
      <c r="B2433" s="145" t="s">
        <v>4707</v>
      </c>
      <c r="C2433" s="150" t="s">
        <v>20</v>
      </c>
      <c r="D2433" s="177">
        <v>704.1422119140625</v>
      </c>
      <c r="E2433" s="188">
        <v>704.14227294921875</v>
      </c>
    </row>
    <row r="2434" spans="1:5">
      <c r="A2434" s="135" t="s">
        <v>4708</v>
      </c>
      <c r="B2434" s="145" t="s">
        <v>4709</v>
      </c>
      <c r="C2434" s="150" t="s">
        <v>368</v>
      </c>
      <c r="D2434" s="173">
        <v>3539.390869140625</v>
      </c>
      <c r="E2434" s="184">
        <v>3539.390869140625</v>
      </c>
    </row>
    <row r="2435" spans="1:5">
      <c r="A2435" s="135" t="s">
        <v>4710</v>
      </c>
      <c r="B2435" s="145" t="s">
        <v>4711</v>
      </c>
      <c r="C2435" s="150" t="s">
        <v>50</v>
      </c>
      <c r="D2435" s="172">
        <v>30.136306762695312</v>
      </c>
      <c r="E2435" s="183">
        <v>30.136306762695312</v>
      </c>
    </row>
    <row r="2436" spans="1:5" ht="30">
      <c r="A2436" s="135" t="s">
        <v>4712</v>
      </c>
      <c r="B2436" s="145" t="s">
        <v>4713</v>
      </c>
      <c r="C2436" s="150" t="s">
        <v>42</v>
      </c>
      <c r="D2436" s="177">
        <v>286.10150146484375</v>
      </c>
      <c r="E2436" s="188">
        <v>286.10150146484375</v>
      </c>
    </row>
    <row r="2437" spans="1:5">
      <c r="A2437" s="135" t="s">
        <v>4714</v>
      </c>
      <c r="B2437" s="145" t="s">
        <v>4715</v>
      </c>
      <c r="C2437" s="150" t="s">
        <v>20</v>
      </c>
      <c r="D2437" s="177">
        <v>687.82220458984375</v>
      </c>
      <c r="E2437" s="188">
        <v>687.822265625</v>
      </c>
    </row>
    <row r="2438" spans="1:5">
      <c r="A2438" s="135" t="s">
        <v>4716</v>
      </c>
      <c r="B2438" s="145" t="s">
        <v>4717</v>
      </c>
      <c r="C2438" s="150" t="s">
        <v>368</v>
      </c>
      <c r="D2438" s="176">
        <v>2957.917724609375</v>
      </c>
      <c r="E2438" s="187">
        <v>2957.917724609375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453.3729248046875</v>
      </c>
      <c r="E2441" s="188">
        <v>453.36929321289062</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0.2046048641204834</v>
      </c>
      <c r="E2448" s="189">
        <v>0.20460380613803864</v>
      </c>
    </row>
    <row r="2449" spans="1:5" ht="45">
      <c r="A2449" s="135" t="s">
        <v>4739</v>
      </c>
      <c r="B2449" s="145" t="s">
        <v>4740</v>
      </c>
      <c r="C2449" s="150" t="s">
        <v>136</v>
      </c>
      <c r="D2449" s="177">
        <v>109.54397583007812</v>
      </c>
      <c r="E2449" s="188">
        <v>109.54289245605469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355042.90625</v>
      </c>
      <c r="E2465" s="184">
        <v>355039.4375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178.05419921875</v>
      </c>
      <c r="E2468" s="188">
        <v>178.05384826660156</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8.0354928970336914E-2</v>
      </c>
      <c r="E2475" s="189">
        <v>8.0355018377304077E-2</v>
      </c>
    </row>
    <row r="2476" spans="1:5" ht="60">
      <c r="A2476" s="135" t="s">
        <v>4795</v>
      </c>
      <c r="B2476" s="145" t="s">
        <v>4796</v>
      </c>
      <c r="C2476" s="150" t="s">
        <v>136</v>
      </c>
      <c r="D2476" s="172">
        <v>91.564407348632812</v>
      </c>
      <c r="E2476" s="183">
        <v>91.564048767089844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20.291341781616211</v>
      </c>
    </row>
    <row r="2480" spans="1:5" ht="75">
      <c r="A2480" s="135" t="s">
        <v>4803</v>
      </c>
      <c r="B2480" s="145" t="s">
        <v>4804</v>
      </c>
      <c r="C2480" s="150" t="s">
        <v>45</v>
      </c>
      <c r="D2480" s="178">
        <v>2.9350887984037399E-2</v>
      </c>
      <c r="E2480" s="189">
        <v>2.9351025819778442E-2</v>
      </c>
    </row>
    <row r="2481" spans="1:5" ht="75">
      <c r="A2481" s="135" t="s">
        <v>4805</v>
      </c>
      <c r="B2481" s="145" t="s">
        <v>4806</v>
      </c>
      <c r="C2481" s="150" t="s">
        <v>45</v>
      </c>
      <c r="D2481" s="171">
        <v>3.1420629024505615</v>
      </c>
      <c r="E2481" s="182">
        <v>3.1416149139404297</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139436.828125</v>
      </c>
      <c r="E2492" s="184">
        <v>139436.3125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302.75299072265625</v>
      </c>
      <c r="E2495" s="188">
        <v>302.75180053710938</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0.13663086295127869</v>
      </c>
      <c r="E2502" s="189">
        <v>0.13663071393966675</v>
      </c>
    </row>
    <row r="2503" spans="1:5" ht="30">
      <c r="A2503" s="135" t="s">
        <v>4849</v>
      </c>
      <c r="B2503" s="145" t="s">
        <v>4850</v>
      </c>
      <c r="C2503" s="150" t="s">
        <v>136</v>
      </c>
      <c r="D2503" s="172">
        <v>73.151191711425781</v>
      </c>
      <c r="E2503" s="183">
        <v>73.1507568359375</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237090.265625</v>
      </c>
      <c r="E2519" s="184">
        <v>237088.921875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1074.3001708984375</v>
      </c>
      <c r="E2521" s="187">
        <v>1074.3001708984375</v>
      </c>
    </row>
    <row r="2522" spans="1:5" ht="60">
      <c r="A2522" s="135" t="s">
        <v>4887</v>
      </c>
      <c r="B2522" s="145" t="s">
        <v>4888</v>
      </c>
      <c r="C2522" s="150" t="s">
        <v>20</v>
      </c>
      <c r="D2522" s="176">
        <v>1208.8145751953125</v>
      </c>
      <c r="E2522" s="187">
        <v>1208.8065185546875</v>
      </c>
    </row>
    <row r="2523" spans="1:5" ht="60">
      <c r="A2523" s="135" t="s">
        <v>4889</v>
      </c>
      <c r="B2523" s="145" t="s">
        <v>4890</v>
      </c>
      <c r="C2523" s="150" t="s">
        <v>20</v>
      </c>
      <c r="D2523" s="171">
        <v>7.2431411743164062</v>
      </c>
      <c r="E2523" s="182">
        <v>7.243110179901123</v>
      </c>
    </row>
    <row r="2524" spans="1:5" ht="75">
      <c r="A2524" s="135" t="s">
        <v>4891</v>
      </c>
      <c r="B2524" s="145" t="s">
        <v>4892</v>
      </c>
      <c r="C2524" s="150" t="s">
        <v>368</v>
      </c>
      <c r="D2524" s="176">
        <v>1178.760498046875</v>
      </c>
      <c r="E2524" s="187">
        <v>1178.760498046875</v>
      </c>
    </row>
    <row r="2525" spans="1:5" ht="75">
      <c r="A2525" s="135" t="s">
        <v>4893</v>
      </c>
      <c r="B2525" s="145" t="s">
        <v>4894</v>
      </c>
      <c r="C2525" s="150" t="s">
        <v>45</v>
      </c>
      <c r="D2525" s="174">
        <v>0</v>
      </c>
      <c r="E2525" s="185">
        <v>0</v>
      </c>
    </row>
    <row r="2526" spans="1:5" ht="60">
      <c r="A2526" s="135" t="s">
        <v>4895</v>
      </c>
      <c r="B2526" s="145" t="s">
        <v>4896</v>
      </c>
      <c r="C2526" s="150" t="s">
        <v>373</v>
      </c>
      <c r="D2526" s="171">
        <v>2.0653352737426758</v>
      </c>
      <c r="E2526" s="182">
        <v>2.0653302669525146</v>
      </c>
    </row>
    <row r="2527" spans="1:5" ht="60">
      <c r="A2527" s="135" t="s">
        <v>4897</v>
      </c>
      <c r="B2527" s="145" t="s">
        <v>4898</v>
      </c>
      <c r="C2527" s="150" t="s">
        <v>368</v>
      </c>
      <c r="D2527" s="176">
        <v>1280.637451171875</v>
      </c>
      <c r="E2527" s="187">
        <v>1280.6348876953125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250.87696838378906</v>
      </c>
      <c r="E2529" s="188">
        <v>250.87591552734375</v>
      </c>
    </row>
    <row r="2530" spans="1:5" ht="60">
      <c r="A2530" s="135" t="s">
        <v>4903</v>
      </c>
      <c r="B2530" s="145" t="s">
        <v>4904</v>
      </c>
      <c r="C2530" s="150" t="s">
        <v>136</v>
      </c>
      <c r="D2530" s="176">
        <v>1286.272705078125</v>
      </c>
      <c r="E2530" s="187">
        <v>1286.2618408203125</v>
      </c>
    </row>
    <row r="2531" spans="1:5" ht="60">
      <c r="A2531" s="135" t="s">
        <v>4905</v>
      </c>
      <c r="B2531" s="145" t="s">
        <v>4906</v>
      </c>
      <c r="C2531" s="150" t="s">
        <v>4743</v>
      </c>
      <c r="D2531" s="178">
        <v>0.26105043292045593</v>
      </c>
      <c r="E2531" s="189">
        <v>0.26105087995529175</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3.0076887607574463</v>
      </c>
    </row>
    <row r="2534" spans="1:5" ht="75">
      <c r="A2534" s="135" t="s">
        <v>4911</v>
      </c>
      <c r="B2534" s="145" t="s">
        <v>4912</v>
      </c>
      <c r="C2534" s="150" t="s">
        <v>45</v>
      </c>
      <c r="D2534" s="172">
        <v>13.631510734558105</v>
      </c>
      <c r="E2534" s="183">
        <v>13.631566047668457</v>
      </c>
    </row>
    <row r="2535" spans="1:5" ht="75">
      <c r="A2535" s="135" t="s">
        <v>4913</v>
      </c>
      <c r="B2535" s="145" t="s">
        <v>4914</v>
      </c>
      <c r="C2535" s="150" t="s">
        <v>45</v>
      </c>
      <c r="D2535" s="172">
        <v>15.175684928894043</v>
      </c>
      <c r="E2535" s="183">
        <v>15.175334930419922</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3.3172890543937683E-2</v>
      </c>
    </row>
    <row r="2539" spans="1:5" ht="75">
      <c r="A2539" s="135" t="s">
        <v>4921</v>
      </c>
      <c r="B2539" s="145" t="s">
        <v>4922</v>
      </c>
      <c r="C2539" s="150" t="s">
        <v>2513</v>
      </c>
      <c r="D2539" s="171">
        <v>1.6586378812789917</v>
      </c>
      <c r="E2539" s="182">
        <v>1.6586445569992065</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3.5457718372344971</v>
      </c>
    </row>
    <row r="2546" spans="1:5" ht="75">
      <c r="A2546" s="135" t="s">
        <v>4935</v>
      </c>
      <c r="B2546" s="145" t="s">
        <v>4936</v>
      </c>
      <c r="C2546" s="150" t="s">
        <v>4774</v>
      </c>
      <c r="D2546" s="173">
        <v>937352.6875</v>
      </c>
      <c r="E2546" s="184">
        <v>937344.9375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739.2352294921875</v>
      </c>
      <c r="E2548" s="188">
        <v>739.23236083984375</v>
      </c>
    </row>
    <row r="2549" spans="1:5" ht="60">
      <c r="A2549" s="135" t="s">
        <v>4941</v>
      </c>
      <c r="B2549" s="145" t="s">
        <v>4942</v>
      </c>
      <c r="C2549" s="150" t="s">
        <v>20</v>
      </c>
      <c r="D2549" s="176">
        <v>1208.8145751953125</v>
      </c>
      <c r="E2549" s="187">
        <v>1208.8065185546875</v>
      </c>
    </row>
    <row r="2550" spans="1:5" ht="60">
      <c r="A2550" s="135" t="s">
        <v>4943</v>
      </c>
      <c r="B2550" s="145" t="s">
        <v>4944</v>
      </c>
      <c r="C2550" s="150" t="s">
        <v>20</v>
      </c>
      <c r="D2550" s="171">
        <v>7.2431411743164062</v>
      </c>
      <c r="E2550" s="182">
        <v>7.243110179901123</v>
      </c>
    </row>
    <row r="2551" spans="1:5" ht="60">
      <c r="A2551" s="135" t="s">
        <v>4945</v>
      </c>
      <c r="B2551" s="145" t="s">
        <v>4946</v>
      </c>
      <c r="C2551" s="150" t="s">
        <v>368</v>
      </c>
      <c r="D2551" s="177">
        <v>780.38275146484375</v>
      </c>
      <c r="E2551" s="188">
        <v>780.37921142578125</v>
      </c>
    </row>
    <row r="2552" spans="1:5" ht="60">
      <c r="A2552" s="135" t="s">
        <v>4947</v>
      </c>
      <c r="B2552" s="145" t="s">
        <v>4948</v>
      </c>
      <c r="C2552" s="150" t="s">
        <v>45</v>
      </c>
      <c r="D2552" s="174">
        <v>0</v>
      </c>
      <c r="E2552" s="185">
        <v>0</v>
      </c>
    </row>
    <row r="2553" spans="1:5" ht="60">
      <c r="A2553" s="135" t="s">
        <v>4949</v>
      </c>
      <c r="B2553" s="145" t="s">
        <v>4950</v>
      </c>
      <c r="C2553" s="150" t="s">
        <v>373</v>
      </c>
      <c r="D2553" s="171">
        <v>1.692212700843811</v>
      </c>
      <c r="E2553" s="182">
        <v>1.6922048330307007</v>
      </c>
    </row>
    <row r="2554" spans="1:5" ht="60">
      <c r="A2554" s="135" t="s">
        <v>4951</v>
      </c>
      <c r="B2554" s="145" t="s">
        <v>4952</v>
      </c>
      <c r="C2554" s="150" t="s">
        <v>368</v>
      </c>
      <c r="D2554" s="177">
        <v>838.60687255859375</v>
      </c>
      <c r="E2554" s="188">
        <v>838.6015625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250.87696838378906</v>
      </c>
      <c r="E2556" s="188">
        <v>250.87591552734375</v>
      </c>
    </row>
    <row r="2557" spans="1:5" ht="60">
      <c r="A2557" s="135" t="s">
        <v>4957</v>
      </c>
      <c r="B2557" s="145" t="s">
        <v>4958</v>
      </c>
      <c r="C2557" s="150" t="s">
        <v>136</v>
      </c>
      <c r="D2557" s="177">
        <v>978.4730224609375</v>
      </c>
      <c r="E2557" s="188">
        <v>978.46221923828125</v>
      </c>
    </row>
    <row r="2558" spans="1:5" ht="60">
      <c r="A2558" s="135" t="s">
        <v>4959</v>
      </c>
      <c r="B2558" s="145" t="s">
        <v>4960</v>
      </c>
      <c r="C2558" s="150" t="s">
        <v>4743</v>
      </c>
      <c r="D2558" s="178">
        <v>0.34316942095756531</v>
      </c>
      <c r="E2558" s="189">
        <v>0.34317094087600708</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3.0076887607574463</v>
      </c>
    </row>
    <row r="2561" spans="1:5" ht="60">
      <c r="A2561" s="135" t="s">
        <v>4965</v>
      </c>
      <c r="B2561" s="145" t="s">
        <v>4966</v>
      </c>
      <c r="C2561" s="150" t="s">
        <v>45</v>
      </c>
      <c r="D2561" s="172">
        <v>13.631510734558105</v>
      </c>
      <c r="E2561" s="183">
        <v>13.631566047668457</v>
      </c>
    </row>
    <row r="2562" spans="1:5" ht="60">
      <c r="A2562" s="135" t="s">
        <v>4967</v>
      </c>
      <c r="B2562" s="145" t="s">
        <v>4968</v>
      </c>
      <c r="C2562" s="150" t="s">
        <v>45</v>
      </c>
      <c r="D2562" s="172">
        <v>15.175684928894043</v>
      </c>
      <c r="E2562" s="183">
        <v>15.175334930419922</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3.3172890543937683E-2</v>
      </c>
    </row>
    <row r="2566" spans="1:5" ht="60">
      <c r="A2566" s="135" t="s">
        <v>4975</v>
      </c>
      <c r="B2566" s="145" t="s">
        <v>4976</v>
      </c>
      <c r="C2566" s="150" t="s">
        <v>2513</v>
      </c>
      <c r="D2566" s="171">
        <v>1.6586378812789917</v>
      </c>
      <c r="E2566" s="182">
        <v>1.6586445569992065</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3.5457718372344971</v>
      </c>
    </row>
    <row r="2573" spans="1:5" ht="60">
      <c r="A2573" s="135" t="s">
        <v>4989</v>
      </c>
      <c r="B2573" s="145" t="s">
        <v>4990</v>
      </c>
      <c r="C2573" s="150" t="s">
        <v>4774</v>
      </c>
      <c r="D2573" s="173">
        <v>937352.6875</v>
      </c>
      <c r="E2573" s="184">
        <v>937344.9375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564.2550048828125</v>
      </c>
      <c r="E2575" s="188">
        <v>564.250244140625</v>
      </c>
    </row>
    <row r="2576" spans="1:5" ht="60">
      <c r="A2576" s="135" t="s">
        <v>4995</v>
      </c>
      <c r="B2576" s="145" t="s">
        <v>4996</v>
      </c>
      <c r="C2576" s="150" t="s">
        <v>20</v>
      </c>
      <c r="D2576" s="176">
        <v>1208.8145751953125</v>
      </c>
      <c r="E2576" s="187">
        <v>1208.8065185546875</v>
      </c>
    </row>
    <row r="2577" spans="1:5" ht="60">
      <c r="A2577" s="135" t="s">
        <v>4997</v>
      </c>
      <c r="B2577" s="145" t="s">
        <v>4998</v>
      </c>
      <c r="C2577" s="150" t="s">
        <v>20</v>
      </c>
      <c r="D2577" s="171">
        <v>7.2431411743164062</v>
      </c>
      <c r="E2577" s="182">
        <v>7.243110179901123</v>
      </c>
    </row>
    <row r="2578" spans="1:5" ht="60">
      <c r="A2578" s="135" t="s">
        <v>4999</v>
      </c>
      <c r="B2578" s="145" t="s">
        <v>5000</v>
      </c>
      <c r="C2578" s="150" t="s">
        <v>368</v>
      </c>
      <c r="D2578" s="177">
        <v>561.97467041015625</v>
      </c>
      <c r="E2578" s="188">
        <v>561.96881103515625</v>
      </c>
    </row>
    <row r="2579" spans="1:5" ht="60">
      <c r="A2579" s="135" t="s">
        <v>5001</v>
      </c>
      <c r="B2579" s="145" t="s">
        <v>5002</v>
      </c>
      <c r="C2579" s="150" t="s">
        <v>45</v>
      </c>
      <c r="D2579" s="174">
        <v>0</v>
      </c>
      <c r="E2579" s="185">
        <v>0</v>
      </c>
    </row>
    <row r="2580" spans="1:5" ht="60">
      <c r="A2580" s="135" t="s">
        <v>5003</v>
      </c>
      <c r="B2580" s="145" t="s">
        <v>5004</v>
      </c>
      <c r="C2580" s="150" t="s">
        <v>373</v>
      </c>
      <c r="D2580" s="171">
        <v>1.4545347690582275</v>
      </c>
      <c r="E2580" s="182">
        <v>1.454524040222168</v>
      </c>
    </row>
    <row r="2581" spans="1:5" ht="60">
      <c r="A2581" s="135" t="s">
        <v>5005</v>
      </c>
      <c r="B2581" s="145" t="s">
        <v>5006</v>
      </c>
      <c r="C2581" s="150" t="s">
        <v>368</v>
      </c>
      <c r="D2581" s="177">
        <v>618.63909912109375</v>
      </c>
      <c r="E2581" s="188">
        <v>618.632080078125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250.87696838378906</v>
      </c>
      <c r="E2583" s="188">
        <v>250.87591552734375</v>
      </c>
    </row>
    <row r="2584" spans="1:5" ht="60">
      <c r="A2584" s="135" t="s">
        <v>5011</v>
      </c>
      <c r="B2584" s="145" t="s">
        <v>5012</v>
      </c>
      <c r="C2584" s="150" t="s">
        <v>136</v>
      </c>
      <c r="D2584" s="177">
        <v>811.378173828125</v>
      </c>
      <c r="E2584" s="188">
        <v>811.36669921875</v>
      </c>
    </row>
    <row r="2585" spans="1:5" ht="60">
      <c r="A2585" s="135" t="s">
        <v>5013</v>
      </c>
      <c r="B2585" s="145" t="s">
        <v>5014</v>
      </c>
      <c r="C2585" s="150" t="s">
        <v>4743</v>
      </c>
      <c r="D2585" s="178">
        <v>0.4138416051864624</v>
      </c>
      <c r="E2585" s="189">
        <v>0.41384467482566833</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3.0076887607574463</v>
      </c>
    </row>
    <row r="2588" spans="1:5" ht="60">
      <c r="A2588" s="135" t="s">
        <v>5019</v>
      </c>
      <c r="B2588" s="145" t="s">
        <v>5020</v>
      </c>
      <c r="C2588" s="150" t="s">
        <v>45</v>
      </c>
      <c r="D2588" s="172">
        <v>13.631510734558105</v>
      </c>
      <c r="E2588" s="183">
        <v>13.631566047668457</v>
      </c>
    </row>
    <row r="2589" spans="1:5" ht="60">
      <c r="A2589" s="135" t="s">
        <v>5021</v>
      </c>
      <c r="B2589" s="145" t="s">
        <v>5022</v>
      </c>
      <c r="C2589" s="150" t="s">
        <v>45</v>
      </c>
      <c r="D2589" s="172">
        <v>15.175684928894043</v>
      </c>
      <c r="E2589" s="183">
        <v>15.175334930419922</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3.3172890543937683E-2</v>
      </c>
    </row>
    <row r="2593" spans="1:5" ht="60">
      <c r="A2593" s="135" t="s">
        <v>5029</v>
      </c>
      <c r="B2593" s="145" t="s">
        <v>5030</v>
      </c>
      <c r="C2593" s="150" t="s">
        <v>2513</v>
      </c>
      <c r="D2593" s="171">
        <v>1.6586378812789917</v>
      </c>
      <c r="E2593" s="182">
        <v>1.6586445569992065</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3.5457718372344971</v>
      </c>
    </row>
    <row r="2600" spans="1:5" ht="60">
      <c r="A2600" s="135" t="s">
        <v>5043</v>
      </c>
      <c r="B2600" s="145" t="s">
        <v>5044</v>
      </c>
      <c r="C2600" s="150" t="s">
        <v>4774</v>
      </c>
      <c r="D2600" s="173">
        <v>937352.6875</v>
      </c>
      <c r="E2600" s="184">
        <v>937344.9375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426.24630737304687</v>
      </c>
      <c r="E2602" s="188">
        <v>426.24026489257812</v>
      </c>
    </row>
    <row r="2603" spans="1:5" ht="60">
      <c r="A2603" s="135" t="s">
        <v>5049</v>
      </c>
      <c r="B2603" s="145" t="s">
        <v>5050</v>
      </c>
      <c r="C2603" s="150" t="s">
        <v>20</v>
      </c>
      <c r="D2603" s="176">
        <v>1208.8145751953125</v>
      </c>
      <c r="E2603" s="187">
        <v>1208.8065185546875</v>
      </c>
    </row>
    <row r="2604" spans="1:5" ht="60">
      <c r="A2604" s="135" t="s">
        <v>5051</v>
      </c>
      <c r="B2604" s="145" t="s">
        <v>5052</v>
      </c>
      <c r="C2604" s="150" t="s">
        <v>20</v>
      </c>
      <c r="D2604" s="171">
        <v>7.2431411743164062</v>
      </c>
      <c r="E2604" s="182">
        <v>7.243110179901123</v>
      </c>
    </row>
    <row r="2605" spans="1:5" ht="60">
      <c r="A2605" s="135" t="s">
        <v>5053</v>
      </c>
      <c r="B2605" s="145" t="s">
        <v>5054</v>
      </c>
      <c r="C2605" s="150" t="s">
        <v>368</v>
      </c>
      <c r="D2605" s="177">
        <v>395.49276733398437</v>
      </c>
      <c r="E2605" s="188">
        <v>395.4857177734375</v>
      </c>
    </row>
    <row r="2606" spans="1:5" ht="60">
      <c r="A2606" s="135" t="s">
        <v>5055</v>
      </c>
      <c r="B2606" s="145" t="s">
        <v>5056</v>
      </c>
      <c r="C2606" s="150" t="s">
        <v>45</v>
      </c>
      <c r="D2606" s="174">
        <v>0</v>
      </c>
      <c r="E2606" s="185">
        <v>0</v>
      </c>
    </row>
    <row r="2607" spans="1:5" ht="60">
      <c r="A2607" s="135" t="s">
        <v>5057</v>
      </c>
      <c r="B2607" s="145" t="s">
        <v>5058</v>
      </c>
      <c r="C2607" s="150" t="s">
        <v>373</v>
      </c>
      <c r="D2607" s="171">
        <v>1.2374260425567627</v>
      </c>
      <c r="E2607" s="182">
        <v>1.2374123334884644</v>
      </c>
    </row>
    <row r="2608" spans="1:5" ht="60">
      <c r="A2608" s="135" t="s">
        <v>5059</v>
      </c>
      <c r="B2608" s="145" t="s">
        <v>5060</v>
      </c>
      <c r="C2608" s="150" t="s">
        <v>368</v>
      </c>
      <c r="D2608" s="177">
        <v>451.62030029296875</v>
      </c>
      <c r="E2608" s="188">
        <v>451.61227416992187</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250.87696838378906</v>
      </c>
      <c r="E2610" s="188">
        <v>250.87591552734375</v>
      </c>
    </row>
    <row r="2611" spans="1:5" ht="60">
      <c r="A2611" s="135" t="s">
        <v>5065</v>
      </c>
      <c r="B2611" s="145" t="s">
        <v>5066</v>
      </c>
      <c r="C2611" s="150" t="s">
        <v>136</v>
      </c>
      <c r="D2611" s="177">
        <v>679.35748291015625</v>
      </c>
      <c r="E2611" s="188">
        <v>679.34600830078125</v>
      </c>
    </row>
    <row r="2612" spans="1:5" ht="60">
      <c r="A2612" s="135" t="s">
        <v>5067</v>
      </c>
      <c r="B2612" s="145" t="s">
        <v>5068</v>
      </c>
      <c r="C2612" s="150" t="s">
        <v>4743</v>
      </c>
      <c r="D2612" s="178">
        <v>0.494264155626297</v>
      </c>
      <c r="E2612" s="189">
        <v>0.49426919221878052</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3.0076887607574463</v>
      </c>
    </row>
    <row r="2615" spans="1:5" ht="60">
      <c r="A2615" s="135" t="s">
        <v>5073</v>
      </c>
      <c r="B2615" s="145" t="s">
        <v>5074</v>
      </c>
      <c r="C2615" s="150" t="s">
        <v>45</v>
      </c>
      <c r="D2615" s="172">
        <v>13.631510734558105</v>
      </c>
      <c r="E2615" s="183">
        <v>13.631566047668457</v>
      </c>
    </row>
    <row r="2616" spans="1:5" ht="60">
      <c r="A2616" s="135" t="s">
        <v>5075</v>
      </c>
      <c r="B2616" s="145" t="s">
        <v>5076</v>
      </c>
      <c r="C2616" s="150" t="s">
        <v>45</v>
      </c>
      <c r="D2616" s="172">
        <v>15.175684928894043</v>
      </c>
      <c r="E2616" s="183">
        <v>15.175334930419922</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3.3172890543937683E-2</v>
      </c>
    </row>
    <row r="2620" spans="1:5" ht="60">
      <c r="A2620" s="135" t="s">
        <v>5083</v>
      </c>
      <c r="B2620" s="145" t="s">
        <v>5084</v>
      </c>
      <c r="C2620" s="150" t="s">
        <v>2513</v>
      </c>
      <c r="D2620" s="171">
        <v>1.6586378812789917</v>
      </c>
      <c r="E2620" s="182">
        <v>1.6586445569992065</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3.5457718372344971</v>
      </c>
    </row>
    <row r="2627" spans="1:5" ht="60">
      <c r="A2627" s="135" t="s">
        <v>5097</v>
      </c>
      <c r="B2627" s="145" t="s">
        <v>5098</v>
      </c>
      <c r="C2627" s="150" t="s">
        <v>4774</v>
      </c>
      <c r="D2627" s="173">
        <v>937352.6875</v>
      </c>
      <c r="E2627" s="184">
        <v>937344.9375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993.72406005859375</v>
      </c>
      <c r="E2629" s="188">
        <v>993.723388671875</v>
      </c>
    </row>
    <row r="2630" spans="1:5" ht="75">
      <c r="A2630" s="135" t="s">
        <v>5103</v>
      </c>
      <c r="B2630" s="145" t="s">
        <v>5104</v>
      </c>
      <c r="C2630" s="150" t="s">
        <v>20</v>
      </c>
      <c r="D2630" s="176">
        <v>1208.8145751953125</v>
      </c>
      <c r="E2630" s="187">
        <v>1208.8065185546875</v>
      </c>
    </row>
    <row r="2631" spans="1:5" ht="75">
      <c r="A2631" s="135" t="s">
        <v>5105</v>
      </c>
      <c r="B2631" s="145" t="s">
        <v>5106</v>
      </c>
      <c r="C2631" s="150" t="s">
        <v>20</v>
      </c>
      <c r="D2631" s="171">
        <v>7.2431411743164062</v>
      </c>
      <c r="E2631" s="182">
        <v>7.243110179901123</v>
      </c>
    </row>
    <row r="2632" spans="1:5" ht="75">
      <c r="A2632" s="135" t="s">
        <v>5107</v>
      </c>
      <c r="B2632" s="145" t="s">
        <v>5108</v>
      </c>
      <c r="C2632" s="150" t="s">
        <v>368</v>
      </c>
      <c r="D2632" s="176">
        <v>1088.7364501953125</v>
      </c>
      <c r="E2632" s="187">
        <v>1088.7357177734375</v>
      </c>
    </row>
    <row r="2633" spans="1:5" ht="75">
      <c r="A2633" s="135" t="s">
        <v>5109</v>
      </c>
      <c r="B2633" s="145" t="s">
        <v>5110</v>
      </c>
      <c r="C2633" s="150" t="s">
        <v>45</v>
      </c>
      <c r="D2633" s="174">
        <v>0</v>
      </c>
      <c r="E2633" s="185">
        <v>0</v>
      </c>
    </row>
    <row r="2634" spans="1:5" ht="75">
      <c r="A2634" s="135" t="s">
        <v>5111</v>
      </c>
      <c r="B2634" s="145" t="s">
        <v>5112</v>
      </c>
      <c r="C2634" s="150" t="s">
        <v>373</v>
      </c>
      <c r="D2634" s="171">
        <v>1.9830665588378906</v>
      </c>
      <c r="E2634" s="182">
        <v>1.9830609560012817</v>
      </c>
    </row>
    <row r="2635" spans="1:5" ht="75">
      <c r="A2635" s="135" t="s">
        <v>5113</v>
      </c>
      <c r="B2635" s="145" t="s">
        <v>5114</v>
      </c>
      <c r="C2635" s="150" t="s">
        <v>368</v>
      </c>
      <c r="D2635" s="176">
        <v>1172.199951171875</v>
      </c>
      <c r="E2635" s="187">
        <v>1172.19677734375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250.87696838378906</v>
      </c>
      <c r="E2637" s="188">
        <v>250.87591552734375</v>
      </c>
    </row>
    <row r="2638" spans="1:5" ht="75">
      <c r="A2638" s="135" t="s">
        <v>5119</v>
      </c>
      <c r="B2638" s="145" t="s">
        <v>5120</v>
      </c>
      <c r="C2638" s="150" t="s">
        <v>136</v>
      </c>
      <c r="D2638" s="176">
        <v>1212.3416748046875</v>
      </c>
      <c r="E2638" s="187">
        <v>1212.3309326171875</v>
      </c>
    </row>
    <row r="2639" spans="1:5" ht="75">
      <c r="A2639" s="135" t="s">
        <v>5121</v>
      </c>
      <c r="B2639" s="145" t="s">
        <v>5122</v>
      </c>
      <c r="C2639" s="150" t="s">
        <v>4743</v>
      </c>
      <c r="D2639" s="178">
        <v>0.27696982026100159</v>
      </c>
      <c r="E2639" s="189">
        <v>0.27697041630744934</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3.0076887607574463</v>
      </c>
    </row>
    <row r="2642" spans="1:5" ht="75">
      <c r="A2642" s="135" t="s">
        <v>5127</v>
      </c>
      <c r="B2642" s="145" t="s">
        <v>5128</v>
      </c>
      <c r="C2642" s="150" t="s">
        <v>45</v>
      </c>
      <c r="D2642" s="172">
        <v>13.631510734558105</v>
      </c>
      <c r="E2642" s="183">
        <v>13.631566047668457</v>
      </c>
    </row>
    <row r="2643" spans="1:5" ht="75">
      <c r="A2643" s="135" t="s">
        <v>5129</v>
      </c>
      <c r="B2643" s="145" t="s">
        <v>5130</v>
      </c>
      <c r="C2643" s="150" t="s">
        <v>45</v>
      </c>
      <c r="D2643" s="172">
        <v>15.175684928894043</v>
      </c>
      <c r="E2643" s="183">
        <v>15.175334930419922</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3.3172890543937683E-2</v>
      </c>
    </row>
    <row r="2647" spans="1:5" ht="75">
      <c r="A2647" s="135" t="s">
        <v>5137</v>
      </c>
      <c r="B2647" s="145" t="s">
        <v>5138</v>
      </c>
      <c r="C2647" s="150" t="s">
        <v>2513</v>
      </c>
      <c r="D2647" s="171">
        <v>1.6586378812789917</v>
      </c>
      <c r="E2647" s="182">
        <v>1.6586445569992065</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3.5457718372344971</v>
      </c>
    </row>
    <row r="2654" spans="1:5" ht="75">
      <c r="A2654" s="135" t="s">
        <v>5151</v>
      </c>
      <c r="B2654" s="145" t="s">
        <v>5152</v>
      </c>
      <c r="C2654" s="150" t="s">
        <v>4774</v>
      </c>
      <c r="D2654" s="173">
        <v>937352.6875</v>
      </c>
      <c r="E2654" s="184">
        <v>937344.9375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2">
        <v>97.990699768066406</v>
      </c>
      <c r="E2657" s="183">
        <v>97.989898681640625</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70.551246643066406</v>
      </c>
    </row>
    <row r="2661" spans="1:5" ht="45">
      <c r="A2661" s="135" t="s">
        <v>5165</v>
      </c>
      <c r="B2661" s="145" t="s">
        <v>5166</v>
      </c>
      <c r="C2661" s="150" t="s">
        <v>373</v>
      </c>
      <c r="D2661" s="178">
        <v>0.21654574573040009</v>
      </c>
      <c r="E2661" s="189">
        <v>0.216541588306427</v>
      </c>
    </row>
    <row r="2662" spans="1:5" ht="45">
      <c r="A2662" s="135" t="s">
        <v>5167</v>
      </c>
      <c r="B2662" s="145" t="s">
        <v>5168</v>
      </c>
      <c r="C2662" s="150" t="s">
        <v>368</v>
      </c>
      <c r="D2662" s="171">
        <v>6.5703573226928711</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4.4222690165042877E-2</v>
      </c>
      <c r="E2664" s="189">
        <v>4.4222462922334671E-2</v>
      </c>
    </row>
    <row r="2665" spans="1:5" ht="45">
      <c r="A2665" s="135" t="s">
        <v>5173</v>
      </c>
      <c r="B2665" s="145" t="s">
        <v>5174</v>
      </c>
      <c r="C2665" s="150" t="s">
        <v>136</v>
      </c>
      <c r="D2665" s="172">
        <v>23.327175140380859</v>
      </c>
      <c r="E2665" s="183">
        <v>23.326942443847656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20.291341781616211</v>
      </c>
    </row>
    <row r="2669" spans="1:5" ht="45">
      <c r="A2669" s="135" t="s">
        <v>5181</v>
      </c>
      <c r="B2669" s="145" t="s">
        <v>5182</v>
      </c>
      <c r="C2669" s="150" t="s">
        <v>45</v>
      </c>
      <c r="D2669" s="178">
        <v>2.9350887984037399E-2</v>
      </c>
      <c r="E2669" s="189">
        <v>2.9351025819778442E-2</v>
      </c>
    </row>
    <row r="2670" spans="1:5" ht="45">
      <c r="A2670" s="135" t="s">
        <v>5183</v>
      </c>
      <c r="B2670" s="145" t="s">
        <v>5184</v>
      </c>
      <c r="C2670" s="150" t="s">
        <v>45</v>
      </c>
      <c r="D2670" s="171">
        <v>3.1420629024505615</v>
      </c>
      <c r="E2670" s="182">
        <v>3.1416149139404297</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76737.9375</v>
      </c>
      <c r="E2681" s="184">
        <v>76737.1796875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204.76231384277344</v>
      </c>
      <c r="E2684" s="188">
        <v>204.76191711425781</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70.551246643066406</v>
      </c>
    </row>
    <row r="2688" spans="1:5" ht="45">
      <c r="A2688" s="135" t="s">
        <v>5219</v>
      </c>
      <c r="B2688" s="145" t="s">
        <v>5220</v>
      </c>
      <c r="C2688" s="150" t="s">
        <v>373</v>
      </c>
      <c r="D2688" s="178">
        <v>0.21654574573040009</v>
      </c>
      <c r="E2688" s="189">
        <v>0.216541588306427</v>
      </c>
    </row>
    <row r="2689" spans="1:5" ht="45">
      <c r="A2689" s="135" t="s">
        <v>5221</v>
      </c>
      <c r="B2689" s="145" t="s">
        <v>5222</v>
      </c>
      <c r="C2689" s="150" t="s">
        <v>368</v>
      </c>
      <c r="D2689" s="171">
        <v>6.5703573226928711</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9.2408165335655212E-2</v>
      </c>
      <c r="E2691" s="189">
        <v>9.2408262193202972E-2</v>
      </c>
    </row>
    <row r="2692" spans="1:5" ht="45">
      <c r="A2692" s="135" t="s">
        <v>5227</v>
      </c>
      <c r="B2692" s="145" t="s">
        <v>5228</v>
      </c>
      <c r="C2692" s="150" t="s">
        <v>136</v>
      </c>
      <c r="D2692" s="172">
        <v>48.744697570800781</v>
      </c>
      <c r="E2692" s="183">
        <v>48.7445068359375</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20.291341781616211</v>
      </c>
    </row>
    <row r="2696" spans="1:5" ht="60">
      <c r="A2696" s="135" t="s">
        <v>5235</v>
      </c>
      <c r="B2696" s="145" t="s">
        <v>5236</v>
      </c>
      <c r="C2696" s="150" t="s">
        <v>45</v>
      </c>
      <c r="D2696" s="178">
        <v>2.9350887984037399E-2</v>
      </c>
      <c r="E2696" s="189">
        <v>2.9351025819778442E-2</v>
      </c>
    </row>
    <row r="2697" spans="1:5" ht="60">
      <c r="A2697" s="135" t="s">
        <v>5237</v>
      </c>
      <c r="B2697" s="145" t="s">
        <v>5238</v>
      </c>
      <c r="C2697" s="150" t="s">
        <v>45</v>
      </c>
      <c r="D2697" s="171">
        <v>3.1420629024505615</v>
      </c>
      <c r="E2697" s="182">
        <v>3.1416149139404297</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160352.34375</v>
      </c>
      <c r="E2708" s="184">
        <v>160351.75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164.60893249511719</v>
      </c>
      <c r="E2710" s="188">
        <v>164.60316467285156</v>
      </c>
    </row>
    <row r="2711" spans="1:5" ht="60">
      <c r="A2711" s="135" t="s">
        <v>5265</v>
      </c>
      <c r="B2711" s="145" t="s">
        <v>5266</v>
      </c>
      <c r="C2711" s="150" t="s">
        <v>20</v>
      </c>
      <c r="D2711" s="176">
        <v>1353.7938232421875</v>
      </c>
      <c r="E2711" s="187">
        <v>1353.7847900390625</v>
      </c>
    </row>
    <row r="2712" spans="1:5" ht="60">
      <c r="A2712" s="135" t="s">
        <v>5267</v>
      </c>
      <c r="B2712" s="145" t="s">
        <v>5268</v>
      </c>
      <c r="C2712" s="150" t="s">
        <v>20</v>
      </c>
      <c r="D2712" s="171">
        <v>7.2431411743164062</v>
      </c>
      <c r="E2712" s="182">
        <v>7.243110179901123</v>
      </c>
    </row>
    <row r="2713" spans="1:5" ht="60">
      <c r="A2713" s="135" t="s">
        <v>5269</v>
      </c>
      <c r="B2713" s="145" t="s">
        <v>5270</v>
      </c>
      <c r="C2713" s="150" t="s">
        <v>368</v>
      </c>
      <c r="D2713" s="177">
        <v>117.03513336181641</v>
      </c>
      <c r="E2713" s="188">
        <v>117.02977752685547</v>
      </c>
    </row>
    <row r="2714" spans="1:5" ht="60">
      <c r="A2714" s="135" t="s">
        <v>5271</v>
      </c>
      <c r="B2714" s="145" t="s">
        <v>5272</v>
      </c>
      <c r="C2714" s="150" t="s">
        <v>45</v>
      </c>
      <c r="D2714" s="171">
        <v>1.973141074180603</v>
      </c>
      <c r="E2714" s="182">
        <v>1.9733729362487793</v>
      </c>
    </row>
    <row r="2715" spans="1:5" ht="60">
      <c r="A2715" s="135" t="s">
        <v>5273</v>
      </c>
      <c r="B2715" s="145" t="s">
        <v>5274</v>
      </c>
      <c r="C2715" s="150" t="s">
        <v>373</v>
      </c>
      <c r="D2715" s="178">
        <v>0.70475703477859497</v>
      </c>
      <c r="E2715" s="189">
        <v>0.70474016666412354</v>
      </c>
    </row>
    <row r="2716" spans="1:5" ht="60">
      <c r="A2716" s="135" t="s">
        <v>5275</v>
      </c>
      <c r="B2716" s="145" t="s">
        <v>5276</v>
      </c>
      <c r="C2716" s="150" t="s">
        <v>368</v>
      </c>
      <c r="D2716" s="177">
        <v>150.93882751464844</v>
      </c>
      <c r="E2716" s="188">
        <v>150.93220520019531</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250.94239807128906</v>
      </c>
      <c r="E2718" s="188">
        <v>250.94134521484375</v>
      </c>
    </row>
    <row r="2719" spans="1:5" ht="60">
      <c r="A2719" s="135" t="s">
        <v>5281</v>
      </c>
      <c r="B2719" s="145" t="s">
        <v>5282</v>
      </c>
      <c r="C2719" s="150" t="s">
        <v>136</v>
      </c>
      <c r="D2719" s="177">
        <v>480.33248901367187</v>
      </c>
      <c r="E2719" s="188">
        <v>480.32208251953125</v>
      </c>
    </row>
    <row r="2720" spans="1:5" ht="60">
      <c r="A2720" s="135" t="s">
        <v>5283</v>
      </c>
      <c r="B2720" s="145" t="s">
        <v>5284</v>
      </c>
      <c r="C2720" s="150" t="s">
        <v>4743</v>
      </c>
      <c r="D2720" s="178">
        <v>0.78290367126464844</v>
      </c>
      <c r="E2720" s="189">
        <v>0.78291541337966919</v>
      </c>
    </row>
    <row r="2721" spans="1:5" ht="60">
      <c r="A2721" s="135" t="s">
        <v>5285</v>
      </c>
      <c r="B2721" s="145" t="s">
        <v>5286</v>
      </c>
      <c r="C2721" s="150" t="s">
        <v>45</v>
      </c>
      <c r="D2721" s="172">
        <v>68.236991882324219</v>
      </c>
      <c r="E2721" s="183">
        <v>68.237274169921875</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13.875241279602051</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2.9588973149657249E-2</v>
      </c>
    </row>
    <row r="2728" spans="1:5" ht="60">
      <c r="A2728" s="135" t="s">
        <v>5299</v>
      </c>
      <c r="B2728" s="145" t="s">
        <v>5300</v>
      </c>
      <c r="C2728" s="150" t="s">
        <v>2513</v>
      </c>
      <c r="D2728" s="171">
        <v>1.4794425964355469</v>
      </c>
      <c r="E2728" s="182">
        <v>1.479448676109314</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1050888</v>
      </c>
      <c r="E2735" s="184">
        <v>1050879.375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788.474609375</v>
      </c>
      <c r="E2738" s="188">
        <v>788.4683837890625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0.35583451390266418</v>
      </c>
      <c r="E2745" s="189">
        <v>0.35583272576332092</v>
      </c>
    </row>
    <row r="2746" spans="1:5" ht="60">
      <c r="A2746" s="135" t="s">
        <v>5335</v>
      </c>
      <c r="B2746" s="145" t="s">
        <v>5336</v>
      </c>
      <c r="C2746" s="150" t="s">
        <v>136</v>
      </c>
      <c r="D2746" s="177">
        <v>399.5081787109375</v>
      </c>
      <c r="E2746" s="188">
        <v>399.50418090820312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20.291341781616211</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617465.9375</v>
      </c>
      <c r="E2762" s="184">
        <v>617459.9375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164.60893249511719</v>
      </c>
      <c r="E2764" s="188">
        <v>164.60316467285156</v>
      </c>
    </row>
    <row r="2765" spans="1:5" ht="60">
      <c r="A2765" s="135" t="s">
        <v>5373</v>
      </c>
      <c r="B2765" s="145" t="s">
        <v>5374</v>
      </c>
      <c r="C2765" s="150" t="s">
        <v>20</v>
      </c>
      <c r="D2765" s="176">
        <v>1353.7938232421875</v>
      </c>
      <c r="E2765" s="187">
        <v>1353.7847900390625</v>
      </c>
    </row>
    <row r="2766" spans="1:5" ht="60">
      <c r="A2766" s="135" t="s">
        <v>5375</v>
      </c>
      <c r="B2766" s="145" t="s">
        <v>5376</v>
      </c>
      <c r="C2766" s="150" t="s">
        <v>20</v>
      </c>
      <c r="D2766" s="178">
        <v>2.3142870515584946E-2</v>
      </c>
      <c r="E2766" s="189">
        <v>2.3142870515584946E-2</v>
      </c>
    </row>
    <row r="2767" spans="1:5" ht="60">
      <c r="A2767" s="135" t="s">
        <v>5377</v>
      </c>
      <c r="B2767" s="145" t="s">
        <v>5378</v>
      </c>
      <c r="C2767" s="150" t="s">
        <v>368</v>
      </c>
      <c r="D2767" s="177">
        <v>117.03513336181641</v>
      </c>
      <c r="E2767" s="188">
        <v>117.02977752685547</v>
      </c>
    </row>
    <row r="2768" spans="1:5" ht="60">
      <c r="A2768" s="135" t="s">
        <v>5379</v>
      </c>
      <c r="B2768" s="145" t="s">
        <v>5380</v>
      </c>
      <c r="C2768" s="150" t="s">
        <v>45</v>
      </c>
      <c r="D2768" s="171">
        <v>1.9569436311721802</v>
      </c>
      <c r="E2768" s="182">
        <v>1.9571737051010132</v>
      </c>
    </row>
    <row r="2769" spans="1:5" ht="60">
      <c r="A2769" s="135" t="s">
        <v>5381</v>
      </c>
      <c r="B2769" s="145" t="s">
        <v>5382</v>
      </c>
      <c r="C2769" s="150" t="s">
        <v>373</v>
      </c>
      <c r="D2769" s="178">
        <v>0.7071305513381958</v>
      </c>
      <c r="E2769" s="189">
        <v>0.70711356401443481</v>
      </c>
    </row>
    <row r="2770" spans="1:5" ht="60">
      <c r="A2770" s="135" t="s">
        <v>5383</v>
      </c>
      <c r="B2770" s="145" t="s">
        <v>5384</v>
      </c>
      <c r="C2770" s="150" t="s">
        <v>368</v>
      </c>
      <c r="D2770" s="177">
        <v>150.93882751464844</v>
      </c>
      <c r="E2770" s="188">
        <v>150.93220520019531</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250.94239807128906</v>
      </c>
      <c r="E2772" s="188">
        <v>250.94134521484375</v>
      </c>
    </row>
    <row r="2773" spans="1:5" ht="60">
      <c r="A2773" s="135" t="s">
        <v>5389</v>
      </c>
      <c r="B2773" s="145" t="s">
        <v>5390</v>
      </c>
      <c r="C2773" s="150" t="s">
        <v>136</v>
      </c>
      <c r="D2773" s="177">
        <v>484.30810546875</v>
      </c>
      <c r="E2773" s="188">
        <v>484.2977294921875</v>
      </c>
    </row>
    <row r="2774" spans="1:5" ht="60">
      <c r="A2774" s="135" t="s">
        <v>5391</v>
      </c>
      <c r="B2774" s="145" t="s">
        <v>5392</v>
      </c>
      <c r="C2774" s="150" t="s">
        <v>4743</v>
      </c>
      <c r="D2774" s="178">
        <v>0.77647691965103149</v>
      </c>
      <c r="E2774" s="189">
        <v>0.77648848295211792</v>
      </c>
    </row>
    <row r="2775" spans="1:5" ht="60">
      <c r="A2775" s="135" t="s">
        <v>5393</v>
      </c>
      <c r="B2775" s="145" t="s">
        <v>5394</v>
      </c>
      <c r="C2775" s="150" t="s">
        <v>45</v>
      </c>
      <c r="D2775" s="172">
        <v>68.236991882324219</v>
      </c>
      <c r="E2775" s="183">
        <v>68.237274169921875</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13.875241279602051</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2.9588973149657249E-2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1050888</v>
      </c>
      <c r="E2789" s="184">
        <v>1050879.375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168.64755249023437</v>
      </c>
      <c r="E2791" s="188">
        <v>168.64202880859375</v>
      </c>
    </row>
    <row r="2792" spans="1:5" ht="45">
      <c r="A2792" s="135" t="s">
        <v>5427</v>
      </c>
      <c r="B2792" s="145" t="s">
        <v>5428</v>
      </c>
      <c r="C2792" s="150" t="s">
        <v>20</v>
      </c>
      <c r="D2792" s="176">
        <v>1353.7938232421875</v>
      </c>
      <c r="E2792" s="187">
        <v>1353.7847900390625</v>
      </c>
    </row>
    <row r="2793" spans="1:5" ht="45">
      <c r="A2793" s="135" t="s">
        <v>5429</v>
      </c>
      <c r="B2793" s="145" t="s">
        <v>5430</v>
      </c>
      <c r="C2793" s="150" t="s">
        <v>20</v>
      </c>
      <c r="D2793" s="178">
        <v>2.3142870515584946E-2</v>
      </c>
      <c r="E2793" s="189">
        <v>2.3142868652939796E-2</v>
      </c>
    </row>
    <row r="2794" spans="1:5" ht="45">
      <c r="A2794" s="135" t="s">
        <v>5431</v>
      </c>
      <c r="B2794" s="145" t="s">
        <v>5432</v>
      </c>
      <c r="C2794" s="150" t="s">
        <v>368</v>
      </c>
      <c r="D2794" s="177">
        <v>120.80496978759766</v>
      </c>
      <c r="E2794" s="188">
        <v>120.79979705810547</v>
      </c>
    </row>
    <row r="2795" spans="1:5" ht="45">
      <c r="A2795" s="135" t="s">
        <v>5433</v>
      </c>
      <c r="B2795" s="145" t="s">
        <v>5434</v>
      </c>
      <c r="C2795" s="150" t="s">
        <v>45</v>
      </c>
      <c r="D2795" s="171">
        <v>1.8328481912612915</v>
      </c>
      <c r="E2795" s="182">
        <v>1.8330475091934204</v>
      </c>
    </row>
    <row r="2796" spans="1:5" ht="45">
      <c r="A2796" s="135" t="s">
        <v>5435</v>
      </c>
      <c r="B2796" s="145" t="s">
        <v>5436</v>
      </c>
      <c r="C2796" s="150" t="s">
        <v>373</v>
      </c>
      <c r="D2796" s="178">
        <v>0.70748764276504517</v>
      </c>
      <c r="E2796" s="189">
        <v>0.70747131109237671</v>
      </c>
    </row>
    <row r="2797" spans="1:5" ht="45">
      <c r="A2797" s="135" t="s">
        <v>5437</v>
      </c>
      <c r="B2797" s="145" t="s">
        <v>5438</v>
      </c>
      <c r="C2797" s="150" t="s">
        <v>368</v>
      </c>
      <c r="D2797" s="177">
        <v>155.376220703125</v>
      </c>
      <c r="E2797" s="188">
        <v>155.36984252929687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250.94236755371094</v>
      </c>
      <c r="E2799" s="188">
        <v>250.94134521484375</v>
      </c>
    </row>
    <row r="2800" spans="1:5" ht="45">
      <c r="A2800" s="135" t="s">
        <v>5443</v>
      </c>
      <c r="B2800" s="145" t="s">
        <v>5444</v>
      </c>
      <c r="C2800" s="150" t="s">
        <v>136</v>
      </c>
      <c r="D2800" s="177">
        <v>472.53036499023437</v>
      </c>
      <c r="E2800" s="188">
        <v>472.52044677734375</v>
      </c>
    </row>
    <row r="2801" spans="1:5" ht="45">
      <c r="A2801" s="135" t="s">
        <v>5445</v>
      </c>
      <c r="B2801" s="145" t="s">
        <v>5446</v>
      </c>
      <c r="C2801" s="150" t="s">
        <v>4743</v>
      </c>
      <c r="D2801" s="178">
        <v>0.79583054780960083</v>
      </c>
      <c r="E2801" s="189">
        <v>0.79584187269210815</v>
      </c>
    </row>
    <row r="2802" spans="1:5" ht="45">
      <c r="A2802" s="135" t="s">
        <v>5447</v>
      </c>
      <c r="B2802" s="145" t="s">
        <v>5448</v>
      </c>
      <c r="C2802" s="150" t="s">
        <v>45</v>
      </c>
      <c r="D2802" s="172">
        <v>68.236991882324219</v>
      </c>
      <c r="E2802" s="183">
        <v>68.237274169921875</v>
      </c>
    </row>
    <row r="2803" spans="1:5" ht="45">
      <c r="A2803" s="135" t="s">
        <v>5449</v>
      </c>
      <c r="B2803" s="145" t="s">
        <v>5450</v>
      </c>
      <c r="C2803" s="150" t="s">
        <v>45</v>
      </c>
      <c r="D2803" s="171">
        <v>4.8749508857727051</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13.875240325927734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2.95889712870121E-2</v>
      </c>
    </row>
    <row r="2809" spans="1:5" ht="45">
      <c r="A2809" s="135" t="s">
        <v>5461</v>
      </c>
      <c r="B2809" s="145" t="s">
        <v>5462</v>
      </c>
      <c r="C2809" s="150" t="s">
        <v>2513</v>
      </c>
      <c r="D2809" s="172">
        <v>15</v>
      </c>
      <c r="E2809" s="183">
        <v>14.999999046325684</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5.6603603363037109</v>
      </c>
      <c r="E2815" s="182">
        <v>5.6603612899780273</v>
      </c>
    </row>
    <row r="2816" spans="1:5" ht="45">
      <c r="A2816" s="135" t="s">
        <v>5475</v>
      </c>
      <c r="B2816" s="145" t="s">
        <v>5476</v>
      </c>
      <c r="C2816" s="150" t="s">
        <v>4774</v>
      </c>
      <c r="D2816" s="173">
        <v>1050888</v>
      </c>
      <c r="E2816" s="184">
        <v>1050879.375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168.642578125</v>
      </c>
      <c r="E2818" s="188">
        <v>168.63703918457031</v>
      </c>
    </row>
    <row r="2819" spans="1:5" ht="30">
      <c r="A2819" s="135" t="s">
        <v>5481</v>
      </c>
      <c r="B2819" s="145" t="s">
        <v>5482</v>
      </c>
      <c r="C2819" s="150" t="s">
        <v>20</v>
      </c>
      <c r="D2819" s="177">
        <v>676.89691162109375</v>
      </c>
      <c r="E2819" s="188">
        <v>676.89239501953125</v>
      </c>
    </row>
    <row r="2820" spans="1:5" ht="30">
      <c r="A2820" s="135" t="s">
        <v>5483</v>
      </c>
      <c r="B2820" s="145" t="s">
        <v>5484</v>
      </c>
      <c r="C2820" s="150" t="s">
        <v>20</v>
      </c>
      <c r="D2820" s="178">
        <v>1.1571435257792473E-2</v>
      </c>
      <c r="E2820" s="189">
        <v>1.1571434326469898E-2</v>
      </c>
    </row>
    <row r="2821" spans="1:5" ht="45">
      <c r="A2821" s="135" t="s">
        <v>5485</v>
      </c>
      <c r="B2821" s="145" t="s">
        <v>5486</v>
      </c>
      <c r="C2821" s="150" t="s">
        <v>368</v>
      </c>
      <c r="D2821" s="177">
        <v>120.80030822753906</v>
      </c>
      <c r="E2821" s="188">
        <v>120.79513549804687</v>
      </c>
    </row>
    <row r="2822" spans="1:5" ht="45">
      <c r="A2822" s="135" t="s">
        <v>5487</v>
      </c>
      <c r="B2822" s="145" t="s">
        <v>5488</v>
      </c>
      <c r="C2822" s="150" t="s">
        <v>45</v>
      </c>
      <c r="D2822" s="171">
        <v>1.8330709934234619</v>
      </c>
      <c r="E2822" s="182">
        <v>1.8332704305648804</v>
      </c>
    </row>
    <row r="2823" spans="1:5" ht="30">
      <c r="A2823" s="135" t="s">
        <v>5489</v>
      </c>
      <c r="B2823" s="145" t="s">
        <v>5490</v>
      </c>
      <c r="C2823" s="150" t="s">
        <v>373</v>
      </c>
      <c r="D2823" s="178">
        <v>0.70747524499893188</v>
      </c>
      <c r="E2823" s="189">
        <v>0.70745885372161865</v>
      </c>
    </row>
    <row r="2824" spans="1:5" ht="30">
      <c r="A2824" s="135" t="s">
        <v>5491</v>
      </c>
      <c r="B2824" s="145" t="s">
        <v>5492</v>
      </c>
      <c r="C2824" s="150" t="s">
        <v>368</v>
      </c>
      <c r="D2824" s="177">
        <v>155.37075805664062</v>
      </c>
      <c r="E2824" s="188">
        <v>155.36434936523437</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125.47119903564453</v>
      </c>
      <c r="E2826" s="188">
        <v>125.47067260742187</v>
      </c>
    </row>
    <row r="2827" spans="1:5" ht="30">
      <c r="A2827" s="135" t="s">
        <v>5497</v>
      </c>
      <c r="B2827" s="145" t="s">
        <v>5498</v>
      </c>
      <c r="C2827" s="150" t="s">
        <v>136</v>
      </c>
      <c r="D2827" s="177">
        <v>236.26252746582031</v>
      </c>
      <c r="E2827" s="188">
        <v>236.257568359375</v>
      </c>
    </row>
    <row r="2828" spans="1:5" ht="30">
      <c r="A2828" s="135" t="s">
        <v>5499</v>
      </c>
      <c r="B2828" s="145" t="s">
        <v>5500</v>
      </c>
      <c r="C2828" s="150" t="s">
        <v>4743</v>
      </c>
      <c r="D2828" s="178">
        <v>0.79583948850631714</v>
      </c>
      <c r="E2828" s="189">
        <v>0.79585081338882446</v>
      </c>
    </row>
    <row r="2829" spans="1:5" ht="45">
      <c r="A2829" s="135" t="s">
        <v>5501</v>
      </c>
      <c r="B2829" s="145" t="s">
        <v>5502</v>
      </c>
      <c r="C2829" s="150" t="s">
        <v>45</v>
      </c>
      <c r="D2829" s="172">
        <v>68.236991882324219</v>
      </c>
      <c r="E2829" s="183">
        <v>68.237274169921875</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13.875241279602051</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2.9588973149657249E-2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525444</v>
      </c>
      <c r="E2843" s="184">
        <v>525439.6875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7">
        <v>906.745849609375</v>
      </c>
      <c r="E2846" s="188">
        <v>906.73858642578125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0.4092097282409668</v>
      </c>
      <c r="E2853" s="189">
        <v>0.40920761227607727</v>
      </c>
    </row>
    <row r="2854" spans="1:5" ht="60">
      <c r="A2854" s="135" t="s">
        <v>5551</v>
      </c>
      <c r="B2854" s="145" t="s">
        <v>5552</v>
      </c>
      <c r="C2854" s="150" t="s">
        <v>136</v>
      </c>
      <c r="D2854" s="177">
        <v>215.94346618652344</v>
      </c>
      <c r="E2854" s="188">
        <v>215.94131469726562</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20.291341781616211</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710085.8125</v>
      </c>
      <c r="E2870" s="184">
        <v>710078.875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453.3729248046875</v>
      </c>
      <c r="E2873" s="188">
        <v>453.36929321289062</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0.2046048641204834</v>
      </c>
      <c r="E2880" s="189">
        <v>0.20460380613803864</v>
      </c>
    </row>
    <row r="2881" spans="1:5" ht="45">
      <c r="A2881" s="135" t="s">
        <v>5605</v>
      </c>
      <c r="B2881" s="145" t="s">
        <v>5606</v>
      </c>
      <c r="C2881" s="150" t="s">
        <v>136</v>
      </c>
      <c r="D2881" s="177">
        <v>107.80542755126953</v>
      </c>
      <c r="E2881" s="188">
        <v>107.80435943603516</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355042.90625</v>
      </c>
      <c r="E2897" s="184">
        <v>355039.4375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302.75299072265625</v>
      </c>
      <c r="E2900" s="188">
        <v>302.75180053710938</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70.551246643066406</v>
      </c>
    </row>
    <row r="2904" spans="1:5" ht="45">
      <c r="A2904" s="135" t="s">
        <v>5651</v>
      </c>
      <c r="B2904" s="145" t="s">
        <v>5652</v>
      </c>
      <c r="C2904" s="150" t="s">
        <v>373</v>
      </c>
      <c r="D2904" s="178">
        <v>0.21654574573040009</v>
      </c>
      <c r="E2904" s="189">
        <v>0.216541588306427</v>
      </c>
    </row>
    <row r="2905" spans="1:5" ht="45">
      <c r="A2905" s="135" t="s">
        <v>5653</v>
      </c>
      <c r="B2905" s="145" t="s">
        <v>5654</v>
      </c>
      <c r="C2905" s="150" t="s">
        <v>368</v>
      </c>
      <c r="D2905" s="171">
        <v>6.5703573226928711</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0.13663084805011749</v>
      </c>
      <c r="E2907" s="189">
        <v>0.13663071393966675</v>
      </c>
    </row>
    <row r="2908" spans="1:5" ht="45">
      <c r="A2908" s="135" t="s">
        <v>5659</v>
      </c>
      <c r="B2908" s="145" t="s">
        <v>5660</v>
      </c>
      <c r="C2908" s="150" t="s">
        <v>136</v>
      </c>
      <c r="D2908" s="172">
        <v>72.071868896484375</v>
      </c>
      <c r="E2908" s="183">
        <v>72.071449279785156</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20.291341781616211</v>
      </c>
    </row>
    <row r="2912" spans="1:5" ht="45">
      <c r="A2912" s="135" t="s">
        <v>5667</v>
      </c>
      <c r="B2912" s="145" t="s">
        <v>5668</v>
      </c>
      <c r="C2912" s="150" t="s">
        <v>45</v>
      </c>
      <c r="D2912" s="178">
        <v>2.9350887984037399E-2</v>
      </c>
      <c r="E2912" s="189">
        <v>2.9351025819778442E-2</v>
      </c>
    </row>
    <row r="2913" spans="1:5" ht="45">
      <c r="A2913" s="135" t="s">
        <v>5669</v>
      </c>
      <c r="B2913" s="145" t="s">
        <v>5670</v>
      </c>
      <c r="C2913" s="150" t="s">
        <v>45</v>
      </c>
      <c r="D2913" s="171">
        <v>3.1420629024505615</v>
      </c>
      <c r="E2913" s="182">
        <v>3.1416149139404297</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237090.265625</v>
      </c>
      <c r="E2924" s="184">
        <v>237088.921875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151.37649536132812</v>
      </c>
      <c r="E2927" s="188">
        <v>151.37590026855469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6.8315431475639343E-2</v>
      </c>
      <c r="E2934" s="189">
        <v>6.8315356969833374E-2</v>
      </c>
    </row>
    <row r="2935" spans="1:5" ht="45">
      <c r="A2935" s="135" t="s">
        <v>5713</v>
      </c>
      <c r="B2935" s="145" t="s">
        <v>5714</v>
      </c>
      <c r="C2935" s="150" t="s">
        <v>136</v>
      </c>
      <c r="D2935" s="172">
        <v>36.575595855712891</v>
      </c>
      <c r="E2935" s="183">
        <v>36.57537841796875</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118545.1328125</v>
      </c>
      <c r="E2951" s="184">
        <v>118544.4609375</v>
      </c>
    </row>
    <row r="2952" spans="1:5" ht="75">
      <c r="A2952" s="135" t="s">
        <v>5747</v>
      </c>
      <c r="B2952" s="145" t="s">
        <v>5748</v>
      </c>
      <c r="C2952" s="150" t="s">
        <v>50</v>
      </c>
      <c r="D2952" s="171">
        <v>1.0043119192123413</v>
      </c>
      <c r="E2952" s="182">
        <v>1.0043121576309204</v>
      </c>
    </row>
    <row r="2953" spans="1:5" ht="75">
      <c r="A2953" s="135" t="s">
        <v>5749</v>
      </c>
      <c r="B2953" s="145" t="s">
        <v>5750</v>
      </c>
      <c r="C2953" s="150" t="s">
        <v>42</v>
      </c>
      <c r="D2953" s="177">
        <v>814.924560546875</v>
      </c>
      <c r="E2953" s="188">
        <v>814.92279052734375</v>
      </c>
    </row>
    <row r="2954" spans="1:5" ht="75">
      <c r="A2954" s="135" t="s">
        <v>5751</v>
      </c>
      <c r="B2954" s="145" t="s">
        <v>5752</v>
      </c>
      <c r="C2954" s="150" t="s">
        <v>20</v>
      </c>
      <c r="D2954" s="176">
        <v>1208.8145751953125</v>
      </c>
      <c r="E2954" s="187">
        <v>1208.8065185546875</v>
      </c>
    </row>
    <row r="2955" spans="1:5" ht="75">
      <c r="A2955" s="135" t="s">
        <v>5753</v>
      </c>
      <c r="B2955" s="145" t="s">
        <v>5754</v>
      </c>
      <c r="C2955" s="150" t="s">
        <v>20</v>
      </c>
      <c r="D2955" s="171">
        <v>7.2431411743164062</v>
      </c>
      <c r="E2955" s="182">
        <v>7.243110179901123</v>
      </c>
    </row>
    <row r="2956" spans="1:5" ht="75">
      <c r="A2956" s="135" t="s">
        <v>5755</v>
      </c>
      <c r="B2956" s="145" t="s">
        <v>5756</v>
      </c>
      <c r="C2956" s="150" t="s">
        <v>368</v>
      </c>
      <c r="D2956" s="177">
        <v>874.5517578125</v>
      </c>
      <c r="E2956" s="188">
        <v>874.54962158203125</v>
      </c>
    </row>
    <row r="2957" spans="1:5" ht="75">
      <c r="A2957" s="135" t="s">
        <v>5757</v>
      </c>
      <c r="B2957" s="145" t="s">
        <v>5758</v>
      </c>
      <c r="C2957" s="150" t="s">
        <v>45</v>
      </c>
      <c r="D2957" s="174">
        <v>0</v>
      </c>
      <c r="E2957" s="185">
        <v>0</v>
      </c>
    </row>
    <row r="2958" spans="1:5" ht="75">
      <c r="A2958" s="135" t="s">
        <v>5759</v>
      </c>
      <c r="B2958" s="145" t="s">
        <v>5760</v>
      </c>
      <c r="C2958" s="150" t="s">
        <v>373</v>
      </c>
      <c r="D2958" s="171">
        <v>1.7838203907012939</v>
      </c>
      <c r="E2958" s="182">
        <v>1.7838137149810791</v>
      </c>
    </row>
    <row r="2959" spans="1:5" ht="75">
      <c r="A2959" s="135" t="s">
        <v>5761</v>
      </c>
      <c r="B2959" s="145" t="s">
        <v>5762</v>
      </c>
      <c r="C2959" s="150" t="s">
        <v>368</v>
      </c>
      <c r="D2959" s="177">
        <v>936.2847900390625</v>
      </c>
      <c r="E2959" s="188">
        <v>936.2806396484375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250.87696838378906</v>
      </c>
      <c r="E2961" s="188">
        <v>250.87591552734375</v>
      </c>
    </row>
    <row r="2962" spans="1:5" ht="75">
      <c r="A2962" s="135" t="s">
        <v>5767</v>
      </c>
      <c r="B2962" s="145" t="s">
        <v>5768</v>
      </c>
      <c r="C2962" s="150" t="s">
        <v>136</v>
      </c>
      <c r="D2962" s="176">
        <v>1046.4071044921875</v>
      </c>
      <c r="E2962" s="187">
        <v>1046.396484375</v>
      </c>
    </row>
    <row r="2963" spans="1:5" ht="75">
      <c r="A2963" s="135" t="s">
        <v>5769</v>
      </c>
      <c r="B2963" s="145" t="s">
        <v>5770</v>
      </c>
      <c r="C2963" s="150" t="s">
        <v>4743</v>
      </c>
      <c r="D2963" s="178">
        <v>0.32089042663574219</v>
      </c>
      <c r="E2963" s="189">
        <v>0.32089152932167053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3.0076887607574463</v>
      </c>
    </row>
    <row r="2966" spans="1:5" ht="75">
      <c r="A2966" s="135" t="s">
        <v>5775</v>
      </c>
      <c r="B2966" s="145" t="s">
        <v>5776</v>
      </c>
      <c r="C2966" s="150" t="s">
        <v>45</v>
      </c>
      <c r="D2966" s="172">
        <v>13.631510734558105</v>
      </c>
      <c r="E2966" s="183">
        <v>13.631566047668457</v>
      </c>
    </row>
    <row r="2967" spans="1:5" ht="75">
      <c r="A2967" s="135" t="s">
        <v>5777</v>
      </c>
      <c r="B2967" s="145" t="s">
        <v>5778</v>
      </c>
      <c r="C2967" s="150" t="s">
        <v>45</v>
      </c>
      <c r="D2967" s="172">
        <v>15.175684928894043</v>
      </c>
      <c r="E2967" s="183">
        <v>15.175334930419922</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3.3172890543937683E-2</v>
      </c>
    </row>
    <row r="2971" spans="1:5" ht="75">
      <c r="A2971" s="135" t="s">
        <v>5785</v>
      </c>
      <c r="B2971" s="145" t="s">
        <v>5786</v>
      </c>
      <c r="C2971" s="150" t="s">
        <v>2513</v>
      </c>
      <c r="D2971" s="171">
        <v>1.6586378812789917</v>
      </c>
      <c r="E2971" s="182">
        <v>1.6586445569992065</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3.5457718372344971</v>
      </c>
    </row>
    <row r="2978" spans="1:5" ht="75">
      <c r="A2978" s="135" t="s">
        <v>5799</v>
      </c>
      <c r="B2978" s="145" t="s">
        <v>5800</v>
      </c>
      <c r="C2978" s="150" t="s">
        <v>4774</v>
      </c>
      <c r="D2978" s="173">
        <v>937352.6875</v>
      </c>
      <c r="E2978" s="184">
        <v>937344.9375</v>
      </c>
    </row>
    <row r="2979" spans="1:5" ht="60">
      <c r="A2979" s="135" t="s">
        <v>5801</v>
      </c>
      <c r="B2979" s="145" t="s">
        <v>5802</v>
      </c>
      <c r="C2979" s="150" t="s">
        <v>50</v>
      </c>
      <c r="D2979" s="171">
        <v>1.001819372177124</v>
      </c>
      <c r="E2979" s="182">
        <v>1.0018194913864136</v>
      </c>
    </row>
    <row r="2980" spans="1:5" ht="75">
      <c r="A2980" s="135" t="s">
        <v>5803</v>
      </c>
      <c r="B2980" s="145" t="s">
        <v>5804</v>
      </c>
      <c r="C2980" s="150" t="s">
        <v>42</v>
      </c>
      <c r="D2980" s="177">
        <v>750.763671875</v>
      </c>
      <c r="E2980" s="188">
        <v>750.7611083984375</v>
      </c>
    </row>
    <row r="2981" spans="1:5" ht="75">
      <c r="A2981" s="135" t="s">
        <v>5805</v>
      </c>
      <c r="B2981" s="145" t="s">
        <v>5806</v>
      </c>
      <c r="C2981" s="150" t="s">
        <v>20</v>
      </c>
      <c r="D2981" s="176">
        <v>1208.8145751953125</v>
      </c>
      <c r="E2981" s="187">
        <v>1208.8065185546875</v>
      </c>
    </row>
    <row r="2982" spans="1:5" ht="75">
      <c r="A2982" s="135" t="s">
        <v>5807</v>
      </c>
      <c r="B2982" s="145" t="s">
        <v>5808</v>
      </c>
      <c r="C2982" s="150" t="s">
        <v>20</v>
      </c>
      <c r="D2982" s="171">
        <v>7.2431411743164062</v>
      </c>
      <c r="E2982" s="182">
        <v>7.243110179901123</v>
      </c>
    </row>
    <row r="2983" spans="1:5" ht="75">
      <c r="A2983" s="135" t="s">
        <v>5809</v>
      </c>
      <c r="B2983" s="145" t="s">
        <v>5810</v>
      </c>
      <c r="C2983" s="150" t="s">
        <v>368</v>
      </c>
      <c r="D2983" s="177">
        <v>794.791015625</v>
      </c>
      <c r="E2983" s="188">
        <v>794.787841796875</v>
      </c>
    </row>
    <row r="2984" spans="1:5" ht="75">
      <c r="A2984" s="135" t="s">
        <v>5811</v>
      </c>
      <c r="B2984" s="145" t="s">
        <v>5812</v>
      </c>
      <c r="C2984" s="150" t="s">
        <v>45</v>
      </c>
      <c r="D2984" s="174">
        <v>0</v>
      </c>
      <c r="E2984" s="185">
        <v>0</v>
      </c>
    </row>
    <row r="2985" spans="1:5" ht="60">
      <c r="A2985" s="135" t="s">
        <v>5813</v>
      </c>
      <c r="B2985" s="145" t="s">
        <v>5814</v>
      </c>
      <c r="C2985" s="150" t="s">
        <v>373</v>
      </c>
      <c r="D2985" s="171">
        <v>1.7060184478759766</v>
      </c>
      <c r="E2985" s="182">
        <v>1.7060108184814453</v>
      </c>
    </row>
    <row r="2986" spans="1:5" ht="60">
      <c r="A2986" s="135" t="s">
        <v>5815</v>
      </c>
      <c r="B2986" s="145" t="s">
        <v>5816</v>
      </c>
      <c r="C2986" s="150" t="s">
        <v>368</v>
      </c>
      <c r="D2986" s="177">
        <v>853.39239501953125</v>
      </c>
      <c r="E2986" s="188">
        <v>853.38739013671875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250.87696838378906</v>
      </c>
      <c r="E2988" s="188">
        <v>250.87591552734375</v>
      </c>
    </row>
    <row r="2989" spans="1:5" ht="75">
      <c r="A2989" s="135" t="s">
        <v>5821</v>
      </c>
      <c r="B2989" s="145" t="s">
        <v>5822</v>
      </c>
      <c r="C2989" s="150" t="s">
        <v>136</v>
      </c>
      <c r="D2989" s="177">
        <v>987.15313720703125</v>
      </c>
      <c r="E2989" s="188">
        <v>987.14251708984375</v>
      </c>
    </row>
    <row r="2990" spans="1:5" ht="60">
      <c r="A2990" s="135" t="s">
        <v>5823</v>
      </c>
      <c r="B2990" s="145" t="s">
        <v>5824</v>
      </c>
      <c r="C2990" s="150" t="s">
        <v>4743</v>
      </c>
      <c r="D2990" s="178">
        <v>0.34015190601348877</v>
      </c>
      <c r="E2990" s="189">
        <v>0.34015330672264099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3.0076887607574463</v>
      </c>
    </row>
    <row r="2993" spans="1:5" ht="75">
      <c r="A2993" s="135" t="s">
        <v>5829</v>
      </c>
      <c r="B2993" s="145" t="s">
        <v>5830</v>
      </c>
      <c r="C2993" s="150" t="s">
        <v>45</v>
      </c>
      <c r="D2993" s="172">
        <v>13.631510734558105</v>
      </c>
      <c r="E2993" s="183">
        <v>13.631566047668457</v>
      </c>
    </row>
    <row r="2994" spans="1:5" ht="75">
      <c r="A2994" s="135" t="s">
        <v>5831</v>
      </c>
      <c r="B2994" s="145" t="s">
        <v>5832</v>
      </c>
      <c r="C2994" s="150" t="s">
        <v>45</v>
      </c>
      <c r="D2994" s="172">
        <v>15.175684928894043</v>
      </c>
      <c r="E2994" s="183">
        <v>15.175334930419922</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3.3172890543937683E-2</v>
      </c>
    </row>
    <row r="2998" spans="1:5" ht="75">
      <c r="A2998" s="135" t="s">
        <v>5839</v>
      </c>
      <c r="B2998" s="145" t="s">
        <v>5840</v>
      </c>
      <c r="C2998" s="150" t="s">
        <v>2513</v>
      </c>
      <c r="D2998" s="171">
        <v>1.6586378812789917</v>
      </c>
      <c r="E2998" s="182">
        <v>1.6586445569992065</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3.5457718372344971</v>
      </c>
    </row>
    <row r="3005" spans="1:5" ht="75">
      <c r="A3005" s="135" t="s">
        <v>5853</v>
      </c>
      <c r="B3005" s="145" t="s">
        <v>5854</v>
      </c>
      <c r="C3005" s="150" t="s">
        <v>4774</v>
      </c>
      <c r="D3005" s="173">
        <v>937352.6875</v>
      </c>
      <c r="E3005" s="184">
        <v>937344.9375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868.0079345703125</v>
      </c>
      <c r="E3007" s="188">
        <v>868.00628662109375</v>
      </c>
    </row>
    <row r="3008" spans="1:5" ht="75">
      <c r="A3008" s="135" t="s">
        <v>5859</v>
      </c>
      <c r="B3008" s="145" t="s">
        <v>5860</v>
      </c>
      <c r="C3008" s="150" t="s">
        <v>20</v>
      </c>
      <c r="D3008" s="176">
        <v>1208.8145751953125</v>
      </c>
      <c r="E3008" s="187">
        <v>1208.8065185546875</v>
      </c>
    </row>
    <row r="3009" spans="1:5" ht="75">
      <c r="A3009" s="135" t="s">
        <v>5861</v>
      </c>
      <c r="B3009" s="145" t="s">
        <v>5862</v>
      </c>
      <c r="C3009" s="150" t="s">
        <v>20</v>
      </c>
      <c r="D3009" s="171">
        <v>7.2431411743164062</v>
      </c>
      <c r="E3009" s="182">
        <v>7.243110179901123</v>
      </c>
    </row>
    <row r="3010" spans="1:5" ht="75">
      <c r="A3010" s="135" t="s">
        <v>5863</v>
      </c>
      <c r="B3010" s="145" t="s">
        <v>5864</v>
      </c>
      <c r="C3010" s="150" t="s">
        <v>368</v>
      </c>
      <c r="D3010" s="177">
        <v>939.6846923828125</v>
      </c>
      <c r="E3010" s="188">
        <v>939.68267822265625</v>
      </c>
    </row>
    <row r="3011" spans="1:5" ht="75">
      <c r="A3011" s="135" t="s">
        <v>5865</v>
      </c>
      <c r="B3011" s="145" t="s">
        <v>5866</v>
      </c>
      <c r="C3011" s="150" t="s">
        <v>45</v>
      </c>
      <c r="D3011" s="174">
        <v>0</v>
      </c>
      <c r="E3011" s="185">
        <v>0</v>
      </c>
    </row>
    <row r="3012" spans="1:5" ht="75">
      <c r="A3012" s="135" t="s">
        <v>5867</v>
      </c>
      <c r="B3012" s="145" t="s">
        <v>5868</v>
      </c>
      <c r="C3012" s="150" t="s">
        <v>373</v>
      </c>
      <c r="D3012" s="171">
        <v>1.8453072309494019</v>
      </c>
      <c r="E3012" s="182">
        <v>1.8453007936477661</v>
      </c>
    </row>
    <row r="3013" spans="1:5" ht="75">
      <c r="A3013" s="135" t="s">
        <v>5869</v>
      </c>
      <c r="B3013" s="145" t="s">
        <v>5870</v>
      </c>
      <c r="C3013" s="150" t="s">
        <v>368</v>
      </c>
      <c r="D3013" s="176">
        <v>1005.6028442382812</v>
      </c>
      <c r="E3013" s="187">
        <v>1005.5988159179687</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250.87696838378906</v>
      </c>
      <c r="E3015" s="188">
        <v>250.87591552734375</v>
      </c>
    </row>
    <row r="3016" spans="1:5" ht="75">
      <c r="A3016" s="135" t="s">
        <v>5875</v>
      </c>
      <c r="B3016" s="145" t="s">
        <v>5876</v>
      </c>
      <c r="C3016" s="150" t="s">
        <v>136</v>
      </c>
      <c r="D3016" s="176">
        <v>1094.7406005859375</v>
      </c>
      <c r="E3016" s="187">
        <v>1094.7298583984375</v>
      </c>
    </row>
    <row r="3017" spans="1:5" ht="75">
      <c r="A3017" s="135" t="s">
        <v>5877</v>
      </c>
      <c r="B3017" s="145" t="s">
        <v>5878</v>
      </c>
      <c r="C3017" s="150" t="s">
        <v>4743</v>
      </c>
      <c r="D3017" s="178">
        <v>0.30672293901443481</v>
      </c>
      <c r="E3017" s="189">
        <v>0.30672389268875122</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3.0076887607574463</v>
      </c>
    </row>
    <row r="3020" spans="1:5" ht="75">
      <c r="A3020" s="135" t="s">
        <v>5883</v>
      </c>
      <c r="B3020" s="145" t="s">
        <v>5884</v>
      </c>
      <c r="C3020" s="150" t="s">
        <v>45</v>
      </c>
      <c r="D3020" s="172">
        <v>13.631510734558105</v>
      </c>
      <c r="E3020" s="183">
        <v>13.631566047668457</v>
      </c>
    </row>
    <row r="3021" spans="1:5" ht="75">
      <c r="A3021" s="135" t="s">
        <v>5885</v>
      </c>
      <c r="B3021" s="145" t="s">
        <v>5886</v>
      </c>
      <c r="C3021" s="150" t="s">
        <v>45</v>
      </c>
      <c r="D3021" s="172">
        <v>15.175684928894043</v>
      </c>
      <c r="E3021" s="183">
        <v>15.175334930419922</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3.3172890543937683E-2</v>
      </c>
    </row>
    <row r="3025" spans="1:5" ht="75">
      <c r="A3025" s="135" t="s">
        <v>5893</v>
      </c>
      <c r="B3025" s="145" t="s">
        <v>5894</v>
      </c>
      <c r="C3025" s="150" t="s">
        <v>2513</v>
      </c>
      <c r="D3025" s="171">
        <v>1.6586378812789917</v>
      </c>
      <c r="E3025" s="182">
        <v>1.6586445569992065</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3.5457718372344971</v>
      </c>
    </row>
    <row r="3032" spans="1:5" ht="75">
      <c r="A3032" s="135" t="s">
        <v>5907</v>
      </c>
      <c r="B3032" s="145" t="s">
        <v>5908</v>
      </c>
      <c r="C3032" s="150" t="s">
        <v>4774</v>
      </c>
      <c r="D3032" s="173">
        <v>937352.6875</v>
      </c>
      <c r="E3032" s="184">
        <v>937344.9375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453.3729248046875</v>
      </c>
      <c r="E3035" s="188">
        <v>453.36929321289062</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0.2046048641204834</v>
      </c>
      <c r="E3042" s="189">
        <v>0.20460380613803864</v>
      </c>
    </row>
    <row r="3043" spans="1:5" ht="45">
      <c r="A3043" s="135" t="s">
        <v>5929</v>
      </c>
      <c r="B3043" s="145" t="s">
        <v>5930</v>
      </c>
      <c r="C3043" s="150" t="s">
        <v>136</v>
      </c>
      <c r="D3043" s="177">
        <v>109.54397583007812</v>
      </c>
      <c r="E3043" s="188">
        <v>109.54289245605469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355042.90625</v>
      </c>
      <c r="E3059" s="184">
        <v>355039.4375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7">
        <v>906.745849609375</v>
      </c>
      <c r="E3062" s="188">
        <v>906.73858642578125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0.4092097282409668</v>
      </c>
      <c r="E3069" s="189">
        <v>0.40920761227607727</v>
      </c>
    </row>
    <row r="3070" spans="1:5" ht="30">
      <c r="A3070" s="135" t="s">
        <v>5983</v>
      </c>
      <c r="B3070" s="145" t="s">
        <v>5984</v>
      </c>
      <c r="C3070" s="150" t="s">
        <v>136</v>
      </c>
      <c r="D3070" s="177">
        <v>219.08795166015625</v>
      </c>
      <c r="E3070" s="188">
        <v>219.08578491210937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710085.8125</v>
      </c>
      <c r="E3086" s="184">
        <v>710078.875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453.3729248046875</v>
      </c>
      <c r="E3089" s="188">
        <v>453.36929321289062</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0.2046048641204834</v>
      </c>
      <c r="E3096" s="189">
        <v>0.20460380613803864</v>
      </c>
    </row>
    <row r="3097" spans="1:5" ht="45">
      <c r="A3097" s="135" t="s">
        <v>6037</v>
      </c>
      <c r="B3097" s="145" t="s">
        <v>6038</v>
      </c>
      <c r="C3097" s="150" t="s">
        <v>136</v>
      </c>
      <c r="D3097" s="177">
        <v>107.80542755126953</v>
      </c>
      <c r="E3097" s="188">
        <v>107.80435943603516</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355042.90625</v>
      </c>
      <c r="E3113" s="184">
        <v>355039.4375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7">
        <v>906.745849609375</v>
      </c>
      <c r="E3116" s="188">
        <v>906.73858642578125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0.4092097282409668</v>
      </c>
      <c r="E3123" s="189">
        <v>0.40920761227607727</v>
      </c>
    </row>
    <row r="3124" spans="1:5" ht="45">
      <c r="A3124" s="135" t="s">
        <v>6091</v>
      </c>
      <c r="B3124" s="145" t="s">
        <v>6092</v>
      </c>
      <c r="C3124" s="150" t="s">
        <v>136</v>
      </c>
      <c r="D3124" s="177">
        <v>215.61085510253906</v>
      </c>
      <c r="E3124" s="188">
        <v>215.60871887207031</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20.291341781616211</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710085.8125</v>
      </c>
      <c r="E3140" s="184">
        <v>710078.875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151.37649536132812</v>
      </c>
      <c r="E3143" s="188">
        <v>151.37590026855469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6.8315431475639343E-2</v>
      </c>
      <c r="E3150" s="189">
        <v>6.8315356969833374E-2</v>
      </c>
    </row>
    <row r="3151" spans="1:5" ht="45">
      <c r="A3151" s="135" t="s">
        <v>6145</v>
      </c>
      <c r="B3151" s="145" t="s">
        <v>6146</v>
      </c>
      <c r="C3151" s="150" t="s">
        <v>136</v>
      </c>
      <c r="D3151" s="172">
        <v>36.575595855712891</v>
      </c>
      <c r="E3151" s="183">
        <v>36.57537841796875</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118545.1328125</v>
      </c>
      <c r="E3167" s="184">
        <v>118544.4609375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151.37649536132812</v>
      </c>
      <c r="E3170" s="188">
        <v>151.37590026855469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6.8315431475639343E-2</v>
      </c>
      <c r="E3177" s="189">
        <v>6.8315356969833374E-2</v>
      </c>
    </row>
    <row r="3178" spans="1:5" ht="45">
      <c r="A3178" s="135" t="s">
        <v>6199</v>
      </c>
      <c r="B3178" s="145" t="s">
        <v>6200</v>
      </c>
      <c r="C3178" s="150" t="s">
        <v>136</v>
      </c>
      <c r="D3178" s="172">
        <v>35.980510711669922</v>
      </c>
      <c r="E3178" s="183">
        <v>35.980297088623047</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118545.1328125</v>
      </c>
      <c r="E3194" s="184">
        <v>118544.4609375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151.37649536132812</v>
      </c>
      <c r="E3197" s="188">
        <v>151.37590026855469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6.8315431475639343E-2</v>
      </c>
      <c r="E3204" s="189">
        <v>6.8315356969833374E-2</v>
      </c>
    </row>
    <row r="3205" spans="1:5" ht="45">
      <c r="A3205" s="135" t="s">
        <v>6253</v>
      </c>
      <c r="B3205" s="145" t="s">
        <v>6254</v>
      </c>
      <c r="C3205" s="150" t="s">
        <v>136</v>
      </c>
      <c r="D3205" s="172">
        <v>35.980510711669922</v>
      </c>
      <c r="E3205" s="183">
        <v>35.980297088623047</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118545.1328125</v>
      </c>
      <c r="E3221" s="184">
        <v>118544.4609375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302.75299072265625</v>
      </c>
      <c r="E3224" s="188">
        <v>302.75180053710938</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66.991859436035156</v>
      </c>
    </row>
    <row r="3228" spans="1:5" ht="45">
      <c r="A3228" s="135" t="s">
        <v>6299</v>
      </c>
      <c r="B3228" s="145" t="s">
        <v>6300</v>
      </c>
      <c r="C3228" s="150" t="s">
        <v>373</v>
      </c>
      <c r="D3228" s="178">
        <v>0.21850673854351044</v>
      </c>
      <c r="E3228" s="189">
        <v>0.21850268542766571</v>
      </c>
    </row>
    <row r="3229" spans="1:5" ht="45">
      <c r="A3229" s="135" t="s">
        <v>6301</v>
      </c>
      <c r="B3229" s="145" t="s">
        <v>6302</v>
      </c>
      <c r="C3229" s="150" t="s">
        <v>368</v>
      </c>
      <c r="D3229" s="171">
        <v>7.595433235168457</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0.13663084805011749</v>
      </c>
      <c r="E3231" s="189">
        <v>0.13663071393966675</v>
      </c>
    </row>
    <row r="3232" spans="1:5" ht="45">
      <c r="A3232" s="135" t="s">
        <v>6307</v>
      </c>
      <c r="B3232" s="145" t="s">
        <v>6308</v>
      </c>
      <c r="C3232" s="150" t="s">
        <v>136</v>
      </c>
      <c r="D3232" s="172">
        <v>71.961021423339844</v>
      </c>
      <c r="E3232" s="183">
        <v>71.960609436035156</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20.291341781616211</v>
      </c>
    </row>
    <row r="3236" spans="1:5" ht="45">
      <c r="A3236" s="135" t="s">
        <v>6315</v>
      </c>
      <c r="B3236" s="145" t="s">
        <v>6316</v>
      </c>
      <c r="C3236" s="150" t="s">
        <v>45</v>
      </c>
      <c r="D3236" s="178">
        <v>2.9350887984037399E-2</v>
      </c>
      <c r="E3236" s="189">
        <v>2.9351025819778442E-2</v>
      </c>
    </row>
    <row r="3237" spans="1:5" ht="45">
      <c r="A3237" s="135" t="s">
        <v>6317</v>
      </c>
      <c r="B3237" s="145" t="s">
        <v>6318</v>
      </c>
      <c r="C3237" s="150" t="s">
        <v>45</v>
      </c>
      <c r="D3237" s="171">
        <v>3.1420629024505615</v>
      </c>
      <c r="E3237" s="182">
        <v>3.1416149139404297</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237090.265625</v>
      </c>
      <c r="E3248" s="184">
        <v>237088.921875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168.642578125</v>
      </c>
      <c r="E3250" s="188">
        <v>168.63703918457031</v>
      </c>
    </row>
    <row r="3251" spans="1:5" ht="45">
      <c r="A3251" s="135" t="s">
        <v>6345</v>
      </c>
      <c r="B3251" s="145" t="s">
        <v>6346</v>
      </c>
      <c r="C3251" s="150" t="s">
        <v>20</v>
      </c>
      <c r="D3251" s="177">
        <v>676.89691162109375</v>
      </c>
      <c r="E3251" s="188">
        <v>676.89239501953125</v>
      </c>
    </row>
    <row r="3252" spans="1:5" ht="45">
      <c r="A3252" s="135" t="s">
        <v>6347</v>
      </c>
      <c r="B3252" s="145" t="s">
        <v>6348</v>
      </c>
      <c r="C3252" s="150" t="s">
        <v>20</v>
      </c>
      <c r="D3252" s="178">
        <v>1.1571435257792473E-2</v>
      </c>
      <c r="E3252" s="189">
        <v>1.1571434326469898E-2</v>
      </c>
    </row>
    <row r="3253" spans="1:5" ht="45">
      <c r="A3253" s="135" t="s">
        <v>6349</v>
      </c>
      <c r="B3253" s="145" t="s">
        <v>6350</v>
      </c>
      <c r="C3253" s="150" t="s">
        <v>368</v>
      </c>
      <c r="D3253" s="177">
        <v>120.80030822753906</v>
      </c>
      <c r="E3253" s="188">
        <v>120.79513549804687</v>
      </c>
    </row>
    <row r="3254" spans="1:5" ht="45">
      <c r="A3254" s="135" t="s">
        <v>6351</v>
      </c>
      <c r="B3254" s="145" t="s">
        <v>6352</v>
      </c>
      <c r="C3254" s="150" t="s">
        <v>45</v>
      </c>
      <c r="D3254" s="171">
        <v>1.8330709934234619</v>
      </c>
      <c r="E3254" s="182">
        <v>1.8332704305648804</v>
      </c>
    </row>
    <row r="3255" spans="1:5" ht="45">
      <c r="A3255" s="135" t="s">
        <v>6353</v>
      </c>
      <c r="B3255" s="145" t="s">
        <v>6354</v>
      </c>
      <c r="C3255" s="150" t="s">
        <v>373</v>
      </c>
      <c r="D3255" s="178">
        <v>0.70747524499893188</v>
      </c>
      <c r="E3255" s="189">
        <v>0.70745885372161865</v>
      </c>
    </row>
    <row r="3256" spans="1:5" ht="45">
      <c r="A3256" s="135" t="s">
        <v>6355</v>
      </c>
      <c r="B3256" s="145" t="s">
        <v>6356</v>
      </c>
      <c r="C3256" s="150" t="s">
        <v>368</v>
      </c>
      <c r="D3256" s="177">
        <v>155.37075805664062</v>
      </c>
      <c r="E3256" s="188">
        <v>155.36434936523437</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125.47119903564453</v>
      </c>
      <c r="E3258" s="188">
        <v>125.47067260742187</v>
      </c>
    </row>
    <row r="3259" spans="1:5" ht="45">
      <c r="A3259" s="135" t="s">
        <v>6361</v>
      </c>
      <c r="B3259" s="145" t="s">
        <v>6362</v>
      </c>
      <c r="C3259" s="150" t="s">
        <v>136</v>
      </c>
      <c r="D3259" s="177">
        <v>236.26252746582031</v>
      </c>
      <c r="E3259" s="188">
        <v>236.257568359375</v>
      </c>
    </row>
    <row r="3260" spans="1:5" ht="45">
      <c r="A3260" s="135" t="s">
        <v>6363</v>
      </c>
      <c r="B3260" s="145" t="s">
        <v>6364</v>
      </c>
      <c r="C3260" s="150" t="s">
        <v>4743</v>
      </c>
      <c r="D3260" s="178">
        <v>0.79583948850631714</v>
      </c>
      <c r="E3260" s="189">
        <v>0.79585081338882446</v>
      </c>
    </row>
    <row r="3261" spans="1:5" ht="45">
      <c r="A3261" s="135" t="s">
        <v>6365</v>
      </c>
      <c r="B3261" s="145" t="s">
        <v>6366</v>
      </c>
      <c r="C3261" s="150" t="s">
        <v>45</v>
      </c>
      <c r="D3261" s="172">
        <v>68.236991882324219</v>
      </c>
      <c r="E3261" s="183">
        <v>68.237274169921875</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13.875241279602051</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2.9588973149657249E-2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525444</v>
      </c>
      <c r="E3275" s="184">
        <v>525439.6875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163.49784851074219</v>
      </c>
      <c r="E3277" s="188">
        <v>163.49205017089844</v>
      </c>
    </row>
    <row r="3278" spans="1:5" ht="45">
      <c r="A3278" s="135" t="s">
        <v>6399</v>
      </c>
      <c r="B3278" s="145" t="s">
        <v>6400</v>
      </c>
      <c r="C3278" s="150" t="s">
        <v>20</v>
      </c>
      <c r="D3278" s="176">
        <v>1353.7938232421875</v>
      </c>
      <c r="E3278" s="187">
        <v>1353.7847900390625</v>
      </c>
    </row>
    <row r="3279" spans="1:5" ht="45">
      <c r="A3279" s="135" t="s">
        <v>6401</v>
      </c>
      <c r="B3279" s="145" t="s">
        <v>6402</v>
      </c>
      <c r="C3279" s="150" t="s">
        <v>20</v>
      </c>
      <c r="D3279" s="178">
        <v>2.3142870515584946E-2</v>
      </c>
      <c r="E3279" s="189">
        <v>2.3142870515584946E-2</v>
      </c>
    </row>
    <row r="3280" spans="1:5" ht="45">
      <c r="A3280" s="135" t="s">
        <v>6403</v>
      </c>
      <c r="B3280" s="145" t="s">
        <v>6404</v>
      </c>
      <c r="C3280" s="150" t="s">
        <v>368</v>
      </c>
      <c r="D3280" s="177">
        <v>116.00149536132812</v>
      </c>
      <c r="E3280" s="188">
        <v>115.99610137939453</v>
      </c>
    </row>
    <row r="3281" spans="1:5" ht="45">
      <c r="A3281" s="135" t="s">
        <v>6405</v>
      </c>
      <c r="B3281" s="145" t="s">
        <v>6406</v>
      </c>
      <c r="C3281" s="150" t="s">
        <v>45</v>
      </c>
      <c r="D3281" s="171">
        <v>2.0016276836395264</v>
      </c>
      <c r="E3281" s="182">
        <v>2.0018668174743652</v>
      </c>
    </row>
    <row r="3282" spans="1:5" ht="45">
      <c r="A3282" s="135" t="s">
        <v>6407</v>
      </c>
      <c r="B3282" s="145" t="s">
        <v>6408</v>
      </c>
      <c r="C3282" s="150" t="s">
        <v>373</v>
      </c>
      <c r="D3282" s="178">
        <v>0.70581042766571045</v>
      </c>
      <c r="E3282" s="189">
        <v>0.70579332113265991</v>
      </c>
    </row>
    <row r="3283" spans="1:5" ht="45">
      <c r="A3283" s="135" t="s">
        <v>6409</v>
      </c>
      <c r="B3283" s="145" t="s">
        <v>6410</v>
      </c>
      <c r="C3283" s="150" t="s">
        <v>368</v>
      </c>
      <c r="D3283" s="177">
        <v>149.71879577636719</v>
      </c>
      <c r="E3283" s="188">
        <v>149.712158203125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250.94239807128906</v>
      </c>
      <c r="E3285" s="188">
        <v>250.94134521484375</v>
      </c>
    </row>
    <row r="3286" spans="1:5" ht="45">
      <c r="A3286" s="135" t="s">
        <v>6415</v>
      </c>
      <c r="B3286" s="145" t="s">
        <v>6416</v>
      </c>
      <c r="C3286" s="150" t="s">
        <v>136</v>
      </c>
      <c r="D3286" s="177">
        <v>485.55206298828125</v>
      </c>
      <c r="E3286" s="188">
        <v>485.54150390625</v>
      </c>
    </row>
    <row r="3287" spans="1:5" ht="45">
      <c r="A3287" s="135" t="s">
        <v>6417</v>
      </c>
      <c r="B3287" s="145" t="s">
        <v>6418</v>
      </c>
      <c r="C3287" s="150" t="s">
        <v>4743</v>
      </c>
      <c r="D3287" s="178">
        <v>0.77448761463165283</v>
      </c>
      <c r="E3287" s="189">
        <v>0.77449935674667358</v>
      </c>
    </row>
    <row r="3288" spans="1:5" ht="45">
      <c r="A3288" s="135" t="s">
        <v>6419</v>
      </c>
      <c r="B3288" s="145" t="s">
        <v>6420</v>
      </c>
      <c r="C3288" s="150" t="s">
        <v>45</v>
      </c>
      <c r="D3288" s="172">
        <v>68.236991882324219</v>
      </c>
      <c r="E3288" s="183">
        <v>68.237274169921875</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13.875241279602051</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2.9588973149657249E-2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1050888</v>
      </c>
      <c r="E3302" s="184">
        <v>1050879.375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163.49784851074219</v>
      </c>
      <c r="E3304" s="188">
        <v>163.49205017089844</v>
      </c>
    </row>
    <row r="3305" spans="1:5" ht="45">
      <c r="A3305" s="135" t="s">
        <v>6453</v>
      </c>
      <c r="B3305" s="145" t="s">
        <v>6454</v>
      </c>
      <c r="C3305" s="150" t="s">
        <v>20</v>
      </c>
      <c r="D3305" s="177">
        <v>676.89691162109375</v>
      </c>
      <c r="E3305" s="188">
        <v>676.89239501953125</v>
      </c>
    </row>
    <row r="3306" spans="1:5" ht="45">
      <c r="A3306" s="135" t="s">
        <v>6455</v>
      </c>
      <c r="B3306" s="145" t="s">
        <v>6456</v>
      </c>
      <c r="C3306" s="150" t="s">
        <v>20</v>
      </c>
      <c r="D3306" s="178">
        <v>1.1571435257792473E-2</v>
      </c>
      <c r="E3306" s="189">
        <v>1.1571434326469898E-2</v>
      </c>
    </row>
    <row r="3307" spans="1:5" ht="45">
      <c r="A3307" s="135" t="s">
        <v>6457</v>
      </c>
      <c r="B3307" s="145" t="s">
        <v>6458</v>
      </c>
      <c r="C3307" s="150" t="s">
        <v>368</v>
      </c>
      <c r="D3307" s="177">
        <v>116.00149536132812</v>
      </c>
      <c r="E3307" s="188">
        <v>115.99610137939453</v>
      </c>
    </row>
    <row r="3308" spans="1:5" ht="45">
      <c r="A3308" s="135" t="s">
        <v>6459</v>
      </c>
      <c r="B3308" s="145" t="s">
        <v>6460</v>
      </c>
      <c r="C3308" s="150" t="s">
        <v>45</v>
      </c>
      <c r="D3308" s="171">
        <v>2.0016276836395264</v>
      </c>
      <c r="E3308" s="182">
        <v>2.0018668174743652</v>
      </c>
    </row>
    <row r="3309" spans="1:5" ht="45">
      <c r="A3309" s="135" t="s">
        <v>6461</v>
      </c>
      <c r="B3309" s="145" t="s">
        <v>6462</v>
      </c>
      <c r="C3309" s="150" t="s">
        <v>373</v>
      </c>
      <c r="D3309" s="178">
        <v>0.70581042766571045</v>
      </c>
      <c r="E3309" s="189">
        <v>0.70579332113265991</v>
      </c>
    </row>
    <row r="3310" spans="1:5" ht="45">
      <c r="A3310" s="135" t="s">
        <v>6463</v>
      </c>
      <c r="B3310" s="145" t="s">
        <v>6464</v>
      </c>
      <c r="C3310" s="150" t="s">
        <v>368</v>
      </c>
      <c r="D3310" s="177">
        <v>149.71879577636719</v>
      </c>
      <c r="E3310" s="188">
        <v>149.712158203125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125.47119903564453</v>
      </c>
      <c r="E3312" s="188">
        <v>125.47067260742187</v>
      </c>
    </row>
    <row r="3313" spans="1:5" ht="45">
      <c r="A3313" s="135" t="s">
        <v>6469</v>
      </c>
      <c r="B3313" s="145" t="s">
        <v>6470</v>
      </c>
      <c r="C3313" s="150" t="s">
        <v>136</v>
      </c>
      <c r="D3313" s="177">
        <v>242.77603149414062</v>
      </c>
      <c r="E3313" s="188">
        <v>242.770751953125</v>
      </c>
    </row>
    <row r="3314" spans="1:5" ht="45">
      <c r="A3314" s="135" t="s">
        <v>6471</v>
      </c>
      <c r="B3314" s="145" t="s">
        <v>6472</v>
      </c>
      <c r="C3314" s="150" t="s">
        <v>4743</v>
      </c>
      <c r="D3314" s="178">
        <v>0.77448761463165283</v>
      </c>
      <c r="E3314" s="189">
        <v>0.77449935674667358</v>
      </c>
    </row>
    <row r="3315" spans="1:5" ht="45">
      <c r="A3315" s="135" t="s">
        <v>6473</v>
      </c>
      <c r="B3315" s="145" t="s">
        <v>6474</v>
      </c>
      <c r="C3315" s="150" t="s">
        <v>45</v>
      </c>
      <c r="D3315" s="172">
        <v>68.236991882324219</v>
      </c>
      <c r="E3315" s="183">
        <v>68.237274169921875</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13.875241279602051</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2.9588973149657249E-2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525444</v>
      </c>
      <c r="E3329" s="184">
        <v>525439.6875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163.49784851074219</v>
      </c>
      <c r="E3331" s="188">
        <v>163.49205017089844</v>
      </c>
    </row>
    <row r="3332" spans="1:5" ht="45">
      <c r="A3332" s="135" t="s">
        <v>6507</v>
      </c>
      <c r="B3332" s="145" t="s">
        <v>6508</v>
      </c>
      <c r="C3332" s="150" t="s">
        <v>20</v>
      </c>
      <c r="D3332" s="177">
        <v>676.89691162109375</v>
      </c>
      <c r="E3332" s="188">
        <v>676.89239501953125</v>
      </c>
    </row>
    <row r="3333" spans="1:5" ht="45">
      <c r="A3333" s="135" t="s">
        <v>6509</v>
      </c>
      <c r="B3333" s="145" t="s">
        <v>6510</v>
      </c>
      <c r="C3333" s="150" t="s">
        <v>20</v>
      </c>
      <c r="D3333" s="178">
        <v>1.1571435257792473E-2</v>
      </c>
      <c r="E3333" s="189">
        <v>1.1571434326469898E-2</v>
      </c>
    </row>
    <row r="3334" spans="1:5" ht="45">
      <c r="A3334" s="135" t="s">
        <v>6511</v>
      </c>
      <c r="B3334" s="145" t="s">
        <v>6512</v>
      </c>
      <c r="C3334" s="150" t="s">
        <v>368</v>
      </c>
      <c r="D3334" s="177">
        <v>116.00149536132812</v>
      </c>
      <c r="E3334" s="188">
        <v>115.99610137939453</v>
      </c>
    </row>
    <row r="3335" spans="1:5" ht="45">
      <c r="A3335" s="135" t="s">
        <v>6513</v>
      </c>
      <c r="B3335" s="145" t="s">
        <v>6514</v>
      </c>
      <c r="C3335" s="150" t="s">
        <v>45</v>
      </c>
      <c r="D3335" s="171">
        <v>2.0016276836395264</v>
      </c>
      <c r="E3335" s="182">
        <v>2.0018668174743652</v>
      </c>
    </row>
    <row r="3336" spans="1:5" ht="45">
      <c r="A3336" s="135" t="s">
        <v>6515</v>
      </c>
      <c r="B3336" s="145" t="s">
        <v>6516</v>
      </c>
      <c r="C3336" s="150" t="s">
        <v>373</v>
      </c>
      <c r="D3336" s="178">
        <v>0.70581042766571045</v>
      </c>
      <c r="E3336" s="189">
        <v>0.70579332113265991</v>
      </c>
    </row>
    <row r="3337" spans="1:5" ht="45">
      <c r="A3337" s="135" t="s">
        <v>6517</v>
      </c>
      <c r="B3337" s="145" t="s">
        <v>6518</v>
      </c>
      <c r="C3337" s="150" t="s">
        <v>368</v>
      </c>
      <c r="D3337" s="177">
        <v>149.71879577636719</v>
      </c>
      <c r="E3337" s="188">
        <v>149.712158203125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125.47119903564453</v>
      </c>
      <c r="E3339" s="188">
        <v>125.47067260742187</v>
      </c>
    </row>
    <row r="3340" spans="1:5" ht="45">
      <c r="A3340" s="135" t="s">
        <v>6523</v>
      </c>
      <c r="B3340" s="145" t="s">
        <v>6524</v>
      </c>
      <c r="C3340" s="150" t="s">
        <v>136</v>
      </c>
      <c r="D3340" s="177">
        <v>242.77603149414062</v>
      </c>
      <c r="E3340" s="188">
        <v>242.770751953125</v>
      </c>
    </row>
    <row r="3341" spans="1:5" ht="45">
      <c r="A3341" s="135" t="s">
        <v>6525</v>
      </c>
      <c r="B3341" s="145" t="s">
        <v>6526</v>
      </c>
      <c r="C3341" s="150" t="s">
        <v>4743</v>
      </c>
      <c r="D3341" s="178">
        <v>0.77448761463165283</v>
      </c>
      <c r="E3341" s="189">
        <v>0.77449935674667358</v>
      </c>
    </row>
    <row r="3342" spans="1:5" ht="45">
      <c r="A3342" s="135" t="s">
        <v>6527</v>
      </c>
      <c r="B3342" s="145" t="s">
        <v>6528</v>
      </c>
      <c r="C3342" s="150" t="s">
        <v>45</v>
      </c>
      <c r="D3342" s="172">
        <v>68.236991882324219</v>
      </c>
      <c r="E3342" s="183">
        <v>68.237274169921875</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13.875241279602051</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2.9588973149657249E-2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525444</v>
      </c>
      <c r="E3356" s="184">
        <v>525439.6875</v>
      </c>
    </row>
    <row r="3357" spans="1:5" ht="30">
      <c r="A3357" s="135" t="s">
        <v>6557</v>
      </c>
      <c r="B3357" s="145" t="s">
        <v>6558</v>
      </c>
      <c r="C3357" s="150" t="s">
        <v>50</v>
      </c>
      <c r="D3357" s="172">
        <v>48.529998779296875</v>
      </c>
      <c r="E3357" s="183">
        <v>48.529998779296875</v>
      </c>
    </row>
    <row r="3358" spans="1:5" ht="30">
      <c r="A3358" s="135" t="s">
        <v>6559</v>
      </c>
      <c r="B3358" s="145" t="s">
        <v>6560</v>
      </c>
      <c r="C3358" s="150" t="s">
        <v>42</v>
      </c>
      <c r="D3358" s="177">
        <v>406.14682006835937</v>
      </c>
      <c r="E3358" s="188">
        <v>406.14682006835937</v>
      </c>
    </row>
    <row r="3359" spans="1:5" ht="30">
      <c r="A3359" s="135" t="s">
        <v>6561</v>
      </c>
      <c r="B3359" s="145" t="s">
        <v>6562</v>
      </c>
      <c r="C3359" s="150" t="s">
        <v>20</v>
      </c>
      <c r="D3359" s="177">
        <v>721.7322998046875</v>
      </c>
      <c r="E3359" s="188">
        <v>721.7322998046875</v>
      </c>
    </row>
    <row r="3360" spans="1:5" ht="30">
      <c r="A3360" s="135" t="s">
        <v>6563</v>
      </c>
      <c r="B3360" s="145" t="s">
        <v>6564</v>
      </c>
      <c r="C3360" s="150" t="s">
        <v>373</v>
      </c>
      <c r="D3360" s="171">
        <v>6.6870570182800293</v>
      </c>
      <c r="E3360" s="182">
        <v>6.6870570182800293</v>
      </c>
    </row>
    <row r="3361" spans="1:5" ht="30">
      <c r="A3361" s="135" t="s">
        <v>6565</v>
      </c>
      <c r="B3361" s="145" t="s">
        <v>6566</v>
      </c>
      <c r="C3361" s="150" t="s">
        <v>368</v>
      </c>
      <c r="D3361" s="173">
        <v>3214.220458984375</v>
      </c>
      <c r="E3361" s="184">
        <v>3214.220458984375</v>
      </c>
    </row>
    <row r="3362" spans="1:5" ht="30">
      <c r="A3362" s="135" t="s">
        <v>6567</v>
      </c>
      <c r="B3362" s="145" t="s">
        <v>6568</v>
      </c>
      <c r="C3362" s="150" t="s">
        <v>368</v>
      </c>
      <c r="D3362" s="177">
        <v>666.73199462890625</v>
      </c>
      <c r="E3362" s="188">
        <v>666.73199462890625</v>
      </c>
    </row>
    <row r="3363" spans="1:5" ht="30">
      <c r="A3363" s="135" t="s">
        <v>6569</v>
      </c>
      <c r="B3363" s="145" t="s">
        <v>6570</v>
      </c>
      <c r="C3363" s="150"/>
      <c r="D3363" s="171">
        <v>1.2537877559661865</v>
      </c>
      <c r="E3363" s="182">
        <v>1.2537877559661865</v>
      </c>
    </row>
    <row r="3364" spans="1:5" ht="30">
      <c r="A3364" s="135" t="s">
        <v>6571</v>
      </c>
      <c r="B3364" s="145" t="s">
        <v>6572</v>
      </c>
      <c r="C3364" s="150" t="s">
        <v>4743</v>
      </c>
      <c r="D3364" s="172">
        <v>16.546575546264648</v>
      </c>
      <c r="E3364" s="183">
        <v>16.546575546264648</v>
      </c>
    </row>
    <row r="3365" spans="1:5" ht="30">
      <c r="A3365" s="135" t="s">
        <v>6573</v>
      </c>
      <c r="B3365" s="145" t="s">
        <v>6574</v>
      </c>
      <c r="C3365" s="150" t="s">
        <v>373</v>
      </c>
      <c r="D3365" s="171">
        <v>2.4096052646636963</v>
      </c>
      <c r="E3365" s="182">
        <v>2.4096052646636963</v>
      </c>
    </row>
    <row r="3366" spans="1:5" ht="45">
      <c r="A3366" s="135" t="s">
        <v>6575</v>
      </c>
      <c r="B3366" s="145" t="s">
        <v>6576</v>
      </c>
      <c r="C3366" s="150" t="s">
        <v>6577</v>
      </c>
      <c r="D3366" s="178">
        <v>6.0022283345460892E-2</v>
      </c>
      <c r="E3366" s="189">
        <v>6.0022283345460892E-2</v>
      </c>
    </row>
    <row r="3367" spans="1:5" ht="45">
      <c r="A3367" s="135" t="s">
        <v>6578</v>
      </c>
      <c r="B3367" s="145" t="s">
        <v>6579</v>
      </c>
      <c r="C3367" s="150" t="s">
        <v>6580</v>
      </c>
      <c r="D3367" s="179">
        <v>2.4654544176883064E-5</v>
      </c>
      <c r="E3367" s="190">
        <v>2.4654544176883064E-5</v>
      </c>
    </row>
    <row r="3368" spans="1:5" ht="30">
      <c r="A3368" s="135" t="s">
        <v>6581</v>
      </c>
      <c r="B3368" s="145" t="s">
        <v>6582</v>
      </c>
      <c r="C3368" s="150" t="s">
        <v>50</v>
      </c>
      <c r="D3368" s="172">
        <v>48.529998779296875</v>
      </c>
      <c r="E3368" s="183">
        <v>48.529998779296875</v>
      </c>
    </row>
    <row r="3369" spans="1:5" ht="45">
      <c r="A3369" s="135" t="s">
        <v>6583</v>
      </c>
      <c r="B3369" s="145" t="s">
        <v>6584</v>
      </c>
      <c r="C3369" s="150" t="s">
        <v>42</v>
      </c>
      <c r="D3369" s="177">
        <v>406.14682006835937</v>
      </c>
      <c r="E3369" s="188">
        <v>406.14682006835937</v>
      </c>
    </row>
    <row r="3370" spans="1:5" ht="45">
      <c r="A3370" s="135" t="s">
        <v>6585</v>
      </c>
      <c r="B3370" s="145" t="s">
        <v>6586</v>
      </c>
      <c r="C3370" s="150" t="s">
        <v>20</v>
      </c>
      <c r="D3370" s="177">
        <v>700.40972900390625</v>
      </c>
      <c r="E3370" s="188">
        <v>700.40985107421875</v>
      </c>
    </row>
    <row r="3371" spans="1:5" ht="30">
      <c r="A3371" s="135" t="s">
        <v>6587</v>
      </c>
      <c r="B3371" s="145" t="s">
        <v>6588</v>
      </c>
      <c r="C3371" s="150" t="s">
        <v>373</v>
      </c>
      <c r="D3371" s="171">
        <v>6.6870570182800293</v>
      </c>
      <c r="E3371" s="182">
        <v>6.6870570182800293</v>
      </c>
    </row>
    <row r="3372" spans="1:5" ht="30">
      <c r="A3372" s="135" t="s">
        <v>6589</v>
      </c>
      <c r="B3372" s="145" t="s">
        <v>6590</v>
      </c>
      <c r="C3372" s="150" t="s">
        <v>368</v>
      </c>
      <c r="D3372" s="173">
        <v>3214.220458984375</v>
      </c>
      <c r="E3372" s="184">
        <v>3214.220458984375</v>
      </c>
    </row>
    <row r="3373" spans="1:5" ht="45">
      <c r="A3373" s="135" t="s">
        <v>6591</v>
      </c>
      <c r="B3373" s="145" t="s">
        <v>6592</v>
      </c>
      <c r="C3373" s="150" t="s">
        <v>368</v>
      </c>
      <c r="D3373" s="177">
        <v>666.73199462890625</v>
      </c>
      <c r="E3373" s="188">
        <v>666.73199462890625</v>
      </c>
    </row>
    <row r="3374" spans="1:5" ht="45">
      <c r="A3374" s="135" t="s">
        <v>6593</v>
      </c>
      <c r="B3374" s="145" t="s">
        <v>6594</v>
      </c>
      <c r="C3374" s="150"/>
      <c r="D3374" s="171">
        <v>1.2537877559661865</v>
      </c>
      <c r="E3374" s="182">
        <v>1.2537877559661865</v>
      </c>
    </row>
    <row r="3375" spans="1:5" ht="30">
      <c r="A3375" s="135" t="s">
        <v>6595</v>
      </c>
      <c r="B3375" s="145" t="s">
        <v>6596</v>
      </c>
      <c r="C3375" s="150" t="s">
        <v>4743</v>
      </c>
      <c r="D3375" s="172">
        <v>16.546575546264648</v>
      </c>
      <c r="E3375" s="183">
        <v>16.546575546264648</v>
      </c>
    </row>
    <row r="3376" spans="1:5" ht="45">
      <c r="A3376" s="135" t="s">
        <v>6597</v>
      </c>
      <c r="B3376" s="145" t="s">
        <v>6598</v>
      </c>
      <c r="C3376" s="150" t="s">
        <v>373</v>
      </c>
      <c r="D3376" s="171">
        <v>2.4096052646636963</v>
      </c>
      <c r="E3376" s="182">
        <v>2.4096052646636963</v>
      </c>
    </row>
    <row r="3377" spans="1:5" ht="45">
      <c r="A3377" s="135" t="s">
        <v>6599</v>
      </c>
      <c r="B3377" s="145" t="s">
        <v>6600</v>
      </c>
      <c r="C3377" s="150" t="s">
        <v>6577</v>
      </c>
      <c r="D3377" s="178">
        <v>6.0022283345460892E-2</v>
      </c>
      <c r="E3377" s="189">
        <v>6.0022283345460892E-2</v>
      </c>
    </row>
    <row r="3378" spans="1:5" ht="45">
      <c r="A3378" s="135" t="s">
        <v>6601</v>
      </c>
      <c r="B3378" s="145" t="s">
        <v>6602</v>
      </c>
      <c r="C3378" s="150" t="s">
        <v>6580</v>
      </c>
      <c r="D3378" s="179">
        <v>2.4654544176883064E-5</v>
      </c>
      <c r="E3378" s="190">
        <v>2.4654544176883064E-5</v>
      </c>
    </row>
    <row r="3379" spans="1:5" ht="30">
      <c r="A3379" s="135" t="s">
        <v>6603</v>
      </c>
      <c r="B3379" s="145" t="s">
        <v>6604</v>
      </c>
      <c r="C3379" s="150" t="s">
        <v>50</v>
      </c>
      <c r="D3379" s="172">
        <v>31.409999847412109</v>
      </c>
      <c r="E3379" s="183">
        <v>31.409999847412109</v>
      </c>
    </row>
    <row r="3380" spans="1:5" ht="30">
      <c r="A3380" s="135" t="s">
        <v>6605</v>
      </c>
      <c r="B3380" s="145" t="s">
        <v>6606</v>
      </c>
      <c r="C3380" s="150" t="s">
        <v>42</v>
      </c>
      <c r="D3380" s="177">
        <v>352.13787841796875</v>
      </c>
      <c r="E3380" s="188">
        <v>352.13787841796875</v>
      </c>
    </row>
    <row r="3381" spans="1:5" ht="30">
      <c r="A3381" s="135" t="s">
        <v>6607</v>
      </c>
      <c r="B3381" s="145" t="s">
        <v>6608</v>
      </c>
      <c r="C3381" s="150" t="s">
        <v>20</v>
      </c>
      <c r="D3381" s="177">
        <v>696.5469970703125</v>
      </c>
      <c r="E3381" s="188">
        <v>696.54705810546875</v>
      </c>
    </row>
    <row r="3382" spans="1:5" ht="30">
      <c r="A3382" s="135" t="s">
        <v>6609</v>
      </c>
      <c r="B3382" s="145" t="s">
        <v>6610</v>
      </c>
      <c r="C3382" s="150" t="s">
        <v>373</v>
      </c>
      <c r="D3382" s="171">
        <v>6.7280154228210449</v>
      </c>
      <c r="E3382" s="182">
        <v>6.7280154228210449</v>
      </c>
    </row>
    <row r="3383" spans="1:5" ht="30">
      <c r="A3383" s="135" t="s">
        <v>6611</v>
      </c>
      <c r="B3383" s="145" t="s">
        <v>6612</v>
      </c>
      <c r="C3383" s="150" t="s">
        <v>368</v>
      </c>
      <c r="D3383" s="173">
        <v>3117.99609375</v>
      </c>
      <c r="E3383" s="184">
        <v>3117.99609375</v>
      </c>
    </row>
    <row r="3384" spans="1:5" ht="30">
      <c r="A3384" s="135" t="s">
        <v>6613</v>
      </c>
      <c r="B3384" s="145" t="s">
        <v>6614</v>
      </c>
      <c r="C3384" s="150" t="s">
        <v>368</v>
      </c>
      <c r="D3384" s="177">
        <v>570.5074462890625</v>
      </c>
      <c r="E3384" s="188">
        <v>570.5074462890625</v>
      </c>
    </row>
    <row r="3385" spans="1:5" ht="30">
      <c r="A3385" s="135" t="s">
        <v>6615</v>
      </c>
      <c r="B3385" s="145" t="s">
        <v>6616</v>
      </c>
      <c r="C3385" s="150"/>
      <c r="D3385" s="171">
        <v>1.17653489112854</v>
      </c>
      <c r="E3385" s="182">
        <v>1.17653489112854</v>
      </c>
    </row>
    <row r="3386" spans="1:5" ht="30">
      <c r="A3386" s="135" t="s">
        <v>6617</v>
      </c>
      <c r="B3386" s="145" t="s">
        <v>6618</v>
      </c>
      <c r="C3386" s="150" t="s">
        <v>4743</v>
      </c>
      <c r="D3386" s="172">
        <v>11.54673957824707</v>
      </c>
      <c r="E3386" s="183">
        <v>11.54673957824707</v>
      </c>
    </row>
    <row r="3387" spans="1:5" ht="30">
      <c r="A3387" s="135" t="s">
        <v>6619</v>
      </c>
      <c r="B3387" s="145" t="s">
        <v>6620</v>
      </c>
      <c r="C3387" s="150" t="s">
        <v>373</v>
      </c>
      <c r="D3387" s="171">
        <v>2.3653676509857178</v>
      </c>
      <c r="E3387" s="182">
        <v>2.3653676509857178</v>
      </c>
    </row>
    <row r="3388" spans="1:5" ht="45">
      <c r="A3388" s="135" t="s">
        <v>6621</v>
      </c>
      <c r="B3388" s="145" t="s">
        <v>6622</v>
      </c>
      <c r="C3388" s="150" t="s">
        <v>6577</v>
      </c>
      <c r="D3388" s="178">
        <v>5.2554763853549957E-2</v>
      </c>
      <c r="E3388" s="189">
        <v>5.2554763853549957E-2</v>
      </c>
    </row>
    <row r="3389" spans="1:5" ht="45">
      <c r="A3389" s="135" t="s">
        <v>6623</v>
      </c>
      <c r="B3389" s="145" t="s">
        <v>6624</v>
      </c>
      <c r="C3389" s="150" t="s">
        <v>6580</v>
      </c>
      <c r="D3389" s="179">
        <v>2.2317981347441673E-5</v>
      </c>
      <c r="E3389" s="190">
        <v>2.2317981347441673E-5</v>
      </c>
    </row>
    <row r="3390" spans="1:5" ht="45">
      <c r="A3390" s="135" t="s">
        <v>6625</v>
      </c>
      <c r="B3390" s="145" t="s">
        <v>6626</v>
      </c>
      <c r="C3390" s="150" t="s">
        <v>50</v>
      </c>
      <c r="D3390" s="177">
        <v>142.71076965332031</v>
      </c>
      <c r="E3390" s="188">
        <v>142.71076965332031</v>
      </c>
    </row>
    <row r="3391" spans="1:5" ht="45">
      <c r="A3391" s="135" t="s">
        <v>6627</v>
      </c>
      <c r="B3391" s="145" t="s">
        <v>6628</v>
      </c>
      <c r="C3391" s="150" t="s">
        <v>42</v>
      </c>
      <c r="D3391" s="177">
        <v>254.0728759765625</v>
      </c>
      <c r="E3391" s="188">
        <v>254.0728759765625</v>
      </c>
    </row>
    <row r="3392" spans="1:5" ht="45">
      <c r="A3392" s="135" t="s">
        <v>6629</v>
      </c>
      <c r="B3392" s="145" t="s">
        <v>6630</v>
      </c>
      <c r="C3392" s="150" t="s">
        <v>20</v>
      </c>
      <c r="D3392" s="177">
        <v>662.9930419921875</v>
      </c>
      <c r="E3392" s="188">
        <v>662.9930419921875</v>
      </c>
    </row>
    <row r="3393" spans="1:5" ht="45">
      <c r="A3393" s="135" t="s">
        <v>6631</v>
      </c>
      <c r="B3393" s="145" t="s">
        <v>6632</v>
      </c>
      <c r="C3393" s="150" t="s">
        <v>373</v>
      </c>
      <c r="D3393" s="171">
        <v>2.806387186050415</v>
      </c>
      <c r="E3393" s="182">
        <v>2.806387186050415</v>
      </c>
    </row>
    <row r="3394" spans="1:5" ht="45">
      <c r="A3394" s="135" t="s">
        <v>6633</v>
      </c>
      <c r="B3394" s="145" t="s">
        <v>6634</v>
      </c>
      <c r="C3394" s="150" t="s">
        <v>368</v>
      </c>
      <c r="D3394" s="176">
        <v>1105.4207763671875</v>
      </c>
      <c r="E3394" s="187">
        <v>1105.4207763671875</v>
      </c>
    </row>
    <row r="3395" spans="1:5" ht="45">
      <c r="A3395" s="135" t="s">
        <v>6635</v>
      </c>
      <c r="B3395" s="145" t="s">
        <v>6636</v>
      </c>
      <c r="C3395" s="150" t="s">
        <v>368</v>
      </c>
      <c r="D3395" s="176">
        <v>-1442.0677490234375</v>
      </c>
      <c r="E3395" s="187">
        <v>-1442.0677490234375</v>
      </c>
    </row>
    <row r="3396" spans="1:5" ht="45">
      <c r="A3396" s="135" t="s">
        <v>6637</v>
      </c>
      <c r="B3396" s="145" t="s">
        <v>6638</v>
      </c>
      <c r="C3396" s="150"/>
      <c r="D3396" s="178">
        <v>-0.45367595553398132</v>
      </c>
      <c r="E3396" s="189">
        <v>-0.45367595553398132</v>
      </c>
    </row>
    <row r="3397" spans="1:5" ht="45">
      <c r="A3397" s="135" t="s">
        <v>6639</v>
      </c>
      <c r="B3397" s="145" t="s">
        <v>6640</v>
      </c>
      <c r="C3397" s="150" t="s">
        <v>4743</v>
      </c>
      <c r="D3397" s="177">
        <v>804.3309326171875</v>
      </c>
      <c r="E3397" s="188">
        <v>804.3309326171875</v>
      </c>
    </row>
    <row r="3398" spans="1:5" ht="45">
      <c r="A3398" s="135" t="s">
        <v>6641</v>
      </c>
      <c r="B3398" s="145" t="s">
        <v>6642</v>
      </c>
      <c r="C3398" s="150" t="s">
        <v>373</v>
      </c>
      <c r="D3398" s="171">
        <v>4.7781877517700195</v>
      </c>
      <c r="E3398" s="182">
        <v>4.7781877517700195</v>
      </c>
    </row>
    <row r="3399" spans="1:5" ht="45">
      <c r="A3399" s="135" t="s">
        <v>6643</v>
      </c>
      <c r="B3399" s="145" t="s">
        <v>6644</v>
      </c>
      <c r="C3399" s="150" t="s">
        <v>6577</v>
      </c>
      <c r="D3399" s="178">
        <v>0.62633287906646729</v>
      </c>
      <c r="E3399" s="189">
        <v>0.62633287906646729</v>
      </c>
    </row>
    <row r="3400" spans="1:5" ht="45">
      <c r="A3400" s="135" t="s">
        <v>6645</v>
      </c>
      <c r="B3400" s="145" t="s">
        <v>6646</v>
      </c>
      <c r="C3400" s="150" t="s">
        <v>6580</v>
      </c>
      <c r="D3400" s="181">
        <v>1.067831544787623E-4</v>
      </c>
      <c r="E3400" s="192">
        <v>1.067831544787623E-4</v>
      </c>
    </row>
    <row r="3401" spans="1:5" ht="30">
      <c r="A3401" s="135" t="s">
        <v>6647</v>
      </c>
      <c r="B3401" s="145" t="s">
        <v>6648</v>
      </c>
      <c r="C3401" s="150" t="s">
        <v>50</v>
      </c>
      <c r="D3401" s="172">
        <v>31.409999847412109</v>
      </c>
      <c r="E3401" s="183">
        <v>31.409999847412109</v>
      </c>
    </row>
    <row r="3402" spans="1:5" ht="30">
      <c r="A3402" s="135" t="s">
        <v>6649</v>
      </c>
      <c r="B3402" s="145" t="s">
        <v>6650</v>
      </c>
      <c r="C3402" s="150" t="s">
        <v>42</v>
      </c>
      <c r="D3402" s="177">
        <v>352.13787841796875</v>
      </c>
      <c r="E3402" s="188">
        <v>352.13787841796875</v>
      </c>
    </row>
    <row r="3403" spans="1:5" ht="30">
      <c r="A3403" s="135" t="s">
        <v>6651</v>
      </c>
      <c r="B3403" s="145" t="s">
        <v>6652</v>
      </c>
      <c r="C3403" s="150" t="s">
        <v>20</v>
      </c>
      <c r="D3403" s="177">
        <v>645.20751953125</v>
      </c>
      <c r="E3403" s="188">
        <v>645.20751953125</v>
      </c>
    </row>
    <row r="3404" spans="1:5" ht="30">
      <c r="A3404" s="135" t="s">
        <v>6653</v>
      </c>
      <c r="B3404" s="145" t="s">
        <v>6654</v>
      </c>
      <c r="C3404" s="150" t="s">
        <v>373</v>
      </c>
      <c r="D3404" s="171">
        <v>6.7280154228210449</v>
      </c>
      <c r="E3404" s="182">
        <v>6.7280154228210449</v>
      </c>
    </row>
    <row r="3405" spans="1:5" ht="30">
      <c r="A3405" s="135" t="s">
        <v>6655</v>
      </c>
      <c r="B3405" s="145" t="s">
        <v>6656</v>
      </c>
      <c r="C3405" s="150" t="s">
        <v>368</v>
      </c>
      <c r="D3405" s="173">
        <v>3117.99609375</v>
      </c>
      <c r="E3405" s="184">
        <v>3117.99609375</v>
      </c>
    </row>
    <row r="3406" spans="1:5" ht="30">
      <c r="A3406" s="135" t="s">
        <v>6657</v>
      </c>
      <c r="B3406" s="145" t="s">
        <v>6658</v>
      </c>
      <c r="C3406" s="150" t="s">
        <v>368</v>
      </c>
      <c r="D3406" s="177">
        <v>570.5074462890625</v>
      </c>
      <c r="E3406" s="188">
        <v>570.5074462890625</v>
      </c>
    </row>
    <row r="3407" spans="1:5" ht="30">
      <c r="A3407" s="135" t="s">
        <v>6659</v>
      </c>
      <c r="B3407" s="145" t="s">
        <v>6660</v>
      </c>
      <c r="C3407" s="150"/>
      <c r="D3407" s="171">
        <v>1.17653489112854</v>
      </c>
      <c r="E3407" s="182">
        <v>1.17653489112854</v>
      </c>
    </row>
    <row r="3408" spans="1:5" ht="30">
      <c r="A3408" s="135" t="s">
        <v>6661</v>
      </c>
      <c r="B3408" s="145" t="s">
        <v>6662</v>
      </c>
      <c r="C3408" s="150" t="s">
        <v>4743</v>
      </c>
      <c r="D3408" s="172">
        <v>11.54673957824707</v>
      </c>
      <c r="E3408" s="183">
        <v>11.54673957824707</v>
      </c>
    </row>
    <row r="3409" spans="1:5" ht="30">
      <c r="A3409" s="135" t="s">
        <v>6663</v>
      </c>
      <c r="B3409" s="145" t="s">
        <v>6664</v>
      </c>
      <c r="C3409" s="150" t="s">
        <v>373</v>
      </c>
      <c r="D3409" s="171">
        <v>2.3653676509857178</v>
      </c>
      <c r="E3409" s="182">
        <v>2.3653676509857178</v>
      </c>
    </row>
    <row r="3410" spans="1:5" ht="30">
      <c r="A3410" s="135" t="s">
        <v>6665</v>
      </c>
      <c r="B3410" s="145" t="s">
        <v>6666</v>
      </c>
      <c r="C3410" s="150" t="s">
        <v>6577</v>
      </c>
      <c r="D3410" s="178">
        <v>5.2554763853549957E-2</v>
      </c>
      <c r="E3410" s="189">
        <v>5.2554763853549957E-2</v>
      </c>
    </row>
    <row r="3411" spans="1:5" ht="30">
      <c r="A3411" s="135" t="s">
        <v>6667</v>
      </c>
      <c r="B3411" s="145" t="s">
        <v>6668</v>
      </c>
      <c r="C3411" s="150" t="s">
        <v>6580</v>
      </c>
      <c r="D3411" s="179">
        <v>2.2317981347441673E-5</v>
      </c>
      <c r="E3411" s="190">
        <v>2.2317981347441673E-5</v>
      </c>
    </row>
    <row r="3412" spans="1:5" ht="75">
      <c r="A3412" s="135" t="s">
        <v>6669</v>
      </c>
      <c r="B3412" s="145" t="s">
        <v>6670</v>
      </c>
      <c r="C3412" s="150" t="s">
        <v>50</v>
      </c>
      <c r="D3412" s="177">
        <v>141.29777526855469</v>
      </c>
      <c r="E3412" s="188">
        <v>141.29777526855469</v>
      </c>
    </row>
    <row r="3413" spans="1:5" ht="75">
      <c r="A3413" s="135" t="s">
        <v>6671</v>
      </c>
      <c r="B3413" s="145" t="s">
        <v>6672</v>
      </c>
      <c r="C3413" s="150" t="s">
        <v>42</v>
      </c>
      <c r="D3413" s="177">
        <v>337.39920043945312</v>
      </c>
      <c r="E3413" s="188">
        <v>337.39920043945312</v>
      </c>
    </row>
    <row r="3414" spans="1:5" ht="75">
      <c r="A3414" s="135" t="s">
        <v>6673</v>
      </c>
      <c r="B3414" s="145" t="s">
        <v>6674</v>
      </c>
      <c r="C3414" s="150" t="s">
        <v>20</v>
      </c>
      <c r="D3414" s="177">
        <v>660.68060302734375</v>
      </c>
      <c r="E3414" s="188">
        <v>660.6806640625</v>
      </c>
    </row>
    <row r="3415" spans="1:5" ht="60">
      <c r="A3415" s="135" t="s">
        <v>6675</v>
      </c>
      <c r="B3415" s="145" t="s">
        <v>6676</v>
      </c>
      <c r="C3415" s="150" t="s">
        <v>373</v>
      </c>
      <c r="D3415" s="171">
        <v>5.3650665283203125</v>
      </c>
      <c r="E3415" s="182">
        <v>5.3650665283203125</v>
      </c>
    </row>
    <row r="3416" spans="1:5" ht="75">
      <c r="A3416" s="135" t="s">
        <v>6677</v>
      </c>
      <c r="B3416" s="145" t="s">
        <v>6678</v>
      </c>
      <c r="C3416" s="150" t="s">
        <v>368</v>
      </c>
      <c r="D3416" s="176">
        <v>2634.70458984375</v>
      </c>
      <c r="E3416" s="187">
        <v>2634.70458984375</v>
      </c>
    </row>
    <row r="3417" spans="1:5" ht="75">
      <c r="A3417" s="135" t="s">
        <v>6679</v>
      </c>
      <c r="B3417" s="145" t="s">
        <v>6680</v>
      </c>
      <c r="C3417" s="150" t="s">
        <v>368</v>
      </c>
      <c r="D3417" s="172">
        <v>87.216110229492187</v>
      </c>
      <c r="E3417" s="183">
        <v>87.216110229492187</v>
      </c>
    </row>
    <row r="3418" spans="1:5" ht="75">
      <c r="A3418" s="135" t="s">
        <v>6681</v>
      </c>
      <c r="B3418" s="145" t="s">
        <v>6682</v>
      </c>
      <c r="C3418" s="150"/>
      <c r="D3418" s="178">
        <v>0.99999994039535522</v>
      </c>
      <c r="E3418" s="189">
        <v>0.99999994039535522</v>
      </c>
    </row>
    <row r="3419" spans="1:5" ht="60">
      <c r="A3419" s="135" t="s">
        <v>6683</v>
      </c>
      <c r="B3419" s="145" t="s">
        <v>6684</v>
      </c>
      <c r="C3419" s="150" t="s">
        <v>4743</v>
      </c>
      <c r="D3419" s="172">
        <v>88.247611999511719</v>
      </c>
      <c r="E3419" s="183">
        <v>88.247611999511719</v>
      </c>
    </row>
    <row r="3420" spans="1:5" ht="75">
      <c r="A3420" s="135" t="s">
        <v>6685</v>
      </c>
      <c r="B3420" s="145" t="s">
        <v>6686</v>
      </c>
      <c r="C3420" s="150" t="s">
        <v>373</v>
      </c>
      <c r="D3420" s="172">
        <v>11.266765594482422</v>
      </c>
      <c r="E3420" s="183">
        <v>11.266765594482422</v>
      </c>
    </row>
    <row r="3421" spans="1:5" ht="75">
      <c r="A3421" s="135" t="s">
        <v>6687</v>
      </c>
      <c r="B3421" s="145" t="s">
        <v>6688</v>
      </c>
      <c r="C3421" s="150" t="s">
        <v>6577</v>
      </c>
      <c r="D3421" s="178">
        <v>0.10737720131874084</v>
      </c>
      <c r="E3421" s="189">
        <v>0.10737720131874084</v>
      </c>
    </row>
    <row r="3422" spans="1:5" ht="75">
      <c r="A3422" s="135" t="s">
        <v>6689</v>
      </c>
      <c r="B3422" s="145" t="s">
        <v>6690</v>
      </c>
      <c r="C3422" s="150" t="s">
        <v>6580</v>
      </c>
      <c r="D3422" s="179">
        <v>2.2275184164755046E-5</v>
      </c>
      <c r="E3422" s="190">
        <v>2.2275184164755046E-5</v>
      </c>
    </row>
    <row r="3423" spans="1:5" ht="60">
      <c r="A3423" s="135" t="s">
        <v>6691</v>
      </c>
      <c r="B3423" s="145" t="s">
        <v>6692</v>
      </c>
      <c r="C3423" s="150" t="s">
        <v>50</v>
      </c>
      <c r="D3423" s="177">
        <v>139.89878845214844</v>
      </c>
      <c r="E3423" s="188">
        <v>139.89878845214844</v>
      </c>
    </row>
    <row r="3424" spans="1:5" ht="60">
      <c r="A3424" s="135" t="s">
        <v>6693</v>
      </c>
      <c r="B3424" s="145" t="s">
        <v>6694</v>
      </c>
      <c r="C3424" s="150" t="s">
        <v>42</v>
      </c>
      <c r="D3424" s="177">
        <v>404.00286865234375</v>
      </c>
      <c r="E3424" s="188">
        <v>404.00286865234375</v>
      </c>
    </row>
    <row r="3425" spans="1:5" ht="60">
      <c r="A3425" s="135" t="s">
        <v>6695</v>
      </c>
      <c r="B3425" s="145" t="s">
        <v>6696</v>
      </c>
      <c r="C3425" s="150" t="s">
        <v>20</v>
      </c>
      <c r="D3425" s="177">
        <v>660.68060302734375</v>
      </c>
      <c r="E3425" s="188">
        <v>660.6806640625</v>
      </c>
    </row>
    <row r="3426" spans="1:5" ht="60">
      <c r="A3426" s="135" t="s">
        <v>6697</v>
      </c>
      <c r="B3426" s="145" t="s">
        <v>6698</v>
      </c>
      <c r="C3426" s="150" t="s">
        <v>373</v>
      </c>
      <c r="D3426" s="171">
        <v>5.9692354202270508</v>
      </c>
      <c r="E3426" s="182">
        <v>5.9692354202270508</v>
      </c>
    </row>
    <row r="3427" spans="1:5" ht="60">
      <c r="A3427" s="135" t="s">
        <v>6699</v>
      </c>
      <c r="B3427" s="145" t="s">
        <v>6700</v>
      </c>
      <c r="C3427" s="150" t="s">
        <v>368</v>
      </c>
      <c r="D3427" s="173">
        <v>3017.916015625</v>
      </c>
      <c r="E3427" s="184">
        <v>3017.916015625</v>
      </c>
    </row>
    <row r="3428" spans="1:5" ht="60">
      <c r="A3428" s="135" t="s">
        <v>6701</v>
      </c>
      <c r="B3428" s="145" t="s">
        <v>6702</v>
      </c>
      <c r="C3428" s="150" t="s">
        <v>368</v>
      </c>
      <c r="D3428" s="177">
        <v>470.42742919921875</v>
      </c>
      <c r="E3428" s="188">
        <v>470.42742919921875</v>
      </c>
    </row>
    <row r="3429" spans="1:5" ht="60">
      <c r="A3429" s="135" t="s">
        <v>6703</v>
      </c>
      <c r="B3429" s="145" t="s">
        <v>6704</v>
      </c>
      <c r="C3429" s="150"/>
      <c r="D3429" s="171">
        <v>1.3554350137710571</v>
      </c>
      <c r="E3429" s="182">
        <v>1.3554350137710571</v>
      </c>
    </row>
    <row r="3430" spans="1:5" ht="60">
      <c r="A3430" s="135" t="s">
        <v>6705</v>
      </c>
      <c r="B3430" s="145" t="s">
        <v>6706</v>
      </c>
      <c r="C3430" s="150" t="s">
        <v>4743</v>
      </c>
      <c r="D3430" s="172">
        <v>57.104866027832031</v>
      </c>
      <c r="E3430" s="183">
        <v>57.104866027832031</v>
      </c>
    </row>
    <row r="3431" spans="1:5" ht="60">
      <c r="A3431" s="135" t="s">
        <v>6707</v>
      </c>
      <c r="B3431" s="145" t="s">
        <v>6708</v>
      </c>
      <c r="C3431" s="150" t="s">
        <v>373</v>
      </c>
      <c r="D3431" s="171">
        <v>3.7913784980773926</v>
      </c>
      <c r="E3431" s="182">
        <v>3.7913784980773926</v>
      </c>
    </row>
    <row r="3432" spans="1:5" ht="60">
      <c r="A3432" s="135" t="s">
        <v>6709</v>
      </c>
      <c r="B3432" s="145" t="s">
        <v>6710</v>
      </c>
      <c r="C3432" s="150" t="s">
        <v>6577</v>
      </c>
      <c r="D3432" s="178">
        <v>7.6573915779590607E-2</v>
      </c>
      <c r="E3432" s="189">
        <v>7.6573915779590607E-2</v>
      </c>
    </row>
    <row r="3433" spans="1:5" ht="60">
      <c r="A3433" s="135" t="s">
        <v>6711</v>
      </c>
      <c r="B3433" s="145" t="s">
        <v>6712</v>
      </c>
      <c r="C3433" s="150" t="s">
        <v>6580</v>
      </c>
      <c r="D3433" s="179">
        <v>2.4978329747682437E-5</v>
      </c>
      <c r="E3433" s="190">
        <v>2.4978329747682437E-5</v>
      </c>
    </row>
    <row r="3434" spans="1:5" ht="30">
      <c r="A3434" s="135" t="s">
        <v>6713</v>
      </c>
      <c r="B3434" s="145" t="s">
        <v>6714</v>
      </c>
      <c r="C3434" s="150" t="s">
        <v>50</v>
      </c>
      <c r="D3434" s="172">
        <v>15.279999732971191</v>
      </c>
      <c r="E3434" s="183">
        <v>15.279999732971191</v>
      </c>
    </row>
    <row r="3435" spans="1:5" ht="30">
      <c r="A3435" s="135" t="s">
        <v>6715</v>
      </c>
      <c r="B3435" s="145" t="s">
        <v>6716</v>
      </c>
      <c r="C3435" s="150" t="s">
        <v>42</v>
      </c>
      <c r="D3435" s="177">
        <v>457.45724487304687</v>
      </c>
      <c r="E3435" s="188">
        <v>457.45724487304687</v>
      </c>
    </row>
    <row r="3436" spans="1:5" ht="30">
      <c r="A3436" s="135" t="s">
        <v>6717</v>
      </c>
      <c r="B3436" s="145" t="s">
        <v>6718</v>
      </c>
      <c r="C3436" s="150" t="s">
        <v>20</v>
      </c>
      <c r="D3436" s="177">
        <v>704.1422119140625</v>
      </c>
      <c r="E3436" s="188">
        <v>704.14227294921875</v>
      </c>
    </row>
    <row r="3437" spans="1:5" ht="30">
      <c r="A3437" s="135" t="s">
        <v>6719</v>
      </c>
      <c r="B3437" s="145" t="s">
        <v>6720</v>
      </c>
      <c r="C3437" s="150" t="s">
        <v>373</v>
      </c>
      <c r="D3437" s="171">
        <v>7.4393095970153809</v>
      </c>
      <c r="E3437" s="182">
        <v>7.4393095970153809</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1.3031277656555176</v>
      </c>
      <c r="E3440" s="182">
        <v>1.3031277656555176</v>
      </c>
    </row>
    <row r="3441" spans="1:5" ht="30">
      <c r="A3441" s="135" t="s">
        <v>6727</v>
      </c>
      <c r="B3441" s="145" t="s">
        <v>6728</v>
      </c>
      <c r="C3441" s="150" t="s">
        <v>4743</v>
      </c>
      <c r="D3441" s="171">
        <v>4.5989398956298828</v>
      </c>
      <c r="E3441" s="182">
        <v>4.5989398956298828</v>
      </c>
    </row>
    <row r="3442" spans="1:5" ht="30">
      <c r="A3442" s="135" t="s">
        <v>6729</v>
      </c>
      <c r="B3442" s="145" t="s">
        <v>6730</v>
      </c>
      <c r="C3442" s="150" t="s">
        <v>373</v>
      </c>
      <c r="D3442" s="171">
        <v>2.1633517742156982</v>
      </c>
      <c r="E3442" s="182">
        <v>2.1633517742156982</v>
      </c>
    </row>
    <row r="3443" spans="1:5" ht="45">
      <c r="A3443" s="135" t="s">
        <v>6731</v>
      </c>
      <c r="B3443" s="145" t="s">
        <v>6732</v>
      </c>
      <c r="C3443" s="150" t="s">
        <v>6577</v>
      </c>
      <c r="D3443" s="178">
        <v>6.2714718282222748E-2</v>
      </c>
      <c r="E3443" s="189">
        <v>6.2714718282222748E-2</v>
      </c>
    </row>
    <row r="3444" spans="1:5" ht="45">
      <c r="A3444" s="135" t="s">
        <v>6733</v>
      </c>
      <c r="B3444" s="145" t="s">
        <v>6734</v>
      </c>
      <c r="C3444" s="150" t="s">
        <v>6580</v>
      </c>
      <c r="D3444" s="179">
        <v>2.6834692107513547E-5</v>
      </c>
      <c r="E3444" s="190">
        <v>2.6834692107513547E-5</v>
      </c>
    </row>
    <row r="3445" spans="1:5" ht="30">
      <c r="A3445" s="135" t="s">
        <v>6735</v>
      </c>
      <c r="B3445" s="145" t="s">
        <v>6736</v>
      </c>
      <c r="C3445" s="150" t="s">
        <v>50</v>
      </c>
      <c r="D3445" s="172">
        <v>15.279999732971191</v>
      </c>
      <c r="E3445" s="183">
        <v>15.279999732971191</v>
      </c>
    </row>
    <row r="3446" spans="1:5" ht="45">
      <c r="A3446" s="135" t="s">
        <v>6737</v>
      </c>
      <c r="B3446" s="145" t="s">
        <v>6738</v>
      </c>
      <c r="C3446" s="150" t="s">
        <v>42</v>
      </c>
      <c r="D3446" s="177">
        <v>457.45724487304687</v>
      </c>
      <c r="E3446" s="188">
        <v>457.45724487304687</v>
      </c>
    </row>
    <row r="3447" spans="1:5" ht="45">
      <c r="A3447" s="135" t="s">
        <v>6739</v>
      </c>
      <c r="B3447" s="145" t="s">
        <v>6740</v>
      </c>
      <c r="C3447" s="150" t="s">
        <v>20</v>
      </c>
      <c r="D3447" s="177">
        <v>658.82330322265625</v>
      </c>
      <c r="E3447" s="188">
        <v>658.8233642578125</v>
      </c>
    </row>
    <row r="3448" spans="1:5" ht="30">
      <c r="A3448" s="135" t="s">
        <v>6741</v>
      </c>
      <c r="B3448" s="145" t="s">
        <v>6742</v>
      </c>
      <c r="C3448" s="150" t="s">
        <v>373</v>
      </c>
      <c r="D3448" s="171">
        <v>7.4393095970153809</v>
      </c>
      <c r="E3448" s="182">
        <v>7.4393095970153809</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1.3031277656555176</v>
      </c>
      <c r="E3451" s="182">
        <v>1.3031277656555176</v>
      </c>
    </row>
    <row r="3452" spans="1:5" ht="30">
      <c r="A3452" s="135" t="s">
        <v>6749</v>
      </c>
      <c r="B3452" s="145" t="s">
        <v>6750</v>
      </c>
      <c r="C3452" s="150" t="s">
        <v>4743</v>
      </c>
      <c r="D3452" s="171">
        <v>4.5989398956298828</v>
      </c>
      <c r="E3452" s="182">
        <v>4.5989398956298828</v>
      </c>
    </row>
    <row r="3453" spans="1:5" ht="45">
      <c r="A3453" s="135" t="s">
        <v>6751</v>
      </c>
      <c r="B3453" s="145" t="s">
        <v>6752</v>
      </c>
      <c r="C3453" s="150" t="s">
        <v>373</v>
      </c>
      <c r="D3453" s="171">
        <v>2.1633517742156982</v>
      </c>
      <c r="E3453" s="182">
        <v>2.1633517742156982</v>
      </c>
    </row>
    <row r="3454" spans="1:5" ht="45">
      <c r="A3454" s="135" t="s">
        <v>6753</v>
      </c>
      <c r="B3454" s="145" t="s">
        <v>6754</v>
      </c>
      <c r="C3454" s="150" t="s">
        <v>6577</v>
      </c>
      <c r="D3454" s="178">
        <v>6.2714718282222748E-2</v>
      </c>
      <c r="E3454" s="189">
        <v>6.2714718282222748E-2</v>
      </c>
    </row>
    <row r="3455" spans="1:5" ht="45">
      <c r="A3455" s="135" t="s">
        <v>6755</v>
      </c>
      <c r="B3455" s="145" t="s">
        <v>6756</v>
      </c>
      <c r="C3455" s="150" t="s">
        <v>6580</v>
      </c>
      <c r="D3455" s="179">
        <v>2.6834692107513547E-5</v>
      </c>
      <c r="E3455" s="190">
        <v>2.6834692107513547E-5</v>
      </c>
    </row>
    <row r="3456" spans="1:5" ht="30">
      <c r="A3456" s="135" t="s">
        <v>6757</v>
      </c>
      <c r="B3456" s="145" t="s">
        <v>6758</v>
      </c>
      <c r="C3456" s="150" t="s">
        <v>50</v>
      </c>
      <c r="D3456" s="171">
        <v>5.9489002227783203</v>
      </c>
      <c r="E3456" s="182">
        <v>5.9489002227783203</v>
      </c>
    </row>
    <row r="3457" spans="1:5" ht="30">
      <c r="A3457" s="135" t="s">
        <v>6759</v>
      </c>
      <c r="B3457" s="145" t="s">
        <v>6760</v>
      </c>
      <c r="C3457" s="150" t="s">
        <v>42</v>
      </c>
      <c r="D3457" s="177">
        <v>350.38259887695312</v>
      </c>
      <c r="E3457" s="188">
        <v>350.38259887695312</v>
      </c>
    </row>
    <row r="3458" spans="1:5" ht="30">
      <c r="A3458" s="135" t="s">
        <v>6761</v>
      </c>
      <c r="B3458" s="145" t="s">
        <v>6762</v>
      </c>
      <c r="C3458" s="150" t="s">
        <v>20</v>
      </c>
      <c r="D3458" s="177">
        <v>657.92559814453125</v>
      </c>
      <c r="E3458" s="188">
        <v>657.9256591796875</v>
      </c>
    </row>
    <row r="3459" spans="1:5" ht="30">
      <c r="A3459" s="135" t="s">
        <v>6763</v>
      </c>
      <c r="B3459" s="145" t="s">
        <v>6764</v>
      </c>
      <c r="C3459" s="150" t="s">
        <v>373</v>
      </c>
      <c r="D3459" s="171">
        <v>7.5533833503723145</v>
      </c>
      <c r="E3459" s="182">
        <v>7.5533833503723145</v>
      </c>
    </row>
    <row r="3460" spans="1:5" ht="30">
      <c r="A3460" s="135" t="s">
        <v>6765</v>
      </c>
      <c r="B3460" s="145" t="s">
        <v>6766</v>
      </c>
      <c r="C3460" s="150" t="s">
        <v>368</v>
      </c>
      <c r="D3460" s="173">
        <v>3166.999755859375</v>
      </c>
      <c r="E3460" s="184">
        <v>3166.999755859375</v>
      </c>
    </row>
    <row r="3461" spans="1:5" ht="30">
      <c r="A3461" s="135" t="s">
        <v>6767</v>
      </c>
      <c r="B3461" s="145" t="s">
        <v>6768</v>
      </c>
      <c r="C3461" s="150" t="s">
        <v>368</v>
      </c>
      <c r="D3461" s="177">
        <v>619.5111083984375</v>
      </c>
      <c r="E3461" s="188">
        <v>619.5111083984375</v>
      </c>
    </row>
    <row r="3462" spans="1:5" ht="30">
      <c r="A3462" s="135" t="s">
        <v>6769</v>
      </c>
      <c r="B3462" s="145" t="s">
        <v>6770</v>
      </c>
      <c r="C3462" s="150"/>
      <c r="D3462" s="171">
        <v>1.1970717906951904</v>
      </c>
      <c r="E3462" s="182">
        <v>1.1970717906951904</v>
      </c>
    </row>
    <row r="3463" spans="1:5" ht="30">
      <c r="A3463" s="135" t="s">
        <v>6771</v>
      </c>
      <c r="B3463" s="145" t="s">
        <v>6772</v>
      </c>
      <c r="C3463" s="150" t="s">
        <v>4743</v>
      </c>
      <c r="D3463" s="171">
        <v>2.0891320705413818</v>
      </c>
      <c r="E3463" s="182">
        <v>2.0891320705413818</v>
      </c>
    </row>
    <row r="3464" spans="1:5" ht="30">
      <c r="A3464" s="135" t="s">
        <v>6773</v>
      </c>
      <c r="B3464" s="145" t="s">
        <v>6774</v>
      </c>
      <c r="C3464" s="150" t="s">
        <v>373</v>
      </c>
      <c r="D3464" s="171">
        <v>2.0797109603881836</v>
      </c>
      <c r="E3464" s="182">
        <v>2.0797109603881836</v>
      </c>
    </row>
    <row r="3465" spans="1:5" ht="45">
      <c r="A3465" s="135" t="s">
        <v>6775</v>
      </c>
      <c r="B3465" s="145" t="s">
        <v>6776</v>
      </c>
      <c r="C3465" s="150" t="s">
        <v>6577</v>
      </c>
      <c r="D3465" s="178">
        <v>4.9497552216053009E-2</v>
      </c>
      <c r="E3465" s="189">
        <v>4.9497552216053009E-2</v>
      </c>
    </row>
    <row r="3466" spans="1:5" ht="45">
      <c r="A3466" s="135" t="s">
        <v>6777</v>
      </c>
      <c r="B3466" s="145" t="s">
        <v>6778</v>
      </c>
      <c r="C3466" s="150" t="s">
        <v>6580</v>
      </c>
      <c r="D3466" s="179">
        <v>2.2365029508364387E-5</v>
      </c>
      <c r="E3466" s="190">
        <v>2.2365029508364387E-5</v>
      </c>
    </row>
    <row r="3467" spans="1:5" ht="60">
      <c r="A3467" s="135" t="s">
        <v>6779</v>
      </c>
      <c r="B3467" s="145" t="s">
        <v>6780</v>
      </c>
      <c r="C3467" s="150" t="s">
        <v>50</v>
      </c>
      <c r="D3467" s="177">
        <v>138.513671875</v>
      </c>
      <c r="E3467" s="188">
        <v>138.513671875</v>
      </c>
    </row>
    <row r="3468" spans="1:5" ht="60">
      <c r="A3468" s="135" t="s">
        <v>6781</v>
      </c>
      <c r="B3468" s="145" t="s">
        <v>6782</v>
      </c>
      <c r="C3468" s="150" t="s">
        <v>42</v>
      </c>
      <c r="D3468" s="177">
        <v>410.00390625</v>
      </c>
      <c r="E3468" s="188">
        <v>410.00390625</v>
      </c>
    </row>
    <row r="3469" spans="1:5" ht="60">
      <c r="A3469" s="135" t="s">
        <v>6783</v>
      </c>
      <c r="B3469" s="145" t="s">
        <v>6784</v>
      </c>
      <c r="C3469" s="150" t="s">
        <v>20</v>
      </c>
      <c r="D3469" s="177">
        <v>660.68060302734375</v>
      </c>
      <c r="E3469" s="188">
        <v>660.6806640625</v>
      </c>
    </row>
    <row r="3470" spans="1:5" ht="60">
      <c r="A3470" s="135" t="s">
        <v>6785</v>
      </c>
      <c r="B3470" s="145" t="s">
        <v>6786</v>
      </c>
      <c r="C3470" s="150" t="s">
        <v>373</v>
      </c>
      <c r="D3470" s="171">
        <v>6.0107388496398926</v>
      </c>
      <c r="E3470" s="182">
        <v>6.0107388496398926</v>
      </c>
    </row>
    <row r="3471" spans="1:5" ht="60">
      <c r="A3471" s="135" t="s">
        <v>6787</v>
      </c>
      <c r="B3471" s="145" t="s">
        <v>6788</v>
      </c>
      <c r="C3471" s="150" t="s">
        <v>368</v>
      </c>
      <c r="D3471" s="173">
        <v>3043.673095703125</v>
      </c>
      <c r="E3471" s="184">
        <v>3043.673095703125</v>
      </c>
    </row>
    <row r="3472" spans="1:5" ht="60">
      <c r="A3472" s="135" t="s">
        <v>6789</v>
      </c>
      <c r="B3472" s="145" t="s">
        <v>6790</v>
      </c>
      <c r="C3472" s="150" t="s">
        <v>368</v>
      </c>
      <c r="D3472" s="177">
        <v>496.18447875976562</v>
      </c>
      <c r="E3472" s="188">
        <v>496.18447875976562</v>
      </c>
    </row>
    <row r="3473" spans="1:5" ht="60">
      <c r="A3473" s="135" t="s">
        <v>6791</v>
      </c>
      <c r="B3473" s="145" t="s">
        <v>6792</v>
      </c>
      <c r="C3473" s="150"/>
      <c r="D3473" s="171">
        <v>1.3730635643005371</v>
      </c>
      <c r="E3473" s="182">
        <v>1.3730635643005371</v>
      </c>
    </row>
    <row r="3474" spans="1:5" ht="60">
      <c r="A3474" s="135" t="s">
        <v>6793</v>
      </c>
      <c r="B3474" s="145" t="s">
        <v>6794</v>
      </c>
      <c r="C3474" s="150" t="s">
        <v>4743</v>
      </c>
      <c r="D3474" s="172">
        <v>55.193428039550781</v>
      </c>
      <c r="E3474" s="183">
        <v>55.193428039550781</v>
      </c>
    </row>
    <row r="3475" spans="1:5" ht="60">
      <c r="A3475" s="135" t="s">
        <v>6795</v>
      </c>
      <c r="B3475" s="145" t="s">
        <v>6796</v>
      </c>
      <c r="C3475" s="150" t="s">
        <v>373</v>
      </c>
      <c r="D3475" s="171">
        <v>3.6325244903564453</v>
      </c>
      <c r="E3475" s="182">
        <v>3.6325244903564453</v>
      </c>
    </row>
    <row r="3476" spans="1:5" ht="60">
      <c r="A3476" s="135" t="s">
        <v>6797</v>
      </c>
      <c r="B3476" s="145" t="s">
        <v>6798</v>
      </c>
      <c r="C3476" s="150" t="s">
        <v>6577</v>
      </c>
      <c r="D3476" s="178">
        <v>7.593999058008194E-2</v>
      </c>
      <c r="E3476" s="189">
        <v>7.593999058008194E-2</v>
      </c>
    </row>
    <row r="3477" spans="1:5" ht="60">
      <c r="A3477" s="135" t="s">
        <v>6799</v>
      </c>
      <c r="B3477" s="145" t="s">
        <v>6800</v>
      </c>
      <c r="C3477" s="150" t="s">
        <v>6580</v>
      </c>
      <c r="D3477" s="179">
        <v>2.5231185645679943E-5</v>
      </c>
      <c r="E3477" s="190">
        <v>2.5231185645679943E-5</v>
      </c>
    </row>
    <row r="3478" spans="1:5" ht="45">
      <c r="A3478" s="135" t="s">
        <v>6801</v>
      </c>
      <c r="B3478" s="145" t="s">
        <v>6802</v>
      </c>
      <c r="C3478" s="150" t="s">
        <v>50</v>
      </c>
      <c r="D3478" s="171">
        <v>5.8899998664855957</v>
      </c>
      <c r="E3478" s="182">
        <v>5.8899998664855957</v>
      </c>
    </row>
    <row r="3479" spans="1:5" ht="45">
      <c r="A3479" s="135" t="s">
        <v>6803</v>
      </c>
      <c r="B3479" s="145" t="s">
        <v>6804</v>
      </c>
      <c r="C3479" s="150" t="s">
        <v>42</v>
      </c>
      <c r="D3479" s="177">
        <v>350.32711791992187</v>
      </c>
      <c r="E3479" s="188">
        <v>350.32711791992187</v>
      </c>
    </row>
    <row r="3480" spans="1:5" ht="45">
      <c r="A3480" s="135" t="s">
        <v>6805</v>
      </c>
      <c r="B3480" s="145" t="s">
        <v>6806</v>
      </c>
      <c r="C3480" s="150" t="s">
        <v>20</v>
      </c>
      <c r="D3480" s="177">
        <v>629.11273193359375</v>
      </c>
      <c r="E3480" s="188">
        <v>629.11279296875</v>
      </c>
    </row>
    <row r="3481" spans="1:5" ht="45">
      <c r="A3481" s="135" t="s">
        <v>6807</v>
      </c>
      <c r="B3481" s="145" t="s">
        <v>6808</v>
      </c>
      <c r="C3481" s="150" t="s">
        <v>373</v>
      </c>
      <c r="D3481" s="171">
        <v>7.5579285621643066</v>
      </c>
      <c r="E3481" s="182">
        <v>7.5579285621643066</v>
      </c>
    </row>
    <row r="3482" spans="1:5" ht="45">
      <c r="A3482" s="135" t="s">
        <v>6809</v>
      </c>
      <c r="B3482" s="145" t="s">
        <v>6810</v>
      </c>
      <c r="C3482" s="150" t="s">
        <v>368</v>
      </c>
      <c r="D3482" s="173">
        <v>3166.999755859375</v>
      </c>
      <c r="E3482" s="184">
        <v>3166.999755859375</v>
      </c>
    </row>
    <row r="3483" spans="1:5" ht="45">
      <c r="A3483" s="135" t="s">
        <v>6811</v>
      </c>
      <c r="B3483" s="145" t="s">
        <v>6812</v>
      </c>
      <c r="C3483" s="150" t="s">
        <v>368</v>
      </c>
      <c r="D3483" s="177">
        <v>619.5111083984375</v>
      </c>
      <c r="E3483" s="188">
        <v>619.5111083984375</v>
      </c>
    </row>
    <row r="3484" spans="1:5" ht="45">
      <c r="A3484" s="135" t="s">
        <v>6813</v>
      </c>
      <c r="B3484" s="145" t="s">
        <v>6814</v>
      </c>
      <c r="C3484" s="150"/>
      <c r="D3484" s="171">
        <v>1.1971614360809326</v>
      </c>
      <c r="E3484" s="182">
        <v>1.1971614360809326</v>
      </c>
    </row>
    <row r="3485" spans="1:5" ht="45">
      <c r="A3485" s="135" t="s">
        <v>6815</v>
      </c>
      <c r="B3485" s="145" t="s">
        <v>6816</v>
      </c>
      <c r="C3485" s="150" t="s">
        <v>4743</v>
      </c>
      <c r="D3485" s="171">
        <v>2.06842041015625</v>
      </c>
      <c r="E3485" s="182">
        <v>2.06842041015625</v>
      </c>
    </row>
    <row r="3486" spans="1:5" ht="45">
      <c r="A3486" s="135" t="s">
        <v>6817</v>
      </c>
      <c r="B3486" s="145" t="s">
        <v>6818</v>
      </c>
      <c r="C3486" s="150" t="s">
        <v>373</v>
      </c>
      <c r="D3486" s="171">
        <v>2.0791702270507812</v>
      </c>
      <c r="E3486" s="182">
        <v>2.0791702270507812</v>
      </c>
    </row>
    <row r="3487" spans="1:5" ht="45">
      <c r="A3487" s="135" t="s">
        <v>6819</v>
      </c>
      <c r="B3487" s="145" t="s">
        <v>6820</v>
      </c>
      <c r="C3487" s="150" t="s">
        <v>6577</v>
      </c>
      <c r="D3487" s="178">
        <v>4.9485959112644196E-2</v>
      </c>
      <c r="E3487" s="189">
        <v>4.9485959112644196E-2</v>
      </c>
    </row>
    <row r="3488" spans="1:5" ht="45">
      <c r="A3488" s="135" t="s">
        <v>6821</v>
      </c>
      <c r="B3488" s="145" t="s">
        <v>6822</v>
      </c>
      <c r="C3488" s="150" t="s">
        <v>6580</v>
      </c>
      <c r="D3488" s="179">
        <v>2.2363035895978101E-5</v>
      </c>
      <c r="E3488" s="190">
        <v>2.2363035895978101E-5</v>
      </c>
    </row>
    <row r="3489" spans="1:5" ht="30">
      <c r="A3489" s="135" t="s">
        <v>6823</v>
      </c>
      <c r="B3489" s="145" t="s">
        <v>6824</v>
      </c>
      <c r="C3489" s="150" t="s">
        <v>50</v>
      </c>
      <c r="D3489" s="171">
        <v>4.4000000953674316</v>
      </c>
      <c r="E3489" s="182">
        <v>4.4000000953674316</v>
      </c>
    </row>
    <row r="3490" spans="1:5" ht="45">
      <c r="A3490" s="135" t="s">
        <v>6825</v>
      </c>
      <c r="B3490" s="145" t="s">
        <v>6826</v>
      </c>
      <c r="C3490" s="150" t="s">
        <v>42</v>
      </c>
      <c r="D3490" s="177">
        <v>312.70965576171875</v>
      </c>
      <c r="E3490" s="188">
        <v>312.70965576171875</v>
      </c>
    </row>
    <row r="3491" spans="1:5" ht="30">
      <c r="A3491" s="135" t="s">
        <v>6827</v>
      </c>
      <c r="B3491" s="145" t="s">
        <v>6828</v>
      </c>
      <c r="C3491" s="150" t="s">
        <v>20</v>
      </c>
      <c r="D3491" s="177">
        <v>629.11273193359375</v>
      </c>
      <c r="E3491" s="188">
        <v>629.11279296875</v>
      </c>
    </row>
    <row r="3492" spans="1:5" ht="30">
      <c r="A3492" s="135" t="s">
        <v>6829</v>
      </c>
      <c r="B3492" s="145" t="s">
        <v>6830</v>
      </c>
      <c r="C3492" s="150" t="s">
        <v>373</v>
      </c>
      <c r="D3492" s="171">
        <v>7.5675516128540039</v>
      </c>
      <c r="E3492" s="182">
        <v>7.5675516128540039</v>
      </c>
    </row>
    <row r="3493" spans="1:5" ht="30">
      <c r="A3493" s="135" t="s">
        <v>6831</v>
      </c>
      <c r="B3493" s="145" t="s">
        <v>6832</v>
      </c>
      <c r="C3493" s="150" t="s">
        <v>368</v>
      </c>
      <c r="D3493" s="173">
        <v>3092.267333984375</v>
      </c>
      <c r="E3493" s="184">
        <v>3092.267333984375</v>
      </c>
    </row>
    <row r="3494" spans="1:5" ht="30">
      <c r="A3494" s="135" t="s">
        <v>6833</v>
      </c>
      <c r="B3494" s="145" t="s">
        <v>6834</v>
      </c>
      <c r="C3494" s="150" t="s">
        <v>368</v>
      </c>
      <c r="D3494" s="177">
        <v>544.7789306640625</v>
      </c>
      <c r="E3494" s="188">
        <v>544.7789306640625</v>
      </c>
    </row>
    <row r="3495" spans="1:5" ht="45">
      <c r="A3495" s="135" t="s">
        <v>6835</v>
      </c>
      <c r="B3495" s="145" t="s">
        <v>6836</v>
      </c>
      <c r="C3495" s="150"/>
      <c r="D3495" s="171">
        <v>1.1648333072662354</v>
      </c>
      <c r="E3495" s="182">
        <v>1.1648333072662354</v>
      </c>
    </row>
    <row r="3496" spans="1:5" ht="30">
      <c r="A3496" s="135" t="s">
        <v>6837</v>
      </c>
      <c r="B3496" s="145" t="s">
        <v>6838</v>
      </c>
      <c r="C3496" s="150" t="s">
        <v>4743</v>
      </c>
      <c r="D3496" s="171">
        <v>1.6434887647628784</v>
      </c>
      <c r="E3496" s="182">
        <v>1.6434887647628784</v>
      </c>
    </row>
    <row r="3497" spans="1:5" ht="30">
      <c r="A3497" s="135" t="s">
        <v>6839</v>
      </c>
      <c r="B3497" s="145" t="s">
        <v>6840</v>
      </c>
      <c r="C3497" s="150" t="s">
        <v>373</v>
      </c>
      <c r="D3497" s="171">
        <v>2.0578422546386719</v>
      </c>
      <c r="E3497" s="182">
        <v>2.0578422546386719</v>
      </c>
    </row>
    <row r="3498" spans="1:5" ht="45">
      <c r="A3498" s="135" t="s">
        <v>6841</v>
      </c>
      <c r="B3498" s="145" t="s">
        <v>6842</v>
      </c>
      <c r="C3498" s="150" t="s">
        <v>6577</v>
      </c>
      <c r="D3498" s="178">
        <v>4.5228671282529831E-2</v>
      </c>
      <c r="E3498" s="189">
        <v>4.5228671282529831E-2</v>
      </c>
    </row>
    <row r="3499" spans="1:5" ht="45">
      <c r="A3499" s="135" t="s">
        <v>6843</v>
      </c>
      <c r="B3499" s="145" t="s">
        <v>6844</v>
      </c>
      <c r="C3499" s="150" t="s">
        <v>6580</v>
      </c>
      <c r="D3499" s="179">
        <v>2.0795079763047397E-5</v>
      </c>
      <c r="E3499" s="190">
        <v>2.0795079763047397E-5</v>
      </c>
    </row>
    <row r="3500" spans="1:5" ht="45">
      <c r="A3500" s="135" t="s">
        <v>6845</v>
      </c>
      <c r="B3500" s="145" t="s">
        <v>6846</v>
      </c>
      <c r="C3500" s="150" t="s">
        <v>50</v>
      </c>
      <c r="D3500" s="171">
        <v>4.4000000953674316</v>
      </c>
      <c r="E3500" s="182">
        <v>4.4000000953674316</v>
      </c>
    </row>
    <row r="3501" spans="1:5" ht="45">
      <c r="A3501" s="135" t="s">
        <v>6847</v>
      </c>
      <c r="B3501" s="145" t="s">
        <v>6848</v>
      </c>
      <c r="C3501" s="150" t="s">
        <v>42</v>
      </c>
      <c r="D3501" s="177">
        <v>312.70965576171875</v>
      </c>
      <c r="E3501" s="188">
        <v>312.70965576171875</v>
      </c>
    </row>
    <row r="3502" spans="1:5" ht="45">
      <c r="A3502" s="135" t="s">
        <v>6849</v>
      </c>
      <c r="B3502" s="145" t="s">
        <v>6850</v>
      </c>
      <c r="C3502" s="150" t="s">
        <v>20</v>
      </c>
      <c r="D3502" s="177">
        <v>606.751953125</v>
      </c>
      <c r="E3502" s="188">
        <v>606.75201416015625</v>
      </c>
    </row>
    <row r="3503" spans="1:5" ht="45">
      <c r="A3503" s="135" t="s">
        <v>6851</v>
      </c>
      <c r="B3503" s="145" t="s">
        <v>6852</v>
      </c>
      <c r="C3503" s="150" t="s">
        <v>373</v>
      </c>
      <c r="D3503" s="171">
        <v>7.5675516128540039</v>
      </c>
      <c r="E3503" s="182">
        <v>7.5675516128540039</v>
      </c>
    </row>
    <row r="3504" spans="1:5" ht="45">
      <c r="A3504" s="135" t="s">
        <v>6853</v>
      </c>
      <c r="B3504" s="145" t="s">
        <v>6854</v>
      </c>
      <c r="C3504" s="150" t="s">
        <v>368</v>
      </c>
      <c r="D3504" s="173">
        <v>3092.267333984375</v>
      </c>
      <c r="E3504" s="184">
        <v>3092.267333984375</v>
      </c>
    </row>
    <row r="3505" spans="1:5" ht="45">
      <c r="A3505" s="135" t="s">
        <v>6855</v>
      </c>
      <c r="B3505" s="145" t="s">
        <v>6856</v>
      </c>
      <c r="C3505" s="150" t="s">
        <v>368</v>
      </c>
      <c r="D3505" s="177">
        <v>544.7789306640625</v>
      </c>
      <c r="E3505" s="188">
        <v>544.7789306640625</v>
      </c>
    </row>
    <row r="3506" spans="1:5" ht="45">
      <c r="A3506" s="135" t="s">
        <v>6857</v>
      </c>
      <c r="B3506" s="145" t="s">
        <v>6858</v>
      </c>
      <c r="C3506" s="150"/>
      <c r="D3506" s="171">
        <v>1.1648333072662354</v>
      </c>
      <c r="E3506" s="182">
        <v>1.1648333072662354</v>
      </c>
    </row>
    <row r="3507" spans="1:5" ht="45">
      <c r="A3507" s="135" t="s">
        <v>6859</v>
      </c>
      <c r="B3507" s="145" t="s">
        <v>6860</v>
      </c>
      <c r="C3507" s="150" t="s">
        <v>4743</v>
      </c>
      <c r="D3507" s="171">
        <v>1.6434887647628784</v>
      </c>
      <c r="E3507" s="182">
        <v>1.6434887647628784</v>
      </c>
    </row>
    <row r="3508" spans="1:5" ht="45">
      <c r="A3508" s="135" t="s">
        <v>6861</v>
      </c>
      <c r="B3508" s="145" t="s">
        <v>6862</v>
      </c>
      <c r="C3508" s="150" t="s">
        <v>373</v>
      </c>
      <c r="D3508" s="171">
        <v>2.0578422546386719</v>
      </c>
      <c r="E3508" s="182">
        <v>2.0578422546386719</v>
      </c>
    </row>
    <row r="3509" spans="1:5" ht="45">
      <c r="A3509" s="135" t="s">
        <v>6863</v>
      </c>
      <c r="B3509" s="145" t="s">
        <v>6864</v>
      </c>
      <c r="C3509" s="150" t="s">
        <v>6577</v>
      </c>
      <c r="D3509" s="178">
        <v>4.5228671282529831E-2</v>
      </c>
      <c r="E3509" s="189">
        <v>4.5228671282529831E-2</v>
      </c>
    </row>
    <row r="3510" spans="1:5" ht="45">
      <c r="A3510" s="135" t="s">
        <v>6865</v>
      </c>
      <c r="B3510" s="145" t="s">
        <v>6866</v>
      </c>
      <c r="C3510" s="150" t="s">
        <v>6580</v>
      </c>
      <c r="D3510" s="179">
        <v>2.0795079763047397E-5</v>
      </c>
      <c r="E3510" s="190">
        <v>2.0795079763047397E-5</v>
      </c>
    </row>
    <row r="3511" spans="1:5" ht="30">
      <c r="A3511" s="135" t="s">
        <v>6867</v>
      </c>
      <c r="B3511" s="145" t="s">
        <v>6868</v>
      </c>
      <c r="C3511" s="150" t="s">
        <v>50</v>
      </c>
      <c r="D3511" s="171">
        <v>2.4900000095367432</v>
      </c>
      <c r="E3511" s="182">
        <v>2.4900000095367432</v>
      </c>
    </row>
    <row r="3512" spans="1:5" ht="45">
      <c r="A3512" s="135" t="s">
        <v>6869</v>
      </c>
      <c r="B3512" s="145" t="s">
        <v>6870</v>
      </c>
      <c r="C3512" s="150" t="s">
        <v>42</v>
      </c>
      <c r="D3512" s="177">
        <v>244.79794311523437</v>
      </c>
      <c r="E3512" s="188">
        <v>244.79794311523437</v>
      </c>
    </row>
    <row r="3513" spans="1:5" ht="30">
      <c r="A3513" s="135" t="s">
        <v>6871</v>
      </c>
      <c r="B3513" s="145" t="s">
        <v>6872</v>
      </c>
      <c r="C3513" s="150" t="s">
        <v>20</v>
      </c>
      <c r="D3513" s="177">
        <v>606.751953125</v>
      </c>
      <c r="E3513" s="188">
        <v>606.75201416015625</v>
      </c>
    </row>
    <row r="3514" spans="1:5" ht="30">
      <c r="A3514" s="135" t="s">
        <v>6873</v>
      </c>
      <c r="B3514" s="145" t="s">
        <v>6874</v>
      </c>
      <c r="C3514" s="150" t="s">
        <v>373</v>
      </c>
      <c r="D3514" s="171">
        <v>7.586341381072998</v>
      </c>
      <c r="E3514" s="182">
        <v>7.586341381072998</v>
      </c>
    </row>
    <row r="3515" spans="1:5" ht="30">
      <c r="A3515" s="135" t="s">
        <v>6875</v>
      </c>
      <c r="B3515" s="145" t="s">
        <v>6876</v>
      </c>
      <c r="C3515" s="150" t="s">
        <v>368</v>
      </c>
      <c r="D3515" s="176">
        <v>2959.127197265625</v>
      </c>
      <c r="E3515" s="187">
        <v>2959.127197265625</v>
      </c>
    </row>
    <row r="3516" spans="1:5" ht="30">
      <c r="A3516" s="135" t="s">
        <v>6877</v>
      </c>
      <c r="B3516" s="145" t="s">
        <v>6878</v>
      </c>
      <c r="C3516" s="150" t="s">
        <v>368</v>
      </c>
      <c r="D3516" s="177">
        <v>411.63861083984375</v>
      </c>
      <c r="E3516" s="188">
        <v>411.63861083984375</v>
      </c>
    </row>
    <row r="3517" spans="1:5" ht="45">
      <c r="A3517" s="135" t="s">
        <v>6879</v>
      </c>
      <c r="B3517" s="145" t="s">
        <v>6880</v>
      </c>
      <c r="C3517" s="150"/>
      <c r="D3517" s="171">
        <v>1.1113033294677734</v>
      </c>
      <c r="E3517" s="182">
        <v>1.1113033294677734</v>
      </c>
    </row>
    <row r="3518" spans="1:5" ht="30">
      <c r="A3518" s="135" t="s">
        <v>6881</v>
      </c>
      <c r="B3518" s="145" t="s">
        <v>6882</v>
      </c>
      <c r="C3518" s="150" t="s">
        <v>4743</v>
      </c>
      <c r="D3518" s="171">
        <v>1.0510971546173096</v>
      </c>
      <c r="E3518" s="182">
        <v>1.0510971546173096</v>
      </c>
    </row>
    <row r="3519" spans="1:5" ht="30">
      <c r="A3519" s="135" t="s">
        <v>6883</v>
      </c>
      <c r="B3519" s="145" t="s">
        <v>6884</v>
      </c>
      <c r="C3519" s="150" t="s">
        <v>373</v>
      </c>
      <c r="D3519" s="171">
        <v>2.0247039794921875</v>
      </c>
      <c r="E3519" s="182">
        <v>2.0247039794921875</v>
      </c>
    </row>
    <row r="3520" spans="1:5" ht="45">
      <c r="A3520" s="135" t="s">
        <v>6885</v>
      </c>
      <c r="B3520" s="145" t="s">
        <v>6886</v>
      </c>
      <c r="C3520" s="150" t="s">
        <v>6577</v>
      </c>
      <c r="D3520" s="178">
        <v>3.7975005805492401E-2</v>
      </c>
      <c r="E3520" s="189">
        <v>3.7975005805492401E-2</v>
      </c>
    </row>
    <row r="3521" spans="1:5" ht="45">
      <c r="A3521" s="135" t="s">
        <v>6887</v>
      </c>
      <c r="B3521" s="145" t="s">
        <v>6888</v>
      </c>
      <c r="C3521" s="150" t="s">
        <v>6580</v>
      </c>
      <c r="D3521" s="179">
        <v>1.798740413505584E-5</v>
      </c>
      <c r="E3521" s="190">
        <v>1.798740413505584E-5</v>
      </c>
    </row>
    <row r="3522" spans="1:5" ht="45">
      <c r="A3522" s="135" t="s">
        <v>6889</v>
      </c>
      <c r="B3522" s="145" t="s">
        <v>6890</v>
      </c>
      <c r="C3522" s="150" t="s">
        <v>50</v>
      </c>
      <c r="D3522" s="171">
        <v>2.4900000095367432</v>
      </c>
      <c r="E3522" s="182">
        <v>2.4900000095367432</v>
      </c>
    </row>
    <row r="3523" spans="1:5" ht="45">
      <c r="A3523" s="135" t="s">
        <v>6891</v>
      </c>
      <c r="B3523" s="145" t="s">
        <v>6892</v>
      </c>
      <c r="C3523" s="150" t="s">
        <v>42</v>
      </c>
      <c r="D3523" s="177">
        <v>244.79794311523437</v>
      </c>
      <c r="E3523" s="188">
        <v>244.79794311523437</v>
      </c>
    </row>
    <row r="3524" spans="1:5" ht="45">
      <c r="A3524" s="135" t="s">
        <v>6893</v>
      </c>
      <c r="B3524" s="145" t="s">
        <v>6894</v>
      </c>
      <c r="C3524" s="150" t="s">
        <v>20</v>
      </c>
      <c r="D3524" s="177">
        <v>584.5655517578125</v>
      </c>
      <c r="E3524" s="188">
        <v>584.56561279296875</v>
      </c>
    </row>
    <row r="3525" spans="1:5" ht="45">
      <c r="A3525" s="135" t="s">
        <v>6895</v>
      </c>
      <c r="B3525" s="145" t="s">
        <v>6896</v>
      </c>
      <c r="C3525" s="150" t="s">
        <v>373</v>
      </c>
      <c r="D3525" s="171">
        <v>7.586341381072998</v>
      </c>
      <c r="E3525" s="182">
        <v>7.586341381072998</v>
      </c>
    </row>
    <row r="3526" spans="1:5" ht="45">
      <c r="A3526" s="135" t="s">
        <v>6897</v>
      </c>
      <c r="B3526" s="145" t="s">
        <v>6898</v>
      </c>
      <c r="C3526" s="150" t="s">
        <v>368</v>
      </c>
      <c r="D3526" s="176">
        <v>2959.127197265625</v>
      </c>
      <c r="E3526" s="187">
        <v>2959.127197265625</v>
      </c>
    </row>
    <row r="3527" spans="1:5" ht="45">
      <c r="A3527" s="135" t="s">
        <v>6899</v>
      </c>
      <c r="B3527" s="145" t="s">
        <v>6900</v>
      </c>
      <c r="C3527" s="150" t="s">
        <v>368</v>
      </c>
      <c r="D3527" s="177">
        <v>411.63861083984375</v>
      </c>
      <c r="E3527" s="188">
        <v>411.63861083984375</v>
      </c>
    </row>
    <row r="3528" spans="1:5" ht="45">
      <c r="A3528" s="135" t="s">
        <v>6901</v>
      </c>
      <c r="B3528" s="145" t="s">
        <v>6902</v>
      </c>
      <c r="C3528" s="150"/>
      <c r="D3528" s="171">
        <v>1.1113033294677734</v>
      </c>
      <c r="E3528" s="182">
        <v>1.1113033294677734</v>
      </c>
    </row>
    <row r="3529" spans="1:5" ht="45">
      <c r="A3529" s="135" t="s">
        <v>6903</v>
      </c>
      <c r="B3529" s="145" t="s">
        <v>6904</v>
      </c>
      <c r="C3529" s="150" t="s">
        <v>4743</v>
      </c>
      <c r="D3529" s="171">
        <v>1.0510971546173096</v>
      </c>
      <c r="E3529" s="182">
        <v>1.0510971546173096</v>
      </c>
    </row>
    <row r="3530" spans="1:5" ht="45">
      <c r="A3530" s="135" t="s">
        <v>6905</v>
      </c>
      <c r="B3530" s="145" t="s">
        <v>6906</v>
      </c>
      <c r="C3530" s="150" t="s">
        <v>373</v>
      </c>
      <c r="D3530" s="171">
        <v>2.0247039794921875</v>
      </c>
      <c r="E3530" s="182">
        <v>2.0247039794921875</v>
      </c>
    </row>
    <row r="3531" spans="1:5" ht="45">
      <c r="A3531" s="135" t="s">
        <v>6907</v>
      </c>
      <c r="B3531" s="145" t="s">
        <v>6908</v>
      </c>
      <c r="C3531" s="150" t="s">
        <v>6577</v>
      </c>
      <c r="D3531" s="178">
        <v>3.7975005805492401E-2</v>
      </c>
      <c r="E3531" s="189">
        <v>3.7975005805492401E-2</v>
      </c>
    </row>
    <row r="3532" spans="1:5" ht="45">
      <c r="A3532" s="135" t="s">
        <v>6909</v>
      </c>
      <c r="B3532" s="145" t="s">
        <v>6910</v>
      </c>
      <c r="C3532" s="150" t="s">
        <v>6580</v>
      </c>
      <c r="D3532" s="179">
        <v>1.798740413505584E-5</v>
      </c>
      <c r="E3532" s="190">
        <v>1.798740413505584E-5</v>
      </c>
    </row>
    <row r="3533" spans="1:5" ht="30">
      <c r="A3533" s="135" t="s">
        <v>6911</v>
      </c>
      <c r="B3533" s="145" t="s">
        <v>6912</v>
      </c>
      <c r="C3533" s="150" t="s">
        <v>50</v>
      </c>
      <c r="D3533" s="171">
        <v>1.6499999761581421</v>
      </c>
      <c r="E3533" s="182">
        <v>1.6499999761581421</v>
      </c>
    </row>
    <row r="3534" spans="1:5" ht="45">
      <c r="A3534" s="135" t="s">
        <v>6913</v>
      </c>
      <c r="B3534" s="145" t="s">
        <v>6914</v>
      </c>
      <c r="C3534" s="150" t="s">
        <v>42</v>
      </c>
      <c r="D3534" s="177">
        <v>200.13783264160156</v>
      </c>
      <c r="E3534" s="188">
        <v>200.13783264160156</v>
      </c>
    </row>
    <row r="3535" spans="1:5" ht="30">
      <c r="A3535" s="135" t="s">
        <v>6915</v>
      </c>
      <c r="B3535" s="145" t="s">
        <v>6916</v>
      </c>
      <c r="C3535" s="150" t="s">
        <v>20</v>
      </c>
      <c r="D3535" s="177">
        <v>584.5655517578125</v>
      </c>
      <c r="E3535" s="188">
        <v>584.56561279296875</v>
      </c>
    </row>
    <row r="3536" spans="1:5" ht="30">
      <c r="A3536" s="135" t="s">
        <v>6917</v>
      </c>
      <c r="B3536" s="145" t="s">
        <v>6918</v>
      </c>
      <c r="C3536" s="150" t="s">
        <v>373</v>
      </c>
      <c r="D3536" s="171">
        <v>7.6001486778259277</v>
      </c>
      <c r="E3536" s="182">
        <v>7.6001486778259277</v>
      </c>
    </row>
    <row r="3537" spans="1:5" ht="30">
      <c r="A3537" s="135" t="s">
        <v>6919</v>
      </c>
      <c r="B3537" s="145" t="s">
        <v>6920</v>
      </c>
      <c r="C3537" s="150" t="s">
        <v>368</v>
      </c>
      <c r="D3537" s="176">
        <v>2872.71142578125</v>
      </c>
      <c r="E3537" s="187">
        <v>2872.71142578125</v>
      </c>
    </row>
    <row r="3538" spans="1:5" ht="30">
      <c r="A3538" s="135" t="s">
        <v>6921</v>
      </c>
      <c r="B3538" s="145" t="s">
        <v>6922</v>
      </c>
      <c r="C3538" s="150" t="s">
        <v>368</v>
      </c>
      <c r="D3538" s="177">
        <v>325.22299194335937</v>
      </c>
      <c r="E3538" s="188">
        <v>325.22299194335937</v>
      </c>
    </row>
    <row r="3539" spans="1:5" ht="45">
      <c r="A3539" s="135" t="s">
        <v>6923</v>
      </c>
      <c r="B3539" s="145" t="s">
        <v>6924</v>
      </c>
      <c r="C3539" s="150"/>
      <c r="D3539" s="171">
        <v>1.0790150165557861</v>
      </c>
      <c r="E3539" s="182">
        <v>1.0790150165557861</v>
      </c>
    </row>
    <row r="3540" spans="1:5" ht="30">
      <c r="A3540" s="135" t="s">
        <v>6925</v>
      </c>
      <c r="B3540" s="145" t="s">
        <v>6926</v>
      </c>
      <c r="C3540" s="150" t="s">
        <v>4743</v>
      </c>
      <c r="D3540" s="178">
        <v>0.76189708709716797</v>
      </c>
      <c r="E3540" s="189">
        <v>0.76189708709716797</v>
      </c>
    </row>
    <row r="3541" spans="1:5" ht="30">
      <c r="A3541" s="135" t="s">
        <v>6927</v>
      </c>
      <c r="B3541" s="145" t="s">
        <v>6928</v>
      </c>
      <c r="C3541" s="150" t="s">
        <v>373</v>
      </c>
      <c r="D3541" s="171">
        <v>2.0058627128601074</v>
      </c>
      <c r="E3541" s="182">
        <v>2.0058627128601074</v>
      </c>
    </row>
    <row r="3542" spans="1:5" ht="45">
      <c r="A3542" s="135" t="s">
        <v>6929</v>
      </c>
      <c r="B3542" s="145" t="s">
        <v>6930</v>
      </c>
      <c r="C3542" s="150" t="s">
        <v>6577</v>
      </c>
      <c r="D3542" s="178">
        <v>3.3518452197313309E-2</v>
      </c>
      <c r="E3542" s="189">
        <v>3.3518452197313309E-2</v>
      </c>
    </row>
    <row r="3543" spans="1:5" ht="45">
      <c r="A3543" s="135" t="s">
        <v>6931</v>
      </c>
      <c r="B3543" s="145" t="s">
        <v>6932</v>
      </c>
      <c r="C3543" s="150" t="s">
        <v>6580</v>
      </c>
      <c r="D3543" s="179">
        <v>1.6173538824659772E-5</v>
      </c>
      <c r="E3543" s="190">
        <v>1.6173538824659772E-5</v>
      </c>
    </row>
    <row r="3544" spans="1:5" ht="45">
      <c r="A3544" s="135" t="s">
        <v>6933</v>
      </c>
      <c r="B3544" s="145" t="s">
        <v>6934</v>
      </c>
      <c r="C3544" s="150" t="s">
        <v>50</v>
      </c>
      <c r="D3544" s="171">
        <v>1.6499999761581421</v>
      </c>
      <c r="E3544" s="182">
        <v>1.6499999761581421</v>
      </c>
    </row>
    <row r="3545" spans="1:5" ht="45">
      <c r="A3545" s="135" t="s">
        <v>6935</v>
      </c>
      <c r="B3545" s="145" t="s">
        <v>6936</v>
      </c>
      <c r="C3545" s="150" t="s">
        <v>42</v>
      </c>
      <c r="D3545" s="177">
        <v>200.13783264160156</v>
      </c>
      <c r="E3545" s="188">
        <v>200.13783264160156</v>
      </c>
    </row>
    <row r="3546" spans="1:5" ht="45">
      <c r="A3546" s="135" t="s">
        <v>6937</v>
      </c>
      <c r="B3546" s="145" t="s">
        <v>6938</v>
      </c>
      <c r="C3546" s="150" t="s">
        <v>20</v>
      </c>
      <c r="D3546" s="177">
        <v>572.034912109375</v>
      </c>
      <c r="E3546" s="188">
        <v>572.03497314453125</v>
      </c>
    </row>
    <row r="3547" spans="1:5" ht="45">
      <c r="A3547" s="135" t="s">
        <v>6939</v>
      </c>
      <c r="B3547" s="145" t="s">
        <v>6940</v>
      </c>
      <c r="C3547" s="150" t="s">
        <v>373</v>
      </c>
      <c r="D3547" s="171">
        <v>7.6001486778259277</v>
      </c>
      <c r="E3547" s="182">
        <v>7.6001486778259277</v>
      </c>
    </row>
    <row r="3548" spans="1:5" ht="45">
      <c r="A3548" s="135" t="s">
        <v>6941</v>
      </c>
      <c r="B3548" s="145" t="s">
        <v>6942</v>
      </c>
      <c r="C3548" s="150" t="s">
        <v>368</v>
      </c>
      <c r="D3548" s="176">
        <v>2872.71142578125</v>
      </c>
      <c r="E3548" s="187">
        <v>2872.71142578125</v>
      </c>
    </row>
    <row r="3549" spans="1:5" ht="45">
      <c r="A3549" s="135" t="s">
        <v>6943</v>
      </c>
      <c r="B3549" s="145" t="s">
        <v>6944</v>
      </c>
      <c r="C3549" s="150" t="s">
        <v>368</v>
      </c>
      <c r="D3549" s="177">
        <v>325.22299194335937</v>
      </c>
      <c r="E3549" s="188">
        <v>325.22299194335937</v>
      </c>
    </row>
    <row r="3550" spans="1:5" ht="45">
      <c r="A3550" s="135" t="s">
        <v>6945</v>
      </c>
      <c r="B3550" s="145" t="s">
        <v>6946</v>
      </c>
      <c r="C3550" s="150"/>
      <c r="D3550" s="171">
        <v>1.0790150165557861</v>
      </c>
      <c r="E3550" s="182">
        <v>1.0790150165557861</v>
      </c>
    </row>
    <row r="3551" spans="1:5" ht="45">
      <c r="A3551" s="135" t="s">
        <v>6947</v>
      </c>
      <c r="B3551" s="145" t="s">
        <v>6948</v>
      </c>
      <c r="C3551" s="150" t="s">
        <v>4743</v>
      </c>
      <c r="D3551" s="178">
        <v>0.76189708709716797</v>
      </c>
      <c r="E3551" s="189">
        <v>0.76189708709716797</v>
      </c>
    </row>
    <row r="3552" spans="1:5" ht="45">
      <c r="A3552" s="135" t="s">
        <v>6949</v>
      </c>
      <c r="B3552" s="145" t="s">
        <v>6950</v>
      </c>
      <c r="C3552" s="150" t="s">
        <v>373</v>
      </c>
      <c r="D3552" s="171">
        <v>2.0058627128601074</v>
      </c>
      <c r="E3552" s="182">
        <v>2.0058627128601074</v>
      </c>
    </row>
    <row r="3553" spans="1:5" ht="45">
      <c r="A3553" s="135" t="s">
        <v>6951</v>
      </c>
      <c r="B3553" s="145" t="s">
        <v>6952</v>
      </c>
      <c r="C3553" s="150" t="s">
        <v>6577</v>
      </c>
      <c r="D3553" s="178">
        <v>3.3518452197313309E-2</v>
      </c>
      <c r="E3553" s="189">
        <v>3.3518452197313309E-2</v>
      </c>
    </row>
    <row r="3554" spans="1:5" ht="45">
      <c r="A3554" s="135" t="s">
        <v>6953</v>
      </c>
      <c r="B3554" s="145" t="s">
        <v>6954</v>
      </c>
      <c r="C3554" s="150" t="s">
        <v>6580</v>
      </c>
      <c r="D3554" s="179">
        <v>1.6173538824659772E-5</v>
      </c>
      <c r="E3554" s="190">
        <v>1.6173538824659772E-5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137.51678466796875</v>
      </c>
      <c r="E3556" s="188">
        <v>137.51678466796875</v>
      </c>
    </row>
    <row r="3557" spans="1:5" ht="30">
      <c r="A3557" s="135" t="s">
        <v>6959</v>
      </c>
      <c r="B3557" s="145" t="s">
        <v>6960</v>
      </c>
      <c r="C3557" s="150" t="s">
        <v>20</v>
      </c>
      <c r="D3557" s="177">
        <v>572.034912109375</v>
      </c>
      <c r="E3557" s="188">
        <v>572.03497314453125</v>
      </c>
    </row>
    <row r="3558" spans="1:5" ht="30">
      <c r="A3558" s="135" t="s">
        <v>6961</v>
      </c>
      <c r="B3558" s="145" t="s">
        <v>6962</v>
      </c>
      <c r="C3558" s="150" t="s">
        <v>373</v>
      </c>
      <c r="D3558" s="171">
        <v>7.6214175224304199</v>
      </c>
      <c r="E3558" s="182">
        <v>7.6214175224304199</v>
      </c>
    </row>
    <row r="3559" spans="1:5" ht="30">
      <c r="A3559" s="135" t="s">
        <v>6963</v>
      </c>
      <c r="B3559" s="145" t="s">
        <v>6964</v>
      </c>
      <c r="C3559" s="150" t="s">
        <v>368</v>
      </c>
      <c r="D3559" s="176">
        <v>2752.83203125</v>
      </c>
      <c r="E3559" s="187">
        <v>2752.83203125</v>
      </c>
    </row>
    <row r="3560" spans="1:5" ht="30">
      <c r="A3560" s="135" t="s">
        <v>6965</v>
      </c>
      <c r="B3560" s="145" t="s">
        <v>6966</v>
      </c>
      <c r="C3560" s="150" t="s">
        <v>368</v>
      </c>
      <c r="D3560" s="177">
        <v>205.34336853027344</v>
      </c>
      <c r="E3560" s="188">
        <v>205.34336853027344</v>
      </c>
    </row>
    <row r="3561" spans="1:5" ht="45">
      <c r="A3561" s="135" t="s">
        <v>6967</v>
      </c>
      <c r="B3561" s="145" t="s">
        <v>6968</v>
      </c>
      <c r="C3561" s="150"/>
      <c r="D3561" s="171">
        <v>1.0370440483093262</v>
      </c>
      <c r="E3561" s="182">
        <v>1.0370440483093262</v>
      </c>
    </row>
    <row r="3562" spans="1:5" ht="30">
      <c r="A3562" s="135" t="s">
        <v>6969</v>
      </c>
      <c r="B3562" s="145" t="s">
        <v>6970</v>
      </c>
      <c r="C3562" s="150" t="s">
        <v>4743</v>
      </c>
      <c r="D3562" s="178">
        <v>0.46286165714263916</v>
      </c>
      <c r="E3562" s="189">
        <v>0.46286165714263916</v>
      </c>
    </row>
    <row r="3563" spans="1:5" ht="30">
      <c r="A3563" s="135" t="s">
        <v>6971</v>
      </c>
      <c r="B3563" s="145" t="s">
        <v>6972</v>
      </c>
      <c r="C3563" s="150" t="s">
        <v>373</v>
      </c>
      <c r="D3563" s="171">
        <v>1.980982780456543</v>
      </c>
      <c r="E3563" s="182">
        <v>1.980982780456543</v>
      </c>
    </row>
    <row r="3564" spans="1:5" ht="45">
      <c r="A3564" s="135" t="s">
        <v>6973</v>
      </c>
      <c r="B3564" s="145" t="s">
        <v>6974</v>
      </c>
      <c r="C3564" s="150" t="s">
        <v>6577</v>
      </c>
      <c r="D3564" s="178">
        <v>2.7708327397704124E-2</v>
      </c>
      <c r="E3564" s="189">
        <v>2.7708327397704124E-2</v>
      </c>
    </row>
    <row r="3565" spans="1:5" ht="45">
      <c r="A3565" s="135" t="s">
        <v>6975</v>
      </c>
      <c r="B3565" s="145" t="s">
        <v>6976</v>
      </c>
      <c r="C3565" s="150" t="s">
        <v>6580</v>
      </c>
      <c r="D3565" s="179">
        <v>1.3712735380977392E-5</v>
      </c>
      <c r="E3565" s="190">
        <v>1.3712735380977392E-5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137.51678466796875</v>
      </c>
      <c r="E3567" s="188">
        <v>137.51678466796875</v>
      </c>
    </row>
    <row r="3568" spans="1:5" ht="45">
      <c r="A3568" s="135" t="s">
        <v>6981</v>
      </c>
      <c r="B3568" s="145" t="s">
        <v>6982</v>
      </c>
      <c r="C3568" s="150" t="s">
        <v>20</v>
      </c>
      <c r="D3568" s="177">
        <v>538.5770263671875</v>
      </c>
      <c r="E3568" s="188">
        <v>538.57708740234375</v>
      </c>
    </row>
    <row r="3569" spans="1:5" ht="45">
      <c r="A3569" s="135" t="s">
        <v>6983</v>
      </c>
      <c r="B3569" s="145" t="s">
        <v>6984</v>
      </c>
      <c r="C3569" s="150" t="s">
        <v>373</v>
      </c>
      <c r="D3569" s="171">
        <v>7.6214175224304199</v>
      </c>
      <c r="E3569" s="182">
        <v>7.6214175224304199</v>
      </c>
    </row>
    <row r="3570" spans="1:5" ht="45">
      <c r="A3570" s="135" t="s">
        <v>6985</v>
      </c>
      <c r="B3570" s="145" t="s">
        <v>6986</v>
      </c>
      <c r="C3570" s="150" t="s">
        <v>368</v>
      </c>
      <c r="D3570" s="176">
        <v>2752.83203125</v>
      </c>
      <c r="E3570" s="187">
        <v>2752.83203125</v>
      </c>
    </row>
    <row r="3571" spans="1:5" ht="45">
      <c r="A3571" s="135" t="s">
        <v>6987</v>
      </c>
      <c r="B3571" s="145" t="s">
        <v>6988</v>
      </c>
      <c r="C3571" s="150" t="s">
        <v>368</v>
      </c>
      <c r="D3571" s="177">
        <v>205.34336853027344</v>
      </c>
      <c r="E3571" s="188">
        <v>205.34336853027344</v>
      </c>
    </row>
    <row r="3572" spans="1:5" ht="45">
      <c r="A3572" s="135" t="s">
        <v>6989</v>
      </c>
      <c r="B3572" s="145" t="s">
        <v>6990</v>
      </c>
      <c r="C3572" s="150"/>
      <c r="D3572" s="171">
        <v>1.0370440483093262</v>
      </c>
      <c r="E3572" s="182">
        <v>1.0370440483093262</v>
      </c>
    </row>
    <row r="3573" spans="1:5" ht="45">
      <c r="A3573" s="135" t="s">
        <v>6991</v>
      </c>
      <c r="B3573" s="145" t="s">
        <v>6992</v>
      </c>
      <c r="C3573" s="150" t="s">
        <v>4743</v>
      </c>
      <c r="D3573" s="178">
        <v>0.46286165714263916</v>
      </c>
      <c r="E3573" s="189">
        <v>0.46286165714263916</v>
      </c>
    </row>
    <row r="3574" spans="1:5" ht="45">
      <c r="A3574" s="135" t="s">
        <v>6993</v>
      </c>
      <c r="B3574" s="145" t="s">
        <v>6994</v>
      </c>
      <c r="C3574" s="150" t="s">
        <v>373</v>
      </c>
      <c r="D3574" s="171">
        <v>1.980982780456543</v>
      </c>
      <c r="E3574" s="182">
        <v>1.980982780456543</v>
      </c>
    </row>
    <row r="3575" spans="1:5" ht="45">
      <c r="A3575" s="135" t="s">
        <v>6995</v>
      </c>
      <c r="B3575" s="145" t="s">
        <v>6996</v>
      </c>
      <c r="C3575" s="150" t="s">
        <v>6577</v>
      </c>
      <c r="D3575" s="178">
        <v>2.7708327397704124E-2</v>
      </c>
      <c r="E3575" s="189">
        <v>2.7708327397704124E-2</v>
      </c>
    </row>
    <row r="3576" spans="1:5" ht="45">
      <c r="A3576" s="135" t="s">
        <v>6997</v>
      </c>
      <c r="B3576" s="145" t="s">
        <v>6998</v>
      </c>
      <c r="C3576" s="150" t="s">
        <v>6580</v>
      </c>
      <c r="D3576" s="179">
        <v>1.3712735380977392E-5</v>
      </c>
      <c r="E3576" s="190">
        <v>1.3712735380977392E-5</v>
      </c>
    </row>
    <row r="3577" spans="1:5" ht="30">
      <c r="A3577" s="135" t="s">
        <v>6999</v>
      </c>
      <c r="B3577" s="145" t="s">
        <v>7000</v>
      </c>
      <c r="C3577" s="150" t="s">
        <v>50</v>
      </c>
      <c r="D3577" s="171">
        <v>5.9489002227783203</v>
      </c>
      <c r="E3577" s="182">
        <v>5.9489002227783203</v>
      </c>
    </row>
    <row r="3578" spans="1:5" ht="30">
      <c r="A3578" s="135" t="s">
        <v>7001</v>
      </c>
      <c r="B3578" s="145" t="s">
        <v>7002</v>
      </c>
      <c r="C3578" s="150" t="s">
        <v>42</v>
      </c>
      <c r="D3578" s="177">
        <v>350.38259887695312</v>
      </c>
      <c r="E3578" s="188">
        <v>350.38259887695312</v>
      </c>
    </row>
    <row r="3579" spans="1:5" ht="30">
      <c r="A3579" s="135" t="s">
        <v>7003</v>
      </c>
      <c r="B3579" s="145" t="s">
        <v>7004</v>
      </c>
      <c r="C3579" s="150" t="s">
        <v>20</v>
      </c>
      <c r="D3579" s="177">
        <v>629.11273193359375</v>
      </c>
      <c r="E3579" s="188">
        <v>629.11279296875</v>
      </c>
    </row>
    <row r="3580" spans="1:5" ht="30">
      <c r="A3580" s="135" t="s">
        <v>7005</v>
      </c>
      <c r="B3580" s="145" t="s">
        <v>7006</v>
      </c>
      <c r="C3580" s="150" t="s">
        <v>373</v>
      </c>
      <c r="D3580" s="171">
        <v>7.5533833503723145</v>
      </c>
      <c r="E3580" s="182">
        <v>7.5533833503723145</v>
      </c>
    </row>
    <row r="3581" spans="1:5" ht="30">
      <c r="A3581" s="135" t="s">
        <v>7007</v>
      </c>
      <c r="B3581" s="145" t="s">
        <v>7008</v>
      </c>
      <c r="C3581" s="150" t="s">
        <v>368</v>
      </c>
      <c r="D3581" s="173">
        <v>3166.999755859375</v>
      </c>
      <c r="E3581" s="184">
        <v>3166.999755859375</v>
      </c>
    </row>
    <row r="3582" spans="1:5" ht="30">
      <c r="A3582" s="135" t="s">
        <v>7009</v>
      </c>
      <c r="B3582" s="145" t="s">
        <v>7010</v>
      </c>
      <c r="C3582" s="150" t="s">
        <v>368</v>
      </c>
      <c r="D3582" s="177">
        <v>619.5111083984375</v>
      </c>
      <c r="E3582" s="188">
        <v>619.5111083984375</v>
      </c>
    </row>
    <row r="3583" spans="1:5" ht="30">
      <c r="A3583" s="135" t="s">
        <v>7011</v>
      </c>
      <c r="B3583" s="145" t="s">
        <v>7012</v>
      </c>
      <c r="C3583" s="150"/>
      <c r="D3583" s="171">
        <v>1.1970717906951904</v>
      </c>
      <c r="E3583" s="182">
        <v>1.1970717906951904</v>
      </c>
    </row>
    <row r="3584" spans="1:5" ht="30">
      <c r="A3584" s="135" t="s">
        <v>7013</v>
      </c>
      <c r="B3584" s="145" t="s">
        <v>7014</v>
      </c>
      <c r="C3584" s="150" t="s">
        <v>4743</v>
      </c>
      <c r="D3584" s="171">
        <v>2.0891320705413818</v>
      </c>
      <c r="E3584" s="182">
        <v>2.0891320705413818</v>
      </c>
    </row>
    <row r="3585" spans="1:5" ht="30">
      <c r="A3585" s="135" t="s">
        <v>7015</v>
      </c>
      <c r="B3585" s="145" t="s">
        <v>7016</v>
      </c>
      <c r="C3585" s="150" t="s">
        <v>373</v>
      </c>
      <c r="D3585" s="171">
        <v>2.0797109603881836</v>
      </c>
      <c r="E3585" s="182">
        <v>2.0797109603881836</v>
      </c>
    </row>
    <row r="3586" spans="1:5" ht="30">
      <c r="A3586" s="135" t="s">
        <v>7017</v>
      </c>
      <c r="B3586" s="145" t="s">
        <v>7018</v>
      </c>
      <c r="C3586" s="150" t="s">
        <v>6577</v>
      </c>
      <c r="D3586" s="178">
        <v>4.9497552216053009E-2</v>
      </c>
      <c r="E3586" s="189">
        <v>4.9497552216053009E-2</v>
      </c>
    </row>
    <row r="3587" spans="1:5" ht="30">
      <c r="A3587" s="135" t="s">
        <v>7019</v>
      </c>
      <c r="B3587" s="145" t="s">
        <v>7020</v>
      </c>
      <c r="C3587" s="150" t="s">
        <v>6580</v>
      </c>
      <c r="D3587" s="179">
        <v>2.2365029508364387E-5</v>
      </c>
      <c r="E3587" s="190">
        <v>2.2365029508364387E-5</v>
      </c>
    </row>
    <row r="3588" spans="1:5" ht="30">
      <c r="A3588" s="135" t="s">
        <v>7021</v>
      </c>
      <c r="B3588" s="145" t="s">
        <v>7022</v>
      </c>
      <c r="C3588" s="150" t="s">
        <v>50</v>
      </c>
      <c r="D3588" s="177">
        <v>134.44000244140625</v>
      </c>
      <c r="E3588" s="188">
        <v>134.44000244140625</v>
      </c>
    </row>
    <row r="3589" spans="1:5" ht="30">
      <c r="A3589" s="135" t="s">
        <v>7023</v>
      </c>
      <c r="B3589" s="145" t="s">
        <v>7024</v>
      </c>
      <c r="C3589" s="150" t="s">
        <v>42</v>
      </c>
      <c r="D3589" s="177">
        <v>536.2833251953125</v>
      </c>
      <c r="E3589" s="188">
        <v>536.2833251953125</v>
      </c>
    </row>
    <row r="3590" spans="1:5" ht="30">
      <c r="A3590" s="135" t="s">
        <v>7025</v>
      </c>
      <c r="B3590" s="145" t="s">
        <v>7026</v>
      </c>
      <c r="C3590" s="150" t="s">
        <v>20</v>
      </c>
      <c r="D3590" s="177">
        <v>734.62060546875</v>
      </c>
      <c r="E3590" s="188">
        <v>734.62066650390625</v>
      </c>
    </row>
    <row r="3591" spans="1:5" ht="30">
      <c r="A3591" s="135" t="s">
        <v>7027</v>
      </c>
      <c r="B3591" s="145" t="s">
        <v>7028</v>
      </c>
      <c r="C3591" s="150" t="s">
        <v>373</v>
      </c>
      <c r="D3591" s="171">
        <v>6.5442519187927246</v>
      </c>
      <c r="E3591" s="182">
        <v>6.5442519187927246</v>
      </c>
    </row>
    <row r="3592" spans="1:5" ht="30">
      <c r="A3592" s="135" t="s">
        <v>7029</v>
      </c>
      <c r="B3592" s="145" t="s">
        <v>7030</v>
      </c>
      <c r="C3592" s="150" t="s">
        <v>368</v>
      </c>
      <c r="D3592" s="173">
        <v>3430.31982421875</v>
      </c>
      <c r="E3592" s="184">
        <v>3430.31982421875</v>
      </c>
    </row>
    <row r="3593" spans="1:5" ht="30">
      <c r="A3593" s="135" t="s">
        <v>7031</v>
      </c>
      <c r="B3593" s="145" t="s">
        <v>7032</v>
      </c>
      <c r="C3593" s="150" t="s">
        <v>368</v>
      </c>
      <c r="D3593" s="177">
        <v>882.83111572265625</v>
      </c>
      <c r="E3593" s="188">
        <v>882.83111572265625</v>
      </c>
    </row>
    <row r="3594" spans="1:5" ht="30">
      <c r="A3594" s="135" t="s">
        <v>7033</v>
      </c>
      <c r="B3594" s="145" t="s">
        <v>7034</v>
      </c>
      <c r="C3594" s="150"/>
      <c r="D3594" s="171">
        <v>1.7053805589675903</v>
      </c>
      <c r="E3594" s="182">
        <v>1.7053805589675903</v>
      </c>
    </row>
    <row r="3595" spans="1:5" ht="30">
      <c r="A3595" s="135" t="s">
        <v>7035</v>
      </c>
      <c r="B3595" s="145" t="s">
        <v>7036</v>
      </c>
      <c r="C3595" s="150" t="s">
        <v>4743</v>
      </c>
      <c r="D3595" s="172">
        <v>39.557228088378906</v>
      </c>
      <c r="E3595" s="183">
        <v>39.557228088378906</v>
      </c>
    </row>
    <row r="3596" spans="1:5" ht="30">
      <c r="A3596" s="135" t="s">
        <v>7037</v>
      </c>
      <c r="B3596" s="145" t="s">
        <v>7038</v>
      </c>
      <c r="C3596" s="150" t="s">
        <v>373</v>
      </c>
      <c r="D3596" s="171">
        <v>2.6379783153533936</v>
      </c>
      <c r="E3596" s="182">
        <v>2.6379783153533936</v>
      </c>
    </row>
    <row r="3597" spans="1:5" ht="30">
      <c r="A3597" s="135" t="s">
        <v>7039</v>
      </c>
      <c r="B3597" s="145" t="s">
        <v>7040</v>
      </c>
      <c r="C3597" s="150" t="s">
        <v>6577</v>
      </c>
      <c r="D3597" s="178">
        <v>8.2848913967609406E-2</v>
      </c>
      <c r="E3597" s="189">
        <v>8.2848913967609406E-2</v>
      </c>
    </row>
    <row r="3598" spans="1:5" ht="30">
      <c r="A3598" s="135" t="s">
        <v>7041</v>
      </c>
      <c r="B3598" s="145" t="s">
        <v>7042</v>
      </c>
      <c r="C3598" s="150" t="s">
        <v>6580</v>
      </c>
      <c r="D3598" s="179">
        <v>3.0688883271068335E-5</v>
      </c>
      <c r="E3598" s="190">
        <v>3.0688883271068335E-5</v>
      </c>
    </row>
    <row r="3599" spans="1:5" ht="45">
      <c r="A3599" s="135" t="s">
        <v>7043</v>
      </c>
      <c r="B3599" s="145" t="s">
        <v>7044</v>
      </c>
      <c r="C3599" s="150" t="s">
        <v>50</v>
      </c>
      <c r="D3599" s="172">
        <v>30.136306762695312</v>
      </c>
      <c r="E3599" s="183">
        <v>30.136306762695312</v>
      </c>
    </row>
    <row r="3600" spans="1:5" ht="45">
      <c r="A3600" s="135" t="s">
        <v>7045</v>
      </c>
      <c r="B3600" s="145" t="s">
        <v>7046</v>
      </c>
      <c r="C3600" s="150" t="s">
        <v>42</v>
      </c>
      <c r="D3600" s="177">
        <v>286.10150146484375</v>
      </c>
      <c r="E3600" s="188">
        <v>286.10150146484375</v>
      </c>
    </row>
    <row r="3601" spans="1:5" ht="45">
      <c r="A3601" s="135" t="s">
        <v>7047</v>
      </c>
      <c r="B3601" s="145" t="s">
        <v>7048</v>
      </c>
      <c r="C3601" s="150" t="s">
        <v>20</v>
      </c>
      <c r="D3601" s="177">
        <v>687.82220458984375</v>
      </c>
      <c r="E3601" s="188">
        <v>687.822265625</v>
      </c>
    </row>
    <row r="3602" spans="1:5" ht="45">
      <c r="A3602" s="135" t="s">
        <v>7049</v>
      </c>
      <c r="B3602" s="145" t="s">
        <v>7050</v>
      </c>
      <c r="C3602" s="150" t="s">
        <v>373</v>
      </c>
      <c r="D3602" s="171">
        <v>6.4749317169189453</v>
      </c>
      <c r="E3602" s="182">
        <v>6.4749317169189453</v>
      </c>
    </row>
    <row r="3603" spans="1:5" ht="45">
      <c r="A3603" s="135" t="s">
        <v>7051</v>
      </c>
      <c r="B3603" s="145" t="s">
        <v>7052</v>
      </c>
      <c r="C3603" s="150" t="s">
        <v>368</v>
      </c>
      <c r="D3603" s="176">
        <v>2957.917724609375</v>
      </c>
      <c r="E3603" s="187">
        <v>2957.917724609375</v>
      </c>
    </row>
    <row r="3604" spans="1:5" ht="45">
      <c r="A3604" s="135" t="s">
        <v>7053</v>
      </c>
      <c r="B3604" s="145" t="s">
        <v>7054</v>
      </c>
      <c r="C3604" s="150" t="s">
        <v>368</v>
      </c>
      <c r="D3604" s="177">
        <v>410.42919921875</v>
      </c>
      <c r="E3604" s="188">
        <v>410.42919921875</v>
      </c>
    </row>
    <row r="3605" spans="1:5" ht="45">
      <c r="A3605" s="135" t="s">
        <v>7055</v>
      </c>
      <c r="B3605" s="145" t="s">
        <v>7056</v>
      </c>
      <c r="C3605" s="150"/>
      <c r="D3605" s="171">
        <v>1.0862158536911011</v>
      </c>
      <c r="E3605" s="182">
        <v>1.0862158536911011</v>
      </c>
    </row>
    <row r="3606" spans="1:5" ht="45">
      <c r="A3606" s="135" t="s">
        <v>7057</v>
      </c>
      <c r="B3606" s="145" t="s">
        <v>7058</v>
      </c>
      <c r="C3606" s="150" t="s">
        <v>4743</v>
      </c>
      <c r="D3606" s="172">
        <v>12.819211959838867</v>
      </c>
      <c r="E3606" s="183">
        <v>12.819211959838867</v>
      </c>
    </row>
    <row r="3607" spans="1:5" ht="45">
      <c r="A3607" s="135" t="s">
        <v>7059</v>
      </c>
      <c r="B3607" s="145" t="s">
        <v>7060</v>
      </c>
      <c r="C3607" s="150" t="s">
        <v>373</v>
      </c>
      <c r="D3607" s="171">
        <v>2.6875464916229248</v>
      </c>
      <c r="E3607" s="182">
        <v>2.6875464916229248</v>
      </c>
    </row>
    <row r="3608" spans="1:5" ht="60">
      <c r="A3608" s="135" t="s">
        <v>7061</v>
      </c>
      <c r="B3608" s="145" t="s">
        <v>7062</v>
      </c>
      <c r="C3608" s="150" t="s">
        <v>6577</v>
      </c>
      <c r="D3608" s="178">
        <v>4.6991545706987381E-2</v>
      </c>
      <c r="E3608" s="189">
        <v>4.6991545706987381E-2</v>
      </c>
    </row>
    <row r="3609" spans="1:5" ht="60">
      <c r="A3609" s="135" t="s">
        <v>7063</v>
      </c>
      <c r="B3609" s="145" t="s">
        <v>7064</v>
      </c>
      <c r="C3609" s="150" t="s">
        <v>6580</v>
      </c>
      <c r="D3609" s="179">
        <v>1.9397841242607683E-5</v>
      </c>
      <c r="E3609" s="190">
        <v>1.9397841242607683E-5</v>
      </c>
    </row>
    <row r="3610" spans="1:5" ht="30">
      <c r="A3610" s="135" t="s">
        <v>7065</v>
      </c>
      <c r="B3610" s="145" t="s">
        <v>7066</v>
      </c>
      <c r="C3610" s="150" t="s">
        <v>50</v>
      </c>
      <c r="D3610" s="172">
        <v>48.529998779296875</v>
      </c>
      <c r="E3610" s="183">
        <v>48.529998779296875</v>
      </c>
    </row>
    <row r="3611" spans="1:5" ht="30">
      <c r="A3611" s="135" t="s">
        <v>7067</v>
      </c>
      <c r="B3611" s="145" t="s">
        <v>7068</v>
      </c>
      <c r="C3611" s="150" t="s">
        <v>42</v>
      </c>
      <c r="D3611" s="177">
        <v>406.14682006835937</v>
      </c>
      <c r="E3611" s="188">
        <v>406.14682006835937</v>
      </c>
    </row>
    <row r="3612" spans="1:5" ht="30">
      <c r="A3612" s="135" t="s">
        <v>7069</v>
      </c>
      <c r="B3612" s="145" t="s">
        <v>7070</v>
      </c>
      <c r="C3612" s="150" t="s">
        <v>20</v>
      </c>
      <c r="D3612" s="172">
        <v>21.322504043579102</v>
      </c>
      <c r="E3612" s="183">
        <v>21.322504043579102</v>
      </c>
    </row>
    <row r="3613" spans="1:5" ht="30">
      <c r="A3613" s="135" t="s">
        <v>7071</v>
      </c>
      <c r="B3613" s="145" t="s">
        <v>7072</v>
      </c>
      <c r="C3613" s="150" t="s">
        <v>373</v>
      </c>
      <c r="D3613" s="171">
        <v>6.6870570182800293</v>
      </c>
      <c r="E3613" s="182">
        <v>6.6870570182800293</v>
      </c>
    </row>
    <row r="3614" spans="1:5" ht="30">
      <c r="A3614" s="135" t="s">
        <v>7073</v>
      </c>
      <c r="B3614" s="145" t="s">
        <v>7074</v>
      </c>
      <c r="C3614" s="150" t="s">
        <v>368</v>
      </c>
      <c r="D3614" s="173">
        <v>3214.220458984375</v>
      </c>
      <c r="E3614" s="184">
        <v>3214.220458984375</v>
      </c>
    </row>
    <row r="3615" spans="1:5" ht="30">
      <c r="A3615" s="135" t="s">
        <v>7075</v>
      </c>
      <c r="B3615" s="145" t="s">
        <v>7076</v>
      </c>
      <c r="C3615" s="150" t="s">
        <v>368</v>
      </c>
      <c r="D3615" s="177">
        <v>666.73199462890625</v>
      </c>
      <c r="E3615" s="188">
        <v>666.73199462890625</v>
      </c>
    </row>
    <row r="3616" spans="1:5" ht="30">
      <c r="A3616" s="135" t="s">
        <v>7077</v>
      </c>
      <c r="B3616" s="145" t="s">
        <v>7078</v>
      </c>
      <c r="C3616" s="150"/>
      <c r="D3616" s="171">
        <v>1.2537877559661865</v>
      </c>
      <c r="E3616" s="182">
        <v>1.2537877559661865</v>
      </c>
    </row>
    <row r="3617" spans="1:5" ht="30">
      <c r="A3617" s="135" t="s">
        <v>7079</v>
      </c>
      <c r="B3617" s="145" t="s">
        <v>7080</v>
      </c>
      <c r="C3617" s="150" t="s">
        <v>4743</v>
      </c>
      <c r="D3617" s="172">
        <v>16.546575546264648</v>
      </c>
      <c r="E3617" s="183">
        <v>16.546575546264648</v>
      </c>
    </row>
    <row r="3618" spans="1:5" ht="30">
      <c r="A3618" s="135" t="s">
        <v>7081</v>
      </c>
      <c r="B3618" s="145" t="s">
        <v>7082</v>
      </c>
      <c r="C3618" s="150" t="s">
        <v>373</v>
      </c>
      <c r="D3618" s="171">
        <v>2.4096052646636963</v>
      </c>
      <c r="E3618" s="182">
        <v>2.4096052646636963</v>
      </c>
    </row>
    <row r="3619" spans="1:5" ht="30">
      <c r="A3619" s="135" t="s">
        <v>7083</v>
      </c>
      <c r="B3619" s="145" t="s">
        <v>7084</v>
      </c>
      <c r="C3619" s="150" t="s">
        <v>6577</v>
      </c>
      <c r="D3619" s="178">
        <v>6.0022283345460892E-2</v>
      </c>
      <c r="E3619" s="189">
        <v>6.0022283345460892E-2</v>
      </c>
    </row>
    <row r="3620" spans="1:5" ht="30">
      <c r="A3620" s="135" t="s">
        <v>7085</v>
      </c>
      <c r="B3620" s="145" t="s">
        <v>7086</v>
      </c>
      <c r="C3620" s="150" t="s">
        <v>6580</v>
      </c>
      <c r="D3620" s="179">
        <v>2.4654544176883064E-5</v>
      </c>
      <c r="E3620" s="190">
        <v>2.4654544176883064E-5</v>
      </c>
    </row>
    <row r="3621" spans="1:5" ht="45">
      <c r="A3621" s="135" t="s">
        <v>7087</v>
      </c>
      <c r="B3621" s="145" t="s">
        <v>7088</v>
      </c>
      <c r="C3621" s="150" t="s">
        <v>50</v>
      </c>
      <c r="D3621" s="172">
        <v>48.529998779296875</v>
      </c>
      <c r="E3621" s="183">
        <v>48.529998779296875</v>
      </c>
    </row>
    <row r="3622" spans="1:5" ht="45">
      <c r="A3622" s="135" t="s">
        <v>7089</v>
      </c>
      <c r="B3622" s="145" t="s">
        <v>7090</v>
      </c>
      <c r="C3622" s="150" t="s">
        <v>42</v>
      </c>
      <c r="D3622" s="177">
        <v>406.14682006835937</v>
      </c>
      <c r="E3622" s="188">
        <v>406.14682006835937</v>
      </c>
    </row>
    <row r="3623" spans="1:5" ht="45">
      <c r="A3623" s="135" t="s">
        <v>7091</v>
      </c>
      <c r="B3623" s="145" t="s">
        <v>7092</v>
      </c>
      <c r="C3623" s="150" t="s">
        <v>20</v>
      </c>
      <c r="D3623" s="172">
        <v>21.322504043579102</v>
      </c>
      <c r="E3623" s="183">
        <v>21.322504043579102</v>
      </c>
    </row>
    <row r="3624" spans="1:5" ht="45">
      <c r="A3624" s="135" t="s">
        <v>7093</v>
      </c>
      <c r="B3624" s="145" t="s">
        <v>7094</v>
      </c>
      <c r="C3624" s="150" t="s">
        <v>373</v>
      </c>
      <c r="D3624" s="171">
        <v>6.6870570182800293</v>
      </c>
      <c r="E3624" s="182">
        <v>6.6870570182800293</v>
      </c>
    </row>
    <row r="3625" spans="1:5" ht="45">
      <c r="A3625" s="135" t="s">
        <v>7095</v>
      </c>
      <c r="B3625" s="145" t="s">
        <v>7096</v>
      </c>
      <c r="C3625" s="150" t="s">
        <v>368</v>
      </c>
      <c r="D3625" s="173">
        <v>3214.220458984375</v>
      </c>
      <c r="E3625" s="184">
        <v>3214.220458984375</v>
      </c>
    </row>
    <row r="3626" spans="1:5" ht="45">
      <c r="A3626" s="135" t="s">
        <v>7097</v>
      </c>
      <c r="B3626" s="145" t="s">
        <v>7098</v>
      </c>
      <c r="C3626" s="150" t="s">
        <v>368</v>
      </c>
      <c r="D3626" s="177">
        <v>666.73199462890625</v>
      </c>
      <c r="E3626" s="188">
        <v>666.73199462890625</v>
      </c>
    </row>
    <row r="3627" spans="1:5" ht="45">
      <c r="A3627" s="135" t="s">
        <v>7099</v>
      </c>
      <c r="B3627" s="145" t="s">
        <v>7100</v>
      </c>
      <c r="C3627" s="150"/>
      <c r="D3627" s="171">
        <v>1.2537877559661865</v>
      </c>
      <c r="E3627" s="182">
        <v>1.2537877559661865</v>
      </c>
    </row>
    <row r="3628" spans="1:5" ht="45">
      <c r="A3628" s="135" t="s">
        <v>7101</v>
      </c>
      <c r="B3628" s="145" t="s">
        <v>7102</v>
      </c>
      <c r="C3628" s="150" t="s">
        <v>4743</v>
      </c>
      <c r="D3628" s="172">
        <v>16.546575546264648</v>
      </c>
      <c r="E3628" s="183">
        <v>16.546575546264648</v>
      </c>
    </row>
    <row r="3629" spans="1:5" ht="45">
      <c r="A3629" s="135" t="s">
        <v>7103</v>
      </c>
      <c r="B3629" s="145" t="s">
        <v>7104</v>
      </c>
      <c r="C3629" s="150" t="s">
        <v>373</v>
      </c>
      <c r="D3629" s="171">
        <v>2.4096052646636963</v>
      </c>
      <c r="E3629" s="182">
        <v>2.4096052646636963</v>
      </c>
    </row>
    <row r="3630" spans="1:5" ht="45">
      <c r="A3630" s="135" t="s">
        <v>7105</v>
      </c>
      <c r="B3630" s="145" t="s">
        <v>7106</v>
      </c>
      <c r="C3630" s="150" t="s">
        <v>6577</v>
      </c>
      <c r="D3630" s="178">
        <v>6.0022283345460892E-2</v>
      </c>
      <c r="E3630" s="189">
        <v>6.0022283345460892E-2</v>
      </c>
    </row>
    <row r="3631" spans="1:5" ht="45">
      <c r="A3631" s="135" t="s">
        <v>7107</v>
      </c>
      <c r="B3631" s="145" t="s">
        <v>7108</v>
      </c>
      <c r="C3631" s="150" t="s">
        <v>6580</v>
      </c>
      <c r="D3631" s="179">
        <v>2.4654544176883064E-5</v>
      </c>
      <c r="E3631" s="190">
        <v>2.4654544176883064E-5</v>
      </c>
    </row>
    <row r="3632" spans="1:5" ht="60">
      <c r="A3632" s="135" t="s">
        <v>7109</v>
      </c>
      <c r="B3632" s="145" t="s">
        <v>7110</v>
      </c>
      <c r="C3632" s="150" t="s">
        <v>50</v>
      </c>
      <c r="D3632" s="172">
        <v>29.25</v>
      </c>
      <c r="E3632" s="183">
        <v>29.25</v>
      </c>
    </row>
    <row r="3633" spans="1:5" ht="60">
      <c r="A3633" s="135" t="s">
        <v>7111</v>
      </c>
      <c r="B3633" s="145" t="s">
        <v>7112</v>
      </c>
      <c r="C3633" s="150" t="s">
        <v>42</v>
      </c>
      <c r="D3633" s="177">
        <v>536.28240966796875</v>
      </c>
      <c r="E3633" s="188">
        <v>536.28240966796875</v>
      </c>
    </row>
    <row r="3634" spans="1:5" ht="60">
      <c r="A3634" s="135" t="s">
        <v>7113</v>
      </c>
      <c r="B3634" s="145" t="s">
        <v>7114</v>
      </c>
      <c r="C3634" s="150" t="s">
        <v>20</v>
      </c>
      <c r="D3634" s="177">
        <v>704.1422119140625</v>
      </c>
      <c r="E3634" s="188">
        <v>704.14227294921875</v>
      </c>
    </row>
    <row r="3635" spans="1:5" ht="45">
      <c r="A3635" s="135" t="s">
        <v>7115</v>
      </c>
      <c r="B3635" s="145" t="s">
        <v>7116</v>
      </c>
      <c r="C3635" s="150" t="s">
        <v>373</v>
      </c>
      <c r="D3635" s="171">
        <v>7.3511295318603516</v>
      </c>
      <c r="E3635" s="182">
        <v>7.3511295318603516</v>
      </c>
    </row>
    <row r="3636" spans="1:5" ht="60">
      <c r="A3636" s="135" t="s">
        <v>7117</v>
      </c>
      <c r="B3636" s="145" t="s">
        <v>7118</v>
      </c>
      <c r="C3636" s="150" t="s">
        <v>368</v>
      </c>
      <c r="D3636" s="173">
        <v>3539.390625</v>
      </c>
      <c r="E3636" s="184">
        <v>3539.390625</v>
      </c>
    </row>
    <row r="3637" spans="1:5" ht="60">
      <c r="A3637" s="135" t="s">
        <v>7119</v>
      </c>
      <c r="B3637" s="145" t="s">
        <v>7120</v>
      </c>
      <c r="C3637" s="150" t="s">
        <v>368</v>
      </c>
      <c r="D3637" s="177">
        <v>991.9022216796875</v>
      </c>
      <c r="E3637" s="188">
        <v>991.9022216796875</v>
      </c>
    </row>
    <row r="3638" spans="1:5" ht="60">
      <c r="A3638" s="135" t="s">
        <v>7121</v>
      </c>
      <c r="B3638" s="145" t="s">
        <v>7122</v>
      </c>
      <c r="C3638" s="150"/>
      <c r="D3638" s="171">
        <v>1.4086655378341675</v>
      </c>
      <c r="E3638" s="182">
        <v>1.4086655378341675</v>
      </c>
    </row>
    <row r="3639" spans="1:5" ht="45">
      <c r="A3639" s="135" t="s">
        <v>7123</v>
      </c>
      <c r="B3639" s="145" t="s">
        <v>7124</v>
      </c>
      <c r="C3639" s="150" t="s">
        <v>4743</v>
      </c>
      <c r="D3639" s="171">
        <v>7.9792776107788086</v>
      </c>
      <c r="E3639" s="182">
        <v>7.9792776107788086</v>
      </c>
    </row>
    <row r="3640" spans="1:5" ht="60">
      <c r="A3640" s="135" t="s">
        <v>7125</v>
      </c>
      <c r="B3640" s="145" t="s">
        <v>7126</v>
      </c>
      <c r="C3640" s="150" t="s">
        <v>373</v>
      </c>
      <c r="D3640" s="171">
        <v>2.239734411239624</v>
      </c>
      <c r="E3640" s="182">
        <v>2.239734411239624</v>
      </c>
    </row>
    <row r="3641" spans="1:5" ht="60">
      <c r="A3641" s="135" t="s">
        <v>7127</v>
      </c>
      <c r="B3641" s="145" t="s">
        <v>7128</v>
      </c>
      <c r="C3641" s="150" t="s">
        <v>6577</v>
      </c>
      <c r="D3641" s="178">
        <v>7.3493905365467072E-2</v>
      </c>
      <c r="E3641" s="189">
        <v>7.3493905365467072E-2</v>
      </c>
    </row>
    <row r="3642" spans="1:5" ht="60">
      <c r="A3642" s="135" t="s">
        <v>7129</v>
      </c>
      <c r="B3642" s="145" t="s">
        <v>7130</v>
      </c>
      <c r="C3642" s="150" t="s">
        <v>6580</v>
      </c>
      <c r="D3642" s="179">
        <v>3.0129451261018403E-5</v>
      </c>
      <c r="E3642" s="190">
        <v>3.0129451261018403E-5</v>
      </c>
    </row>
    <row r="3643" spans="1:5" ht="30">
      <c r="A3643" s="135" t="s">
        <v>7131</v>
      </c>
      <c r="B3643" s="145" t="s">
        <v>7132</v>
      </c>
      <c r="C3643" s="150" t="s">
        <v>50</v>
      </c>
      <c r="D3643" s="172">
        <v>15.279999732971191</v>
      </c>
      <c r="E3643" s="183">
        <v>15.279999732971191</v>
      </c>
    </row>
    <row r="3644" spans="1:5" ht="30">
      <c r="A3644" s="135" t="s">
        <v>7133</v>
      </c>
      <c r="B3644" s="145" t="s">
        <v>7134</v>
      </c>
      <c r="C3644" s="150" t="s">
        <v>42</v>
      </c>
      <c r="D3644" s="177">
        <v>457.45724487304687</v>
      </c>
      <c r="E3644" s="188">
        <v>457.45724487304687</v>
      </c>
    </row>
    <row r="3645" spans="1:5" ht="30">
      <c r="A3645" s="135" t="s">
        <v>7135</v>
      </c>
      <c r="B3645" s="145" t="s">
        <v>7136</v>
      </c>
      <c r="C3645" s="150" t="s">
        <v>20</v>
      </c>
      <c r="D3645" s="172">
        <v>45.318920135498047</v>
      </c>
      <c r="E3645" s="183">
        <v>45.318920135498047</v>
      </c>
    </row>
    <row r="3646" spans="1:5" ht="30">
      <c r="A3646" s="135" t="s">
        <v>7137</v>
      </c>
      <c r="B3646" s="145" t="s">
        <v>7138</v>
      </c>
      <c r="C3646" s="150" t="s">
        <v>373</v>
      </c>
      <c r="D3646" s="171">
        <v>7.4393095970153809</v>
      </c>
      <c r="E3646" s="182">
        <v>7.4393095970153809</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1.3031277656555176</v>
      </c>
      <c r="E3649" s="182">
        <v>1.3031277656555176</v>
      </c>
    </row>
    <row r="3650" spans="1:5" ht="30">
      <c r="A3650" s="135" t="s">
        <v>7145</v>
      </c>
      <c r="B3650" s="145" t="s">
        <v>7146</v>
      </c>
      <c r="C3650" s="150" t="s">
        <v>4743</v>
      </c>
      <c r="D3650" s="171">
        <v>4.5989398956298828</v>
      </c>
      <c r="E3650" s="182">
        <v>4.5989398956298828</v>
      </c>
    </row>
    <row r="3651" spans="1:5" ht="30">
      <c r="A3651" s="135" t="s">
        <v>7147</v>
      </c>
      <c r="B3651" s="145" t="s">
        <v>7148</v>
      </c>
      <c r="C3651" s="150" t="s">
        <v>373</v>
      </c>
      <c r="D3651" s="171">
        <v>2.1633517742156982</v>
      </c>
      <c r="E3651" s="182">
        <v>2.1633517742156982</v>
      </c>
    </row>
    <row r="3652" spans="1:5" ht="30">
      <c r="A3652" s="135" t="s">
        <v>7149</v>
      </c>
      <c r="B3652" s="145" t="s">
        <v>7150</v>
      </c>
      <c r="C3652" s="150" t="s">
        <v>6577</v>
      </c>
      <c r="D3652" s="178">
        <v>6.2714718282222748E-2</v>
      </c>
      <c r="E3652" s="189">
        <v>6.2714718282222748E-2</v>
      </c>
    </row>
    <row r="3653" spans="1:5" ht="30">
      <c r="A3653" s="135" t="s">
        <v>7151</v>
      </c>
      <c r="B3653" s="145" t="s">
        <v>7152</v>
      </c>
      <c r="C3653" s="150" t="s">
        <v>6580</v>
      </c>
      <c r="D3653" s="179">
        <v>2.6834692107513547E-5</v>
      </c>
      <c r="E3653" s="190">
        <v>2.6834692107513547E-5</v>
      </c>
    </row>
    <row r="3654" spans="1:5" ht="30">
      <c r="A3654" s="135" t="s">
        <v>7153</v>
      </c>
      <c r="B3654" s="145" t="s">
        <v>7154</v>
      </c>
      <c r="C3654" s="150" t="s">
        <v>50</v>
      </c>
      <c r="D3654" s="171">
        <v>5.9489002227783203</v>
      </c>
      <c r="E3654" s="182">
        <v>5.9489002227783203</v>
      </c>
    </row>
    <row r="3655" spans="1:5" ht="30">
      <c r="A3655" s="135" t="s">
        <v>7155</v>
      </c>
      <c r="B3655" s="145" t="s">
        <v>7156</v>
      </c>
      <c r="C3655" s="150" t="s">
        <v>42</v>
      </c>
      <c r="D3655" s="177">
        <v>350.38259887695312</v>
      </c>
      <c r="E3655" s="188">
        <v>350.38259887695312</v>
      </c>
    </row>
    <row r="3656" spans="1:5" ht="30">
      <c r="A3656" s="135" t="s">
        <v>7157</v>
      </c>
      <c r="B3656" s="145" t="s">
        <v>7158</v>
      </c>
      <c r="C3656" s="150" t="s">
        <v>20</v>
      </c>
      <c r="D3656" s="172">
        <v>28.812873840332031</v>
      </c>
      <c r="E3656" s="183">
        <v>28.812873840332031</v>
      </c>
    </row>
    <row r="3657" spans="1:5" ht="30">
      <c r="A3657" s="135" t="s">
        <v>7159</v>
      </c>
      <c r="B3657" s="145" t="s">
        <v>7160</v>
      </c>
      <c r="C3657" s="150" t="s">
        <v>373</v>
      </c>
      <c r="D3657" s="171">
        <v>7.5533833503723145</v>
      </c>
      <c r="E3657" s="182">
        <v>7.5533833503723145</v>
      </c>
    </row>
    <row r="3658" spans="1:5" ht="30">
      <c r="A3658" s="135" t="s">
        <v>7161</v>
      </c>
      <c r="B3658" s="145" t="s">
        <v>7162</v>
      </c>
      <c r="C3658" s="150" t="s">
        <v>368</v>
      </c>
      <c r="D3658" s="173">
        <v>3166.999755859375</v>
      </c>
      <c r="E3658" s="184">
        <v>3166.999755859375</v>
      </c>
    </row>
    <row r="3659" spans="1:5" ht="30">
      <c r="A3659" s="135" t="s">
        <v>7163</v>
      </c>
      <c r="B3659" s="145" t="s">
        <v>7164</v>
      </c>
      <c r="C3659" s="150" t="s">
        <v>368</v>
      </c>
      <c r="D3659" s="177">
        <v>619.5111083984375</v>
      </c>
      <c r="E3659" s="188">
        <v>619.5111083984375</v>
      </c>
    </row>
    <row r="3660" spans="1:5" ht="30">
      <c r="A3660" s="135" t="s">
        <v>7165</v>
      </c>
      <c r="B3660" s="145" t="s">
        <v>7166</v>
      </c>
      <c r="C3660" s="150"/>
      <c r="D3660" s="171">
        <v>1.1970717906951904</v>
      </c>
      <c r="E3660" s="182">
        <v>1.1970717906951904</v>
      </c>
    </row>
    <row r="3661" spans="1:5" ht="30">
      <c r="A3661" s="135" t="s">
        <v>7167</v>
      </c>
      <c r="B3661" s="145" t="s">
        <v>7168</v>
      </c>
      <c r="C3661" s="150" t="s">
        <v>4743</v>
      </c>
      <c r="D3661" s="171">
        <v>2.0891320705413818</v>
      </c>
      <c r="E3661" s="182">
        <v>2.0891320705413818</v>
      </c>
    </row>
    <row r="3662" spans="1:5" ht="30">
      <c r="A3662" s="135" t="s">
        <v>7169</v>
      </c>
      <c r="B3662" s="145" t="s">
        <v>7170</v>
      </c>
      <c r="C3662" s="150" t="s">
        <v>373</v>
      </c>
      <c r="D3662" s="171">
        <v>2.0797109603881836</v>
      </c>
      <c r="E3662" s="182">
        <v>2.0797109603881836</v>
      </c>
    </row>
    <row r="3663" spans="1:5" ht="30">
      <c r="A3663" s="135" t="s">
        <v>7171</v>
      </c>
      <c r="B3663" s="145" t="s">
        <v>7172</v>
      </c>
      <c r="C3663" s="150" t="s">
        <v>6577</v>
      </c>
      <c r="D3663" s="178">
        <v>4.9497552216053009E-2</v>
      </c>
      <c r="E3663" s="189">
        <v>4.9497552216053009E-2</v>
      </c>
    </row>
    <row r="3664" spans="1:5" ht="30">
      <c r="A3664" s="135" t="s">
        <v>7173</v>
      </c>
      <c r="B3664" s="145" t="s">
        <v>7174</v>
      </c>
      <c r="C3664" s="150" t="s">
        <v>6580</v>
      </c>
      <c r="D3664" s="179">
        <v>2.2365029508364387E-5</v>
      </c>
      <c r="E3664" s="190">
        <v>2.2365029508364387E-5</v>
      </c>
    </row>
    <row r="3665" spans="1:5" ht="30">
      <c r="A3665" s="135" t="s">
        <v>7175</v>
      </c>
      <c r="B3665" s="145" t="s">
        <v>7176</v>
      </c>
      <c r="C3665" s="150" t="s">
        <v>50</v>
      </c>
      <c r="D3665" s="171">
        <v>4.4000000953674316</v>
      </c>
      <c r="E3665" s="182">
        <v>4.4000000953674316</v>
      </c>
    </row>
    <row r="3666" spans="1:5" ht="30">
      <c r="A3666" s="135" t="s">
        <v>7177</v>
      </c>
      <c r="B3666" s="145" t="s">
        <v>7178</v>
      </c>
      <c r="C3666" s="150" t="s">
        <v>42</v>
      </c>
      <c r="D3666" s="177">
        <v>312.70965576171875</v>
      </c>
      <c r="E3666" s="188">
        <v>312.70965576171875</v>
      </c>
    </row>
    <row r="3667" spans="1:5" ht="30">
      <c r="A3667" s="135" t="s">
        <v>7179</v>
      </c>
      <c r="B3667" s="145" t="s">
        <v>7180</v>
      </c>
      <c r="C3667" s="150" t="s">
        <v>20</v>
      </c>
      <c r="D3667" s="172">
        <v>22.360771179199219</v>
      </c>
      <c r="E3667" s="183">
        <v>22.360771179199219</v>
      </c>
    </row>
    <row r="3668" spans="1:5" ht="30">
      <c r="A3668" s="135" t="s">
        <v>7181</v>
      </c>
      <c r="B3668" s="145" t="s">
        <v>7182</v>
      </c>
      <c r="C3668" s="150" t="s">
        <v>373</v>
      </c>
      <c r="D3668" s="171">
        <v>7.5675516128540039</v>
      </c>
      <c r="E3668" s="182">
        <v>7.5675516128540039</v>
      </c>
    </row>
    <row r="3669" spans="1:5" ht="30">
      <c r="A3669" s="135" t="s">
        <v>7183</v>
      </c>
      <c r="B3669" s="145" t="s">
        <v>7184</v>
      </c>
      <c r="C3669" s="150" t="s">
        <v>368</v>
      </c>
      <c r="D3669" s="173">
        <v>3092.267333984375</v>
      </c>
      <c r="E3669" s="184">
        <v>3092.267333984375</v>
      </c>
    </row>
    <row r="3670" spans="1:5" ht="30">
      <c r="A3670" s="135" t="s">
        <v>7185</v>
      </c>
      <c r="B3670" s="145" t="s">
        <v>7186</v>
      </c>
      <c r="C3670" s="150" t="s">
        <v>368</v>
      </c>
      <c r="D3670" s="177">
        <v>544.7789306640625</v>
      </c>
      <c r="E3670" s="188">
        <v>544.7789306640625</v>
      </c>
    </row>
    <row r="3671" spans="1:5" ht="30">
      <c r="A3671" s="135" t="s">
        <v>7187</v>
      </c>
      <c r="B3671" s="145" t="s">
        <v>7188</v>
      </c>
      <c r="C3671" s="150"/>
      <c r="D3671" s="171">
        <v>1.1648333072662354</v>
      </c>
      <c r="E3671" s="182">
        <v>1.1648333072662354</v>
      </c>
    </row>
    <row r="3672" spans="1:5" ht="30">
      <c r="A3672" s="135" t="s">
        <v>7189</v>
      </c>
      <c r="B3672" s="145" t="s">
        <v>7190</v>
      </c>
      <c r="C3672" s="150" t="s">
        <v>4743</v>
      </c>
      <c r="D3672" s="171">
        <v>1.6434887647628784</v>
      </c>
      <c r="E3672" s="182">
        <v>1.6434887647628784</v>
      </c>
    </row>
    <row r="3673" spans="1:5" ht="30">
      <c r="A3673" s="135" t="s">
        <v>7191</v>
      </c>
      <c r="B3673" s="145" t="s">
        <v>7192</v>
      </c>
      <c r="C3673" s="150" t="s">
        <v>373</v>
      </c>
      <c r="D3673" s="171">
        <v>2.0578422546386719</v>
      </c>
      <c r="E3673" s="182">
        <v>2.0578422546386719</v>
      </c>
    </row>
    <row r="3674" spans="1:5" ht="30">
      <c r="A3674" s="135" t="s">
        <v>7193</v>
      </c>
      <c r="B3674" s="145" t="s">
        <v>7194</v>
      </c>
      <c r="C3674" s="150" t="s">
        <v>6577</v>
      </c>
      <c r="D3674" s="178">
        <v>4.5228671282529831E-2</v>
      </c>
      <c r="E3674" s="189">
        <v>4.5228671282529831E-2</v>
      </c>
    </row>
    <row r="3675" spans="1:5" ht="30">
      <c r="A3675" s="135" t="s">
        <v>7195</v>
      </c>
      <c r="B3675" s="145" t="s">
        <v>7196</v>
      </c>
      <c r="C3675" s="150" t="s">
        <v>6580</v>
      </c>
      <c r="D3675" s="179">
        <v>2.0795079763047397E-5</v>
      </c>
      <c r="E3675" s="190">
        <v>2.0795079763047397E-5</v>
      </c>
    </row>
    <row r="3676" spans="1:5" ht="30">
      <c r="A3676" s="135" t="s">
        <v>7197</v>
      </c>
      <c r="B3676" s="145" t="s">
        <v>7198</v>
      </c>
      <c r="C3676" s="150" t="s">
        <v>50</v>
      </c>
      <c r="D3676" s="171">
        <v>2.4900000095367432</v>
      </c>
      <c r="E3676" s="182">
        <v>2.4900000095367432</v>
      </c>
    </row>
    <row r="3677" spans="1:5" ht="30">
      <c r="A3677" s="135" t="s">
        <v>7199</v>
      </c>
      <c r="B3677" s="145" t="s">
        <v>7200</v>
      </c>
      <c r="C3677" s="150" t="s">
        <v>42</v>
      </c>
      <c r="D3677" s="177">
        <v>244.79794311523437</v>
      </c>
      <c r="E3677" s="188">
        <v>244.79794311523437</v>
      </c>
    </row>
    <row r="3678" spans="1:5" ht="30">
      <c r="A3678" s="135" t="s">
        <v>7201</v>
      </c>
      <c r="B3678" s="145" t="s">
        <v>7202</v>
      </c>
      <c r="C3678" s="150" t="s">
        <v>20</v>
      </c>
      <c r="D3678" s="172">
        <v>22.18638801574707</v>
      </c>
      <c r="E3678" s="183">
        <v>22.18638801574707</v>
      </c>
    </row>
    <row r="3679" spans="1:5" ht="30">
      <c r="A3679" s="135" t="s">
        <v>7203</v>
      </c>
      <c r="B3679" s="145" t="s">
        <v>7204</v>
      </c>
      <c r="C3679" s="150" t="s">
        <v>373</v>
      </c>
      <c r="D3679" s="171">
        <v>7.586341381072998</v>
      </c>
      <c r="E3679" s="182">
        <v>7.586341381072998</v>
      </c>
    </row>
    <row r="3680" spans="1:5" ht="30">
      <c r="A3680" s="135" t="s">
        <v>7205</v>
      </c>
      <c r="B3680" s="145" t="s">
        <v>7206</v>
      </c>
      <c r="C3680" s="150" t="s">
        <v>368</v>
      </c>
      <c r="D3680" s="176">
        <v>2959.127197265625</v>
      </c>
      <c r="E3680" s="187">
        <v>2959.127197265625</v>
      </c>
    </row>
    <row r="3681" spans="1:5" ht="30">
      <c r="A3681" s="135" t="s">
        <v>7207</v>
      </c>
      <c r="B3681" s="145" t="s">
        <v>7208</v>
      </c>
      <c r="C3681" s="150" t="s">
        <v>368</v>
      </c>
      <c r="D3681" s="177">
        <v>411.63861083984375</v>
      </c>
      <c r="E3681" s="188">
        <v>411.63861083984375</v>
      </c>
    </row>
    <row r="3682" spans="1:5" ht="30">
      <c r="A3682" s="135" t="s">
        <v>7209</v>
      </c>
      <c r="B3682" s="145" t="s">
        <v>7210</v>
      </c>
      <c r="C3682" s="150"/>
      <c r="D3682" s="171">
        <v>1.1113033294677734</v>
      </c>
      <c r="E3682" s="182">
        <v>1.1113033294677734</v>
      </c>
    </row>
    <row r="3683" spans="1:5" ht="30">
      <c r="A3683" s="135" t="s">
        <v>7211</v>
      </c>
      <c r="B3683" s="145" t="s">
        <v>7212</v>
      </c>
      <c r="C3683" s="150" t="s">
        <v>4743</v>
      </c>
      <c r="D3683" s="171">
        <v>1.0510971546173096</v>
      </c>
      <c r="E3683" s="182">
        <v>1.0510971546173096</v>
      </c>
    </row>
    <row r="3684" spans="1:5" ht="30">
      <c r="A3684" s="135" t="s">
        <v>7213</v>
      </c>
      <c r="B3684" s="145" t="s">
        <v>7214</v>
      </c>
      <c r="C3684" s="150" t="s">
        <v>373</v>
      </c>
      <c r="D3684" s="171">
        <v>2.0247039794921875</v>
      </c>
      <c r="E3684" s="182">
        <v>2.0247039794921875</v>
      </c>
    </row>
    <row r="3685" spans="1:5" ht="30">
      <c r="A3685" s="135" t="s">
        <v>7215</v>
      </c>
      <c r="B3685" s="145" t="s">
        <v>7216</v>
      </c>
      <c r="C3685" s="150" t="s">
        <v>6577</v>
      </c>
      <c r="D3685" s="178">
        <v>3.7975005805492401E-2</v>
      </c>
      <c r="E3685" s="189">
        <v>3.7975005805492401E-2</v>
      </c>
    </row>
    <row r="3686" spans="1:5" ht="30">
      <c r="A3686" s="135" t="s">
        <v>7217</v>
      </c>
      <c r="B3686" s="145" t="s">
        <v>7218</v>
      </c>
      <c r="C3686" s="150" t="s">
        <v>6580</v>
      </c>
      <c r="D3686" s="179">
        <v>1.798740413505584E-5</v>
      </c>
      <c r="E3686" s="190">
        <v>1.798740413505584E-5</v>
      </c>
    </row>
    <row r="3687" spans="1:5" ht="30">
      <c r="A3687" s="135" t="s">
        <v>7219</v>
      </c>
      <c r="B3687" s="145" t="s">
        <v>7220</v>
      </c>
      <c r="C3687" s="150" t="s">
        <v>50</v>
      </c>
      <c r="D3687" s="171">
        <v>1.6499999761581421</v>
      </c>
      <c r="E3687" s="182">
        <v>1.6499999761581421</v>
      </c>
    </row>
    <row r="3688" spans="1:5" ht="30">
      <c r="A3688" s="135" t="s">
        <v>7221</v>
      </c>
      <c r="B3688" s="145" t="s">
        <v>7222</v>
      </c>
      <c r="C3688" s="150" t="s">
        <v>42</v>
      </c>
      <c r="D3688" s="177">
        <v>200.13783264160156</v>
      </c>
      <c r="E3688" s="188">
        <v>200.13783264160156</v>
      </c>
    </row>
    <row r="3689" spans="1:5" ht="30">
      <c r="A3689" s="135" t="s">
        <v>7223</v>
      </c>
      <c r="B3689" s="145" t="s">
        <v>7224</v>
      </c>
      <c r="C3689" s="150" t="s">
        <v>20</v>
      </c>
      <c r="D3689" s="172">
        <v>12.530732154846191</v>
      </c>
      <c r="E3689" s="183">
        <v>12.530732154846191</v>
      </c>
    </row>
    <row r="3690" spans="1:5" ht="30">
      <c r="A3690" s="135" t="s">
        <v>7225</v>
      </c>
      <c r="B3690" s="145" t="s">
        <v>7226</v>
      </c>
      <c r="C3690" s="150" t="s">
        <v>373</v>
      </c>
      <c r="D3690" s="171">
        <v>7.6001486778259277</v>
      </c>
      <c r="E3690" s="182">
        <v>7.6001486778259277</v>
      </c>
    </row>
    <row r="3691" spans="1:5" ht="30">
      <c r="A3691" s="135" t="s">
        <v>7227</v>
      </c>
      <c r="B3691" s="145" t="s">
        <v>7228</v>
      </c>
      <c r="C3691" s="150" t="s">
        <v>368</v>
      </c>
      <c r="D3691" s="176">
        <v>2872.71142578125</v>
      </c>
      <c r="E3691" s="187">
        <v>2872.71142578125</v>
      </c>
    </row>
    <row r="3692" spans="1:5" ht="30">
      <c r="A3692" s="135" t="s">
        <v>7229</v>
      </c>
      <c r="B3692" s="145" t="s">
        <v>7230</v>
      </c>
      <c r="C3692" s="150" t="s">
        <v>368</v>
      </c>
      <c r="D3692" s="177">
        <v>325.22299194335937</v>
      </c>
      <c r="E3692" s="188">
        <v>325.22299194335937</v>
      </c>
    </row>
    <row r="3693" spans="1:5" ht="30">
      <c r="A3693" s="135" t="s">
        <v>7231</v>
      </c>
      <c r="B3693" s="145" t="s">
        <v>7232</v>
      </c>
      <c r="C3693" s="150"/>
      <c r="D3693" s="171">
        <v>1.0790150165557861</v>
      </c>
      <c r="E3693" s="182">
        <v>1.0790150165557861</v>
      </c>
    </row>
    <row r="3694" spans="1:5" ht="30">
      <c r="A3694" s="135" t="s">
        <v>7233</v>
      </c>
      <c r="B3694" s="145" t="s">
        <v>7234</v>
      </c>
      <c r="C3694" s="150" t="s">
        <v>4743</v>
      </c>
      <c r="D3694" s="178">
        <v>0.76189708709716797</v>
      </c>
      <c r="E3694" s="189">
        <v>0.76189708709716797</v>
      </c>
    </row>
    <row r="3695" spans="1:5" ht="30">
      <c r="A3695" s="135" t="s">
        <v>7235</v>
      </c>
      <c r="B3695" s="145" t="s">
        <v>7236</v>
      </c>
      <c r="C3695" s="150" t="s">
        <v>373</v>
      </c>
      <c r="D3695" s="171">
        <v>2.0058627128601074</v>
      </c>
      <c r="E3695" s="182">
        <v>2.0058627128601074</v>
      </c>
    </row>
    <row r="3696" spans="1:5" ht="30">
      <c r="A3696" s="135" t="s">
        <v>7237</v>
      </c>
      <c r="B3696" s="145" t="s">
        <v>7238</v>
      </c>
      <c r="C3696" s="150" t="s">
        <v>6577</v>
      </c>
      <c r="D3696" s="178">
        <v>3.3518452197313309E-2</v>
      </c>
      <c r="E3696" s="189">
        <v>3.3518452197313309E-2</v>
      </c>
    </row>
    <row r="3697" spans="1:5" ht="30">
      <c r="A3697" s="135" t="s">
        <v>7239</v>
      </c>
      <c r="B3697" s="145" t="s">
        <v>7240</v>
      </c>
      <c r="C3697" s="150" t="s">
        <v>6580</v>
      </c>
      <c r="D3697" s="179">
        <v>1.6173538824659772E-5</v>
      </c>
      <c r="E3697" s="190">
        <v>1.6173538824659772E-5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137.51678466796875</v>
      </c>
      <c r="E3699" s="188">
        <v>137.51678466796875</v>
      </c>
    </row>
    <row r="3700" spans="1:5" ht="30">
      <c r="A3700" s="135" t="s">
        <v>7245</v>
      </c>
      <c r="B3700" s="145" t="s">
        <v>7246</v>
      </c>
      <c r="C3700" s="150" t="s">
        <v>20</v>
      </c>
      <c r="D3700" s="172">
        <v>33.457859039306641</v>
      </c>
      <c r="E3700" s="183">
        <v>33.457859039306641</v>
      </c>
    </row>
    <row r="3701" spans="1:5" ht="30">
      <c r="A3701" s="135" t="s">
        <v>7247</v>
      </c>
      <c r="B3701" s="145" t="s">
        <v>7248</v>
      </c>
      <c r="C3701" s="150" t="s">
        <v>373</v>
      </c>
      <c r="D3701" s="171">
        <v>7.6214175224304199</v>
      </c>
      <c r="E3701" s="182">
        <v>7.6214175224304199</v>
      </c>
    </row>
    <row r="3702" spans="1:5" ht="30">
      <c r="A3702" s="135" t="s">
        <v>7249</v>
      </c>
      <c r="B3702" s="145" t="s">
        <v>7250</v>
      </c>
      <c r="C3702" s="150" t="s">
        <v>368</v>
      </c>
      <c r="D3702" s="176">
        <v>2752.83203125</v>
      </c>
      <c r="E3702" s="187">
        <v>2752.83203125</v>
      </c>
    </row>
    <row r="3703" spans="1:5" ht="30">
      <c r="A3703" s="135" t="s">
        <v>7251</v>
      </c>
      <c r="B3703" s="145" t="s">
        <v>7252</v>
      </c>
      <c r="C3703" s="150" t="s">
        <v>368</v>
      </c>
      <c r="D3703" s="177">
        <v>205.34336853027344</v>
      </c>
      <c r="E3703" s="188">
        <v>205.34336853027344</v>
      </c>
    </row>
    <row r="3704" spans="1:5" ht="30">
      <c r="A3704" s="135" t="s">
        <v>7253</v>
      </c>
      <c r="B3704" s="145" t="s">
        <v>7254</v>
      </c>
      <c r="C3704" s="150"/>
      <c r="D3704" s="171">
        <v>1.0370440483093262</v>
      </c>
      <c r="E3704" s="182">
        <v>1.0370440483093262</v>
      </c>
    </row>
    <row r="3705" spans="1:5" ht="30">
      <c r="A3705" s="135" t="s">
        <v>7255</v>
      </c>
      <c r="B3705" s="145" t="s">
        <v>7256</v>
      </c>
      <c r="C3705" s="150" t="s">
        <v>4743</v>
      </c>
      <c r="D3705" s="178">
        <v>0.46286165714263916</v>
      </c>
      <c r="E3705" s="189">
        <v>0.46286165714263916</v>
      </c>
    </row>
    <row r="3706" spans="1:5" ht="30">
      <c r="A3706" s="135" t="s">
        <v>7257</v>
      </c>
      <c r="B3706" s="145" t="s">
        <v>7258</v>
      </c>
      <c r="C3706" s="150" t="s">
        <v>373</v>
      </c>
      <c r="D3706" s="171">
        <v>1.980982780456543</v>
      </c>
      <c r="E3706" s="182">
        <v>1.980982780456543</v>
      </c>
    </row>
    <row r="3707" spans="1:5" ht="30">
      <c r="A3707" s="135" t="s">
        <v>7259</v>
      </c>
      <c r="B3707" s="145" t="s">
        <v>7260</v>
      </c>
      <c r="C3707" s="150" t="s">
        <v>6577</v>
      </c>
      <c r="D3707" s="178">
        <v>2.7708327397704124E-2</v>
      </c>
      <c r="E3707" s="189">
        <v>2.7708327397704124E-2</v>
      </c>
    </row>
    <row r="3708" spans="1:5" ht="30">
      <c r="A3708" s="135" t="s">
        <v>7261</v>
      </c>
      <c r="B3708" s="145" t="s">
        <v>7262</v>
      </c>
      <c r="C3708" s="150" t="s">
        <v>6580</v>
      </c>
      <c r="D3708" s="179">
        <v>1.3712735380977392E-5</v>
      </c>
      <c r="E3708" s="190">
        <v>1.3712735380977392E-5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580.5870361328125</v>
      </c>
      <c r="E3711" s="188">
        <v>580.587158203125</v>
      </c>
    </row>
    <row r="3712" spans="1:5" ht="45">
      <c r="A3712" s="135" t="s">
        <v>7269</v>
      </c>
      <c r="B3712" s="145" t="s">
        <v>7270</v>
      </c>
      <c r="C3712" s="150" t="s">
        <v>373</v>
      </c>
      <c r="D3712" s="171">
        <v>7.6416168212890625</v>
      </c>
      <c r="E3712" s="182">
        <v>7.6416168212890625</v>
      </c>
    </row>
    <row r="3713" spans="1:5" ht="45">
      <c r="A3713" s="135" t="s">
        <v>7271</v>
      </c>
      <c r="B3713" s="145" t="s">
        <v>7272</v>
      </c>
      <c r="C3713" s="150" t="s">
        <v>368</v>
      </c>
      <c r="D3713" s="176">
        <v>2447.263671875</v>
      </c>
      <c r="E3713" s="187">
        <v>2447.263671875</v>
      </c>
    </row>
    <row r="3714" spans="1:5" ht="45">
      <c r="A3714" s="135" t="s">
        <v>7273</v>
      </c>
      <c r="B3714" s="145" t="s">
        <v>7274</v>
      </c>
      <c r="C3714" s="150" t="s">
        <v>368</v>
      </c>
      <c r="D3714" s="177">
        <v>-100.22480773925781</v>
      </c>
      <c r="E3714" s="188">
        <v>-100.22480773925781</v>
      </c>
    </row>
    <row r="3715" spans="1:5" ht="45">
      <c r="A3715" s="135" t="s">
        <v>7275</v>
      </c>
      <c r="B3715" s="145" t="s">
        <v>7276</v>
      </c>
      <c r="C3715" s="150"/>
      <c r="D3715" s="178">
        <v>0.93999201059341431</v>
      </c>
      <c r="E3715" s="189">
        <v>0.93999201059341431</v>
      </c>
    </row>
    <row r="3716" spans="1:5" ht="45">
      <c r="A3716" s="135" t="s">
        <v>7277</v>
      </c>
      <c r="B3716" s="145" t="s">
        <v>7278</v>
      </c>
      <c r="C3716" s="150" t="s">
        <v>4743</v>
      </c>
      <c r="D3716" s="178">
        <v>8.608352392911911E-2</v>
      </c>
      <c r="E3716" s="189">
        <v>8.608352392911911E-2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10.45046329498291</v>
      </c>
      <c r="E3720" s="183">
        <v>10.45046329498291</v>
      </c>
    </row>
    <row r="3721" spans="1:5" ht="30">
      <c r="A3721" s="135" t="s">
        <v>7287</v>
      </c>
      <c r="B3721" s="145" t="s">
        <v>7288</v>
      </c>
      <c r="C3721" s="150" t="s">
        <v>42</v>
      </c>
      <c r="D3721" s="177">
        <v>147.58473205566406</v>
      </c>
      <c r="E3721" s="188">
        <v>147.58473205566406</v>
      </c>
    </row>
    <row r="3722" spans="1:5" ht="30">
      <c r="A3722" s="135" t="s">
        <v>7289</v>
      </c>
      <c r="B3722" s="145" t="s">
        <v>7290</v>
      </c>
      <c r="C3722" s="150" t="s">
        <v>20</v>
      </c>
      <c r="D3722" s="177">
        <v>797.2730712890625</v>
      </c>
      <c r="E3722" s="188">
        <v>797.2730712890625</v>
      </c>
    </row>
    <row r="3723" spans="1:5" ht="30">
      <c r="A3723" s="135" t="s">
        <v>7291</v>
      </c>
      <c r="B3723" s="145" t="s">
        <v>7292</v>
      </c>
      <c r="C3723" s="150" t="s">
        <v>373</v>
      </c>
      <c r="D3723" s="171">
        <v>1.8166717290878296</v>
      </c>
      <c r="E3723" s="182">
        <v>1.8166717290878296</v>
      </c>
    </row>
    <row r="3724" spans="1:5" ht="30">
      <c r="A3724" s="135" t="s">
        <v>7293</v>
      </c>
      <c r="B3724" s="145" t="s">
        <v>7294</v>
      </c>
      <c r="C3724" s="150" t="s">
        <v>368</v>
      </c>
      <c r="D3724" s="177">
        <v>622.11346435546875</v>
      </c>
      <c r="E3724" s="188">
        <v>622.11346435546875</v>
      </c>
    </row>
    <row r="3725" spans="1:5" ht="30">
      <c r="A3725" s="135" t="s">
        <v>7295</v>
      </c>
      <c r="B3725" s="145" t="s">
        <v>7296</v>
      </c>
      <c r="C3725" s="150" t="s">
        <v>368</v>
      </c>
      <c r="D3725" s="176">
        <v>-1925.375</v>
      </c>
      <c r="E3725" s="187">
        <v>-1925.375</v>
      </c>
    </row>
    <row r="3726" spans="1:5" ht="30">
      <c r="A3726" s="135" t="s">
        <v>7297</v>
      </c>
      <c r="B3726" s="145" t="s">
        <v>7298</v>
      </c>
      <c r="C3726" s="150"/>
      <c r="D3726" s="178">
        <v>-7.4254684150218964E-2</v>
      </c>
      <c r="E3726" s="189">
        <v>-7.4254684150218964E-2</v>
      </c>
    </row>
    <row r="3727" spans="1:5" ht="30">
      <c r="A3727" s="135" t="s">
        <v>7299</v>
      </c>
      <c r="B3727" s="145" t="s">
        <v>7300</v>
      </c>
      <c r="C3727" s="150" t="s">
        <v>4743</v>
      </c>
      <c r="D3727" s="177">
        <v>919.62091064453125</v>
      </c>
      <c r="E3727" s="188">
        <v>919.62091064453125</v>
      </c>
    </row>
    <row r="3728" spans="1:5" ht="30">
      <c r="A3728" s="135" t="s">
        <v>7301</v>
      </c>
      <c r="B3728" s="145" t="s">
        <v>7302</v>
      </c>
      <c r="C3728" s="150" t="s">
        <v>373</v>
      </c>
      <c r="D3728" s="171">
        <v>4.3015398979187012</v>
      </c>
      <c r="E3728" s="182">
        <v>4.3015398979187012</v>
      </c>
    </row>
    <row r="3729" spans="1:5" ht="30">
      <c r="A3729" s="135" t="s">
        <v>7303</v>
      </c>
      <c r="B3729" s="145" t="s">
        <v>7304</v>
      </c>
      <c r="C3729" s="150" t="s">
        <v>6577</v>
      </c>
      <c r="D3729" s="178">
        <v>0.68513906002044678</v>
      </c>
      <c r="E3729" s="189">
        <v>0.68513906002044678</v>
      </c>
    </row>
    <row r="3730" spans="1:5" ht="30">
      <c r="A3730" s="135" t="s">
        <v>7305</v>
      </c>
      <c r="B3730" s="145" t="s">
        <v>7306</v>
      </c>
      <c r="C3730" s="150" t="s">
        <v>6580</v>
      </c>
      <c r="D3730" s="181">
        <v>1.8539659504313022E-4</v>
      </c>
      <c r="E3730" s="192">
        <v>1.8539659504313022E-4</v>
      </c>
    </row>
    <row r="3731" spans="1:5" ht="30">
      <c r="A3731" s="135" t="s">
        <v>7307</v>
      </c>
      <c r="B3731" s="145" t="s">
        <v>7308</v>
      </c>
      <c r="C3731" s="150" t="s">
        <v>50</v>
      </c>
      <c r="D3731" s="172">
        <v>10.45046329498291</v>
      </c>
      <c r="E3731" s="183">
        <v>10.45046329498291</v>
      </c>
    </row>
    <row r="3732" spans="1:5" ht="30">
      <c r="A3732" s="135" t="s">
        <v>7309</v>
      </c>
      <c r="B3732" s="145" t="s">
        <v>7310</v>
      </c>
      <c r="C3732" s="150" t="s">
        <v>42</v>
      </c>
      <c r="D3732" s="177">
        <v>147.58473205566406</v>
      </c>
      <c r="E3732" s="188">
        <v>147.58473205566406</v>
      </c>
    </row>
    <row r="3733" spans="1:5" ht="30">
      <c r="A3733" s="135" t="s">
        <v>7311</v>
      </c>
      <c r="B3733" s="145" t="s">
        <v>7312</v>
      </c>
      <c r="C3733" s="150" t="s">
        <v>20</v>
      </c>
      <c r="D3733" s="177">
        <v>398.63653564453125</v>
      </c>
      <c r="E3733" s="188">
        <v>398.63653564453125</v>
      </c>
    </row>
    <row r="3734" spans="1:5" ht="30">
      <c r="A3734" s="135" t="s">
        <v>7313</v>
      </c>
      <c r="B3734" s="145" t="s">
        <v>7314</v>
      </c>
      <c r="C3734" s="150" t="s">
        <v>373</v>
      </c>
      <c r="D3734" s="171">
        <v>1.8166717290878296</v>
      </c>
      <c r="E3734" s="182">
        <v>1.8166717290878296</v>
      </c>
    </row>
    <row r="3735" spans="1:5" ht="30">
      <c r="A3735" s="135" t="s">
        <v>7315</v>
      </c>
      <c r="B3735" s="145" t="s">
        <v>7316</v>
      </c>
      <c r="C3735" s="150" t="s">
        <v>368</v>
      </c>
      <c r="D3735" s="177">
        <v>622.11346435546875</v>
      </c>
      <c r="E3735" s="188">
        <v>622.11346435546875</v>
      </c>
    </row>
    <row r="3736" spans="1:5" ht="30">
      <c r="A3736" s="135" t="s">
        <v>7317</v>
      </c>
      <c r="B3736" s="145" t="s">
        <v>7318</v>
      </c>
      <c r="C3736" s="150" t="s">
        <v>368</v>
      </c>
      <c r="D3736" s="176">
        <v>-1925.375</v>
      </c>
      <c r="E3736" s="187">
        <v>-1925.375</v>
      </c>
    </row>
    <row r="3737" spans="1:5" ht="30">
      <c r="A3737" s="135" t="s">
        <v>7319</v>
      </c>
      <c r="B3737" s="145" t="s">
        <v>7320</v>
      </c>
      <c r="C3737" s="150"/>
      <c r="D3737" s="178">
        <v>-7.4254684150218964E-2</v>
      </c>
      <c r="E3737" s="189">
        <v>-7.4254684150218964E-2</v>
      </c>
    </row>
    <row r="3738" spans="1:5" ht="30">
      <c r="A3738" s="135" t="s">
        <v>7321</v>
      </c>
      <c r="B3738" s="145" t="s">
        <v>7322</v>
      </c>
      <c r="C3738" s="150" t="s">
        <v>4743</v>
      </c>
      <c r="D3738" s="177">
        <v>919.62091064453125</v>
      </c>
      <c r="E3738" s="188">
        <v>919.62091064453125</v>
      </c>
    </row>
    <row r="3739" spans="1:5" ht="30">
      <c r="A3739" s="135" t="s">
        <v>7323</v>
      </c>
      <c r="B3739" s="145" t="s">
        <v>7324</v>
      </c>
      <c r="C3739" s="150" t="s">
        <v>373</v>
      </c>
      <c r="D3739" s="171">
        <v>4.3015398979187012</v>
      </c>
      <c r="E3739" s="182">
        <v>4.3015398979187012</v>
      </c>
    </row>
    <row r="3740" spans="1:5" ht="30">
      <c r="A3740" s="135" t="s">
        <v>7325</v>
      </c>
      <c r="B3740" s="145" t="s">
        <v>7326</v>
      </c>
      <c r="C3740" s="150" t="s">
        <v>6577</v>
      </c>
      <c r="D3740" s="178">
        <v>0.68513906002044678</v>
      </c>
      <c r="E3740" s="189">
        <v>0.68513906002044678</v>
      </c>
    </row>
    <row r="3741" spans="1:5" ht="30">
      <c r="A3741" s="135" t="s">
        <v>7327</v>
      </c>
      <c r="B3741" s="145" t="s">
        <v>7328</v>
      </c>
      <c r="C3741" s="150" t="s">
        <v>6580</v>
      </c>
      <c r="D3741" s="181">
        <v>1.8539659504313022E-4</v>
      </c>
      <c r="E3741" s="192">
        <v>1.8539659504313022E-4</v>
      </c>
    </row>
    <row r="3742" spans="1:5" ht="30">
      <c r="A3742" s="135" t="s">
        <v>7329</v>
      </c>
      <c r="B3742" s="145" t="s">
        <v>7330</v>
      </c>
      <c r="C3742" s="150" t="s">
        <v>50</v>
      </c>
      <c r="D3742" s="172">
        <v>10.45046329498291</v>
      </c>
      <c r="E3742" s="183">
        <v>10.45046329498291</v>
      </c>
    </row>
    <row r="3743" spans="1:5" ht="30">
      <c r="A3743" s="135" t="s">
        <v>7331</v>
      </c>
      <c r="B3743" s="145" t="s">
        <v>7332</v>
      </c>
      <c r="C3743" s="150" t="s">
        <v>42</v>
      </c>
      <c r="D3743" s="177">
        <v>147.58473205566406</v>
      </c>
      <c r="E3743" s="188">
        <v>147.58473205566406</v>
      </c>
    </row>
    <row r="3744" spans="1:5" ht="30">
      <c r="A3744" s="135" t="s">
        <v>7333</v>
      </c>
      <c r="B3744" s="145" t="s">
        <v>7334</v>
      </c>
      <c r="C3744" s="150" t="s">
        <v>20</v>
      </c>
      <c r="D3744" s="177">
        <v>398.63653564453125</v>
      </c>
      <c r="E3744" s="188">
        <v>398.63653564453125</v>
      </c>
    </row>
    <row r="3745" spans="1:5" ht="30">
      <c r="A3745" s="135" t="s">
        <v>7335</v>
      </c>
      <c r="B3745" s="145" t="s">
        <v>7336</v>
      </c>
      <c r="C3745" s="150" t="s">
        <v>373</v>
      </c>
      <c r="D3745" s="171">
        <v>1.8166717290878296</v>
      </c>
      <c r="E3745" s="182">
        <v>1.8166717290878296</v>
      </c>
    </row>
    <row r="3746" spans="1:5" ht="30">
      <c r="A3746" s="135" t="s">
        <v>7337</v>
      </c>
      <c r="B3746" s="145" t="s">
        <v>7338</v>
      </c>
      <c r="C3746" s="150" t="s">
        <v>368</v>
      </c>
      <c r="D3746" s="177">
        <v>622.11346435546875</v>
      </c>
      <c r="E3746" s="188">
        <v>622.11346435546875</v>
      </c>
    </row>
    <row r="3747" spans="1:5" ht="30">
      <c r="A3747" s="135" t="s">
        <v>7339</v>
      </c>
      <c r="B3747" s="145" t="s">
        <v>7340</v>
      </c>
      <c r="C3747" s="150" t="s">
        <v>368</v>
      </c>
      <c r="D3747" s="176">
        <v>-1925.375</v>
      </c>
      <c r="E3747" s="187">
        <v>-1925.375</v>
      </c>
    </row>
    <row r="3748" spans="1:5" ht="30">
      <c r="A3748" s="135" t="s">
        <v>7341</v>
      </c>
      <c r="B3748" s="145" t="s">
        <v>7342</v>
      </c>
      <c r="C3748" s="150"/>
      <c r="D3748" s="178">
        <v>-7.4254684150218964E-2</v>
      </c>
      <c r="E3748" s="189">
        <v>-7.4254684150218964E-2</v>
      </c>
    </row>
    <row r="3749" spans="1:5" ht="30">
      <c r="A3749" s="135" t="s">
        <v>7343</v>
      </c>
      <c r="B3749" s="145" t="s">
        <v>7344</v>
      </c>
      <c r="C3749" s="150" t="s">
        <v>4743</v>
      </c>
      <c r="D3749" s="177">
        <v>919.62091064453125</v>
      </c>
      <c r="E3749" s="188">
        <v>919.62091064453125</v>
      </c>
    </row>
    <row r="3750" spans="1:5" ht="30">
      <c r="A3750" s="135" t="s">
        <v>7345</v>
      </c>
      <c r="B3750" s="145" t="s">
        <v>7346</v>
      </c>
      <c r="C3750" s="150" t="s">
        <v>373</v>
      </c>
      <c r="D3750" s="171">
        <v>4.3015398979187012</v>
      </c>
      <c r="E3750" s="182">
        <v>4.3015398979187012</v>
      </c>
    </row>
    <row r="3751" spans="1:5" ht="30">
      <c r="A3751" s="135" t="s">
        <v>7347</v>
      </c>
      <c r="B3751" s="145" t="s">
        <v>7348</v>
      </c>
      <c r="C3751" s="150" t="s">
        <v>6577</v>
      </c>
      <c r="D3751" s="178">
        <v>0.68513906002044678</v>
      </c>
      <c r="E3751" s="189">
        <v>0.68513906002044678</v>
      </c>
    </row>
    <row r="3752" spans="1:5" ht="30">
      <c r="A3752" s="135" t="s">
        <v>7349</v>
      </c>
      <c r="B3752" s="145" t="s">
        <v>7350</v>
      </c>
      <c r="C3752" s="150" t="s">
        <v>6580</v>
      </c>
      <c r="D3752" s="181">
        <v>1.8539659504313022E-4</v>
      </c>
      <c r="E3752" s="192">
        <v>1.8539659504313022E-4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472.5325927734375</v>
      </c>
      <c r="E3754" s="188">
        <v>472.5325927734375</v>
      </c>
    </row>
    <row r="3755" spans="1:5" ht="45">
      <c r="A3755" s="135" t="s">
        <v>7355</v>
      </c>
      <c r="B3755" s="145" t="s">
        <v>7356</v>
      </c>
      <c r="C3755" s="150" t="s">
        <v>20</v>
      </c>
      <c r="D3755" s="172">
        <v>11.12590503692627</v>
      </c>
      <c r="E3755" s="183">
        <v>11.12590503692627</v>
      </c>
    </row>
    <row r="3756" spans="1:5" ht="45">
      <c r="A3756" s="135" t="s">
        <v>7357</v>
      </c>
      <c r="B3756" s="145" t="s">
        <v>7358</v>
      </c>
      <c r="C3756" s="150" t="s">
        <v>373</v>
      </c>
      <c r="D3756" s="171">
        <v>8.7539186477661133</v>
      </c>
      <c r="E3756" s="182">
        <v>8.7539186477661133</v>
      </c>
    </row>
    <row r="3757" spans="1:5" ht="45">
      <c r="A3757" s="135" t="s">
        <v>7359</v>
      </c>
      <c r="B3757" s="145" t="s">
        <v>7360</v>
      </c>
      <c r="C3757" s="150" t="s">
        <v>368</v>
      </c>
      <c r="D3757" s="173">
        <v>3430.31982421875</v>
      </c>
      <c r="E3757" s="184">
        <v>3430.31982421875</v>
      </c>
    </row>
    <row r="3758" spans="1:5" ht="45">
      <c r="A3758" s="135" t="s">
        <v>7361</v>
      </c>
      <c r="B3758" s="145" t="s">
        <v>7362</v>
      </c>
      <c r="C3758" s="150" t="s">
        <v>368</v>
      </c>
      <c r="D3758" s="177">
        <v>882.83111572265625</v>
      </c>
      <c r="E3758" s="188">
        <v>882.83111572265625</v>
      </c>
    </row>
    <row r="3759" spans="1:5" ht="60">
      <c r="A3759" s="135" t="s">
        <v>7363</v>
      </c>
      <c r="B3759" s="145" t="s">
        <v>7364</v>
      </c>
      <c r="C3759" s="150"/>
      <c r="D3759" s="171">
        <v>1.3345043659210205</v>
      </c>
      <c r="E3759" s="182">
        <v>1.3345043659210205</v>
      </c>
    </row>
    <row r="3760" spans="1:5" ht="45">
      <c r="A3760" s="135" t="s">
        <v>7365</v>
      </c>
      <c r="B3760" s="145" t="s">
        <v>7366</v>
      </c>
      <c r="C3760" s="150" t="s">
        <v>4743</v>
      </c>
      <c r="D3760" s="178">
        <v>0.29416626691818237</v>
      </c>
      <c r="E3760" s="189">
        <v>0.29416626691818237</v>
      </c>
    </row>
    <row r="3761" spans="1:5" ht="45">
      <c r="A3761" s="135" t="s">
        <v>7367</v>
      </c>
      <c r="B3761" s="145" t="s">
        <v>7368</v>
      </c>
      <c r="C3761" s="150" t="s">
        <v>373</v>
      </c>
      <c r="D3761" s="171">
        <v>2.1139190196990967</v>
      </c>
      <c r="E3761" s="182">
        <v>2.1139190196990967</v>
      </c>
    </row>
    <row r="3762" spans="1:5" ht="60">
      <c r="A3762" s="135" t="s">
        <v>7369</v>
      </c>
      <c r="B3762" s="145" t="s">
        <v>7370</v>
      </c>
      <c r="C3762" s="150" t="s">
        <v>6577</v>
      </c>
      <c r="D3762" s="178">
        <v>6.3521966338157654E-2</v>
      </c>
      <c r="E3762" s="189">
        <v>6.3521966338157654E-2</v>
      </c>
    </row>
    <row r="3763" spans="1:5" ht="60">
      <c r="A3763" s="135" t="s">
        <v>7371</v>
      </c>
      <c r="B3763" s="145" t="s">
        <v>7372</v>
      </c>
      <c r="C3763" s="150" t="s">
        <v>6580</v>
      </c>
      <c r="D3763" s="179">
        <v>2.7456097086542286E-5</v>
      </c>
      <c r="E3763" s="190">
        <v>2.7456097086542286E-5</v>
      </c>
    </row>
    <row r="3764" spans="1:5" ht="45">
      <c r="A3764" s="135" t="s">
        <v>7373</v>
      </c>
      <c r="B3764" s="145" t="s">
        <v>7374</v>
      </c>
      <c r="C3764" s="150" t="s">
        <v>50</v>
      </c>
      <c r="D3764" s="177">
        <v>141.29777526855469</v>
      </c>
      <c r="E3764" s="188">
        <v>141.29777526855469</v>
      </c>
    </row>
    <row r="3765" spans="1:5" ht="45">
      <c r="A3765" s="135" t="s">
        <v>7375</v>
      </c>
      <c r="B3765" s="145" t="s">
        <v>7376</v>
      </c>
      <c r="C3765" s="150" t="s">
        <v>42</v>
      </c>
      <c r="D3765" s="177">
        <v>337.39920043945312</v>
      </c>
      <c r="E3765" s="188">
        <v>337.39920043945312</v>
      </c>
    </row>
    <row r="3766" spans="1:5" ht="45">
      <c r="A3766" s="135" t="s">
        <v>7377</v>
      </c>
      <c r="B3766" s="145" t="s">
        <v>7378</v>
      </c>
      <c r="C3766" s="150" t="s">
        <v>20</v>
      </c>
      <c r="D3766" s="171">
        <v>2.3123824596405029</v>
      </c>
      <c r="E3766" s="182">
        <v>2.3123824596405029</v>
      </c>
    </row>
    <row r="3767" spans="1:5" ht="45">
      <c r="A3767" s="135" t="s">
        <v>7379</v>
      </c>
      <c r="B3767" s="145" t="s">
        <v>7380</v>
      </c>
      <c r="C3767" s="150" t="s">
        <v>373</v>
      </c>
      <c r="D3767" s="171">
        <v>3.6310150623321533</v>
      </c>
      <c r="E3767" s="182">
        <v>3.6310150623321533</v>
      </c>
    </row>
    <row r="3768" spans="1:5" ht="45">
      <c r="A3768" s="135" t="s">
        <v>7381</v>
      </c>
      <c r="B3768" s="145" t="s">
        <v>7382</v>
      </c>
      <c r="C3768" s="150" t="s">
        <v>368</v>
      </c>
      <c r="D3768" s="176">
        <v>1575.9779052734375</v>
      </c>
      <c r="E3768" s="187">
        <v>1575.9779052734375</v>
      </c>
    </row>
    <row r="3769" spans="1:5" ht="45">
      <c r="A3769" s="135" t="s">
        <v>7383</v>
      </c>
      <c r="B3769" s="145" t="s">
        <v>7384</v>
      </c>
      <c r="C3769" s="150" t="s">
        <v>368</v>
      </c>
      <c r="D3769" s="177">
        <v>-971.51068115234375</v>
      </c>
      <c r="E3769" s="188">
        <v>-971.51068115234375</v>
      </c>
    </row>
    <row r="3770" spans="1:5" ht="45">
      <c r="A3770" s="135" t="s">
        <v>7385</v>
      </c>
      <c r="B3770" s="145" t="s">
        <v>7386</v>
      </c>
      <c r="C3770" s="150"/>
      <c r="D3770" s="179">
        <v>8.7598031939251086E-8</v>
      </c>
      <c r="E3770" s="190">
        <v>8.7598031939251086E-8</v>
      </c>
    </row>
    <row r="3771" spans="1:5" ht="45">
      <c r="A3771" s="135" t="s">
        <v>7387</v>
      </c>
      <c r="B3771" s="145" t="s">
        <v>7388</v>
      </c>
      <c r="C3771" s="150" t="s">
        <v>4743</v>
      </c>
      <c r="D3771" s="177">
        <v>618.99053955078125</v>
      </c>
      <c r="E3771" s="188">
        <v>618.99053955078125</v>
      </c>
    </row>
    <row r="3772" spans="1:5" ht="45">
      <c r="A3772" s="135" t="s">
        <v>7389</v>
      </c>
      <c r="B3772" s="145" t="s">
        <v>7390</v>
      </c>
      <c r="C3772" s="150" t="s">
        <v>373</v>
      </c>
      <c r="D3772" s="172">
        <v>11.267827987670898</v>
      </c>
      <c r="E3772" s="183">
        <v>11.267827987670898</v>
      </c>
    </row>
    <row r="3773" spans="1:5" ht="45">
      <c r="A3773" s="135" t="s">
        <v>7391</v>
      </c>
      <c r="B3773" s="145" t="s">
        <v>7392</v>
      </c>
      <c r="C3773" s="150" t="s">
        <v>6577</v>
      </c>
      <c r="D3773" s="178">
        <v>0.46798738837242126</v>
      </c>
      <c r="E3773" s="189">
        <v>0.46798738837242126</v>
      </c>
    </row>
    <row r="3774" spans="1:5" ht="45">
      <c r="A3774" s="135" t="s">
        <v>7393</v>
      </c>
      <c r="B3774" s="145" t="s">
        <v>7394</v>
      </c>
      <c r="C3774" s="150" t="s">
        <v>6580</v>
      </c>
      <c r="D3774" s="179">
        <v>7.1424117777496576E-5</v>
      </c>
      <c r="E3774" s="190">
        <v>7.1424117777496576E-5</v>
      </c>
    </row>
    <row r="3775" spans="1:5" ht="30">
      <c r="A3775" s="135" t="s">
        <v>7395</v>
      </c>
      <c r="B3775" s="145" t="s">
        <v>7396</v>
      </c>
      <c r="C3775" s="150" t="s">
        <v>50</v>
      </c>
      <c r="D3775" s="171">
        <v>5.9489002227783203</v>
      </c>
      <c r="E3775" s="182">
        <v>5.9489002227783203</v>
      </c>
    </row>
    <row r="3776" spans="1:5" ht="30">
      <c r="A3776" s="135" t="s">
        <v>7397</v>
      </c>
      <c r="B3776" s="145" t="s">
        <v>7398</v>
      </c>
      <c r="C3776" s="150" t="s">
        <v>42</v>
      </c>
      <c r="D3776" s="177">
        <v>326.84268188476562</v>
      </c>
      <c r="E3776" s="188">
        <v>326.84268188476562</v>
      </c>
    </row>
    <row r="3777" spans="1:5" ht="30">
      <c r="A3777" s="135" t="s">
        <v>7399</v>
      </c>
      <c r="B3777" s="145" t="s">
        <v>7400</v>
      </c>
      <c r="C3777" s="150" t="s">
        <v>20</v>
      </c>
      <c r="D3777" s="171">
        <v>3.1021811962127686</v>
      </c>
      <c r="E3777" s="182">
        <v>3.1021816730499268</v>
      </c>
    </row>
    <row r="3778" spans="1:5" ht="30">
      <c r="A3778" s="135" t="s">
        <v>7401</v>
      </c>
      <c r="B3778" s="145" t="s">
        <v>7402</v>
      </c>
      <c r="C3778" s="150" t="s">
        <v>373</v>
      </c>
      <c r="D3778" s="171">
        <v>7.4732742309570313</v>
      </c>
      <c r="E3778" s="182">
        <v>7.4732742309570313</v>
      </c>
    </row>
    <row r="3779" spans="1:5" ht="30">
      <c r="A3779" s="135" t="s">
        <v>7403</v>
      </c>
      <c r="B3779" s="145" t="s">
        <v>7404</v>
      </c>
      <c r="C3779" s="150" t="s">
        <v>368</v>
      </c>
      <c r="D3779" s="173">
        <v>3117.99609375</v>
      </c>
      <c r="E3779" s="184">
        <v>3117.99609375</v>
      </c>
    </row>
    <row r="3780" spans="1:5" ht="30">
      <c r="A3780" s="135" t="s">
        <v>7405</v>
      </c>
      <c r="B3780" s="145" t="s">
        <v>7406</v>
      </c>
      <c r="C3780" s="150" t="s">
        <v>368</v>
      </c>
      <c r="D3780" s="177">
        <v>570.5074462890625</v>
      </c>
      <c r="E3780" s="188">
        <v>570.5074462890625</v>
      </c>
    </row>
    <row r="3781" spans="1:5" ht="30">
      <c r="A3781" s="135" t="s">
        <v>7407</v>
      </c>
      <c r="B3781" s="145" t="s">
        <v>7408</v>
      </c>
      <c r="C3781" s="150"/>
      <c r="D3781" s="171">
        <v>1.1735881567001343</v>
      </c>
      <c r="E3781" s="182">
        <v>1.1735881567001343</v>
      </c>
    </row>
    <row r="3782" spans="1:5" ht="30">
      <c r="A3782" s="135" t="s">
        <v>7409</v>
      </c>
      <c r="B3782" s="145" t="s">
        <v>7410</v>
      </c>
      <c r="C3782" s="150" t="s">
        <v>4743</v>
      </c>
      <c r="D3782" s="171">
        <v>2.1748039722442627</v>
      </c>
      <c r="E3782" s="182">
        <v>2.1748039722442627</v>
      </c>
    </row>
    <row r="3783" spans="1:5" ht="30">
      <c r="A3783" s="135" t="s">
        <v>7411</v>
      </c>
      <c r="B3783" s="145" t="s">
        <v>7412</v>
      </c>
      <c r="C3783" s="150" t="s">
        <v>373</v>
      </c>
      <c r="D3783" s="171">
        <v>2.0771465301513672</v>
      </c>
      <c r="E3783" s="182">
        <v>2.0771465301513672</v>
      </c>
    </row>
    <row r="3784" spans="1:5" ht="45">
      <c r="A3784" s="135" t="s">
        <v>7413</v>
      </c>
      <c r="B3784" s="145" t="s">
        <v>7414</v>
      </c>
      <c r="C3784" s="150" t="s">
        <v>6577</v>
      </c>
      <c r="D3784" s="178">
        <v>4.6910446137189865E-2</v>
      </c>
      <c r="E3784" s="189">
        <v>4.6910446137189865E-2</v>
      </c>
    </row>
    <row r="3785" spans="1:5" ht="45">
      <c r="A3785" s="135" t="s">
        <v>7415</v>
      </c>
      <c r="B3785" s="145" t="s">
        <v>7416</v>
      </c>
      <c r="C3785" s="150" t="s">
        <v>6580</v>
      </c>
      <c r="D3785" s="179">
        <v>2.1375741198426113E-5</v>
      </c>
      <c r="E3785" s="190">
        <v>2.1375741198426113E-5</v>
      </c>
    </row>
    <row r="3786" spans="1:5" ht="30">
      <c r="A3786" s="135" t="s">
        <v>7417</v>
      </c>
      <c r="B3786" s="145" t="s">
        <v>7418</v>
      </c>
      <c r="C3786" s="150" t="s">
        <v>50</v>
      </c>
      <c r="D3786" s="177">
        <v>144.77787780761719</v>
      </c>
      <c r="E3786" s="188">
        <v>144.77787780761719</v>
      </c>
    </row>
    <row r="3787" spans="1:5" ht="30">
      <c r="A3787" s="135" t="s">
        <v>7419</v>
      </c>
      <c r="B3787" s="145" t="s">
        <v>7420</v>
      </c>
      <c r="C3787" s="150" t="s">
        <v>42</v>
      </c>
      <c r="D3787" s="177">
        <v>149.8919677734375</v>
      </c>
      <c r="E3787" s="188">
        <v>149.8919677734375</v>
      </c>
    </row>
    <row r="3788" spans="1:5" ht="30">
      <c r="A3788" s="135" t="s">
        <v>7421</v>
      </c>
      <c r="B3788" s="145" t="s">
        <v>7422</v>
      </c>
      <c r="C3788" s="150" t="s">
        <v>20</v>
      </c>
      <c r="D3788" s="177">
        <v>398.63653564453125</v>
      </c>
      <c r="E3788" s="188">
        <v>398.63653564453125</v>
      </c>
    </row>
    <row r="3789" spans="1:5" ht="30">
      <c r="A3789" s="135" t="s">
        <v>7423</v>
      </c>
      <c r="B3789" s="145" t="s">
        <v>7424</v>
      </c>
      <c r="C3789" s="150" t="s">
        <v>373</v>
      </c>
      <c r="D3789" s="171">
        <v>1.8256278038024902</v>
      </c>
      <c r="E3789" s="182">
        <v>1.8256278038024902</v>
      </c>
    </row>
    <row r="3790" spans="1:5" ht="30">
      <c r="A3790" s="135" t="s">
        <v>7425</v>
      </c>
      <c r="B3790" s="145" t="s">
        <v>7426</v>
      </c>
      <c r="C3790" s="150" t="s">
        <v>368</v>
      </c>
      <c r="D3790" s="177">
        <v>640.4976806640625</v>
      </c>
      <c r="E3790" s="188">
        <v>640.4976806640625</v>
      </c>
    </row>
    <row r="3791" spans="1:5" ht="30">
      <c r="A3791" s="135" t="s">
        <v>7427</v>
      </c>
      <c r="B3791" s="145" t="s">
        <v>7428</v>
      </c>
      <c r="C3791" s="150" t="s">
        <v>368</v>
      </c>
      <c r="D3791" s="176">
        <v>-1906.9908447265625</v>
      </c>
      <c r="E3791" s="187">
        <v>-1906.9908447265625</v>
      </c>
    </row>
    <row r="3792" spans="1:5" ht="30">
      <c r="A3792" s="135" t="s">
        <v>7429</v>
      </c>
      <c r="B3792" s="145" t="s">
        <v>7430</v>
      </c>
      <c r="C3792" s="150"/>
      <c r="D3792" s="178">
        <v>-0.91636776924133301</v>
      </c>
      <c r="E3792" s="189">
        <v>-0.91636776924133301</v>
      </c>
    </row>
    <row r="3793" spans="1:5" ht="30">
      <c r="A3793" s="135" t="s">
        <v>7431</v>
      </c>
      <c r="B3793" s="145" t="s">
        <v>7432</v>
      </c>
      <c r="C3793" s="150" t="s">
        <v>4743</v>
      </c>
      <c r="D3793" s="177">
        <v>924.8807373046875</v>
      </c>
      <c r="E3793" s="188">
        <v>924.8807373046875</v>
      </c>
    </row>
    <row r="3794" spans="1:5" ht="30">
      <c r="A3794" s="135" t="s">
        <v>7433</v>
      </c>
      <c r="B3794" s="145" t="s">
        <v>7434</v>
      </c>
      <c r="C3794" s="150" t="s">
        <v>373</v>
      </c>
      <c r="D3794" s="171">
        <v>4.2672805786132812</v>
      </c>
      <c r="E3794" s="182">
        <v>4.2672805786132812</v>
      </c>
    </row>
    <row r="3795" spans="1:5" ht="30">
      <c r="A3795" s="135" t="s">
        <v>7435</v>
      </c>
      <c r="B3795" s="145" t="s">
        <v>7436</v>
      </c>
      <c r="C3795" s="150" t="s">
        <v>6577</v>
      </c>
      <c r="D3795" s="178">
        <v>0.69358748197555542</v>
      </c>
      <c r="E3795" s="189">
        <v>0.69358748197555542</v>
      </c>
    </row>
    <row r="3796" spans="1:5" ht="30">
      <c r="A3796" s="135" t="s">
        <v>7437</v>
      </c>
      <c r="B3796" s="145" t="s">
        <v>7438</v>
      </c>
      <c r="C3796" s="150" t="s">
        <v>6580</v>
      </c>
      <c r="D3796" s="181">
        <v>1.8568040104582906E-4</v>
      </c>
      <c r="E3796" s="192">
        <v>1.8568040104582906E-4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67.077423095703125</v>
      </c>
      <c r="E3798" s="183">
        <v>67.077423095703125</v>
      </c>
    </row>
    <row r="3799" spans="1:5" ht="45">
      <c r="A3799" s="135" t="s">
        <v>7443</v>
      </c>
      <c r="B3799" s="145" t="s">
        <v>7444</v>
      </c>
      <c r="C3799" s="150" t="s">
        <v>20</v>
      </c>
      <c r="D3799" s="172">
        <v>91.437797546386719</v>
      </c>
      <c r="E3799" s="183">
        <v>91.437797546386719</v>
      </c>
    </row>
    <row r="3800" spans="1:5" ht="45">
      <c r="A3800" s="135" t="s">
        <v>7445</v>
      </c>
      <c r="B3800" s="145" t="s">
        <v>7446</v>
      </c>
      <c r="C3800" s="150" t="s">
        <v>373</v>
      </c>
      <c r="D3800" s="178">
        <v>0.91914427280426025</v>
      </c>
      <c r="E3800" s="189">
        <v>0.91914427280426025</v>
      </c>
    </row>
    <row r="3801" spans="1:5" ht="45">
      <c r="A3801" s="135" t="s">
        <v>7447</v>
      </c>
      <c r="B3801" s="145" t="s">
        <v>7448</v>
      </c>
      <c r="C3801" s="150" t="s">
        <v>368</v>
      </c>
      <c r="D3801" s="177">
        <v>280.81942749023437</v>
      </c>
      <c r="E3801" s="188">
        <v>280.81942749023437</v>
      </c>
    </row>
    <row r="3802" spans="1:5" ht="45">
      <c r="A3802" s="135" t="s">
        <v>7449</v>
      </c>
      <c r="B3802" s="145" t="s">
        <v>7450</v>
      </c>
      <c r="C3802" s="150" t="s">
        <v>368</v>
      </c>
      <c r="D3802" s="176">
        <v>-2266.669189453125</v>
      </c>
      <c r="E3802" s="187">
        <v>-2266.669189453125</v>
      </c>
    </row>
    <row r="3803" spans="1:5" ht="60">
      <c r="A3803" s="135" t="s">
        <v>7451</v>
      </c>
      <c r="B3803" s="145" t="s">
        <v>7452</v>
      </c>
      <c r="C3803" s="150"/>
      <c r="D3803" s="178">
        <v>-5.309407040476799E-2</v>
      </c>
      <c r="E3803" s="189">
        <v>-5.309407040476799E-2</v>
      </c>
    </row>
    <row r="3804" spans="1:5" ht="45">
      <c r="A3804" s="135" t="s">
        <v>7453</v>
      </c>
      <c r="B3804" s="145" t="s">
        <v>7454</v>
      </c>
      <c r="C3804" s="150" t="s">
        <v>4743</v>
      </c>
      <c r="D3804" s="177">
        <v>979.45574951171875</v>
      </c>
      <c r="E3804" s="188">
        <v>979.45574951171875</v>
      </c>
    </row>
    <row r="3805" spans="1:5" ht="45">
      <c r="A3805" s="135" t="s">
        <v>7455</v>
      </c>
      <c r="B3805" s="145" t="s">
        <v>7456</v>
      </c>
      <c r="C3805" s="150" t="s">
        <v>373</v>
      </c>
      <c r="D3805" s="171">
        <v>4.1878843307495117</v>
      </c>
      <c r="E3805" s="182">
        <v>4.1878843307495117</v>
      </c>
    </row>
    <row r="3806" spans="1:5" ht="60">
      <c r="A3806" s="135" t="s">
        <v>7457</v>
      </c>
      <c r="B3806" s="145" t="s">
        <v>7458</v>
      </c>
      <c r="C3806" s="150" t="s">
        <v>6577</v>
      </c>
      <c r="D3806" s="178">
        <v>0.6577305793762207</v>
      </c>
      <c r="E3806" s="189">
        <v>0.6577305793762207</v>
      </c>
    </row>
    <row r="3807" spans="1:5" ht="60">
      <c r="A3807" s="135" t="s">
        <v>7459</v>
      </c>
      <c r="B3807" s="145" t="s">
        <v>7460</v>
      </c>
      <c r="C3807" s="150" t="s">
        <v>6580</v>
      </c>
      <c r="D3807" s="181">
        <v>4.2082762229256332E-4</v>
      </c>
      <c r="E3807" s="192">
        <v>4.2082762229256332E-4</v>
      </c>
    </row>
    <row r="3808" spans="1:5" ht="45">
      <c r="A3808" s="135" t="s">
        <v>7461</v>
      </c>
      <c r="B3808" s="145" t="s">
        <v>7462</v>
      </c>
      <c r="C3808" s="150" t="s">
        <v>50</v>
      </c>
      <c r="D3808" s="172">
        <v>12.518857955932617</v>
      </c>
      <c r="E3808" s="183">
        <v>12.518857955932617</v>
      </c>
    </row>
    <row r="3809" spans="1:5" ht="45">
      <c r="A3809" s="135" t="s">
        <v>7463</v>
      </c>
      <c r="B3809" s="145" t="s">
        <v>7464</v>
      </c>
      <c r="C3809" s="150" t="s">
        <v>42</v>
      </c>
      <c r="D3809" s="172">
        <v>49.365261077880859</v>
      </c>
      <c r="E3809" s="183">
        <v>49.365261077880859</v>
      </c>
    </row>
    <row r="3810" spans="1:5" ht="45">
      <c r="A3810" s="135" t="s">
        <v>7465</v>
      </c>
      <c r="B3810" s="145" t="s">
        <v>7466</v>
      </c>
      <c r="C3810" s="150" t="s">
        <v>20</v>
      </c>
      <c r="D3810" s="177">
        <v>676.77508544921875</v>
      </c>
      <c r="E3810" s="188">
        <v>676.77508544921875</v>
      </c>
    </row>
    <row r="3811" spans="1:5" ht="45">
      <c r="A3811" s="135" t="s">
        <v>7467</v>
      </c>
      <c r="B3811" s="145" t="s">
        <v>7468</v>
      </c>
      <c r="C3811" s="150" t="s">
        <v>373</v>
      </c>
      <c r="D3811" s="178">
        <v>0.6950078010559082</v>
      </c>
      <c r="E3811" s="189">
        <v>0.6950078010559082</v>
      </c>
    </row>
    <row r="3812" spans="1:5" ht="45">
      <c r="A3812" s="135" t="s">
        <v>7469</v>
      </c>
      <c r="B3812" s="145" t="s">
        <v>7470</v>
      </c>
      <c r="C3812" s="150" t="s">
        <v>368</v>
      </c>
      <c r="D3812" s="177">
        <v>207.7177734375</v>
      </c>
      <c r="E3812" s="188">
        <v>207.7177734375</v>
      </c>
    </row>
    <row r="3813" spans="1:5" ht="45">
      <c r="A3813" s="135" t="s">
        <v>7471</v>
      </c>
      <c r="B3813" s="145" t="s">
        <v>7472</v>
      </c>
      <c r="C3813" s="150" t="s">
        <v>368</v>
      </c>
      <c r="D3813" s="176">
        <v>-2339.770751953125</v>
      </c>
      <c r="E3813" s="187">
        <v>-2339.770751953125</v>
      </c>
    </row>
    <row r="3814" spans="1:5" ht="45">
      <c r="A3814" s="135" t="s">
        <v>7473</v>
      </c>
      <c r="B3814" s="145" t="s">
        <v>7474</v>
      </c>
      <c r="C3814" s="150"/>
      <c r="D3814" s="178">
        <v>-0.3029772937297821</v>
      </c>
      <c r="E3814" s="189">
        <v>-0.3029772937297821</v>
      </c>
    </row>
    <row r="3815" spans="1:5" ht="45">
      <c r="A3815" s="135" t="s">
        <v>7475</v>
      </c>
      <c r="B3815" s="145" t="s">
        <v>7476</v>
      </c>
      <c r="C3815" s="150" t="s">
        <v>4743</v>
      </c>
      <c r="D3815" s="177">
        <v>988.87030029296875</v>
      </c>
      <c r="E3815" s="188">
        <v>988.87030029296875</v>
      </c>
    </row>
    <row r="3816" spans="1:5" ht="45">
      <c r="A3816" s="135" t="s">
        <v>7477</v>
      </c>
      <c r="B3816" s="145" t="s">
        <v>7478</v>
      </c>
      <c r="C3816" s="150" t="s">
        <v>373</v>
      </c>
      <c r="D3816" s="171">
        <v>4.1778178215026855</v>
      </c>
      <c r="E3816" s="182">
        <v>4.1778178215026855</v>
      </c>
    </row>
    <row r="3817" spans="1:5" ht="45">
      <c r="A3817" s="135" t="s">
        <v>7479</v>
      </c>
      <c r="B3817" s="145" t="s">
        <v>7480</v>
      </c>
      <c r="C3817" s="150" t="s">
        <v>6577</v>
      </c>
      <c r="D3817" s="178">
        <v>0.64094316959381104</v>
      </c>
      <c r="E3817" s="189">
        <v>0.64094316959381104</v>
      </c>
    </row>
    <row r="3818" spans="1:5" ht="45">
      <c r="A3818" s="135" t="s">
        <v>7481</v>
      </c>
      <c r="B3818" s="145" t="s">
        <v>7482</v>
      </c>
      <c r="C3818" s="150" t="s">
        <v>6580</v>
      </c>
      <c r="D3818" s="181">
        <v>5.5243767565116286E-4</v>
      </c>
      <c r="E3818" s="192">
        <v>5.5243767565116286E-4</v>
      </c>
    </row>
    <row r="3819" spans="1:5" ht="45">
      <c r="A3819" s="135" t="s">
        <v>7483</v>
      </c>
      <c r="B3819" s="145" t="s">
        <v>7484</v>
      </c>
      <c r="C3819" s="150" t="s">
        <v>50</v>
      </c>
      <c r="D3819" s="172">
        <v>12.105178833007813</v>
      </c>
      <c r="E3819" s="183">
        <v>12.105178833007813</v>
      </c>
    </row>
    <row r="3820" spans="1:5" ht="60">
      <c r="A3820" s="135" t="s">
        <v>7485</v>
      </c>
      <c r="B3820" s="145" t="s">
        <v>7486</v>
      </c>
      <c r="C3820" s="150" t="s">
        <v>42</v>
      </c>
      <c r="D3820" s="172">
        <v>61.215847015380859</v>
      </c>
      <c r="E3820" s="183">
        <v>61.215847015380859</v>
      </c>
    </row>
    <row r="3821" spans="1:5" ht="45">
      <c r="A3821" s="135" t="s">
        <v>7487</v>
      </c>
      <c r="B3821" s="145" t="s">
        <v>7488</v>
      </c>
      <c r="C3821" s="150" t="s">
        <v>20</v>
      </c>
      <c r="D3821" s="177">
        <v>676.77508544921875</v>
      </c>
      <c r="E3821" s="188">
        <v>676.77508544921875</v>
      </c>
    </row>
    <row r="3822" spans="1:5" ht="45">
      <c r="A3822" s="135" t="s">
        <v>7489</v>
      </c>
      <c r="B3822" s="145" t="s">
        <v>7490</v>
      </c>
      <c r="C3822" s="150" t="s">
        <v>373</v>
      </c>
      <c r="D3822" s="178">
        <v>0.84581279754638672</v>
      </c>
      <c r="E3822" s="189">
        <v>0.84581279754638672</v>
      </c>
    </row>
    <row r="3823" spans="1:5" ht="45">
      <c r="A3823" s="135" t="s">
        <v>7491</v>
      </c>
      <c r="B3823" s="145" t="s">
        <v>7492</v>
      </c>
      <c r="C3823" s="150" t="s">
        <v>368</v>
      </c>
      <c r="D3823" s="177">
        <v>257.226318359375</v>
      </c>
      <c r="E3823" s="188">
        <v>257.226318359375</v>
      </c>
    </row>
    <row r="3824" spans="1:5" ht="45">
      <c r="A3824" s="135" t="s">
        <v>7493</v>
      </c>
      <c r="B3824" s="145" t="s">
        <v>7494</v>
      </c>
      <c r="C3824" s="150" t="s">
        <v>368</v>
      </c>
      <c r="D3824" s="176">
        <v>-2290.26220703125</v>
      </c>
      <c r="E3824" s="187">
        <v>-2290.26220703125</v>
      </c>
    </row>
    <row r="3825" spans="1:5" ht="60">
      <c r="A3825" s="135" t="s">
        <v>7495</v>
      </c>
      <c r="B3825" s="145" t="s">
        <v>7496</v>
      </c>
      <c r="C3825" s="150"/>
      <c r="D3825" s="178">
        <v>-0.27372962236404419</v>
      </c>
      <c r="E3825" s="189">
        <v>-0.27372962236404419</v>
      </c>
    </row>
    <row r="3826" spans="1:5" ht="45">
      <c r="A3826" s="135" t="s">
        <v>7497</v>
      </c>
      <c r="B3826" s="145" t="s">
        <v>7498</v>
      </c>
      <c r="C3826" s="150" t="s">
        <v>4743</v>
      </c>
      <c r="D3826" s="177">
        <v>983.10150146484375</v>
      </c>
      <c r="E3826" s="188">
        <v>983.10150146484375</v>
      </c>
    </row>
    <row r="3827" spans="1:5" ht="60">
      <c r="A3827" s="135" t="s">
        <v>7499</v>
      </c>
      <c r="B3827" s="145" t="s">
        <v>7500</v>
      </c>
      <c r="C3827" s="150" t="s">
        <v>373</v>
      </c>
      <c r="D3827" s="171">
        <v>4.1824760437011719</v>
      </c>
      <c r="E3827" s="182">
        <v>4.1824760437011719</v>
      </c>
    </row>
    <row r="3828" spans="1:5" ht="60">
      <c r="A3828" s="135" t="s">
        <v>7501</v>
      </c>
      <c r="B3828" s="145" t="s">
        <v>7502</v>
      </c>
      <c r="C3828" s="150" t="s">
        <v>6577</v>
      </c>
      <c r="D3828" s="178">
        <v>0.65308296680450439</v>
      </c>
      <c r="E3828" s="189">
        <v>0.65308296680450439</v>
      </c>
    </row>
    <row r="3829" spans="1:5" ht="60">
      <c r="A3829" s="135" t="s">
        <v>7503</v>
      </c>
      <c r="B3829" s="145" t="s">
        <v>7504</v>
      </c>
      <c r="C3829" s="150" t="s">
        <v>6580</v>
      </c>
      <c r="D3829" s="181">
        <v>4.5819758088327944E-4</v>
      </c>
      <c r="E3829" s="192">
        <v>4.5819758088327944E-4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41.344039916992188</v>
      </c>
      <c r="E3832" s="183">
        <v>41.344039916992188</v>
      </c>
    </row>
    <row r="3833" spans="1:5" ht="30">
      <c r="A3833" s="135" t="s">
        <v>7511</v>
      </c>
      <c r="B3833" s="145" t="s">
        <v>7512</v>
      </c>
      <c r="C3833" s="150" t="s">
        <v>373</v>
      </c>
      <c r="D3833" s="171">
        <v>6.1273398399353027</v>
      </c>
      <c r="E3833" s="182">
        <v>6.1273398399353027</v>
      </c>
    </row>
    <row r="3834" spans="1:5" ht="30">
      <c r="A3834" s="135" t="s">
        <v>7513</v>
      </c>
      <c r="B3834" s="145" t="s">
        <v>7514</v>
      </c>
      <c r="C3834" s="150" t="s">
        <v>368</v>
      </c>
      <c r="D3834" s="176">
        <v>1958.8040771484375</v>
      </c>
      <c r="E3834" s="187">
        <v>1958.8040771484375</v>
      </c>
    </row>
    <row r="3835" spans="1:5" ht="30">
      <c r="A3835" s="135" t="s">
        <v>7515</v>
      </c>
      <c r="B3835" s="145" t="s">
        <v>7516</v>
      </c>
      <c r="C3835" s="150" t="s">
        <v>368</v>
      </c>
      <c r="D3835" s="177">
        <v>-588.6844482421875</v>
      </c>
      <c r="E3835" s="188">
        <v>-588.6844482421875</v>
      </c>
    </row>
    <row r="3836" spans="1:5" ht="30">
      <c r="A3836" s="135" t="s">
        <v>7517</v>
      </c>
      <c r="B3836" s="145" t="s">
        <v>7518</v>
      </c>
      <c r="C3836" s="150"/>
      <c r="D3836" s="178">
        <v>0.73504745960235596</v>
      </c>
      <c r="E3836" s="189">
        <v>0.73504745960235596</v>
      </c>
    </row>
    <row r="3837" spans="1:5" ht="30">
      <c r="A3837" s="135" t="s">
        <v>7519</v>
      </c>
      <c r="B3837" s="145" t="s">
        <v>7520</v>
      </c>
      <c r="C3837" s="150" t="s">
        <v>4743</v>
      </c>
      <c r="D3837" s="178">
        <v>0.11008249223232269</v>
      </c>
      <c r="E3837" s="189">
        <v>0.11008249223232269</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137.14224243164062</v>
      </c>
      <c r="E3841" s="188">
        <v>137.14224243164062</v>
      </c>
    </row>
    <row r="3842" spans="1:5" ht="60">
      <c r="A3842" s="135" t="s">
        <v>7529</v>
      </c>
      <c r="B3842" s="145" t="s">
        <v>7530</v>
      </c>
      <c r="C3842" s="150" t="s">
        <v>42</v>
      </c>
      <c r="D3842" s="177">
        <v>464.99819946289062</v>
      </c>
      <c r="E3842" s="188">
        <v>464.99819946289062</v>
      </c>
    </row>
    <row r="3843" spans="1:5" ht="60">
      <c r="A3843" s="135" t="s">
        <v>7531</v>
      </c>
      <c r="B3843" s="145" t="s">
        <v>7532</v>
      </c>
      <c r="C3843" s="150" t="s">
        <v>20</v>
      </c>
      <c r="D3843" s="177">
        <v>704.59063720703125</v>
      </c>
      <c r="E3843" s="188">
        <v>704.5906982421875</v>
      </c>
    </row>
    <row r="3844" spans="1:5" ht="60">
      <c r="A3844" s="135" t="s">
        <v>7533</v>
      </c>
      <c r="B3844" s="145" t="s">
        <v>7534</v>
      </c>
      <c r="C3844" s="150" t="s">
        <v>373</v>
      </c>
      <c r="D3844" s="171">
        <v>6.2721662521362305</v>
      </c>
      <c r="E3844" s="182">
        <v>6.2721662521362305</v>
      </c>
    </row>
    <row r="3845" spans="1:5" ht="60">
      <c r="A3845" s="135" t="s">
        <v>7535</v>
      </c>
      <c r="B3845" s="145" t="s">
        <v>7536</v>
      </c>
      <c r="C3845" s="150" t="s">
        <v>368</v>
      </c>
      <c r="D3845" s="173">
        <v>3226.435791015625</v>
      </c>
      <c r="E3845" s="184">
        <v>3226.435791015625</v>
      </c>
    </row>
    <row r="3846" spans="1:5" ht="60">
      <c r="A3846" s="135" t="s">
        <v>7537</v>
      </c>
      <c r="B3846" s="145" t="s">
        <v>7538</v>
      </c>
      <c r="C3846" s="150" t="s">
        <v>368</v>
      </c>
      <c r="D3846" s="177">
        <v>678.94720458984375</v>
      </c>
      <c r="E3846" s="188">
        <v>678.94720458984375</v>
      </c>
    </row>
    <row r="3847" spans="1:5" ht="60">
      <c r="A3847" s="135" t="s">
        <v>7539</v>
      </c>
      <c r="B3847" s="145" t="s">
        <v>7540</v>
      </c>
      <c r="C3847" s="150"/>
      <c r="D3847" s="171">
        <v>1.5351217985153198</v>
      </c>
      <c r="E3847" s="182">
        <v>1.5351217985153198</v>
      </c>
    </row>
    <row r="3848" spans="1:5" ht="60">
      <c r="A3848" s="135" t="s">
        <v>7541</v>
      </c>
      <c r="B3848" s="145" t="s">
        <v>7542</v>
      </c>
      <c r="C3848" s="150" t="s">
        <v>4743</v>
      </c>
      <c r="D3848" s="172">
        <v>46.76513671875</v>
      </c>
      <c r="E3848" s="183">
        <v>46.76513671875</v>
      </c>
    </row>
    <row r="3849" spans="1:5" ht="60">
      <c r="A3849" s="135" t="s">
        <v>7543</v>
      </c>
      <c r="B3849" s="145" t="s">
        <v>7544</v>
      </c>
      <c r="C3849" s="150" t="s">
        <v>373</v>
      </c>
      <c r="D3849" s="171">
        <v>2.9603383541107178</v>
      </c>
      <c r="E3849" s="182">
        <v>2.9603383541107178</v>
      </c>
    </row>
    <row r="3850" spans="1:5" ht="60">
      <c r="A3850" s="135" t="s">
        <v>7545</v>
      </c>
      <c r="B3850" s="145" t="s">
        <v>7546</v>
      </c>
      <c r="C3850" s="150" t="s">
        <v>6577</v>
      </c>
      <c r="D3850" s="178">
        <v>7.7107131481170654E-2</v>
      </c>
      <c r="E3850" s="189">
        <v>7.7107131481170654E-2</v>
      </c>
    </row>
    <row r="3851" spans="1:5" ht="60">
      <c r="A3851" s="135" t="s">
        <v>7547</v>
      </c>
      <c r="B3851" s="145" t="s">
        <v>7548</v>
      </c>
      <c r="C3851" s="150" t="s">
        <v>6580</v>
      </c>
      <c r="D3851" s="179">
        <v>2.7647847673506476E-5</v>
      </c>
      <c r="E3851" s="190">
        <v>2.7647847673506476E-5</v>
      </c>
    </row>
    <row r="3852" spans="1:5" ht="60">
      <c r="A3852" s="135" t="s">
        <v>7549</v>
      </c>
      <c r="B3852" s="145" t="s">
        <v>7550</v>
      </c>
      <c r="C3852" s="150" t="s">
        <v>50</v>
      </c>
      <c r="D3852" s="177">
        <v>141.29777526855469</v>
      </c>
      <c r="E3852" s="188">
        <v>141.29777526855469</v>
      </c>
    </row>
    <row r="3853" spans="1:5" ht="60">
      <c r="A3853" s="135" t="s">
        <v>7551</v>
      </c>
      <c r="B3853" s="145" t="s">
        <v>7552</v>
      </c>
      <c r="C3853" s="150" t="s">
        <v>42</v>
      </c>
      <c r="D3853" s="177">
        <v>310.01666259765625</v>
      </c>
      <c r="E3853" s="188">
        <v>310.01666259765625</v>
      </c>
    </row>
    <row r="3854" spans="1:5" ht="60">
      <c r="A3854" s="135" t="s">
        <v>7553</v>
      </c>
      <c r="B3854" s="145" t="s">
        <v>7554</v>
      </c>
      <c r="C3854" s="150" t="s">
        <v>20</v>
      </c>
      <c r="D3854" s="177">
        <v>662.9930419921875</v>
      </c>
      <c r="E3854" s="188">
        <v>662.9930419921875</v>
      </c>
    </row>
    <row r="3855" spans="1:5" ht="60">
      <c r="A3855" s="135" t="s">
        <v>7555</v>
      </c>
      <c r="B3855" s="145" t="s">
        <v>7556</v>
      </c>
      <c r="C3855" s="150" t="s">
        <v>373</v>
      </c>
      <c r="D3855" s="171">
        <v>3.3288898468017578</v>
      </c>
      <c r="E3855" s="182">
        <v>3.3288898468017578</v>
      </c>
    </row>
    <row r="3856" spans="1:5" ht="60">
      <c r="A3856" s="135" t="s">
        <v>7557</v>
      </c>
      <c r="B3856" s="145" t="s">
        <v>7558</v>
      </c>
      <c r="C3856" s="150" t="s">
        <v>368</v>
      </c>
      <c r="D3856" s="176">
        <v>1395.3841552734375</v>
      </c>
      <c r="E3856" s="187">
        <v>1395.3841552734375</v>
      </c>
    </row>
    <row r="3857" spans="1:5" ht="60">
      <c r="A3857" s="135" t="s">
        <v>7559</v>
      </c>
      <c r="B3857" s="145" t="s">
        <v>7560</v>
      </c>
      <c r="C3857" s="150" t="s">
        <v>368</v>
      </c>
      <c r="D3857" s="176">
        <v>-1152.104248046875</v>
      </c>
      <c r="E3857" s="187">
        <v>-1152.104248046875</v>
      </c>
    </row>
    <row r="3858" spans="1:5" ht="60">
      <c r="A3858" s="135" t="s">
        <v>7561</v>
      </c>
      <c r="B3858" s="145" t="s">
        <v>7562</v>
      </c>
      <c r="C3858" s="150"/>
      <c r="D3858" s="178">
        <v>-0.17057625949382782</v>
      </c>
      <c r="E3858" s="189">
        <v>-0.17057625949382782</v>
      </c>
    </row>
    <row r="3859" spans="1:5" ht="60">
      <c r="A3859" s="135" t="s">
        <v>7563</v>
      </c>
      <c r="B3859" s="145" t="s">
        <v>7564</v>
      </c>
      <c r="C3859" s="150" t="s">
        <v>4743</v>
      </c>
      <c r="D3859" s="177">
        <v>701.54681396484375</v>
      </c>
      <c r="E3859" s="188">
        <v>701.54681396484375</v>
      </c>
    </row>
    <row r="3860" spans="1:5" ht="60">
      <c r="A3860" s="135" t="s">
        <v>7565</v>
      </c>
      <c r="B3860" s="145" t="s">
        <v>7566</v>
      </c>
      <c r="C3860" s="150" t="s">
        <v>373</v>
      </c>
      <c r="D3860" s="171">
        <v>5.8298096656799316</v>
      </c>
      <c r="E3860" s="182">
        <v>5.8298096656799316</v>
      </c>
    </row>
    <row r="3861" spans="1:5" ht="60">
      <c r="A3861" s="135" t="s">
        <v>7567</v>
      </c>
      <c r="B3861" s="145" t="s">
        <v>7568</v>
      </c>
      <c r="C3861" s="150" t="s">
        <v>6577</v>
      </c>
      <c r="D3861" s="178">
        <v>0.53755331039428711</v>
      </c>
      <c r="E3861" s="189">
        <v>0.53755331039428711</v>
      </c>
    </row>
    <row r="3862" spans="1:5" ht="60">
      <c r="A3862" s="135" t="s">
        <v>7569</v>
      </c>
      <c r="B3862" s="145" t="s">
        <v>7570</v>
      </c>
      <c r="C3862" s="150" t="s">
        <v>6580</v>
      </c>
      <c r="D3862" s="179">
        <v>8.3974940935149789E-5</v>
      </c>
      <c r="E3862" s="190">
        <v>8.3974940935149789E-5</v>
      </c>
    </row>
    <row r="3863" spans="1:5" ht="60">
      <c r="A3863" s="135" t="s">
        <v>7571</v>
      </c>
      <c r="B3863" s="145" t="s">
        <v>7572</v>
      </c>
      <c r="C3863" s="150" t="s">
        <v>50</v>
      </c>
      <c r="D3863" s="177">
        <v>135.78440856933594</v>
      </c>
      <c r="E3863" s="188">
        <v>135.78440856933594</v>
      </c>
    </row>
    <row r="3864" spans="1:5" ht="60">
      <c r="A3864" s="135" t="s">
        <v>7573</v>
      </c>
      <c r="B3864" s="145" t="s">
        <v>7574</v>
      </c>
      <c r="C3864" s="150" t="s">
        <v>42</v>
      </c>
      <c r="D3864" s="177">
        <v>507.99984741210937</v>
      </c>
      <c r="E3864" s="188">
        <v>507.99984741210937</v>
      </c>
    </row>
    <row r="3865" spans="1:5" ht="60">
      <c r="A3865" s="135" t="s">
        <v>7575</v>
      </c>
      <c r="B3865" s="145" t="s">
        <v>7576</v>
      </c>
      <c r="C3865" s="150" t="s">
        <v>20</v>
      </c>
      <c r="D3865" s="177">
        <v>720.7506103515625</v>
      </c>
      <c r="E3865" s="188">
        <v>720.75067138671875</v>
      </c>
    </row>
    <row r="3866" spans="1:5" ht="60">
      <c r="A3866" s="135" t="s">
        <v>7577</v>
      </c>
      <c r="B3866" s="145" t="s">
        <v>7578</v>
      </c>
      <c r="C3866" s="150" t="s">
        <v>373</v>
      </c>
      <c r="D3866" s="171">
        <v>6.4414224624633789</v>
      </c>
      <c r="E3866" s="182">
        <v>6.4414224624633789</v>
      </c>
    </row>
    <row r="3867" spans="1:5" ht="60">
      <c r="A3867" s="135" t="s">
        <v>7579</v>
      </c>
      <c r="B3867" s="145" t="s">
        <v>7580</v>
      </c>
      <c r="C3867" s="150" t="s">
        <v>368</v>
      </c>
      <c r="D3867" s="173">
        <v>3351.860595703125</v>
      </c>
      <c r="E3867" s="184">
        <v>3351.860595703125</v>
      </c>
    </row>
    <row r="3868" spans="1:5" ht="60">
      <c r="A3868" s="135" t="s">
        <v>7581</v>
      </c>
      <c r="B3868" s="145" t="s">
        <v>7582</v>
      </c>
      <c r="C3868" s="150" t="s">
        <v>368</v>
      </c>
      <c r="D3868" s="177">
        <v>804.3719482421875</v>
      </c>
      <c r="E3868" s="188">
        <v>804.3719482421875</v>
      </c>
    </row>
    <row r="3869" spans="1:5" ht="60">
      <c r="A3869" s="135" t="s">
        <v>7583</v>
      </c>
      <c r="B3869" s="145" t="s">
        <v>7584</v>
      </c>
      <c r="C3869" s="150"/>
      <c r="D3869" s="171">
        <v>1.6423133611679077</v>
      </c>
      <c r="E3869" s="182">
        <v>1.6423133611679077</v>
      </c>
    </row>
    <row r="3870" spans="1:5" ht="60">
      <c r="A3870" s="135" t="s">
        <v>7585</v>
      </c>
      <c r="B3870" s="145" t="s">
        <v>7586</v>
      </c>
      <c r="C3870" s="150" t="s">
        <v>4743</v>
      </c>
      <c r="D3870" s="172">
        <v>42.162300109863281</v>
      </c>
      <c r="E3870" s="183">
        <v>42.162300109863281</v>
      </c>
    </row>
    <row r="3871" spans="1:5" ht="60">
      <c r="A3871" s="135" t="s">
        <v>7587</v>
      </c>
      <c r="B3871" s="145" t="s">
        <v>7588</v>
      </c>
      <c r="C3871" s="150" t="s">
        <v>373</v>
      </c>
      <c r="D3871" s="171">
        <v>2.7283041477203369</v>
      </c>
      <c r="E3871" s="182">
        <v>2.7283041477203369</v>
      </c>
    </row>
    <row r="3872" spans="1:5" ht="60">
      <c r="A3872" s="135" t="s">
        <v>7589</v>
      </c>
      <c r="B3872" s="145" t="s">
        <v>7590</v>
      </c>
      <c r="C3872" s="150" t="s">
        <v>6577</v>
      </c>
      <c r="D3872" s="178">
        <v>8.0290347337722778E-2</v>
      </c>
      <c r="E3872" s="189">
        <v>8.0290347337722778E-2</v>
      </c>
    </row>
    <row r="3873" spans="1:5" ht="60">
      <c r="A3873" s="135" t="s">
        <v>7591</v>
      </c>
      <c r="B3873" s="145" t="s">
        <v>7592</v>
      </c>
      <c r="C3873" s="150" t="s">
        <v>6580</v>
      </c>
      <c r="D3873" s="179">
        <v>2.9496692150132731E-5</v>
      </c>
      <c r="E3873" s="190">
        <v>2.9496692150132731E-5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539.24298095703125</v>
      </c>
      <c r="E3876" s="188">
        <v>539.24310302734375</v>
      </c>
    </row>
    <row r="3877" spans="1:5" ht="30">
      <c r="A3877" s="135" t="s">
        <v>7599</v>
      </c>
      <c r="B3877" s="145" t="s">
        <v>7600</v>
      </c>
      <c r="C3877" s="150" t="s">
        <v>373</v>
      </c>
      <c r="D3877" s="171">
        <v>7.7577176094055176</v>
      </c>
      <c r="E3877" s="182">
        <v>7.7577176094055176</v>
      </c>
    </row>
    <row r="3878" spans="1:5" ht="30">
      <c r="A3878" s="135" t="s">
        <v>7601</v>
      </c>
      <c r="B3878" s="145" t="s">
        <v>7602</v>
      </c>
      <c r="C3878" s="150" t="s">
        <v>368</v>
      </c>
      <c r="D3878" s="176">
        <v>2484.714111328125</v>
      </c>
      <c r="E3878" s="187">
        <v>2484.714111328125</v>
      </c>
    </row>
    <row r="3879" spans="1:5" ht="30">
      <c r="A3879" s="135" t="s">
        <v>7603</v>
      </c>
      <c r="B3879" s="145" t="s">
        <v>7604</v>
      </c>
      <c r="C3879" s="150" t="s">
        <v>368</v>
      </c>
      <c r="D3879" s="172">
        <v>-62.77435302734375</v>
      </c>
      <c r="E3879" s="183">
        <v>-62.77435302734375</v>
      </c>
    </row>
    <row r="3880" spans="1:5" ht="45">
      <c r="A3880" s="135" t="s">
        <v>7605</v>
      </c>
      <c r="B3880" s="145" t="s">
        <v>7606</v>
      </c>
      <c r="C3880" s="150"/>
      <c r="D3880" s="178">
        <v>0.95570522546768188</v>
      </c>
      <c r="E3880" s="189">
        <v>0.95570522546768188</v>
      </c>
    </row>
    <row r="3881" spans="1:5" ht="30">
      <c r="A3881" s="135" t="s">
        <v>7607</v>
      </c>
      <c r="B3881" s="145" t="s">
        <v>7608</v>
      </c>
      <c r="C3881" s="150" t="s">
        <v>4743</v>
      </c>
      <c r="D3881" s="178">
        <v>8.4668301045894623E-2</v>
      </c>
      <c r="E3881" s="189">
        <v>8.4668301045894623E-2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144.77787780761719</v>
      </c>
      <c r="E3885" s="188">
        <v>144.77787780761719</v>
      </c>
    </row>
    <row r="3886" spans="1:5" ht="30">
      <c r="A3886" s="135" t="s">
        <v>7617</v>
      </c>
      <c r="B3886" s="145" t="s">
        <v>7618</v>
      </c>
      <c r="C3886" s="150" t="s">
        <v>42</v>
      </c>
      <c r="D3886" s="177">
        <v>149.8919677734375</v>
      </c>
      <c r="E3886" s="188">
        <v>149.8919677734375</v>
      </c>
    </row>
    <row r="3887" spans="1:5" ht="30">
      <c r="A3887" s="135" t="s">
        <v>7619</v>
      </c>
      <c r="B3887" s="145" t="s">
        <v>7620</v>
      </c>
      <c r="C3887" s="150" t="s">
        <v>20</v>
      </c>
      <c r="D3887" s="177">
        <v>398.63653564453125</v>
      </c>
      <c r="E3887" s="188">
        <v>398.63653564453125</v>
      </c>
    </row>
    <row r="3888" spans="1:5" ht="30">
      <c r="A3888" s="135" t="s">
        <v>7621</v>
      </c>
      <c r="B3888" s="145" t="s">
        <v>7622</v>
      </c>
      <c r="C3888" s="150" t="s">
        <v>373</v>
      </c>
      <c r="D3888" s="171">
        <v>1.8256278038024902</v>
      </c>
      <c r="E3888" s="182">
        <v>1.8256278038024902</v>
      </c>
    </row>
    <row r="3889" spans="1:5" ht="30">
      <c r="A3889" s="135" t="s">
        <v>7623</v>
      </c>
      <c r="B3889" s="145" t="s">
        <v>7624</v>
      </c>
      <c r="C3889" s="150" t="s">
        <v>368</v>
      </c>
      <c r="D3889" s="177">
        <v>640.4976806640625</v>
      </c>
      <c r="E3889" s="188">
        <v>640.4976806640625</v>
      </c>
    </row>
    <row r="3890" spans="1:5" ht="30">
      <c r="A3890" s="135" t="s">
        <v>7625</v>
      </c>
      <c r="B3890" s="145" t="s">
        <v>7626</v>
      </c>
      <c r="C3890" s="150" t="s">
        <v>368</v>
      </c>
      <c r="D3890" s="176">
        <v>-1906.9908447265625</v>
      </c>
      <c r="E3890" s="187">
        <v>-1906.9908447265625</v>
      </c>
    </row>
    <row r="3891" spans="1:5" ht="30">
      <c r="A3891" s="135" t="s">
        <v>7627</v>
      </c>
      <c r="B3891" s="145" t="s">
        <v>7628</v>
      </c>
      <c r="C3891" s="150"/>
      <c r="D3891" s="178">
        <v>-0.91636776924133301</v>
      </c>
      <c r="E3891" s="189">
        <v>-0.91636776924133301</v>
      </c>
    </row>
    <row r="3892" spans="1:5" ht="30">
      <c r="A3892" s="135" t="s">
        <v>7629</v>
      </c>
      <c r="B3892" s="145" t="s">
        <v>7630</v>
      </c>
      <c r="C3892" s="150" t="s">
        <v>4743</v>
      </c>
      <c r="D3892" s="177">
        <v>924.8807373046875</v>
      </c>
      <c r="E3892" s="188">
        <v>924.8807373046875</v>
      </c>
    </row>
    <row r="3893" spans="1:5" ht="30">
      <c r="A3893" s="135" t="s">
        <v>7631</v>
      </c>
      <c r="B3893" s="145" t="s">
        <v>7632</v>
      </c>
      <c r="C3893" s="150" t="s">
        <v>373</v>
      </c>
      <c r="D3893" s="171">
        <v>4.2672805786132812</v>
      </c>
      <c r="E3893" s="182">
        <v>4.2672805786132812</v>
      </c>
    </row>
    <row r="3894" spans="1:5" ht="30">
      <c r="A3894" s="135" t="s">
        <v>7633</v>
      </c>
      <c r="B3894" s="145" t="s">
        <v>7634</v>
      </c>
      <c r="C3894" s="150" t="s">
        <v>6577</v>
      </c>
      <c r="D3894" s="178">
        <v>0.69358748197555542</v>
      </c>
      <c r="E3894" s="189">
        <v>0.69358748197555542</v>
      </c>
    </row>
    <row r="3895" spans="1:5" ht="30">
      <c r="A3895" s="135" t="s">
        <v>7635</v>
      </c>
      <c r="B3895" s="145" t="s">
        <v>7636</v>
      </c>
      <c r="C3895" s="150" t="s">
        <v>6580</v>
      </c>
      <c r="D3895" s="181">
        <v>1.8568040104582906E-4</v>
      </c>
      <c r="E3895" s="192">
        <v>1.8568040104582906E-4</v>
      </c>
    </row>
    <row r="3896" spans="1:5" ht="30">
      <c r="A3896" s="135" t="s">
        <v>7637</v>
      </c>
      <c r="B3896" s="145" t="s">
        <v>7638</v>
      </c>
      <c r="C3896" s="150" t="s">
        <v>50</v>
      </c>
      <c r="D3896" s="177">
        <v>144.77787780761719</v>
      </c>
      <c r="E3896" s="188">
        <v>144.77787780761719</v>
      </c>
    </row>
    <row r="3897" spans="1:5" ht="30">
      <c r="A3897" s="135" t="s">
        <v>7639</v>
      </c>
      <c r="B3897" s="145" t="s">
        <v>7640</v>
      </c>
      <c r="C3897" s="150" t="s">
        <v>42</v>
      </c>
      <c r="D3897" s="177">
        <v>149.8919677734375</v>
      </c>
      <c r="E3897" s="188">
        <v>149.8919677734375</v>
      </c>
    </row>
    <row r="3898" spans="1:5" ht="30">
      <c r="A3898" s="135" t="s">
        <v>7641</v>
      </c>
      <c r="B3898" s="145" t="s">
        <v>7642</v>
      </c>
      <c r="C3898" s="150" t="s">
        <v>20</v>
      </c>
      <c r="D3898" s="177">
        <v>797.2730712890625</v>
      </c>
      <c r="E3898" s="188">
        <v>797.2730712890625</v>
      </c>
    </row>
    <row r="3899" spans="1:5" ht="30">
      <c r="A3899" s="135" t="s">
        <v>7643</v>
      </c>
      <c r="B3899" s="145" t="s">
        <v>7644</v>
      </c>
      <c r="C3899" s="150" t="s">
        <v>373</v>
      </c>
      <c r="D3899" s="171">
        <v>1.8256278038024902</v>
      </c>
      <c r="E3899" s="182">
        <v>1.8256278038024902</v>
      </c>
    </row>
    <row r="3900" spans="1:5" ht="30">
      <c r="A3900" s="135" t="s">
        <v>7645</v>
      </c>
      <c r="B3900" s="145" t="s">
        <v>7646</v>
      </c>
      <c r="C3900" s="150" t="s">
        <v>368</v>
      </c>
      <c r="D3900" s="177">
        <v>640.4976806640625</v>
      </c>
      <c r="E3900" s="188">
        <v>640.4976806640625</v>
      </c>
    </row>
    <row r="3901" spans="1:5" ht="30">
      <c r="A3901" s="135" t="s">
        <v>7647</v>
      </c>
      <c r="B3901" s="145" t="s">
        <v>7648</v>
      </c>
      <c r="C3901" s="150" t="s">
        <v>368</v>
      </c>
      <c r="D3901" s="176">
        <v>-1906.9908447265625</v>
      </c>
      <c r="E3901" s="187">
        <v>-1906.9908447265625</v>
      </c>
    </row>
    <row r="3902" spans="1:5" ht="30">
      <c r="A3902" s="135" t="s">
        <v>7649</v>
      </c>
      <c r="B3902" s="145" t="s">
        <v>7650</v>
      </c>
      <c r="C3902" s="150"/>
      <c r="D3902" s="178">
        <v>-0.91636776924133301</v>
      </c>
      <c r="E3902" s="189">
        <v>-0.91636776924133301</v>
      </c>
    </row>
    <row r="3903" spans="1:5" ht="30">
      <c r="A3903" s="135" t="s">
        <v>7651</v>
      </c>
      <c r="B3903" s="145" t="s">
        <v>7652</v>
      </c>
      <c r="C3903" s="150" t="s">
        <v>4743</v>
      </c>
      <c r="D3903" s="177">
        <v>924.8807373046875</v>
      </c>
      <c r="E3903" s="188">
        <v>924.8807373046875</v>
      </c>
    </row>
    <row r="3904" spans="1:5" ht="30">
      <c r="A3904" s="135" t="s">
        <v>7653</v>
      </c>
      <c r="B3904" s="145" t="s">
        <v>7654</v>
      </c>
      <c r="C3904" s="150" t="s">
        <v>373</v>
      </c>
      <c r="D3904" s="171">
        <v>4.2672805786132812</v>
      </c>
      <c r="E3904" s="182">
        <v>4.2672805786132812</v>
      </c>
    </row>
    <row r="3905" spans="1:5" ht="30">
      <c r="A3905" s="135" t="s">
        <v>7655</v>
      </c>
      <c r="B3905" s="145" t="s">
        <v>7656</v>
      </c>
      <c r="C3905" s="150" t="s">
        <v>6577</v>
      </c>
      <c r="D3905" s="178">
        <v>0.69358748197555542</v>
      </c>
      <c r="E3905" s="189">
        <v>0.69358748197555542</v>
      </c>
    </row>
    <row r="3906" spans="1:5" ht="30">
      <c r="A3906" s="135" t="s">
        <v>7657</v>
      </c>
      <c r="B3906" s="145" t="s">
        <v>7658</v>
      </c>
      <c r="C3906" s="150" t="s">
        <v>6580</v>
      </c>
      <c r="D3906" s="181">
        <v>1.8568040104582906E-4</v>
      </c>
      <c r="E3906" s="192">
        <v>1.8568040104582906E-4</v>
      </c>
    </row>
    <row r="3907" spans="1:5" ht="30">
      <c r="A3907" s="135" t="s">
        <v>7659</v>
      </c>
      <c r="B3907" s="145" t="s">
        <v>7660</v>
      </c>
      <c r="C3907" s="150" t="s">
        <v>50</v>
      </c>
      <c r="D3907" s="171">
        <v>5.9489002227783203</v>
      </c>
      <c r="E3907" s="182">
        <v>5.9489002227783203</v>
      </c>
    </row>
    <row r="3908" spans="1:5" ht="30">
      <c r="A3908" s="135" t="s">
        <v>7661</v>
      </c>
      <c r="B3908" s="145" t="s">
        <v>7662</v>
      </c>
      <c r="C3908" s="150" t="s">
        <v>42</v>
      </c>
      <c r="D3908" s="177">
        <v>350.38259887695312</v>
      </c>
      <c r="E3908" s="188">
        <v>350.38259887695312</v>
      </c>
    </row>
    <row r="3909" spans="1:5" ht="30">
      <c r="A3909" s="135" t="s">
        <v>7663</v>
      </c>
      <c r="B3909" s="145" t="s">
        <v>7664</v>
      </c>
      <c r="C3909" s="150" t="s">
        <v>20</v>
      </c>
      <c r="D3909" s="172">
        <v>14.406436920166016</v>
      </c>
      <c r="E3909" s="183">
        <v>14.406436920166016</v>
      </c>
    </row>
    <row r="3910" spans="1:5" ht="30">
      <c r="A3910" s="135" t="s">
        <v>7665</v>
      </c>
      <c r="B3910" s="145" t="s">
        <v>7666</v>
      </c>
      <c r="C3910" s="150" t="s">
        <v>373</v>
      </c>
      <c r="D3910" s="171">
        <v>7.5533833503723145</v>
      </c>
      <c r="E3910" s="182">
        <v>7.5533833503723145</v>
      </c>
    </row>
    <row r="3911" spans="1:5" ht="30">
      <c r="A3911" s="135" t="s">
        <v>7667</v>
      </c>
      <c r="B3911" s="145" t="s">
        <v>7668</v>
      </c>
      <c r="C3911" s="150" t="s">
        <v>368</v>
      </c>
      <c r="D3911" s="173">
        <v>3166.999755859375</v>
      </c>
      <c r="E3911" s="184">
        <v>3166.999755859375</v>
      </c>
    </row>
    <row r="3912" spans="1:5" ht="30">
      <c r="A3912" s="135" t="s">
        <v>7669</v>
      </c>
      <c r="B3912" s="145" t="s">
        <v>7670</v>
      </c>
      <c r="C3912" s="150" t="s">
        <v>368</v>
      </c>
      <c r="D3912" s="177">
        <v>619.5111083984375</v>
      </c>
      <c r="E3912" s="188">
        <v>619.5111083984375</v>
      </c>
    </row>
    <row r="3913" spans="1:5" ht="30">
      <c r="A3913" s="135" t="s">
        <v>7671</v>
      </c>
      <c r="B3913" s="145" t="s">
        <v>7672</v>
      </c>
      <c r="C3913" s="150"/>
      <c r="D3913" s="171">
        <v>1.1970717906951904</v>
      </c>
      <c r="E3913" s="182">
        <v>1.1970717906951904</v>
      </c>
    </row>
    <row r="3914" spans="1:5" ht="30">
      <c r="A3914" s="135" t="s">
        <v>7673</v>
      </c>
      <c r="B3914" s="145" t="s">
        <v>7674</v>
      </c>
      <c r="C3914" s="150" t="s">
        <v>4743</v>
      </c>
      <c r="D3914" s="171">
        <v>2.0891320705413818</v>
      </c>
      <c r="E3914" s="182">
        <v>2.0891320705413818</v>
      </c>
    </row>
    <row r="3915" spans="1:5" ht="30">
      <c r="A3915" s="135" t="s">
        <v>7675</v>
      </c>
      <c r="B3915" s="145" t="s">
        <v>7676</v>
      </c>
      <c r="C3915" s="150" t="s">
        <v>373</v>
      </c>
      <c r="D3915" s="171">
        <v>2.0797109603881836</v>
      </c>
      <c r="E3915" s="182">
        <v>2.0797109603881836</v>
      </c>
    </row>
    <row r="3916" spans="1:5" ht="30">
      <c r="A3916" s="135" t="s">
        <v>7677</v>
      </c>
      <c r="B3916" s="145" t="s">
        <v>7678</v>
      </c>
      <c r="C3916" s="150" t="s">
        <v>6577</v>
      </c>
      <c r="D3916" s="178">
        <v>4.9497552216053009E-2</v>
      </c>
      <c r="E3916" s="189">
        <v>4.9497552216053009E-2</v>
      </c>
    </row>
    <row r="3917" spans="1:5" ht="30">
      <c r="A3917" s="135" t="s">
        <v>7679</v>
      </c>
      <c r="B3917" s="145" t="s">
        <v>7680</v>
      </c>
      <c r="C3917" s="150" t="s">
        <v>6580</v>
      </c>
      <c r="D3917" s="179">
        <v>2.2365029508364387E-5</v>
      </c>
      <c r="E3917" s="190">
        <v>2.2365029508364387E-5</v>
      </c>
    </row>
    <row r="3918" spans="1:5" ht="30">
      <c r="A3918" s="135" t="s">
        <v>7681</v>
      </c>
      <c r="B3918" s="145" t="s">
        <v>7682</v>
      </c>
      <c r="C3918" s="150" t="s">
        <v>50</v>
      </c>
      <c r="D3918" s="171">
        <v>5.9489002227783203</v>
      </c>
      <c r="E3918" s="182">
        <v>5.9489002227783203</v>
      </c>
    </row>
    <row r="3919" spans="1:5" ht="30">
      <c r="A3919" s="135" t="s">
        <v>7683</v>
      </c>
      <c r="B3919" s="145" t="s">
        <v>7684</v>
      </c>
      <c r="C3919" s="150" t="s">
        <v>42</v>
      </c>
      <c r="D3919" s="177">
        <v>350.38259887695312</v>
      </c>
      <c r="E3919" s="188">
        <v>350.38259887695312</v>
      </c>
    </row>
    <row r="3920" spans="1:5" ht="30">
      <c r="A3920" s="135" t="s">
        <v>7685</v>
      </c>
      <c r="B3920" s="145" t="s">
        <v>7686</v>
      </c>
      <c r="C3920" s="150" t="s">
        <v>20</v>
      </c>
      <c r="D3920" s="172">
        <v>14.406436920166016</v>
      </c>
      <c r="E3920" s="183">
        <v>14.406436920166016</v>
      </c>
    </row>
    <row r="3921" spans="1:5" ht="30">
      <c r="A3921" s="135" t="s">
        <v>7687</v>
      </c>
      <c r="B3921" s="145" t="s">
        <v>7688</v>
      </c>
      <c r="C3921" s="150" t="s">
        <v>373</v>
      </c>
      <c r="D3921" s="171">
        <v>7.5533833503723145</v>
      </c>
      <c r="E3921" s="182">
        <v>7.5533833503723145</v>
      </c>
    </row>
    <row r="3922" spans="1:5" ht="30">
      <c r="A3922" s="135" t="s">
        <v>7689</v>
      </c>
      <c r="B3922" s="145" t="s">
        <v>7690</v>
      </c>
      <c r="C3922" s="150" t="s">
        <v>368</v>
      </c>
      <c r="D3922" s="173">
        <v>3166.999755859375</v>
      </c>
      <c r="E3922" s="184">
        <v>3166.999755859375</v>
      </c>
    </row>
    <row r="3923" spans="1:5" ht="30">
      <c r="A3923" s="135" t="s">
        <v>7691</v>
      </c>
      <c r="B3923" s="145" t="s">
        <v>7692</v>
      </c>
      <c r="C3923" s="150" t="s">
        <v>368</v>
      </c>
      <c r="D3923" s="177">
        <v>619.5111083984375</v>
      </c>
      <c r="E3923" s="188">
        <v>619.5111083984375</v>
      </c>
    </row>
    <row r="3924" spans="1:5" ht="30">
      <c r="A3924" s="135" t="s">
        <v>7693</v>
      </c>
      <c r="B3924" s="145" t="s">
        <v>7694</v>
      </c>
      <c r="C3924" s="150"/>
      <c r="D3924" s="171">
        <v>1.1970717906951904</v>
      </c>
      <c r="E3924" s="182">
        <v>1.1970717906951904</v>
      </c>
    </row>
    <row r="3925" spans="1:5" ht="30">
      <c r="A3925" s="135" t="s">
        <v>7695</v>
      </c>
      <c r="B3925" s="145" t="s">
        <v>7696</v>
      </c>
      <c r="C3925" s="150" t="s">
        <v>4743</v>
      </c>
      <c r="D3925" s="171">
        <v>2.0891320705413818</v>
      </c>
      <c r="E3925" s="182">
        <v>2.0891320705413818</v>
      </c>
    </row>
    <row r="3926" spans="1:5" ht="30">
      <c r="A3926" s="135" t="s">
        <v>7697</v>
      </c>
      <c r="B3926" s="145" t="s">
        <v>7698</v>
      </c>
      <c r="C3926" s="150" t="s">
        <v>373</v>
      </c>
      <c r="D3926" s="171">
        <v>2.0797109603881836</v>
      </c>
      <c r="E3926" s="182">
        <v>2.0797109603881836</v>
      </c>
    </row>
    <row r="3927" spans="1:5" ht="30">
      <c r="A3927" s="135" t="s">
        <v>7699</v>
      </c>
      <c r="B3927" s="145" t="s">
        <v>7700</v>
      </c>
      <c r="C3927" s="150" t="s">
        <v>6577</v>
      </c>
      <c r="D3927" s="178">
        <v>4.9497552216053009E-2</v>
      </c>
      <c r="E3927" s="189">
        <v>4.9497552216053009E-2</v>
      </c>
    </row>
    <row r="3928" spans="1:5" ht="30">
      <c r="A3928" s="135" t="s">
        <v>7701</v>
      </c>
      <c r="B3928" s="145" t="s">
        <v>7702</v>
      </c>
      <c r="C3928" s="150" t="s">
        <v>6580</v>
      </c>
      <c r="D3928" s="179">
        <v>2.2365029508364387E-5</v>
      </c>
      <c r="E3928" s="190">
        <v>2.2365029508364387E-5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76.2552490234375</v>
      </c>
      <c r="E3930" s="183">
        <v>76.2552490234375</v>
      </c>
    </row>
    <row r="3931" spans="1:5" ht="30">
      <c r="A3931" s="135" t="s">
        <v>7707</v>
      </c>
      <c r="B3931" s="145" t="s">
        <v>7708</v>
      </c>
      <c r="C3931" s="150" t="s">
        <v>20</v>
      </c>
      <c r="D3931" s="172">
        <v>14.406436920166016</v>
      </c>
      <c r="E3931" s="183">
        <v>14.406436920166016</v>
      </c>
    </row>
    <row r="3932" spans="1:5" ht="30">
      <c r="A3932" s="135" t="s">
        <v>7709</v>
      </c>
      <c r="B3932" s="145" t="s">
        <v>7710</v>
      </c>
      <c r="C3932" s="150" t="s">
        <v>373</v>
      </c>
      <c r="D3932" s="171">
        <v>8.2385721206665039</v>
      </c>
      <c r="E3932" s="182">
        <v>8.2385721206665039</v>
      </c>
    </row>
    <row r="3933" spans="1:5" ht="30">
      <c r="A3933" s="135" t="s">
        <v>7711</v>
      </c>
      <c r="B3933" s="145" t="s">
        <v>7712</v>
      </c>
      <c r="C3933" s="150" t="s">
        <v>368</v>
      </c>
      <c r="D3933" s="176">
        <v>2641.8525390625</v>
      </c>
      <c r="E3933" s="187">
        <v>2641.8525390625</v>
      </c>
    </row>
    <row r="3934" spans="1:5" ht="30">
      <c r="A3934" s="135" t="s">
        <v>7713</v>
      </c>
      <c r="B3934" s="145" t="s">
        <v>7714</v>
      </c>
      <c r="C3934" s="150" t="s">
        <v>368</v>
      </c>
      <c r="D3934" s="172">
        <v>94.364013671875</v>
      </c>
      <c r="E3934" s="183">
        <v>94.364013671875</v>
      </c>
    </row>
    <row r="3935" spans="1:5" ht="30">
      <c r="A3935" s="135" t="s">
        <v>7715</v>
      </c>
      <c r="B3935" s="145" t="s">
        <v>7716</v>
      </c>
      <c r="C3935" s="150"/>
      <c r="D3935" s="171">
        <v>1.0216363668441772</v>
      </c>
      <c r="E3935" s="182">
        <v>1.0216363668441772</v>
      </c>
    </row>
    <row r="3936" spans="1:5" ht="30">
      <c r="A3936" s="135" t="s">
        <v>7717</v>
      </c>
      <c r="B3936" s="145" t="s">
        <v>7718</v>
      </c>
      <c r="C3936" s="150" t="s">
        <v>4743</v>
      </c>
      <c r="D3936" s="178">
        <v>7.4599474668502808E-2</v>
      </c>
      <c r="E3936" s="189">
        <v>7.4599474668502808E-2</v>
      </c>
    </row>
    <row r="3937" spans="1:5" ht="30">
      <c r="A3937" s="135" t="s">
        <v>7719</v>
      </c>
      <c r="B3937" s="145" t="s">
        <v>7720</v>
      </c>
      <c r="C3937" s="150" t="s">
        <v>373</v>
      </c>
      <c r="D3937" s="171">
        <v>1.9004008769989014</v>
      </c>
      <c r="E3937" s="182">
        <v>1.9004008769989014</v>
      </c>
    </row>
    <row r="3938" spans="1:5" ht="30">
      <c r="A3938" s="135" t="s">
        <v>7721</v>
      </c>
      <c r="B3938" s="145" t="s">
        <v>7722</v>
      </c>
      <c r="C3938" s="150" t="s">
        <v>6577</v>
      </c>
      <c r="D3938" s="178">
        <v>2.2345427423715591E-2</v>
      </c>
      <c r="E3938" s="189">
        <v>2.2345427423715591E-2</v>
      </c>
    </row>
    <row r="3939" spans="1:5" ht="30">
      <c r="A3939" s="135" t="s">
        <v>7723</v>
      </c>
      <c r="B3939" s="145" t="s">
        <v>7724</v>
      </c>
      <c r="C3939" s="150" t="s">
        <v>6580</v>
      </c>
      <c r="D3939" s="179">
        <v>1.1501600056362804E-5</v>
      </c>
      <c r="E3939" s="190">
        <v>1.1501600056362804E-5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76.2552490234375</v>
      </c>
      <c r="E3941" s="183">
        <v>76.2552490234375</v>
      </c>
    </row>
    <row r="3942" spans="1:5" ht="30">
      <c r="A3942" s="135" t="s">
        <v>7729</v>
      </c>
      <c r="B3942" s="145" t="s">
        <v>7730</v>
      </c>
      <c r="C3942" s="150" t="s">
        <v>20</v>
      </c>
      <c r="D3942" s="172">
        <v>14.406436920166016</v>
      </c>
      <c r="E3942" s="183">
        <v>14.406436920166016</v>
      </c>
    </row>
    <row r="3943" spans="1:5" ht="30">
      <c r="A3943" s="135" t="s">
        <v>7731</v>
      </c>
      <c r="B3943" s="145" t="s">
        <v>7732</v>
      </c>
      <c r="C3943" s="150" t="s">
        <v>373</v>
      </c>
      <c r="D3943" s="171">
        <v>8.2385721206665039</v>
      </c>
      <c r="E3943" s="182">
        <v>8.2385721206665039</v>
      </c>
    </row>
    <row r="3944" spans="1:5" ht="30">
      <c r="A3944" s="135" t="s">
        <v>7733</v>
      </c>
      <c r="B3944" s="145" t="s">
        <v>7734</v>
      </c>
      <c r="C3944" s="150" t="s">
        <v>368</v>
      </c>
      <c r="D3944" s="176">
        <v>2641.8525390625</v>
      </c>
      <c r="E3944" s="187">
        <v>2641.8525390625</v>
      </c>
    </row>
    <row r="3945" spans="1:5" ht="30">
      <c r="A3945" s="135" t="s">
        <v>7735</v>
      </c>
      <c r="B3945" s="145" t="s">
        <v>7736</v>
      </c>
      <c r="C3945" s="150" t="s">
        <v>368</v>
      </c>
      <c r="D3945" s="172">
        <v>94.364013671875</v>
      </c>
      <c r="E3945" s="183">
        <v>94.364013671875</v>
      </c>
    </row>
    <row r="3946" spans="1:5" ht="30">
      <c r="A3946" s="135" t="s">
        <v>7737</v>
      </c>
      <c r="B3946" s="145" t="s">
        <v>7738</v>
      </c>
      <c r="C3946" s="150"/>
      <c r="D3946" s="171">
        <v>1.0216363668441772</v>
      </c>
      <c r="E3946" s="182">
        <v>1.0216363668441772</v>
      </c>
    </row>
    <row r="3947" spans="1:5" ht="30">
      <c r="A3947" s="135" t="s">
        <v>7739</v>
      </c>
      <c r="B3947" s="145" t="s">
        <v>7740</v>
      </c>
      <c r="C3947" s="150" t="s">
        <v>4743</v>
      </c>
      <c r="D3947" s="178">
        <v>7.4599474668502808E-2</v>
      </c>
      <c r="E3947" s="189">
        <v>7.4599474668502808E-2</v>
      </c>
    </row>
    <row r="3948" spans="1:5" ht="30">
      <c r="A3948" s="135" t="s">
        <v>7741</v>
      </c>
      <c r="B3948" s="145" t="s">
        <v>7742</v>
      </c>
      <c r="C3948" s="150" t="s">
        <v>373</v>
      </c>
      <c r="D3948" s="171">
        <v>1.9004008769989014</v>
      </c>
      <c r="E3948" s="182">
        <v>1.9004008769989014</v>
      </c>
    </row>
    <row r="3949" spans="1:5" ht="30">
      <c r="A3949" s="135" t="s">
        <v>7743</v>
      </c>
      <c r="B3949" s="145" t="s">
        <v>7744</v>
      </c>
      <c r="C3949" s="150" t="s">
        <v>6577</v>
      </c>
      <c r="D3949" s="178">
        <v>2.2345427423715591E-2</v>
      </c>
      <c r="E3949" s="189">
        <v>2.2345427423715591E-2</v>
      </c>
    </row>
    <row r="3950" spans="1:5" ht="30">
      <c r="A3950" s="135" t="s">
        <v>7745</v>
      </c>
      <c r="B3950" s="145" t="s">
        <v>7746</v>
      </c>
      <c r="C3950" s="150" t="s">
        <v>6580</v>
      </c>
      <c r="D3950" s="179">
        <v>1.1501600056362804E-5</v>
      </c>
      <c r="E3950" s="190">
        <v>1.1501600056362804E-5</v>
      </c>
    </row>
    <row r="3951" spans="1:5" ht="30">
      <c r="A3951" s="135" t="s">
        <v>7747</v>
      </c>
      <c r="B3951" s="145" t="s">
        <v>7748</v>
      </c>
      <c r="C3951" s="150" t="s">
        <v>50</v>
      </c>
      <c r="D3951" s="171">
        <v>5.9489002227783203</v>
      </c>
      <c r="E3951" s="182">
        <v>5.9489002227783203</v>
      </c>
    </row>
    <row r="3952" spans="1:5" ht="30">
      <c r="A3952" s="135" t="s">
        <v>7749</v>
      </c>
      <c r="B3952" s="145" t="s">
        <v>7750</v>
      </c>
      <c r="C3952" s="150" t="s">
        <v>42</v>
      </c>
      <c r="D3952" s="177">
        <v>350.38259887695312</v>
      </c>
      <c r="E3952" s="188">
        <v>350.38259887695312</v>
      </c>
    </row>
    <row r="3953" spans="1:5" ht="30">
      <c r="A3953" s="135" t="s">
        <v>7751</v>
      </c>
      <c r="B3953" s="145" t="s">
        <v>7752</v>
      </c>
      <c r="C3953" s="150" t="s">
        <v>20</v>
      </c>
      <c r="D3953" s="172">
        <v>28.812873840332031</v>
      </c>
      <c r="E3953" s="183">
        <v>28.812873840332031</v>
      </c>
    </row>
    <row r="3954" spans="1:5" ht="30">
      <c r="A3954" s="135" t="s">
        <v>7753</v>
      </c>
      <c r="B3954" s="145" t="s">
        <v>7754</v>
      </c>
      <c r="C3954" s="150" t="s">
        <v>373</v>
      </c>
      <c r="D3954" s="171">
        <v>7.5533833503723145</v>
      </c>
      <c r="E3954" s="182">
        <v>7.5533833503723145</v>
      </c>
    </row>
    <row r="3955" spans="1:5" ht="30">
      <c r="A3955" s="135" t="s">
        <v>7755</v>
      </c>
      <c r="B3955" s="145" t="s">
        <v>7756</v>
      </c>
      <c r="C3955" s="150" t="s">
        <v>368</v>
      </c>
      <c r="D3955" s="173">
        <v>3166.999755859375</v>
      </c>
      <c r="E3955" s="184">
        <v>3166.999755859375</v>
      </c>
    </row>
    <row r="3956" spans="1:5" ht="30">
      <c r="A3956" s="135" t="s">
        <v>7757</v>
      </c>
      <c r="B3956" s="145" t="s">
        <v>7758</v>
      </c>
      <c r="C3956" s="150" t="s">
        <v>368</v>
      </c>
      <c r="D3956" s="177">
        <v>619.5111083984375</v>
      </c>
      <c r="E3956" s="188">
        <v>619.5111083984375</v>
      </c>
    </row>
    <row r="3957" spans="1:5" ht="30">
      <c r="A3957" s="135" t="s">
        <v>7759</v>
      </c>
      <c r="B3957" s="145" t="s">
        <v>7760</v>
      </c>
      <c r="C3957" s="150"/>
      <c r="D3957" s="171">
        <v>1.1970717906951904</v>
      </c>
      <c r="E3957" s="182">
        <v>1.1970717906951904</v>
      </c>
    </row>
    <row r="3958" spans="1:5" ht="30">
      <c r="A3958" s="135" t="s">
        <v>7761</v>
      </c>
      <c r="B3958" s="145" t="s">
        <v>7762</v>
      </c>
      <c r="C3958" s="150" t="s">
        <v>4743</v>
      </c>
      <c r="D3958" s="171">
        <v>2.0891320705413818</v>
      </c>
      <c r="E3958" s="182">
        <v>2.0891320705413818</v>
      </c>
    </row>
    <row r="3959" spans="1:5" ht="30">
      <c r="A3959" s="135" t="s">
        <v>7763</v>
      </c>
      <c r="B3959" s="145" t="s">
        <v>7764</v>
      </c>
      <c r="C3959" s="150" t="s">
        <v>373</v>
      </c>
      <c r="D3959" s="171">
        <v>2.0797109603881836</v>
      </c>
      <c r="E3959" s="182">
        <v>2.0797109603881836</v>
      </c>
    </row>
    <row r="3960" spans="1:5" ht="30">
      <c r="A3960" s="135" t="s">
        <v>7765</v>
      </c>
      <c r="B3960" s="145" t="s">
        <v>7766</v>
      </c>
      <c r="C3960" s="150" t="s">
        <v>6577</v>
      </c>
      <c r="D3960" s="178">
        <v>4.9497552216053009E-2</v>
      </c>
      <c r="E3960" s="189">
        <v>4.9497552216053009E-2</v>
      </c>
    </row>
    <row r="3961" spans="1:5" ht="30">
      <c r="A3961" s="135" t="s">
        <v>7767</v>
      </c>
      <c r="B3961" s="145" t="s">
        <v>7768</v>
      </c>
      <c r="C3961" s="150" t="s">
        <v>6580</v>
      </c>
      <c r="D3961" s="179">
        <v>2.2365029508364387E-5</v>
      </c>
      <c r="E3961" s="190">
        <v>2.2365029508364387E-5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11.12590503692627</v>
      </c>
      <c r="E3964" s="183">
        <v>11.12590503692627</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5.9489002227783203</v>
      </c>
      <c r="E3973" s="182">
        <v>5.9489002227783203</v>
      </c>
    </row>
    <row r="3974" spans="1:5" ht="30">
      <c r="A3974" s="135" t="s">
        <v>7793</v>
      </c>
      <c r="B3974" s="145" t="s">
        <v>7794</v>
      </c>
      <c r="C3974" s="150" t="s">
        <v>42</v>
      </c>
      <c r="D3974" s="177">
        <v>350.38259887695312</v>
      </c>
      <c r="E3974" s="188">
        <v>350.38259887695312</v>
      </c>
    </row>
    <row r="3975" spans="1:5" ht="30">
      <c r="A3975" s="135" t="s">
        <v>7795</v>
      </c>
      <c r="B3975" s="145" t="s">
        <v>7796</v>
      </c>
      <c r="C3975" s="150" t="s">
        <v>20</v>
      </c>
      <c r="D3975" s="172">
        <v>14.406436920166016</v>
      </c>
      <c r="E3975" s="183">
        <v>14.406436920166016</v>
      </c>
    </row>
    <row r="3976" spans="1:5" ht="30">
      <c r="A3976" s="135" t="s">
        <v>7797</v>
      </c>
      <c r="B3976" s="145" t="s">
        <v>7798</v>
      </c>
      <c r="C3976" s="150" t="s">
        <v>373</v>
      </c>
      <c r="D3976" s="171">
        <v>7.5533833503723145</v>
      </c>
      <c r="E3976" s="182">
        <v>7.5533833503723145</v>
      </c>
    </row>
    <row r="3977" spans="1:5" ht="30">
      <c r="A3977" s="135" t="s">
        <v>7799</v>
      </c>
      <c r="B3977" s="145" t="s">
        <v>7800</v>
      </c>
      <c r="C3977" s="150" t="s">
        <v>368</v>
      </c>
      <c r="D3977" s="173">
        <v>3166.999755859375</v>
      </c>
      <c r="E3977" s="184">
        <v>3166.999755859375</v>
      </c>
    </row>
    <row r="3978" spans="1:5" ht="30">
      <c r="A3978" s="135" t="s">
        <v>7801</v>
      </c>
      <c r="B3978" s="145" t="s">
        <v>7802</v>
      </c>
      <c r="C3978" s="150" t="s">
        <v>368</v>
      </c>
      <c r="D3978" s="177">
        <v>619.5111083984375</v>
      </c>
      <c r="E3978" s="188">
        <v>619.5111083984375</v>
      </c>
    </row>
    <row r="3979" spans="1:5" ht="30">
      <c r="A3979" s="135" t="s">
        <v>7803</v>
      </c>
      <c r="B3979" s="145" t="s">
        <v>7804</v>
      </c>
      <c r="C3979" s="150"/>
      <c r="D3979" s="171">
        <v>1.1970717906951904</v>
      </c>
      <c r="E3979" s="182">
        <v>1.1970717906951904</v>
      </c>
    </row>
    <row r="3980" spans="1:5" ht="30">
      <c r="A3980" s="135" t="s">
        <v>7805</v>
      </c>
      <c r="B3980" s="145" t="s">
        <v>7806</v>
      </c>
      <c r="C3980" s="150" t="s">
        <v>4743</v>
      </c>
      <c r="D3980" s="171">
        <v>2.0891320705413818</v>
      </c>
      <c r="E3980" s="182">
        <v>2.0891320705413818</v>
      </c>
    </row>
    <row r="3981" spans="1:5" ht="30">
      <c r="A3981" s="135" t="s">
        <v>7807</v>
      </c>
      <c r="B3981" s="145" t="s">
        <v>7808</v>
      </c>
      <c r="C3981" s="150" t="s">
        <v>373</v>
      </c>
      <c r="D3981" s="171">
        <v>2.0797109603881836</v>
      </c>
      <c r="E3981" s="182">
        <v>2.0797109603881836</v>
      </c>
    </row>
    <row r="3982" spans="1:5" ht="30">
      <c r="A3982" s="135" t="s">
        <v>7809</v>
      </c>
      <c r="B3982" s="145" t="s">
        <v>7810</v>
      </c>
      <c r="C3982" s="150" t="s">
        <v>6577</v>
      </c>
      <c r="D3982" s="178">
        <v>4.9497552216053009E-2</v>
      </c>
      <c r="E3982" s="189">
        <v>4.9497552216053009E-2</v>
      </c>
    </row>
    <row r="3983" spans="1:5" ht="30">
      <c r="A3983" s="135" t="s">
        <v>7811</v>
      </c>
      <c r="B3983" s="145" t="s">
        <v>7812</v>
      </c>
      <c r="C3983" s="150" t="s">
        <v>6580</v>
      </c>
      <c r="D3983" s="179">
        <v>2.2365029508364387E-5</v>
      </c>
      <c r="E3983" s="190">
        <v>2.2365029508364387E-5</v>
      </c>
    </row>
    <row r="3984" spans="1:5" ht="30">
      <c r="A3984" s="135" t="s">
        <v>7813</v>
      </c>
      <c r="B3984" s="145" t="s">
        <v>7814</v>
      </c>
      <c r="C3984" s="150" t="s">
        <v>50</v>
      </c>
      <c r="D3984" s="171">
        <v>5.9489002227783203</v>
      </c>
      <c r="E3984" s="182">
        <v>5.9489002227783203</v>
      </c>
    </row>
    <row r="3985" spans="1:5" ht="30">
      <c r="A3985" s="135" t="s">
        <v>7815</v>
      </c>
      <c r="B3985" s="145" t="s">
        <v>7816</v>
      </c>
      <c r="C3985" s="150" t="s">
        <v>42</v>
      </c>
      <c r="D3985" s="177">
        <v>350.38259887695312</v>
      </c>
      <c r="E3985" s="188">
        <v>350.38259887695312</v>
      </c>
    </row>
    <row r="3986" spans="1:5" ht="30">
      <c r="A3986" s="135" t="s">
        <v>7817</v>
      </c>
      <c r="B3986" s="145" t="s">
        <v>7818</v>
      </c>
      <c r="C3986" s="150" t="s">
        <v>20</v>
      </c>
      <c r="D3986" s="172">
        <v>14.406436920166016</v>
      </c>
      <c r="E3986" s="183">
        <v>14.406436920166016</v>
      </c>
    </row>
    <row r="3987" spans="1:5" ht="30">
      <c r="A3987" s="135" t="s">
        <v>7819</v>
      </c>
      <c r="B3987" s="145" t="s">
        <v>7820</v>
      </c>
      <c r="C3987" s="150" t="s">
        <v>373</v>
      </c>
      <c r="D3987" s="171">
        <v>7.5533833503723145</v>
      </c>
      <c r="E3987" s="182">
        <v>7.5533833503723145</v>
      </c>
    </row>
    <row r="3988" spans="1:5" ht="30">
      <c r="A3988" s="135" t="s">
        <v>7821</v>
      </c>
      <c r="B3988" s="145" t="s">
        <v>7822</v>
      </c>
      <c r="C3988" s="150" t="s">
        <v>368</v>
      </c>
      <c r="D3988" s="173">
        <v>3166.999755859375</v>
      </c>
      <c r="E3988" s="184">
        <v>3166.999755859375</v>
      </c>
    </row>
    <row r="3989" spans="1:5" ht="30">
      <c r="A3989" s="135" t="s">
        <v>7823</v>
      </c>
      <c r="B3989" s="145" t="s">
        <v>7824</v>
      </c>
      <c r="C3989" s="150" t="s">
        <v>368</v>
      </c>
      <c r="D3989" s="177">
        <v>619.5111083984375</v>
      </c>
      <c r="E3989" s="188">
        <v>619.5111083984375</v>
      </c>
    </row>
    <row r="3990" spans="1:5" ht="30">
      <c r="A3990" s="135" t="s">
        <v>7825</v>
      </c>
      <c r="B3990" s="145" t="s">
        <v>7826</v>
      </c>
      <c r="C3990" s="150"/>
      <c r="D3990" s="171">
        <v>1.1970717906951904</v>
      </c>
      <c r="E3990" s="182">
        <v>1.1970717906951904</v>
      </c>
    </row>
    <row r="3991" spans="1:5" ht="30">
      <c r="A3991" s="135" t="s">
        <v>7827</v>
      </c>
      <c r="B3991" s="145" t="s">
        <v>7828</v>
      </c>
      <c r="C3991" s="150" t="s">
        <v>4743</v>
      </c>
      <c r="D3991" s="171">
        <v>2.0891320705413818</v>
      </c>
      <c r="E3991" s="182">
        <v>2.0891320705413818</v>
      </c>
    </row>
    <row r="3992" spans="1:5" ht="30">
      <c r="A3992" s="135" t="s">
        <v>7829</v>
      </c>
      <c r="B3992" s="145" t="s">
        <v>7830</v>
      </c>
      <c r="C3992" s="150" t="s">
        <v>373</v>
      </c>
      <c r="D3992" s="171">
        <v>2.0797109603881836</v>
      </c>
      <c r="E3992" s="182">
        <v>2.0797109603881836</v>
      </c>
    </row>
    <row r="3993" spans="1:5" ht="30">
      <c r="A3993" s="135" t="s">
        <v>7831</v>
      </c>
      <c r="B3993" s="145" t="s">
        <v>7832</v>
      </c>
      <c r="C3993" s="150" t="s">
        <v>6577</v>
      </c>
      <c r="D3993" s="178">
        <v>4.9497552216053009E-2</v>
      </c>
      <c r="E3993" s="189">
        <v>4.9497552216053009E-2</v>
      </c>
    </row>
    <row r="3994" spans="1:5" ht="30">
      <c r="A3994" s="135" t="s">
        <v>7833</v>
      </c>
      <c r="B3994" s="145" t="s">
        <v>7834</v>
      </c>
      <c r="C3994" s="150" t="s">
        <v>6580</v>
      </c>
      <c r="D3994" s="179">
        <v>2.2365029508364387E-5</v>
      </c>
      <c r="E3994" s="190">
        <v>2.2365029508364387E-5</v>
      </c>
    </row>
    <row r="3995" spans="1:5" ht="30">
      <c r="A3995" s="135" t="s">
        <v>7835</v>
      </c>
      <c r="B3995" s="145" t="s">
        <v>7836</v>
      </c>
      <c r="C3995" s="150" t="s">
        <v>50</v>
      </c>
      <c r="D3995" s="172">
        <v>31.409999847412109</v>
      </c>
      <c r="E3995" s="183">
        <v>31.409999847412109</v>
      </c>
    </row>
    <row r="3996" spans="1:5" ht="30">
      <c r="A3996" s="135" t="s">
        <v>7837</v>
      </c>
      <c r="B3996" s="145" t="s">
        <v>7838</v>
      </c>
      <c r="C3996" s="150" t="s">
        <v>42</v>
      </c>
      <c r="D3996" s="177">
        <v>352.13787841796875</v>
      </c>
      <c r="E3996" s="188">
        <v>352.13787841796875</v>
      </c>
    </row>
    <row r="3997" spans="1:5" ht="30">
      <c r="A3997" s="135" t="s">
        <v>7839</v>
      </c>
      <c r="B3997" s="145" t="s">
        <v>7840</v>
      </c>
      <c r="C3997" s="150" t="s">
        <v>20</v>
      </c>
      <c r="D3997" s="172">
        <v>51.33953857421875</v>
      </c>
      <c r="E3997" s="183">
        <v>51.33953857421875</v>
      </c>
    </row>
    <row r="3998" spans="1:5" ht="30">
      <c r="A3998" s="135" t="s">
        <v>7841</v>
      </c>
      <c r="B3998" s="145" t="s">
        <v>7842</v>
      </c>
      <c r="C3998" s="150" t="s">
        <v>373</v>
      </c>
      <c r="D3998" s="171">
        <v>6.7280154228210449</v>
      </c>
      <c r="E3998" s="182">
        <v>6.7280154228210449</v>
      </c>
    </row>
    <row r="3999" spans="1:5" ht="30">
      <c r="A3999" s="135" t="s">
        <v>7843</v>
      </c>
      <c r="B3999" s="145" t="s">
        <v>7844</v>
      </c>
      <c r="C3999" s="150" t="s">
        <v>368</v>
      </c>
      <c r="D3999" s="173">
        <v>3117.99609375</v>
      </c>
      <c r="E3999" s="184">
        <v>3117.99609375</v>
      </c>
    </row>
    <row r="4000" spans="1:5" ht="30">
      <c r="A4000" s="135" t="s">
        <v>7845</v>
      </c>
      <c r="B4000" s="145" t="s">
        <v>7846</v>
      </c>
      <c r="C4000" s="150" t="s">
        <v>368</v>
      </c>
      <c r="D4000" s="177">
        <v>570.5074462890625</v>
      </c>
      <c r="E4000" s="188">
        <v>570.5074462890625</v>
      </c>
    </row>
    <row r="4001" spans="1:5" ht="30">
      <c r="A4001" s="135" t="s">
        <v>7847</v>
      </c>
      <c r="B4001" s="145" t="s">
        <v>7848</v>
      </c>
      <c r="C4001" s="150"/>
      <c r="D4001" s="171">
        <v>1.17653489112854</v>
      </c>
      <c r="E4001" s="182">
        <v>1.17653489112854</v>
      </c>
    </row>
    <row r="4002" spans="1:5" ht="30">
      <c r="A4002" s="135" t="s">
        <v>7849</v>
      </c>
      <c r="B4002" s="145" t="s">
        <v>7850</v>
      </c>
      <c r="C4002" s="150" t="s">
        <v>4743</v>
      </c>
      <c r="D4002" s="172">
        <v>11.54673957824707</v>
      </c>
      <c r="E4002" s="183">
        <v>11.54673957824707</v>
      </c>
    </row>
    <row r="4003" spans="1:5" ht="30">
      <c r="A4003" s="135" t="s">
        <v>7851</v>
      </c>
      <c r="B4003" s="145" t="s">
        <v>7852</v>
      </c>
      <c r="C4003" s="150" t="s">
        <v>373</v>
      </c>
      <c r="D4003" s="171">
        <v>2.3653676509857178</v>
      </c>
      <c r="E4003" s="182">
        <v>2.3653676509857178</v>
      </c>
    </row>
    <row r="4004" spans="1:5" ht="30">
      <c r="A4004" s="135" t="s">
        <v>7853</v>
      </c>
      <c r="B4004" s="145" t="s">
        <v>7854</v>
      </c>
      <c r="C4004" s="150" t="s">
        <v>6577</v>
      </c>
      <c r="D4004" s="178">
        <v>5.2554763853549957E-2</v>
      </c>
      <c r="E4004" s="189">
        <v>5.2554763853549957E-2</v>
      </c>
    </row>
    <row r="4005" spans="1:5" ht="30">
      <c r="A4005" s="135" t="s">
        <v>7855</v>
      </c>
      <c r="B4005" s="145" t="s">
        <v>7856</v>
      </c>
      <c r="C4005" s="150" t="s">
        <v>6580</v>
      </c>
      <c r="D4005" s="179">
        <v>2.2317981347441673E-5</v>
      </c>
      <c r="E4005" s="190">
        <v>2.2317981347441673E-5</v>
      </c>
    </row>
    <row r="4006" spans="1:5" ht="45">
      <c r="A4006" s="135" t="s">
        <v>7857</v>
      </c>
      <c r="B4006" s="145" t="s">
        <v>7858</v>
      </c>
      <c r="C4006" s="150" t="s">
        <v>50</v>
      </c>
      <c r="D4006" s="172">
        <v>31.409999847412109</v>
      </c>
      <c r="E4006" s="183">
        <v>31.409999847412109</v>
      </c>
    </row>
    <row r="4007" spans="1:5" ht="45">
      <c r="A4007" s="135" t="s">
        <v>7859</v>
      </c>
      <c r="B4007" s="145" t="s">
        <v>7860</v>
      </c>
      <c r="C4007" s="150" t="s">
        <v>42</v>
      </c>
      <c r="D4007" s="177">
        <v>352.13787841796875</v>
      </c>
      <c r="E4007" s="188">
        <v>352.13787841796875</v>
      </c>
    </row>
    <row r="4008" spans="1:5" ht="45">
      <c r="A4008" s="135" t="s">
        <v>7861</v>
      </c>
      <c r="B4008" s="145" t="s">
        <v>7862</v>
      </c>
      <c r="C4008" s="150" t="s">
        <v>20</v>
      </c>
      <c r="D4008" s="172">
        <v>51.33953857421875</v>
      </c>
      <c r="E4008" s="183">
        <v>51.33953857421875</v>
      </c>
    </row>
    <row r="4009" spans="1:5" ht="45">
      <c r="A4009" s="135" t="s">
        <v>7863</v>
      </c>
      <c r="B4009" s="145" t="s">
        <v>7864</v>
      </c>
      <c r="C4009" s="150" t="s">
        <v>373</v>
      </c>
      <c r="D4009" s="171">
        <v>6.7280154228210449</v>
      </c>
      <c r="E4009" s="182">
        <v>6.7280154228210449</v>
      </c>
    </row>
    <row r="4010" spans="1:5" ht="45">
      <c r="A4010" s="135" t="s">
        <v>7865</v>
      </c>
      <c r="B4010" s="145" t="s">
        <v>7866</v>
      </c>
      <c r="C4010" s="150" t="s">
        <v>368</v>
      </c>
      <c r="D4010" s="173">
        <v>3117.99609375</v>
      </c>
      <c r="E4010" s="184">
        <v>3117.99609375</v>
      </c>
    </row>
    <row r="4011" spans="1:5" ht="45">
      <c r="A4011" s="135" t="s">
        <v>7867</v>
      </c>
      <c r="B4011" s="145" t="s">
        <v>7868</v>
      </c>
      <c r="C4011" s="150" t="s">
        <v>368</v>
      </c>
      <c r="D4011" s="177">
        <v>570.5074462890625</v>
      </c>
      <c r="E4011" s="188">
        <v>570.5074462890625</v>
      </c>
    </row>
    <row r="4012" spans="1:5" ht="45">
      <c r="A4012" s="135" t="s">
        <v>7869</v>
      </c>
      <c r="B4012" s="145" t="s">
        <v>7870</v>
      </c>
      <c r="C4012" s="150"/>
      <c r="D4012" s="171">
        <v>1.17653489112854</v>
      </c>
      <c r="E4012" s="182">
        <v>1.17653489112854</v>
      </c>
    </row>
    <row r="4013" spans="1:5" ht="45">
      <c r="A4013" s="135" t="s">
        <v>7871</v>
      </c>
      <c r="B4013" s="145" t="s">
        <v>7872</v>
      </c>
      <c r="C4013" s="150" t="s">
        <v>4743</v>
      </c>
      <c r="D4013" s="172">
        <v>11.54673957824707</v>
      </c>
      <c r="E4013" s="183">
        <v>11.54673957824707</v>
      </c>
    </row>
    <row r="4014" spans="1:5" ht="45">
      <c r="A4014" s="135" t="s">
        <v>7873</v>
      </c>
      <c r="B4014" s="145" t="s">
        <v>7874</v>
      </c>
      <c r="C4014" s="150" t="s">
        <v>373</v>
      </c>
      <c r="D4014" s="171">
        <v>2.3653676509857178</v>
      </c>
      <c r="E4014" s="182">
        <v>2.3653676509857178</v>
      </c>
    </row>
    <row r="4015" spans="1:5" ht="45">
      <c r="A4015" s="135" t="s">
        <v>7875</v>
      </c>
      <c r="B4015" s="145" t="s">
        <v>7876</v>
      </c>
      <c r="C4015" s="150" t="s">
        <v>6577</v>
      </c>
      <c r="D4015" s="178">
        <v>5.2554763853549957E-2</v>
      </c>
      <c r="E4015" s="189">
        <v>5.2554763853549957E-2</v>
      </c>
    </row>
    <row r="4016" spans="1:5" ht="45">
      <c r="A4016" s="135" t="s">
        <v>7877</v>
      </c>
      <c r="B4016" s="145" t="s">
        <v>7878</v>
      </c>
      <c r="C4016" s="150" t="s">
        <v>6580</v>
      </c>
      <c r="D4016" s="179">
        <v>2.2317981347441673E-5</v>
      </c>
      <c r="E4016" s="190">
        <v>2.2317981347441673E-5</v>
      </c>
    </row>
    <row r="4017" spans="1:5" ht="30">
      <c r="A4017" s="135" t="s">
        <v>7879</v>
      </c>
      <c r="B4017" s="145" t="s">
        <v>7880</v>
      </c>
      <c r="C4017" s="150" t="s">
        <v>50</v>
      </c>
      <c r="D4017" s="172">
        <v>15.279999732971191</v>
      </c>
      <c r="E4017" s="183">
        <v>15.279999732971191</v>
      </c>
    </row>
    <row r="4018" spans="1:5" ht="30">
      <c r="A4018" s="135" t="s">
        <v>7881</v>
      </c>
      <c r="B4018" s="145" t="s">
        <v>7882</v>
      </c>
      <c r="C4018" s="150" t="s">
        <v>42</v>
      </c>
      <c r="D4018" s="177">
        <v>457.45724487304687</v>
      </c>
      <c r="E4018" s="188">
        <v>457.45724487304687</v>
      </c>
    </row>
    <row r="4019" spans="1:5" ht="30">
      <c r="A4019" s="135" t="s">
        <v>7883</v>
      </c>
      <c r="B4019" s="145" t="s">
        <v>7884</v>
      </c>
      <c r="C4019" s="150" t="s">
        <v>20</v>
      </c>
      <c r="D4019" s="172">
        <v>45.318920135498047</v>
      </c>
      <c r="E4019" s="183">
        <v>45.318920135498047</v>
      </c>
    </row>
    <row r="4020" spans="1:5" ht="30">
      <c r="A4020" s="135" t="s">
        <v>7885</v>
      </c>
      <c r="B4020" s="145" t="s">
        <v>7886</v>
      </c>
      <c r="C4020" s="150" t="s">
        <v>373</v>
      </c>
      <c r="D4020" s="171">
        <v>7.4393095970153809</v>
      </c>
      <c r="E4020" s="182">
        <v>7.4393095970153809</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1.3031277656555176</v>
      </c>
      <c r="E4023" s="182">
        <v>1.3031277656555176</v>
      </c>
    </row>
    <row r="4024" spans="1:5" ht="30">
      <c r="A4024" s="135" t="s">
        <v>7893</v>
      </c>
      <c r="B4024" s="145" t="s">
        <v>7894</v>
      </c>
      <c r="C4024" s="150" t="s">
        <v>4743</v>
      </c>
      <c r="D4024" s="171">
        <v>4.5989398956298828</v>
      </c>
      <c r="E4024" s="182">
        <v>4.5989398956298828</v>
      </c>
    </row>
    <row r="4025" spans="1:5" ht="30">
      <c r="A4025" s="135" t="s">
        <v>7895</v>
      </c>
      <c r="B4025" s="145" t="s">
        <v>7896</v>
      </c>
      <c r="C4025" s="150" t="s">
        <v>373</v>
      </c>
      <c r="D4025" s="171">
        <v>2.1633517742156982</v>
      </c>
      <c r="E4025" s="182">
        <v>2.1633517742156982</v>
      </c>
    </row>
    <row r="4026" spans="1:5" ht="30">
      <c r="A4026" s="135" t="s">
        <v>7897</v>
      </c>
      <c r="B4026" s="145" t="s">
        <v>7898</v>
      </c>
      <c r="C4026" s="150" t="s">
        <v>6577</v>
      </c>
      <c r="D4026" s="178">
        <v>6.2714718282222748E-2</v>
      </c>
      <c r="E4026" s="189">
        <v>6.2714718282222748E-2</v>
      </c>
    </row>
    <row r="4027" spans="1:5" ht="30">
      <c r="A4027" s="135" t="s">
        <v>7899</v>
      </c>
      <c r="B4027" s="145" t="s">
        <v>7900</v>
      </c>
      <c r="C4027" s="150" t="s">
        <v>6580</v>
      </c>
      <c r="D4027" s="179">
        <v>2.6834692107513547E-5</v>
      </c>
      <c r="E4027" s="190">
        <v>2.6834692107513547E-5</v>
      </c>
    </row>
    <row r="4028" spans="1:5" ht="30">
      <c r="A4028" s="135" t="s">
        <v>7901</v>
      </c>
      <c r="B4028" s="145" t="s">
        <v>7902</v>
      </c>
      <c r="C4028" s="150" t="s">
        <v>50</v>
      </c>
      <c r="D4028" s="171">
        <v>5.9489002227783203</v>
      </c>
      <c r="E4028" s="182">
        <v>5.9489002227783203</v>
      </c>
    </row>
    <row r="4029" spans="1:5" ht="30">
      <c r="A4029" s="135" t="s">
        <v>7903</v>
      </c>
      <c r="B4029" s="145" t="s">
        <v>7904</v>
      </c>
      <c r="C4029" s="150" t="s">
        <v>42</v>
      </c>
      <c r="D4029" s="177">
        <v>350.38259887695312</v>
      </c>
      <c r="E4029" s="188">
        <v>350.38259887695312</v>
      </c>
    </row>
    <row r="4030" spans="1:5" ht="30">
      <c r="A4030" s="135" t="s">
        <v>7905</v>
      </c>
      <c r="B4030" s="145" t="s">
        <v>7906</v>
      </c>
      <c r="C4030" s="150" t="s">
        <v>20</v>
      </c>
      <c r="D4030" s="179">
        <v>2.9418970370898023E-7</v>
      </c>
      <c r="E4030" s="190">
        <v>2.9418970370898023E-7</v>
      </c>
    </row>
    <row r="4031" spans="1:5" ht="30">
      <c r="A4031" s="135" t="s">
        <v>7907</v>
      </c>
      <c r="B4031" s="145" t="s">
        <v>7908</v>
      </c>
      <c r="C4031" s="150" t="s">
        <v>373</v>
      </c>
      <c r="D4031" s="171">
        <v>7.5533833503723145</v>
      </c>
      <c r="E4031" s="182">
        <v>7.5533833503723145</v>
      </c>
    </row>
    <row r="4032" spans="1:5" ht="30">
      <c r="A4032" s="135" t="s">
        <v>7909</v>
      </c>
      <c r="B4032" s="145" t="s">
        <v>7910</v>
      </c>
      <c r="C4032" s="150" t="s">
        <v>368</v>
      </c>
      <c r="D4032" s="173">
        <v>3166.999755859375</v>
      </c>
      <c r="E4032" s="184">
        <v>3166.999755859375</v>
      </c>
    </row>
    <row r="4033" spans="1:5" ht="30">
      <c r="A4033" s="135" t="s">
        <v>7911</v>
      </c>
      <c r="B4033" s="145" t="s">
        <v>7912</v>
      </c>
      <c r="C4033" s="150" t="s">
        <v>368</v>
      </c>
      <c r="D4033" s="177">
        <v>619.5111083984375</v>
      </c>
      <c r="E4033" s="188">
        <v>619.5111083984375</v>
      </c>
    </row>
    <row r="4034" spans="1:5" ht="30">
      <c r="A4034" s="135" t="s">
        <v>7913</v>
      </c>
      <c r="B4034" s="145" t="s">
        <v>7914</v>
      </c>
      <c r="C4034" s="150"/>
      <c r="D4034" s="171">
        <v>1.1970717906951904</v>
      </c>
      <c r="E4034" s="182">
        <v>1.1970717906951904</v>
      </c>
    </row>
    <row r="4035" spans="1:5" ht="30">
      <c r="A4035" s="135" t="s">
        <v>7915</v>
      </c>
      <c r="B4035" s="145" t="s">
        <v>7916</v>
      </c>
      <c r="C4035" s="150" t="s">
        <v>4743</v>
      </c>
      <c r="D4035" s="171">
        <v>2.0891320705413818</v>
      </c>
      <c r="E4035" s="182">
        <v>2.0891320705413818</v>
      </c>
    </row>
    <row r="4036" spans="1:5" ht="30">
      <c r="A4036" s="135" t="s">
        <v>7917</v>
      </c>
      <c r="B4036" s="145" t="s">
        <v>7918</v>
      </c>
      <c r="C4036" s="150" t="s">
        <v>373</v>
      </c>
      <c r="D4036" s="171">
        <v>2.0797109603881836</v>
      </c>
      <c r="E4036" s="182">
        <v>2.0797109603881836</v>
      </c>
    </row>
    <row r="4037" spans="1:5" ht="30">
      <c r="A4037" s="135" t="s">
        <v>7919</v>
      </c>
      <c r="B4037" s="145" t="s">
        <v>7920</v>
      </c>
      <c r="C4037" s="150" t="s">
        <v>6577</v>
      </c>
      <c r="D4037" s="178">
        <v>4.9497552216053009E-2</v>
      </c>
      <c r="E4037" s="189">
        <v>4.9497552216053009E-2</v>
      </c>
    </row>
    <row r="4038" spans="1:5" ht="30">
      <c r="A4038" s="135" t="s">
        <v>7921</v>
      </c>
      <c r="B4038" s="145" t="s">
        <v>7922</v>
      </c>
      <c r="C4038" s="150" t="s">
        <v>6580</v>
      </c>
      <c r="D4038" s="179">
        <v>2.2365029508364387E-5</v>
      </c>
      <c r="E4038" s="190">
        <v>2.2365029508364387E-5</v>
      </c>
    </row>
    <row r="4039" spans="1:5" ht="45">
      <c r="A4039" s="135" t="s">
        <v>7923</v>
      </c>
      <c r="B4039" s="145" t="s">
        <v>7924</v>
      </c>
      <c r="C4039" s="150" t="s">
        <v>50</v>
      </c>
      <c r="D4039" s="171">
        <v>4.4000000953674316</v>
      </c>
      <c r="E4039" s="182">
        <v>4.4000000953674316</v>
      </c>
    </row>
    <row r="4040" spans="1:5" ht="45">
      <c r="A4040" s="135" t="s">
        <v>7925</v>
      </c>
      <c r="B4040" s="145" t="s">
        <v>7926</v>
      </c>
      <c r="C4040" s="150" t="s">
        <v>42</v>
      </c>
      <c r="D4040" s="177">
        <v>312.70965576171875</v>
      </c>
      <c r="E4040" s="188">
        <v>312.70965576171875</v>
      </c>
    </row>
    <row r="4041" spans="1:5" ht="45">
      <c r="A4041" s="135" t="s">
        <v>7927</v>
      </c>
      <c r="B4041" s="145" t="s">
        <v>7928</v>
      </c>
      <c r="C4041" s="150" t="s">
        <v>20</v>
      </c>
      <c r="D4041" s="172">
        <v>22.360771179199219</v>
      </c>
      <c r="E4041" s="183">
        <v>22.360771179199219</v>
      </c>
    </row>
    <row r="4042" spans="1:5" ht="45">
      <c r="A4042" s="135" t="s">
        <v>7929</v>
      </c>
      <c r="B4042" s="145" t="s">
        <v>7930</v>
      </c>
      <c r="C4042" s="150" t="s">
        <v>373</v>
      </c>
      <c r="D4042" s="171">
        <v>7.5675516128540039</v>
      </c>
      <c r="E4042" s="182">
        <v>7.5675516128540039</v>
      </c>
    </row>
    <row r="4043" spans="1:5" ht="45">
      <c r="A4043" s="135" t="s">
        <v>7931</v>
      </c>
      <c r="B4043" s="145" t="s">
        <v>7932</v>
      </c>
      <c r="C4043" s="150" t="s">
        <v>368</v>
      </c>
      <c r="D4043" s="173">
        <v>3092.267333984375</v>
      </c>
      <c r="E4043" s="184">
        <v>3092.267333984375</v>
      </c>
    </row>
    <row r="4044" spans="1:5" ht="45">
      <c r="A4044" s="135" t="s">
        <v>7933</v>
      </c>
      <c r="B4044" s="145" t="s">
        <v>7934</v>
      </c>
      <c r="C4044" s="150" t="s">
        <v>368</v>
      </c>
      <c r="D4044" s="177">
        <v>544.7789306640625</v>
      </c>
      <c r="E4044" s="188">
        <v>544.7789306640625</v>
      </c>
    </row>
    <row r="4045" spans="1:5" ht="45">
      <c r="A4045" s="135" t="s">
        <v>7935</v>
      </c>
      <c r="B4045" s="145" t="s">
        <v>7936</v>
      </c>
      <c r="C4045" s="150"/>
      <c r="D4045" s="171">
        <v>1.1648333072662354</v>
      </c>
      <c r="E4045" s="182">
        <v>1.1648333072662354</v>
      </c>
    </row>
    <row r="4046" spans="1:5" ht="45">
      <c r="A4046" s="135" t="s">
        <v>7937</v>
      </c>
      <c r="B4046" s="145" t="s">
        <v>7938</v>
      </c>
      <c r="C4046" s="150" t="s">
        <v>4743</v>
      </c>
      <c r="D4046" s="171">
        <v>1.6434887647628784</v>
      </c>
      <c r="E4046" s="182">
        <v>1.6434887647628784</v>
      </c>
    </row>
    <row r="4047" spans="1:5" ht="45">
      <c r="A4047" s="135" t="s">
        <v>7939</v>
      </c>
      <c r="B4047" s="145" t="s">
        <v>7940</v>
      </c>
      <c r="C4047" s="150" t="s">
        <v>373</v>
      </c>
      <c r="D4047" s="171">
        <v>2.0578422546386719</v>
      </c>
      <c r="E4047" s="182">
        <v>2.0578422546386719</v>
      </c>
    </row>
    <row r="4048" spans="1:5" ht="45">
      <c r="A4048" s="135" t="s">
        <v>7941</v>
      </c>
      <c r="B4048" s="145" t="s">
        <v>7942</v>
      </c>
      <c r="C4048" s="150" t="s">
        <v>6577</v>
      </c>
      <c r="D4048" s="178">
        <v>4.5228671282529831E-2</v>
      </c>
      <c r="E4048" s="189">
        <v>4.5228671282529831E-2</v>
      </c>
    </row>
    <row r="4049" spans="1:5" ht="45">
      <c r="A4049" s="135" t="s">
        <v>7943</v>
      </c>
      <c r="B4049" s="145" t="s">
        <v>7944</v>
      </c>
      <c r="C4049" s="150" t="s">
        <v>6580</v>
      </c>
      <c r="D4049" s="179">
        <v>2.0795079763047397E-5</v>
      </c>
      <c r="E4049" s="190">
        <v>2.0795079763047397E-5</v>
      </c>
    </row>
    <row r="4050" spans="1:5" ht="45">
      <c r="A4050" s="135" t="s">
        <v>7945</v>
      </c>
      <c r="B4050" s="145" t="s">
        <v>7946</v>
      </c>
      <c r="C4050" s="150" t="s">
        <v>50</v>
      </c>
      <c r="D4050" s="171">
        <v>2.4900000095367432</v>
      </c>
      <c r="E4050" s="182">
        <v>2.4900000095367432</v>
      </c>
    </row>
    <row r="4051" spans="1:5" ht="45">
      <c r="A4051" s="135" t="s">
        <v>7947</v>
      </c>
      <c r="B4051" s="145" t="s">
        <v>7948</v>
      </c>
      <c r="C4051" s="150" t="s">
        <v>42</v>
      </c>
      <c r="D4051" s="177">
        <v>244.79794311523437</v>
      </c>
      <c r="E4051" s="188">
        <v>244.79794311523437</v>
      </c>
    </row>
    <row r="4052" spans="1:5" ht="45">
      <c r="A4052" s="135" t="s">
        <v>7949</v>
      </c>
      <c r="B4052" s="145" t="s">
        <v>7950</v>
      </c>
      <c r="C4052" s="150" t="s">
        <v>20</v>
      </c>
      <c r="D4052" s="172">
        <v>22.18638801574707</v>
      </c>
      <c r="E4052" s="183">
        <v>22.18638801574707</v>
      </c>
    </row>
    <row r="4053" spans="1:5" ht="45">
      <c r="A4053" s="135" t="s">
        <v>7951</v>
      </c>
      <c r="B4053" s="145" t="s">
        <v>7952</v>
      </c>
      <c r="C4053" s="150" t="s">
        <v>373</v>
      </c>
      <c r="D4053" s="171">
        <v>7.586341381072998</v>
      </c>
      <c r="E4053" s="182">
        <v>7.586341381072998</v>
      </c>
    </row>
    <row r="4054" spans="1:5" ht="45">
      <c r="A4054" s="135" t="s">
        <v>7953</v>
      </c>
      <c r="B4054" s="145" t="s">
        <v>7954</v>
      </c>
      <c r="C4054" s="150" t="s">
        <v>368</v>
      </c>
      <c r="D4054" s="176">
        <v>2959.127197265625</v>
      </c>
      <c r="E4054" s="187">
        <v>2959.127197265625</v>
      </c>
    </row>
    <row r="4055" spans="1:5" ht="45">
      <c r="A4055" s="135" t="s">
        <v>7955</v>
      </c>
      <c r="B4055" s="145" t="s">
        <v>7956</v>
      </c>
      <c r="C4055" s="150" t="s">
        <v>368</v>
      </c>
      <c r="D4055" s="177">
        <v>411.63861083984375</v>
      </c>
      <c r="E4055" s="188">
        <v>411.63861083984375</v>
      </c>
    </row>
    <row r="4056" spans="1:5" ht="45">
      <c r="A4056" s="135" t="s">
        <v>7957</v>
      </c>
      <c r="B4056" s="145" t="s">
        <v>7958</v>
      </c>
      <c r="C4056" s="150"/>
      <c r="D4056" s="171">
        <v>1.1113033294677734</v>
      </c>
      <c r="E4056" s="182">
        <v>1.1113033294677734</v>
      </c>
    </row>
    <row r="4057" spans="1:5" ht="45">
      <c r="A4057" s="135" t="s">
        <v>7959</v>
      </c>
      <c r="B4057" s="145" t="s">
        <v>7960</v>
      </c>
      <c r="C4057" s="150" t="s">
        <v>4743</v>
      </c>
      <c r="D4057" s="171">
        <v>1.0510971546173096</v>
      </c>
      <c r="E4057" s="182">
        <v>1.0510971546173096</v>
      </c>
    </row>
    <row r="4058" spans="1:5" ht="45">
      <c r="A4058" s="135" t="s">
        <v>7961</v>
      </c>
      <c r="B4058" s="145" t="s">
        <v>7962</v>
      </c>
      <c r="C4058" s="150" t="s">
        <v>373</v>
      </c>
      <c r="D4058" s="171">
        <v>2.0247039794921875</v>
      </c>
      <c r="E4058" s="182">
        <v>2.0247039794921875</v>
      </c>
    </row>
    <row r="4059" spans="1:5" ht="45">
      <c r="A4059" s="135" t="s">
        <v>7963</v>
      </c>
      <c r="B4059" s="145" t="s">
        <v>7964</v>
      </c>
      <c r="C4059" s="150" t="s">
        <v>6577</v>
      </c>
      <c r="D4059" s="178">
        <v>3.7975005805492401E-2</v>
      </c>
      <c r="E4059" s="189">
        <v>3.7975005805492401E-2</v>
      </c>
    </row>
    <row r="4060" spans="1:5" ht="45">
      <c r="A4060" s="135" t="s">
        <v>7965</v>
      </c>
      <c r="B4060" s="145" t="s">
        <v>7966</v>
      </c>
      <c r="C4060" s="150" t="s">
        <v>6580</v>
      </c>
      <c r="D4060" s="179">
        <v>1.798740413505584E-5</v>
      </c>
      <c r="E4060" s="190">
        <v>1.798740413505584E-5</v>
      </c>
    </row>
    <row r="4061" spans="1:5" ht="45">
      <c r="A4061" s="135" t="s">
        <v>7967</v>
      </c>
      <c r="B4061" s="145" t="s">
        <v>7968</v>
      </c>
      <c r="C4061" s="150" t="s">
        <v>50</v>
      </c>
      <c r="D4061" s="171">
        <v>1.6499999761581421</v>
      </c>
      <c r="E4061" s="182">
        <v>1.6499999761581421</v>
      </c>
    </row>
    <row r="4062" spans="1:5" ht="45">
      <c r="A4062" s="135" t="s">
        <v>7969</v>
      </c>
      <c r="B4062" s="145" t="s">
        <v>7970</v>
      </c>
      <c r="C4062" s="150" t="s">
        <v>42</v>
      </c>
      <c r="D4062" s="177">
        <v>200.13783264160156</v>
      </c>
      <c r="E4062" s="188">
        <v>200.13783264160156</v>
      </c>
    </row>
    <row r="4063" spans="1:5" ht="45">
      <c r="A4063" s="135" t="s">
        <v>7971</v>
      </c>
      <c r="B4063" s="145" t="s">
        <v>7972</v>
      </c>
      <c r="C4063" s="150" t="s">
        <v>20</v>
      </c>
      <c r="D4063" s="172">
        <v>12.530732154846191</v>
      </c>
      <c r="E4063" s="183">
        <v>12.530732154846191</v>
      </c>
    </row>
    <row r="4064" spans="1:5" ht="45">
      <c r="A4064" s="135" t="s">
        <v>7973</v>
      </c>
      <c r="B4064" s="145" t="s">
        <v>7974</v>
      </c>
      <c r="C4064" s="150" t="s">
        <v>373</v>
      </c>
      <c r="D4064" s="171">
        <v>7.6001486778259277</v>
      </c>
      <c r="E4064" s="182">
        <v>7.6001486778259277</v>
      </c>
    </row>
    <row r="4065" spans="1:5" ht="45">
      <c r="A4065" s="135" t="s">
        <v>7975</v>
      </c>
      <c r="B4065" s="145" t="s">
        <v>7976</v>
      </c>
      <c r="C4065" s="150" t="s">
        <v>368</v>
      </c>
      <c r="D4065" s="176">
        <v>2872.71142578125</v>
      </c>
      <c r="E4065" s="187">
        <v>2872.71142578125</v>
      </c>
    </row>
    <row r="4066" spans="1:5" ht="45">
      <c r="A4066" s="135" t="s">
        <v>7977</v>
      </c>
      <c r="B4066" s="145" t="s">
        <v>7978</v>
      </c>
      <c r="C4066" s="150" t="s">
        <v>368</v>
      </c>
      <c r="D4066" s="177">
        <v>325.22299194335937</v>
      </c>
      <c r="E4066" s="188">
        <v>325.22299194335937</v>
      </c>
    </row>
    <row r="4067" spans="1:5" ht="45">
      <c r="A4067" s="135" t="s">
        <v>7979</v>
      </c>
      <c r="B4067" s="145" t="s">
        <v>7980</v>
      </c>
      <c r="C4067" s="150"/>
      <c r="D4067" s="171">
        <v>1.0790150165557861</v>
      </c>
      <c r="E4067" s="182">
        <v>1.0790150165557861</v>
      </c>
    </row>
    <row r="4068" spans="1:5" ht="45">
      <c r="A4068" s="135" t="s">
        <v>7981</v>
      </c>
      <c r="B4068" s="145" t="s">
        <v>7982</v>
      </c>
      <c r="C4068" s="150" t="s">
        <v>4743</v>
      </c>
      <c r="D4068" s="178">
        <v>0.76189708709716797</v>
      </c>
      <c r="E4068" s="189">
        <v>0.76189708709716797</v>
      </c>
    </row>
    <row r="4069" spans="1:5" ht="45">
      <c r="A4069" s="135" t="s">
        <v>7983</v>
      </c>
      <c r="B4069" s="145" t="s">
        <v>7984</v>
      </c>
      <c r="C4069" s="150" t="s">
        <v>373</v>
      </c>
      <c r="D4069" s="171">
        <v>2.0058627128601074</v>
      </c>
      <c r="E4069" s="182">
        <v>2.0058627128601074</v>
      </c>
    </row>
    <row r="4070" spans="1:5" ht="45">
      <c r="A4070" s="135" t="s">
        <v>7985</v>
      </c>
      <c r="B4070" s="145" t="s">
        <v>7986</v>
      </c>
      <c r="C4070" s="150" t="s">
        <v>6577</v>
      </c>
      <c r="D4070" s="178">
        <v>3.3518452197313309E-2</v>
      </c>
      <c r="E4070" s="189">
        <v>3.3518452197313309E-2</v>
      </c>
    </row>
    <row r="4071" spans="1:5" ht="45">
      <c r="A4071" s="135" t="s">
        <v>7987</v>
      </c>
      <c r="B4071" s="145" t="s">
        <v>7988</v>
      </c>
      <c r="C4071" s="150" t="s">
        <v>6580</v>
      </c>
      <c r="D4071" s="179">
        <v>1.6173538824659772E-5</v>
      </c>
      <c r="E4071" s="190">
        <v>1.6173538824659772E-5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137.51678466796875</v>
      </c>
      <c r="E4073" s="188">
        <v>137.51678466796875</v>
      </c>
    </row>
    <row r="4074" spans="1:5" ht="30">
      <c r="A4074" s="135" t="s">
        <v>7993</v>
      </c>
      <c r="B4074" s="145" t="s">
        <v>7994</v>
      </c>
      <c r="C4074" s="150" t="s">
        <v>20</v>
      </c>
      <c r="D4074" s="172">
        <v>33.457859039306641</v>
      </c>
      <c r="E4074" s="183">
        <v>33.457859039306641</v>
      </c>
    </row>
    <row r="4075" spans="1:5" ht="30">
      <c r="A4075" s="135" t="s">
        <v>7995</v>
      </c>
      <c r="B4075" s="145" t="s">
        <v>7996</v>
      </c>
      <c r="C4075" s="150" t="s">
        <v>373</v>
      </c>
      <c r="D4075" s="171">
        <v>7.6214175224304199</v>
      </c>
      <c r="E4075" s="182">
        <v>7.6214175224304199</v>
      </c>
    </row>
    <row r="4076" spans="1:5" ht="30">
      <c r="A4076" s="135" t="s">
        <v>7997</v>
      </c>
      <c r="B4076" s="145" t="s">
        <v>7998</v>
      </c>
      <c r="C4076" s="150" t="s">
        <v>368</v>
      </c>
      <c r="D4076" s="176">
        <v>2752.83203125</v>
      </c>
      <c r="E4076" s="187">
        <v>2752.83203125</v>
      </c>
    </row>
    <row r="4077" spans="1:5" ht="30">
      <c r="A4077" s="135" t="s">
        <v>7999</v>
      </c>
      <c r="B4077" s="145" t="s">
        <v>8000</v>
      </c>
      <c r="C4077" s="150" t="s">
        <v>368</v>
      </c>
      <c r="D4077" s="177">
        <v>205.34336853027344</v>
      </c>
      <c r="E4077" s="188">
        <v>205.34336853027344</v>
      </c>
    </row>
    <row r="4078" spans="1:5" ht="30">
      <c r="A4078" s="135" t="s">
        <v>8001</v>
      </c>
      <c r="B4078" s="145" t="s">
        <v>8002</v>
      </c>
      <c r="C4078" s="150"/>
      <c r="D4078" s="171">
        <v>1.0370440483093262</v>
      </c>
      <c r="E4078" s="182">
        <v>1.0370440483093262</v>
      </c>
    </row>
    <row r="4079" spans="1:5" ht="30">
      <c r="A4079" s="135" t="s">
        <v>8003</v>
      </c>
      <c r="B4079" s="145" t="s">
        <v>8004</v>
      </c>
      <c r="C4079" s="150" t="s">
        <v>4743</v>
      </c>
      <c r="D4079" s="178">
        <v>0.46286165714263916</v>
      </c>
      <c r="E4079" s="189">
        <v>0.46286165714263916</v>
      </c>
    </row>
    <row r="4080" spans="1:5" ht="30">
      <c r="A4080" s="135" t="s">
        <v>8005</v>
      </c>
      <c r="B4080" s="145" t="s">
        <v>8006</v>
      </c>
      <c r="C4080" s="150" t="s">
        <v>373</v>
      </c>
      <c r="D4080" s="171">
        <v>1.980982780456543</v>
      </c>
      <c r="E4080" s="182">
        <v>1.980982780456543</v>
      </c>
    </row>
    <row r="4081" spans="1:5" ht="30">
      <c r="A4081" s="135" t="s">
        <v>8007</v>
      </c>
      <c r="B4081" s="145" t="s">
        <v>8008</v>
      </c>
      <c r="C4081" s="150" t="s">
        <v>6577</v>
      </c>
      <c r="D4081" s="178">
        <v>2.7708327397704124E-2</v>
      </c>
      <c r="E4081" s="189">
        <v>2.7708327397704124E-2</v>
      </c>
    </row>
    <row r="4082" spans="1:5" ht="30">
      <c r="A4082" s="135" t="s">
        <v>8009</v>
      </c>
      <c r="B4082" s="145" t="s">
        <v>8010</v>
      </c>
      <c r="C4082" s="150" t="s">
        <v>6580</v>
      </c>
      <c r="D4082" s="179">
        <v>1.3712735380977392E-5</v>
      </c>
      <c r="E4082" s="190">
        <v>1.3712735380977392E-5</v>
      </c>
    </row>
    <row r="4083" spans="1:5" ht="45">
      <c r="A4083" s="135" t="s">
        <v>8011</v>
      </c>
      <c r="B4083" s="145" t="s">
        <v>8012</v>
      </c>
      <c r="C4083" s="150" t="s">
        <v>50</v>
      </c>
      <c r="D4083" s="172">
        <v>15.279995918273926</v>
      </c>
      <c r="E4083" s="183">
        <v>15.279995918273926</v>
      </c>
    </row>
    <row r="4084" spans="1:5" ht="45">
      <c r="A4084" s="135" t="s">
        <v>8013</v>
      </c>
      <c r="B4084" s="145" t="s">
        <v>8014</v>
      </c>
      <c r="C4084" s="150" t="s">
        <v>42</v>
      </c>
      <c r="D4084" s="177">
        <v>156.15447998046875</v>
      </c>
      <c r="E4084" s="188">
        <v>156.15447998046875</v>
      </c>
    </row>
    <row r="4085" spans="1:5" ht="45">
      <c r="A4085" s="135" t="s">
        <v>8015</v>
      </c>
      <c r="B4085" s="145" t="s">
        <v>8016</v>
      </c>
      <c r="C4085" s="150" t="s">
        <v>20</v>
      </c>
      <c r="D4085" s="177">
        <v>119.74337768554687</v>
      </c>
      <c r="E4085" s="188">
        <v>119.74337768554687</v>
      </c>
    </row>
    <row r="4086" spans="1:5" ht="45">
      <c r="A4086" s="135" t="s">
        <v>8017</v>
      </c>
      <c r="B4086" s="145" t="s">
        <v>8018</v>
      </c>
      <c r="C4086" s="150" t="s">
        <v>373</v>
      </c>
      <c r="D4086" s="171">
        <v>1.9030851125717163</v>
      </c>
      <c r="E4086" s="182">
        <v>1.9030851125717163</v>
      </c>
    </row>
    <row r="4087" spans="1:5" ht="45">
      <c r="A4087" s="135" t="s">
        <v>8019</v>
      </c>
      <c r="B4087" s="145" t="s">
        <v>8020</v>
      </c>
      <c r="C4087" s="150" t="s">
        <v>368</v>
      </c>
      <c r="D4087" s="177">
        <v>659.36090087890625</v>
      </c>
      <c r="E4087" s="188">
        <v>659.36090087890625</v>
      </c>
    </row>
    <row r="4088" spans="1:5" ht="45">
      <c r="A4088" s="135" t="s">
        <v>8021</v>
      </c>
      <c r="B4088" s="145" t="s">
        <v>8022</v>
      </c>
      <c r="C4088" s="150" t="s">
        <v>368</v>
      </c>
      <c r="D4088" s="176">
        <v>-1888.127685546875</v>
      </c>
      <c r="E4088" s="187">
        <v>-1888.127685546875</v>
      </c>
    </row>
    <row r="4089" spans="1:5" ht="45">
      <c r="A4089" s="135" t="s">
        <v>8023</v>
      </c>
      <c r="B4089" s="145" t="s">
        <v>8024</v>
      </c>
      <c r="C4089" s="150"/>
      <c r="D4089" s="178">
        <v>-9.7438760101795197E-2</v>
      </c>
      <c r="E4089" s="189">
        <v>-9.7438760101795197E-2</v>
      </c>
    </row>
    <row r="4090" spans="1:5" ht="45">
      <c r="A4090" s="135" t="s">
        <v>8025</v>
      </c>
      <c r="B4090" s="145" t="s">
        <v>8026</v>
      </c>
      <c r="C4090" s="150" t="s">
        <v>4743</v>
      </c>
      <c r="D4090" s="177">
        <v>911.77777099609375</v>
      </c>
      <c r="E4090" s="188">
        <v>911.77777099609375</v>
      </c>
    </row>
    <row r="4091" spans="1:5" ht="45">
      <c r="A4091" s="135" t="s">
        <v>8027</v>
      </c>
      <c r="B4091" s="145" t="s">
        <v>8028</v>
      </c>
      <c r="C4091" s="150" t="s">
        <v>373</v>
      </c>
      <c r="D4091" s="171">
        <v>4.323582649230957</v>
      </c>
      <c r="E4091" s="182">
        <v>4.323582649230957</v>
      </c>
    </row>
    <row r="4092" spans="1:5" ht="45">
      <c r="A4092" s="135" t="s">
        <v>8029</v>
      </c>
      <c r="B4092" s="145" t="s">
        <v>8030</v>
      </c>
      <c r="C4092" s="150" t="s">
        <v>6577</v>
      </c>
      <c r="D4092" s="178">
        <v>0.68391984701156616</v>
      </c>
      <c r="E4092" s="189">
        <v>0.68391984701156616</v>
      </c>
    </row>
    <row r="4093" spans="1:5" ht="45">
      <c r="A4093" s="135" t="s">
        <v>8031</v>
      </c>
      <c r="B4093" s="145" t="s">
        <v>8032</v>
      </c>
      <c r="C4093" s="150" t="s">
        <v>6580</v>
      </c>
      <c r="D4093" s="181">
        <v>1.7443303659092635E-4</v>
      </c>
      <c r="E4093" s="192">
        <v>1.7443303659092635E-4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76.2552490234375</v>
      </c>
      <c r="E4095" s="183">
        <v>76.2552490234375</v>
      </c>
    </row>
    <row r="4096" spans="1:5" ht="30">
      <c r="A4096" s="135" t="s">
        <v>8037</v>
      </c>
      <c r="B4096" s="145" t="s">
        <v>8038</v>
      </c>
      <c r="C4096" s="150" t="s">
        <v>20</v>
      </c>
      <c r="D4096" s="172">
        <v>28.812873840332031</v>
      </c>
      <c r="E4096" s="183">
        <v>28.812873840332031</v>
      </c>
    </row>
    <row r="4097" spans="1:5" ht="30">
      <c r="A4097" s="135" t="s">
        <v>8039</v>
      </c>
      <c r="B4097" s="145" t="s">
        <v>8040</v>
      </c>
      <c r="C4097" s="150" t="s">
        <v>373</v>
      </c>
      <c r="D4097" s="171">
        <v>8.2385721206665039</v>
      </c>
      <c r="E4097" s="182">
        <v>8.2385721206665039</v>
      </c>
    </row>
    <row r="4098" spans="1:5" ht="30">
      <c r="A4098" s="135" t="s">
        <v>8041</v>
      </c>
      <c r="B4098" s="145" t="s">
        <v>8042</v>
      </c>
      <c r="C4098" s="150" t="s">
        <v>368</v>
      </c>
      <c r="D4098" s="176">
        <v>2641.8525390625</v>
      </c>
      <c r="E4098" s="187">
        <v>2641.8525390625</v>
      </c>
    </row>
    <row r="4099" spans="1:5" ht="30">
      <c r="A4099" s="135" t="s">
        <v>8043</v>
      </c>
      <c r="B4099" s="145" t="s">
        <v>8044</v>
      </c>
      <c r="C4099" s="150" t="s">
        <v>368</v>
      </c>
      <c r="D4099" s="172">
        <v>94.364021301269531</v>
      </c>
      <c r="E4099" s="183">
        <v>94.364021301269531</v>
      </c>
    </row>
    <row r="4100" spans="1:5" ht="30">
      <c r="A4100" s="135" t="s">
        <v>8045</v>
      </c>
      <c r="B4100" s="145" t="s">
        <v>8046</v>
      </c>
      <c r="C4100" s="150"/>
      <c r="D4100" s="171">
        <v>1.0216363668441772</v>
      </c>
      <c r="E4100" s="182">
        <v>1.0216363668441772</v>
      </c>
    </row>
    <row r="4101" spans="1:5" ht="30">
      <c r="A4101" s="135" t="s">
        <v>8047</v>
      </c>
      <c r="B4101" s="145" t="s">
        <v>8048</v>
      </c>
      <c r="C4101" s="150" t="s">
        <v>4743</v>
      </c>
      <c r="D4101" s="178">
        <v>7.4599474668502808E-2</v>
      </c>
      <c r="E4101" s="189">
        <v>7.4599474668502808E-2</v>
      </c>
    </row>
    <row r="4102" spans="1:5" ht="30">
      <c r="A4102" s="135" t="s">
        <v>8049</v>
      </c>
      <c r="B4102" s="145" t="s">
        <v>8050</v>
      </c>
      <c r="C4102" s="150" t="s">
        <v>373</v>
      </c>
      <c r="D4102" s="171">
        <v>1.9004008769989014</v>
      </c>
      <c r="E4102" s="182">
        <v>1.9004008769989014</v>
      </c>
    </row>
    <row r="4103" spans="1:5" ht="30">
      <c r="A4103" s="135" t="s">
        <v>8051</v>
      </c>
      <c r="B4103" s="145" t="s">
        <v>8052</v>
      </c>
      <c r="C4103" s="150" t="s">
        <v>6577</v>
      </c>
      <c r="D4103" s="178">
        <v>2.2345427423715591E-2</v>
      </c>
      <c r="E4103" s="189">
        <v>2.2345427423715591E-2</v>
      </c>
    </row>
    <row r="4104" spans="1:5" ht="30">
      <c r="A4104" s="135" t="s">
        <v>8053</v>
      </c>
      <c r="B4104" s="145" t="s">
        <v>8054</v>
      </c>
      <c r="C4104" s="150" t="s">
        <v>6580</v>
      </c>
      <c r="D4104" s="179">
        <v>1.1501600056362804E-5</v>
      </c>
      <c r="E4104" s="190">
        <v>1.1501600056362804E-5</v>
      </c>
    </row>
    <row r="4105" spans="1:5" ht="30">
      <c r="A4105" s="135" t="s">
        <v>8055</v>
      </c>
      <c r="B4105" s="145" t="s">
        <v>8056</v>
      </c>
      <c r="C4105" s="150" t="s">
        <v>50</v>
      </c>
      <c r="D4105" s="172">
        <v>15.279999732971191</v>
      </c>
      <c r="E4105" s="183">
        <v>15.279999732971191</v>
      </c>
    </row>
    <row r="4106" spans="1:5" ht="30">
      <c r="A4106" s="135" t="s">
        <v>8057</v>
      </c>
      <c r="B4106" s="145" t="s">
        <v>8058</v>
      </c>
      <c r="C4106" s="150" t="s">
        <v>42</v>
      </c>
      <c r="D4106" s="177">
        <v>480.33892822265625</v>
      </c>
      <c r="E4106" s="188">
        <v>480.33892822265625</v>
      </c>
    </row>
    <row r="4107" spans="1:5" ht="30">
      <c r="A4107" s="135" t="s">
        <v>8059</v>
      </c>
      <c r="B4107" s="145" t="s">
        <v>8060</v>
      </c>
      <c r="C4107" s="150" t="s">
        <v>20</v>
      </c>
      <c r="D4107" s="171">
        <v>1.762404203414917</v>
      </c>
      <c r="E4107" s="182">
        <v>1.762404203414917</v>
      </c>
    </row>
    <row r="4108" spans="1:5" ht="30">
      <c r="A4108" s="135" t="s">
        <v>8061</v>
      </c>
      <c r="B4108" s="145" t="s">
        <v>8062</v>
      </c>
      <c r="C4108" s="150" t="s">
        <v>373</v>
      </c>
      <c r="D4108" s="171">
        <v>7.5064525604248047</v>
      </c>
      <c r="E4108" s="182">
        <v>7.5064525604248047</v>
      </c>
    </row>
    <row r="4109" spans="1:5" ht="30">
      <c r="A4109" s="135" t="s">
        <v>8063</v>
      </c>
      <c r="B4109" s="145" t="s">
        <v>8064</v>
      </c>
      <c r="C4109" s="150" t="s">
        <v>368</v>
      </c>
      <c r="D4109" s="173">
        <v>3430.31982421875</v>
      </c>
      <c r="E4109" s="184">
        <v>3430.31982421875</v>
      </c>
    </row>
    <row r="4110" spans="1:5" ht="30">
      <c r="A4110" s="135" t="s">
        <v>8065</v>
      </c>
      <c r="B4110" s="145" t="s">
        <v>8066</v>
      </c>
      <c r="C4110" s="150" t="s">
        <v>368</v>
      </c>
      <c r="D4110" s="177">
        <v>882.83111572265625</v>
      </c>
      <c r="E4110" s="188">
        <v>882.83111572265625</v>
      </c>
    </row>
    <row r="4111" spans="1:5" ht="30">
      <c r="A4111" s="135" t="s">
        <v>8067</v>
      </c>
      <c r="B4111" s="145" t="s">
        <v>8068</v>
      </c>
      <c r="C4111" s="150"/>
      <c r="D4111" s="171">
        <v>1.3287700414657593</v>
      </c>
      <c r="E4111" s="182">
        <v>1.3287700414657593</v>
      </c>
    </row>
    <row r="4112" spans="1:5" ht="30">
      <c r="A4112" s="135" t="s">
        <v>8069</v>
      </c>
      <c r="B4112" s="145" t="s">
        <v>8070</v>
      </c>
      <c r="C4112" s="150" t="s">
        <v>4743</v>
      </c>
      <c r="D4112" s="171">
        <v>4.4516725540161133</v>
      </c>
      <c r="E4112" s="182">
        <v>4.4516725540161133</v>
      </c>
    </row>
    <row r="4113" spans="1:5" ht="30">
      <c r="A4113" s="135" t="s">
        <v>8071</v>
      </c>
      <c r="B4113" s="145" t="s">
        <v>8072</v>
      </c>
      <c r="C4113" s="150" t="s">
        <v>373</v>
      </c>
      <c r="D4113" s="171">
        <v>2.1717464923858643</v>
      </c>
      <c r="E4113" s="182">
        <v>2.1717464923858643</v>
      </c>
    </row>
    <row r="4114" spans="1:5" ht="45">
      <c r="A4114" s="135" t="s">
        <v>8073</v>
      </c>
      <c r="B4114" s="145" t="s">
        <v>8074</v>
      </c>
      <c r="C4114" s="150" t="s">
        <v>6577</v>
      </c>
      <c r="D4114" s="178">
        <v>6.5504476428031921E-2</v>
      </c>
      <c r="E4114" s="189">
        <v>6.5504476428031921E-2</v>
      </c>
    </row>
    <row r="4115" spans="1:5" ht="45">
      <c r="A4115" s="135" t="s">
        <v>8075</v>
      </c>
      <c r="B4115" s="145" t="s">
        <v>8076</v>
      </c>
      <c r="C4115" s="150" t="s">
        <v>6580</v>
      </c>
      <c r="D4115" s="179">
        <v>2.7786785722128116E-5</v>
      </c>
      <c r="E4115" s="190">
        <v>2.7786785722128116E-5</v>
      </c>
    </row>
    <row r="4116" spans="1:5" ht="45">
      <c r="A4116" s="135" t="s">
        <v>8077</v>
      </c>
      <c r="B4116" s="145" t="s">
        <v>8078</v>
      </c>
      <c r="C4116" s="150" t="s">
        <v>50</v>
      </c>
      <c r="D4116" s="172">
        <v>15.279999732971191</v>
      </c>
      <c r="E4116" s="183">
        <v>15.279999732971191</v>
      </c>
    </row>
    <row r="4117" spans="1:5" ht="45">
      <c r="A4117" s="135" t="s">
        <v>8079</v>
      </c>
      <c r="B4117" s="145" t="s">
        <v>8080</v>
      </c>
      <c r="C4117" s="150" t="s">
        <v>42</v>
      </c>
      <c r="D4117" s="177">
        <v>458.31500244140625</v>
      </c>
      <c r="E4117" s="188">
        <v>458.31500244140625</v>
      </c>
    </row>
    <row r="4118" spans="1:5" ht="45">
      <c r="A4118" s="135" t="s">
        <v>8081</v>
      </c>
      <c r="B4118" s="145" t="s">
        <v>8082</v>
      </c>
      <c r="C4118" s="150" t="s">
        <v>20</v>
      </c>
      <c r="D4118" s="172">
        <v>47.081325531005859</v>
      </c>
      <c r="E4118" s="183">
        <v>47.081325531005859</v>
      </c>
    </row>
    <row r="4119" spans="1:5" ht="45">
      <c r="A4119" s="135" t="s">
        <v>8083</v>
      </c>
      <c r="B4119" s="145" t="s">
        <v>8084</v>
      </c>
      <c r="C4119" s="150" t="s">
        <v>373</v>
      </c>
      <c r="D4119" s="171">
        <v>7.4418597221374512</v>
      </c>
      <c r="E4119" s="182">
        <v>7.4418597221374512</v>
      </c>
    </row>
    <row r="4120" spans="1:5" ht="45">
      <c r="A4120" s="135" t="s">
        <v>8085</v>
      </c>
      <c r="B4120" s="145" t="s">
        <v>8086</v>
      </c>
      <c r="C4120" s="150" t="s">
        <v>368</v>
      </c>
      <c r="D4120" s="173">
        <v>3382.36474609375</v>
      </c>
      <c r="E4120" s="184">
        <v>3382.36474609375</v>
      </c>
    </row>
    <row r="4121" spans="1:5" ht="45">
      <c r="A4121" s="135" t="s">
        <v>8087</v>
      </c>
      <c r="B4121" s="145" t="s">
        <v>8088</v>
      </c>
      <c r="C4121" s="150" t="s">
        <v>368</v>
      </c>
      <c r="D4121" s="177">
        <v>834.876220703125</v>
      </c>
      <c r="E4121" s="188">
        <v>834.876220703125</v>
      </c>
    </row>
    <row r="4122" spans="1:5" ht="45">
      <c r="A4122" s="135" t="s">
        <v>8089</v>
      </c>
      <c r="B4122" s="145" t="s">
        <v>8090</v>
      </c>
      <c r="C4122" s="150"/>
      <c r="D4122" s="171">
        <v>1.3040876388549805</v>
      </c>
      <c r="E4122" s="182">
        <v>1.3040876388549805</v>
      </c>
    </row>
    <row r="4123" spans="1:5" ht="45">
      <c r="A4123" s="135" t="s">
        <v>8091</v>
      </c>
      <c r="B4123" s="145" t="s">
        <v>8092</v>
      </c>
      <c r="C4123" s="150" t="s">
        <v>4743</v>
      </c>
      <c r="D4123" s="171">
        <v>4.593231201171875</v>
      </c>
      <c r="E4123" s="182">
        <v>4.593231201171875</v>
      </c>
    </row>
    <row r="4124" spans="1:5" ht="45">
      <c r="A4124" s="135" t="s">
        <v>8093</v>
      </c>
      <c r="B4124" s="145" t="s">
        <v>8094</v>
      </c>
      <c r="C4124" s="150" t="s">
        <v>373</v>
      </c>
      <c r="D4124" s="171">
        <v>2.1636312007904053</v>
      </c>
      <c r="E4124" s="182">
        <v>2.1636312007904053</v>
      </c>
    </row>
    <row r="4125" spans="1:5" ht="45">
      <c r="A4125" s="135" t="s">
        <v>8095</v>
      </c>
      <c r="B4125" s="145" t="s">
        <v>8096</v>
      </c>
      <c r="C4125" s="150" t="s">
        <v>6577</v>
      </c>
      <c r="D4125" s="178">
        <v>6.2818378210067749E-2</v>
      </c>
      <c r="E4125" s="189">
        <v>6.2818378210067749E-2</v>
      </c>
    </row>
    <row r="4126" spans="1:5" ht="45">
      <c r="A4126" s="135" t="s">
        <v>8097</v>
      </c>
      <c r="B4126" s="145" t="s">
        <v>8098</v>
      </c>
      <c r="C4126" s="150" t="s">
        <v>6580</v>
      </c>
      <c r="D4126" s="179">
        <v>2.6870477086049505E-5</v>
      </c>
      <c r="E4126" s="190">
        <v>2.6870477086049505E-5</v>
      </c>
    </row>
    <row r="4127" spans="1:5" ht="30">
      <c r="A4127" s="135" t="s">
        <v>8099</v>
      </c>
      <c r="B4127" s="145" t="s">
        <v>8100</v>
      </c>
      <c r="C4127" s="150" t="s">
        <v>50</v>
      </c>
      <c r="D4127" s="171">
        <v>5.9489002227783203</v>
      </c>
      <c r="E4127" s="182">
        <v>5.9489002227783203</v>
      </c>
    </row>
    <row r="4128" spans="1:5" ht="30">
      <c r="A4128" s="135" t="s">
        <v>8101</v>
      </c>
      <c r="B4128" s="145" t="s">
        <v>8102</v>
      </c>
      <c r="C4128" s="150" t="s">
        <v>42</v>
      </c>
      <c r="D4128" s="177">
        <v>350.38259887695312</v>
      </c>
      <c r="E4128" s="188">
        <v>350.38259887695312</v>
      </c>
    </row>
    <row r="4129" spans="1:5" ht="30">
      <c r="A4129" s="135" t="s">
        <v>8103</v>
      </c>
      <c r="B4129" s="145" t="s">
        <v>8104</v>
      </c>
      <c r="C4129" s="150" t="s">
        <v>20</v>
      </c>
      <c r="D4129" s="177">
        <v>629.11273193359375</v>
      </c>
      <c r="E4129" s="188">
        <v>629.11279296875</v>
      </c>
    </row>
    <row r="4130" spans="1:5" ht="30">
      <c r="A4130" s="135" t="s">
        <v>8105</v>
      </c>
      <c r="B4130" s="145" t="s">
        <v>8106</v>
      </c>
      <c r="C4130" s="150" t="s">
        <v>373</v>
      </c>
      <c r="D4130" s="171">
        <v>7.5533833503723145</v>
      </c>
      <c r="E4130" s="182">
        <v>7.5533833503723145</v>
      </c>
    </row>
    <row r="4131" spans="1:5" ht="30">
      <c r="A4131" s="135" t="s">
        <v>8107</v>
      </c>
      <c r="B4131" s="145" t="s">
        <v>8108</v>
      </c>
      <c r="C4131" s="150" t="s">
        <v>368</v>
      </c>
      <c r="D4131" s="173">
        <v>3166.999755859375</v>
      </c>
      <c r="E4131" s="184">
        <v>3166.999755859375</v>
      </c>
    </row>
    <row r="4132" spans="1:5" ht="30">
      <c r="A4132" s="135" t="s">
        <v>8109</v>
      </c>
      <c r="B4132" s="145" t="s">
        <v>8110</v>
      </c>
      <c r="C4132" s="150" t="s">
        <v>368</v>
      </c>
      <c r="D4132" s="177">
        <v>619.5111083984375</v>
      </c>
      <c r="E4132" s="188">
        <v>619.5111083984375</v>
      </c>
    </row>
    <row r="4133" spans="1:5" ht="30">
      <c r="A4133" s="135" t="s">
        <v>8111</v>
      </c>
      <c r="B4133" s="145" t="s">
        <v>8112</v>
      </c>
      <c r="C4133" s="150"/>
      <c r="D4133" s="171">
        <v>1.1970717906951904</v>
      </c>
      <c r="E4133" s="182">
        <v>1.1970717906951904</v>
      </c>
    </row>
    <row r="4134" spans="1:5" ht="30">
      <c r="A4134" s="135" t="s">
        <v>8113</v>
      </c>
      <c r="B4134" s="145" t="s">
        <v>8114</v>
      </c>
      <c r="C4134" s="150" t="s">
        <v>4743</v>
      </c>
      <c r="D4134" s="171">
        <v>2.0891320705413818</v>
      </c>
      <c r="E4134" s="182">
        <v>2.0891320705413818</v>
      </c>
    </row>
    <row r="4135" spans="1:5" ht="30">
      <c r="A4135" s="135" t="s">
        <v>8115</v>
      </c>
      <c r="B4135" s="145" t="s">
        <v>8116</v>
      </c>
      <c r="C4135" s="150" t="s">
        <v>373</v>
      </c>
      <c r="D4135" s="171">
        <v>2.0797109603881836</v>
      </c>
      <c r="E4135" s="182">
        <v>2.0797109603881836</v>
      </c>
    </row>
    <row r="4136" spans="1:5" ht="30">
      <c r="A4136" s="135" t="s">
        <v>8117</v>
      </c>
      <c r="B4136" s="145" t="s">
        <v>8118</v>
      </c>
      <c r="C4136" s="150" t="s">
        <v>6577</v>
      </c>
      <c r="D4136" s="178">
        <v>4.9497552216053009E-2</v>
      </c>
      <c r="E4136" s="189">
        <v>4.9497552216053009E-2</v>
      </c>
    </row>
    <row r="4137" spans="1:5" ht="30">
      <c r="A4137" s="135" t="s">
        <v>8119</v>
      </c>
      <c r="B4137" s="145" t="s">
        <v>8120</v>
      </c>
      <c r="C4137" s="150" t="s">
        <v>6580</v>
      </c>
      <c r="D4137" s="179">
        <v>2.2365029508364387E-5</v>
      </c>
      <c r="E4137" s="190">
        <v>2.2365029508364387E-5</v>
      </c>
    </row>
    <row r="4138" spans="1:5" ht="30">
      <c r="A4138" s="135" t="s">
        <v>8121</v>
      </c>
      <c r="B4138" s="145" t="s">
        <v>8122</v>
      </c>
      <c r="C4138" s="150" t="s">
        <v>50</v>
      </c>
      <c r="D4138" s="171">
        <v>5.9489002227783203</v>
      </c>
      <c r="E4138" s="182">
        <v>5.9489002227783203</v>
      </c>
    </row>
    <row r="4139" spans="1:5" ht="30">
      <c r="A4139" s="135" t="s">
        <v>8123</v>
      </c>
      <c r="B4139" s="145" t="s">
        <v>8124</v>
      </c>
      <c r="C4139" s="150" t="s">
        <v>42</v>
      </c>
      <c r="D4139" s="177">
        <v>326.84268188476562</v>
      </c>
      <c r="E4139" s="188">
        <v>326.84268188476562</v>
      </c>
    </row>
    <row r="4140" spans="1:5" ht="30">
      <c r="A4140" s="135" t="s">
        <v>8125</v>
      </c>
      <c r="B4140" s="145" t="s">
        <v>8126</v>
      </c>
      <c r="C4140" s="150" t="s">
        <v>20</v>
      </c>
      <c r="D4140" s="171">
        <v>3.1021814346313477</v>
      </c>
      <c r="E4140" s="182">
        <v>3.1021819114685059</v>
      </c>
    </row>
    <row r="4141" spans="1:5" ht="30">
      <c r="A4141" s="135" t="s">
        <v>8127</v>
      </c>
      <c r="B4141" s="145" t="s">
        <v>8128</v>
      </c>
      <c r="C4141" s="150" t="s">
        <v>373</v>
      </c>
      <c r="D4141" s="171">
        <v>7.4732742309570313</v>
      </c>
      <c r="E4141" s="182">
        <v>7.4732742309570313</v>
      </c>
    </row>
    <row r="4142" spans="1:5" ht="30">
      <c r="A4142" s="135" t="s">
        <v>8129</v>
      </c>
      <c r="B4142" s="145" t="s">
        <v>8130</v>
      </c>
      <c r="C4142" s="150" t="s">
        <v>368</v>
      </c>
      <c r="D4142" s="173">
        <v>3117.99609375</v>
      </c>
      <c r="E4142" s="184">
        <v>3117.99609375</v>
      </c>
    </row>
    <row r="4143" spans="1:5" ht="30">
      <c r="A4143" s="135" t="s">
        <v>8131</v>
      </c>
      <c r="B4143" s="145" t="s">
        <v>8132</v>
      </c>
      <c r="C4143" s="150" t="s">
        <v>368</v>
      </c>
      <c r="D4143" s="177">
        <v>570.507568359375</v>
      </c>
      <c r="E4143" s="188">
        <v>570.507568359375</v>
      </c>
    </row>
    <row r="4144" spans="1:5" ht="30">
      <c r="A4144" s="135" t="s">
        <v>8133</v>
      </c>
      <c r="B4144" s="145" t="s">
        <v>8134</v>
      </c>
      <c r="C4144" s="150"/>
      <c r="D4144" s="171">
        <v>1.1735881567001343</v>
      </c>
      <c r="E4144" s="182">
        <v>1.1735881567001343</v>
      </c>
    </row>
    <row r="4145" spans="1:5" ht="30">
      <c r="A4145" s="135" t="s">
        <v>8135</v>
      </c>
      <c r="B4145" s="145" t="s">
        <v>8136</v>
      </c>
      <c r="C4145" s="150" t="s">
        <v>4743</v>
      </c>
      <c r="D4145" s="171">
        <v>2.1748039722442627</v>
      </c>
      <c r="E4145" s="182">
        <v>2.1748039722442627</v>
      </c>
    </row>
    <row r="4146" spans="1:5" ht="30">
      <c r="A4146" s="135" t="s">
        <v>8137</v>
      </c>
      <c r="B4146" s="145" t="s">
        <v>8138</v>
      </c>
      <c r="C4146" s="150" t="s">
        <v>373</v>
      </c>
      <c r="D4146" s="171">
        <v>2.0771465301513672</v>
      </c>
      <c r="E4146" s="182">
        <v>2.0771465301513672</v>
      </c>
    </row>
    <row r="4147" spans="1:5" ht="45">
      <c r="A4147" s="135" t="s">
        <v>8139</v>
      </c>
      <c r="B4147" s="145" t="s">
        <v>8140</v>
      </c>
      <c r="C4147" s="150" t="s">
        <v>6577</v>
      </c>
      <c r="D4147" s="178">
        <v>4.6910446137189865E-2</v>
      </c>
      <c r="E4147" s="189">
        <v>4.6910446137189865E-2</v>
      </c>
    </row>
    <row r="4148" spans="1:5" ht="30">
      <c r="A4148" s="135" t="s">
        <v>8141</v>
      </c>
      <c r="B4148" s="145" t="s">
        <v>8142</v>
      </c>
      <c r="C4148" s="150" t="s">
        <v>6580</v>
      </c>
      <c r="D4148" s="179">
        <v>2.1375741198426113E-5</v>
      </c>
      <c r="E4148" s="190">
        <v>2.1375741198426113E-5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8">
        <v>0.90206044912338257</v>
      </c>
      <c r="E4151" s="189">
        <v>0.90206062793731689</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137.78465270996094</v>
      </c>
      <c r="E4161" s="188">
        <v>137.78482055664062</v>
      </c>
    </row>
    <row r="4162" spans="1:5" ht="45">
      <c r="A4162" s="135" t="s">
        <v>8169</v>
      </c>
      <c r="B4162" s="145" t="s">
        <v>8170</v>
      </c>
      <c r="C4162" s="150" t="s">
        <v>20</v>
      </c>
      <c r="D4162" s="172">
        <v>34.359920501708984</v>
      </c>
      <c r="E4162" s="183">
        <v>34.359920501708984</v>
      </c>
    </row>
    <row r="4163" spans="1:5" ht="45">
      <c r="A4163" s="135" t="s">
        <v>8171</v>
      </c>
      <c r="B4163" s="145" t="s">
        <v>8172</v>
      </c>
      <c r="C4163" s="150" t="s">
        <v>373</v>
      </c>
      <c r="D4163" s="171">
        <v>7.6227116584777832</v>
      </c>
      <c r="E4163" s="182">
        <v>7.6227116584777832</v>
      </c>
    </row>
    <row r="4164" spans="1:5" ht="45">
      <c r="A4164" s="135" t="s">
        <v>8173</v>
      </c>
      <c r="B4164" s="145" t="s">
        <v>8174</v>
      </c>
      <c r="C4164" s="150" t="s">
        <v>368</v>
      </c>
      <c r="D4164" s="176">
        <v>2753.363037109375</v>
      </c>
      <c r="E4164" s="187">
        <v>2753.363525390625</v>
      </c>
    </row>
    <row r="4165" spans="1:5" ht="45">
      <c r="A4165" s="135" t="s">
        <v>8175</v>
      </c>
      <c r="B4165" s="145" t="s">
        <v>8176</v>
      </c>
      <c r="C4165" s="150" t="s">
        <v>368</v>
      </c>
      <c r="D4165" s="177">
        <v>205.87471008300781</v>
      </c>
      <c r="E4165" s="188">
        <v>205.87474060058594</v>
      </c>
    </row>
    <row r="4166" spans="1:5" ht="45">
      <c r="A4166" s="135" t="s">
        <v>8177</v>
      </c>
      <c r="B4166" s="145" t="s">
        <v>8178</v>
      </c>
      <c r="C4166" s="150"/>
      <c r="D4166" s="171">
        <v>1.0372782945632935</v>
      </c>
      <c r="E4166" s="182">
        <v>1.037278413772583</v>
      </c>
    </row>
    <row r="4167" spans="1:5" ht="45">
      <c r="A4167" s="135" t="s">
        <v>8179</v>
      </c>
      <c r="B4167" s="145" t="s">
        <v>8180</v>
      </c>
      <c r="C4167" s="150" t="s">
        <v>4743</v>
      </c>
      <c r="D4167" s="178">
        <v>0.46254834532737732</v>
      </c>
      <c r="E4167" s="189">
        <v>0.46254816651344299</v>
      </c>
    </row>
    <row r="4168" spans="1:5" ht="45">
      <c r="A4168" s="135" t="s">
        <v>8181</v>
      </c>
      <c r="B4168" s="145" t="s">
        <v>8182</v>
      </c>
      <c r="C4168" s="150" t="s">
        <v>373</v>
      </c>
      <c r="D4168" s="171">
        <v>1.9808670282363892</v>
      </c>
      <c r="E4168" s="182">
        <v>1.9808670282363892</v>
      </c>
    </row>
    <row r="4169" spans="1:5" ht="45">
      <c r="A4169" s="135" t="s">
        <v>8183</v>
      </c>
      <c r="B4169" s="145" t="s">
        <v>8184</v>
      </c>
      <c r="C4169" s="150" t="s">
        <v>6577</v>
      </c>
      <c r="D4169" s="178">
        <v>2.7731208130717278E-2</v>
      </c>
      <c r="E4169" s="189">
        <v>2.7731224894523621E-2</v>
      </c>
    </row>
    <row r="4170" spans="1:5" ht="45">
      <c r="A4170" s="135" t="s">
        <v>8185</v>
      </c>
      <c r="B4170" s="145" t="s">
        <v>8186</v>
      </c>
      <c r="C4170" s="150" t="s">
        <v>6580</v>
      </c>
      <c r="D4170" s="179">
        <v>1.3723099982598796E-5</v>
      </c>
      <c r="E4170" s="190">
        <v>1.3723107258556411E-5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37171.3984375</v>
      </c>
      <c r="E4173" s="184">
        <v>37171.40234375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37171.3984375</v>
      </c>
      <c r="E4184" s="184">
        <v>37171.40234375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18585.69921875</v>
      </c>
      <c r="E4195" s="184">
        <v>18585.701171875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18585.69921875</v>
      </c>
      <c r="E4206" s="184">
        <v>18585.701171875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18585.69921875</v>
      </c>
      <c r="E4217" s="184">
        <v>18585.701171875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29.837926864624023</v>
      </c>
      <c r="E4226" s="183">
        <v>29.837926864624023</v>
      </c>
    </row>
    <row r="4227" spans="1:5" ht="60">
      <c r="A4227" s="135" t="s">
        <v>8299</v>
      </c>
      <c r="B4227" s="145" t="s">
        <v>8300</v>
      </c>
      <c r="C4227" s="150" t="s">
        <v>42</v>
      </c>
      <c r="D4227" s="177">
        <v>392.00054931640625</v>
      </c>
      <c r="E4227" s="188">
        <v>392.00054931640625</v>
      </c>
    </row>
    <row r="4228" spans="1:5" ht="60">
      <c r="A4228" s="135" t="s">
        <v>8301</v>
      </c>
      <c r="B4228" s="145" t="s">
        <v>8302</v>
      </c>
      <c r="C4228" s="150" t="s">
        <v>20</v>
      </c>
      <c r="D4228" s="177">
        <v>687.82220458984375</v>
      </c>
      <c r="E4228" s="188">
        <v>687.822265625</v>
      </c>
    </row>
    <row r="4229" spans="1:5" ht="45">
      <c r="A4229" s="135" t="s">
        <v>8303</v>
      </c>
      <c r="B4229" s="145" t="s">
        <v>8304</v>
      </c>
      <c r="C4229" s="150" t="s">
        <v>373</v>
      </c>
      <c r="D4229" s="171">
        <v>6.8988027572631836</v>
      </c>
      <c r="E4229" s="182">
        <v>6.8988027572631836</v>
      </c>
    </row>
    <row r="4230" spans="1:5" ht="45">
      <c r="A4230" s="135" t="s">
        <v>8305</v>
      </c>
      <c r="B4230" s="145" t="s">
        <v>8306</v>
      </c>
      <c r="C4230" s="150" t="s">
        <v>368</v>
      </c>
      <c r="D4230" s="173">
        <v>3213.601318359375</v>
      </c>
      <c r="E4230" s="184">
        <v>3213.601318359375</v>
      </c>
    </row>
    <row r="4231" spans="1:5" ht="60">
      <c r="A4231" s="135" t="s">
        <v>8307</v>
      </c>
      <c r="B4231" s="145" t="s">
        <v>8308</v>
      </c>
      <c r="C4231" s="150" t="s">
        <v>368</v>
      </c>
      <c r="D4231" s="177">
        <v>666.1126708984375</v>
      </c>
      <c r="E4231" s="188">
        <v>666.1126708984375</v>
      </c>
    </row>
    <row r="4232" spans="1:5" ht="60">
      <c r="A4232" s="135" t="s">
        <v>8309</v>
      </c>
      <c r="B4232" s="145" t="s">
        <v>8310</v>
      </c>
      <c r="C4232" s="150"/>
      <c r="D4232" s="171">
        <v>1.2284394502639771</v>
      </c>
      <c r="E4232" s="182">
        <v>1.2284394502639771</v>
      </c>
    </row>
    <row r="4233" spans="1:5" ht="45">
      <c r="A4233" s="135" t="s">
        <v>8311</v>
      </c>
      <c r="B4233" s="145" t="s">
        <v>8312</v>
      </c>
      <c r="C4233" s="150" t="s">
        <v>4743</v>
      </c>
      <c r="D4233" s="172">
        <v>10.147785186767578</v>
      </c>
      <c r="E4233" s="183">
        <v>10.147785186767578</v>
      </c>
    </row>
    <row r="4234" spans="1:5" ht="60">
      <c r="A4234" s="135" t="s">
        <v>8313</v>
      </c>
      <c r="B4234" s="145" t="s">
        <v>8314</v>
      </c>
      <c r="C4234" s="150" t="s">
        <v>373</v>
      </c>
      <c r="D4234" s="171">
        <v>2.268563985824585</v>
      </c>
      <c r="E4234" s="182">
        <v>2.268563985824585</v>
      </c>
    </row>
    <row r="4235" spans="1:5" ht="60">
      <c r="A4235" s="135" t="s">
        <v>8315</v>
      </c>
      <c r="B4235" s="145" t="s">
        <v>8316</v>
      </c>
      <c r="C4235" s="150" t="s">
        <v>6577</v>
      </c>
      <c r="D4235" s="178">
        <v>5.6458275765180588E-2</v>
      </c>
      <c r="E4235" s="189">
        <v>5.6458275765180588E-2</v>
      </c>
    </row>
    <row r="4236" spans="1:5" ht="60">
      <c r="A4236" s="135" t="s">
        <v>8317</v>
      </c>
      <c r="B4236" s="145" t="s">
        <v>8318</v>
      </c>
      <c r="C4236" s="150" t="s">
        <v>6580</v>
      </c>
      <c r="D4236" s="179">
        <v>2.4052906155702658E-5</v>
      </c>
      <c r="E4236" s="190">
        <v>2.4052906155702658E-5</v>
      </c>
    </row>
    <row r="4237" spans="1:5" ht="60">
      <c r="A4237" s="135" t="s">
        <v>8319</v>
      </c>
      <c r="B4237" s="145" t="s">
        <v>8320</v>
      </c>
      <c r="C4237" s="150" t="s">
        <v>50</v>
      </c>
      <c r="D4237" s="172">
        <v>29.837926864624023</v>
      </c>
      <c r="E4237" s="183">
        <v>29.837926864624023</v>
      </c>
    </row>
    <row r="4238" spans="1:5" ht="60">
      <c r="A4238" s="135" t="s">
        <v>8321</v>
      </c>
      <c r="B4238" s="145" t="s">
        <v>8322</v>
      </c>
      <c r="C4238" s="150" t="s">
        <v>42</v>
      </c>
      <c r="D4238" s="177">
        <v>366.07913208007813</v>
      </c>
      <c r="E4238" s="188">
        <v>366.07913208007813</v>
      </c>
    </row>
    <row r="4239" spans="1:5" ht="60">
      <c r="A4239" s="135" t="s">
        <v>8323</v>
      </c>
      <c r="B4239" s="145" t="s">
        <v>8324</v>
      </c>
      <c r="C4239" s="150" t="s">
        <v>20</v>
      </c>
      <c r="D4239" s="177">
        <v>704.1422119140625</v>
      </c>
      <c r="E4239" s="188">
        <v>704.14227294921875</v>
      </c>
    </row>
    <row r="4240" spans="1:5" ht="60">
      <c r="A4240" s="135" t="s">
        <v>8325</v>
      </c>
      <c r="B4240" s="145" t="s">
        <v>8326</v>
      </c>
      <c r="C4240" s="150" t="s">
        <v>373</v>
      </c>
      <c r="D4240" s="171">
        <v>6.807344913482666</v>
      </c>
      <c r="E4240" s="182">
        <v>6.807344913482666</v>
      </c>
    </row>
    <row r="4241" spans="1:5" ht="60">
      <c r="A4241" s="135" t="s">
        <v>8327</v>
      </c>
      <c r="B4241" s="145" t="s">
        <v>8328</v>
      </c>
      <c r="C4241" s="150" t="s">
        <v>368</v>
      </c>
      <c r="D4241" s="173">
        <v>3153.964111328125</v>
      </c>
      <c r="E4241" s="184">
        <v>3153.964111328125</v>
      </c>
    </row>
    <row r="4242" spans="1:5" ht="60">
      <c r="A4242" s="135" t="s">
        <v>8329</v>
      </c>
      <c r="B4242" s="145" t="s">
        <v>8330</v>
      </c>
      <c r="C4242" s="150" t="s">
        <v>368</v>
      </c>
      <c r="D4242" s="177">
        <v>606.47552490234375</v>
      </c>
      <c r="E4242" s="188">
        <v>606.47552490234375</v>
      </c>
    </row>
    <row r="4243" spans="1:5" ht="60">
      <c r="A4243" s="135" t="s">
        <v>8331</v>
      </c>
      <c r="B4243" s="145" t="s">
        <v>8332</v>
      </c>
      <c r="C4243" s="150"/>
      <c r="D4243" s="171">
        <v>1.1952394247055054</v>
      </c>
      <c r="E4243" s="182">
        <v>1.1952394247055054</v>
      </c>
    </row>
    <row r="4244" spans="1:5" ht="60">
      <c r="A4244" s="135" t="s">
        <v>8333</v>
      </c>
      <c r="B4244" s="145" t="s">
        <v>8334</v>
      </c>
      <c r="C4244" s="150" t="s">
        <v>4743</v>
      </c>
      <c r="D4244" s="172">
        <v>10.64179515838623</v>
      </c>
      <c r="E4244" s="183">
        <v>10.64179515838623</v>
      </c>
    </row>
    <row r="4245" spans="1:5" ht="60">
      <c r="A4245" s="135" t="s">
        <v>8335</v>
      </c>
      <c r="B4245" s="145" t="s">
        <v>8336</v>
      </c>
      <c r="C4245" s="150" t="s">
        <v>373</v>
      </c>
      <c r="D4245" s="171">
        <v>2.3107790946960449</v>
      </c>
      <c r="E4245" s="182">
        <v>2.3107790946960449</v>
      </c>
    </row>
    <row r="4246" spans="1:5" ht="60">
      <c r="A4246" s="135" t="s">
        <v>8337</v>
      </c>
      <c r="B4246" s="145" t="s">
        <v>8338</v>
      </c>
      <c r="C4246" s="150" t="s">
        <v>6577</v>
      </c>
      <c r="D4246" s="178">
        <v>5.3724557161331177E-2</v>
      </c>
      <c r="E4246" s="189">
        <v>5.3724557161331177E-2</v>
      </c>
    </row>
    <row r="4247" spans="1:5" ht="60">
      <c r="A4247" s="135" t="s">
        <v>8339</v>
      </c>
      <c r="B4247" s="145" t="s">
        <v>8340</v>
      </c>
      <c r="C4247" s="150" t="s">
        <v>6580</v>
      </c>
      <c r="D4247" s="179">
        <v>2.2931400962988846E-5</v>
      </c>
      <c r="E4247" s="190">
        <v>2.2931400962988846E-5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18585.69921875</v>
      </c>
      <c r="E4250" s="184">
        <v>18585.701171875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144.13787841796875</v>
      </c>
      <c r="E4259" s="188">
        <v>144.13787841796875</v>
      </c>
    </row>
    <row r="4260" spans="1:5" ht="30">
      <c r="A4260" s="135" t="s">
        <v>8365</v>
      </c>
      <c r="B4260" s="145" t="s">
        <v>8366</v>
      </c>
      <c r="C4260" s="150" t="s">
        <v>42</v>
      </c>
      <c r="D4260" s="177">
        <v>254.28123474121094</v>
      </c>
      <c r="E4260" s="188">
        <v>254.28123474121094</v>
      </c>
    </row>
    <row r="4261" spans="1:5" ht="30">
      <c r="A4261" s="135" t="s">
        <v>8367</v>
      </c>
      <c r="B4261" s="145" t="s">
        <v>8368</v>
      </c>
      <c r="C4261" s="150" t="s">
        <v>20</v>
      </c>
      <c r="D4261" s="177">
        <v>662.9930419921875</v>
      </c>
      <c r="E4261" s="188">
        <v>662.9930419921875</v>
      </c>
    </row>
    <row r="4262" spans="1:5" ht="30">
      <c r="A4262" s="135" t="s">
        <v>8369</v>
      </c>
      <c r="B4262" s="145" t="s">
        <v>8370</v>
      </c>
      <c r="C4262" s="150" t="s">
        <v>373</v>
      </c>
      <c r="D4262" s="171">
        <v>2.807948112487793</v>
      </c>
      <c r="E4262" s="182">
        <v>2.807948112487793</v>
      </c>
    </row>
    <row r="4263" spans="1:5" ht="30">
      <c r="A4263" s="135" t="s">
        <v>8371</v>
      </c>
      <c r="B4263" s="145" t="s">
        <v>8372</v>
      </c>
      <c r="C4263" s="150" t="s">
        <v>368</v>
      </c>
      <c r="D4263" s="176">
        <v>1106.4207763671875</v>
      </c>
      <c r="E4263" s="187">
        <v>1106.4207763671875</v>
      </c>
    </row>
    <row r="4264" spans="1:5" ht="30">
      <c r="A4264" s="135" t="s">
        <v>8373</v>
      </c>
      <c r="B4264" s="145" t="s">
        <v>8374</v>
      </c>
      <c r="C4264" s="150" t="s">
        <v>368</v>
      </c>
      <c r="D4264" s="176">
        <v>-1441.0677490234375</v>
      </c>
      <c r="E4264" s="187">
        <v>-1441.0677490234375</v>
      </c>
    </row>
    <row r="4265" spans="1:5" ht="30">
      <c r="A4265" s="135" t="s">
        <v>8375</v>
      </c>
      <c r="B4265" s="145" t="s">
        <v>8376</v>
      </c>
      <c r="C4265" s="150"/>
      <c r="D4265" s="178">
        <v>-0.46221426129341125</v>
      </c>
      <c r="E4265" s="189">
        <v>-0.46221426129341125</v>
      </c>
    </row>
    <row r="4266" spans="1:5" ht="30">
      <c r="A4266" s="135" t="s">
        <v>8377</v>
      </c>
      <c r="B4266" s="145" t="s">
        <v>8378</v>
      </c>
      <c r="C4266" s="150" t="s">
        <v>4743</v>
      </c>
      <c r="D4266" s="177">
        <v>804.17730712890625</v>
      </c>
      <c r="E4266" s="188">
        <v>804.17730712890625</v>
      </c>
    </row>
    <row r="4267" spans="1:5" ht="30">
      <c r="A4267" s="135" t="s">
        <v>8379</v>
      </c>
      <c r="B4267" s="145" t="s">
        <v>8380</v>
      </c>
      <c r="C4267" s="150" t="s">
        <v>373</v>
      </c>
      <c r="D4267" s="171">
        <v>4.7785172462463379</v>
      </c>
      <c r="E4267" s="182">
        <v>4.7785172462463379</v>
      </c>
    </row>
    <row r="4268" spans="1:5" ht="30">
      <c r="A4268" s="135" t="s">
        <v>8381</v>
      </c>
      <c r="B4268" s="145" t="s">
        <v>8382</v>
      </c>
      <c r="C4268" s="150" t="s">
        <v>6577</v>
      </c>
      <c r="D4268" s="178">
        <v>0.62626063823699951</v>
      </c>
      <c r="E4268" s="189">
        <v>0.62626063823699951</v>
      </c>
    </row>
    <row r="4269" spans="1:5" ht="30">
      <c r="A4269" s="135" t="s">
        <v>8383</v>
      </c>
      <c r="B4269" s="145" t="s">
        <v>8384</v>
      </c>
      <c r="C4269" s="150" t="s">
        <v>6580</v>
      </c>
      <c r="D4269" s="181">
        <v>1.0672859934857115E-4</v>
      </c>
      <c r="E4269" s="192">
        <v>1.0672859934857115E-4</v>
      </c>
    </row>
    <row r="4270" spans="1:5" ht="60">
      <c r="A4270" s="135" t="s">
        <v>8385</v>
      </c>
      <c r="B4270" s="145" t="s">
        <v>8386</v>
      </c>
      <c r="C4270" s="150" t="s">
        <v>50</v>
      </c>
      <c r="D4270" s="177">
        <v>138.513671875</v>
      </c>
      <c r="E4270" s="188">
        <v>138.513671875</v>
      </c>
    </row>
    <row r="4271" spans="1:5" ht="60">
      <c r="A4271" s="135" t="s">
        <v>8387</v>
      </c>
      <c r="B4271" s="145" t="s">
        <v>8388</v>
      </c>
      <c r="C4271" s="150" t="s">
        <v>42</v>
      </c>
      <c r="D4271" s="177">
        <v>373.69598388671875</v>
      </c>
      <c r="E4271" s="188">
        <v>373.69598388671875</v>
      </c>
    </row>
    <row r="4272" spans="1:5" ht="60">
      <c r="A4272" s="135" t="s">
        <v>8389</v>
      </c>
      <c r="B4272" s="145" t="s">
        <v>8390</v>
      </c>
      <c r="C4272" s="150" t="s">
        <v>20</v>
      </c>
      <c r="D4272" s="177">
        <v>704.59063720703125</v>
      </c>
      <c r="E4272" s="188">
        <v>704.5906982421875</v>
      </c>
    </row>
    <row r="4273" spans="1:5" ht="60">
      <c r="A4273" s="135" t="s">
        <v>8391</v>
      </c>
      <c r="B4273" s="145" t="s">
        <v>8392</v>
      </c>
      <c r="C4273" s="150" t="s">
        <v>373</v>
      </c>
      <c r="D4273" s="171">
        <v>5.7851476669311523</v>
      </c>
      <c r="E4273" s="182">
        <v>5.7851476669311523</v>
      </c>
    </row>
    <row r="4274" spans="1:5" ht="60">
      <c r="A4274" s="135" t="s">
        <v>8393</v>
      </c>
      <c r="B4274" s="145" t="s">
        <v>8394</v>
      </c>
      <c r="C4274" s="150" t="s">
        <v>368</v>
      </c>
      <c r="D4274" s="176">
        <v>2893.907470703125</v>
      </c>
      <c r="E4274" s="187">
        <v>2893.907470703125</v>
      </c>
    </row>
    <row r="4275" spans="1:5" ht="60">
      <c r="A4275" s="135" t="s">
        <v>8395</v>
      </c>
      <c r="B4275" s="145" t="s">
        <v>8396</v>
      </c>
      <c r="C4275" s="150" t="s">
        <v>368</v>
      </c>
      <c r="D4275" s="177">
        <v>346.41891479492187</v>
      </c>
      <c r="E4275" s="188">
        <v>346.41891479492187</v>
      </c>
    </row>
    <row r="4276" spans="1:5" ht="60">
      <c r="A4276" s="135" t="s">
        <v>8397</v>
      </c>
      <c r="B4276" s="145" t="s">
        <v>8398</v>
      </c>
      <c r="C4276" s="150"/>
      <c r="D4276" s="171">
        <v>1.233991265296936</v>
      </c>
      <c r="E4276" s="182">
        <v>1.233991265296936</v>
      </c>
    </row>
    <row r="4277" spans="1:5" ht="60">
      <c r="A4277" s="135" t="s">
        <v>8399</v>
      </c>
      <c r="B4277" s="145" t="s">
        <v>8400</v>
      </c>
      <c r="C4277" s="150" t="s">
        <v>4743</v>
      </c>
      <c r="D4277" s="172">
        <v>63.944267272949219</v>
      </c>
      <c r="E4277" s="183">
        <v>63.944267272949219</v>
      </c>
    </row>
    <row r="4278" spans="1:5" ht="60">
      <c r="A4278" s="135" t="s">
        <v>8401</v>
      </c>
      <c r="B4278" s="145" t="s">
        <v>8402</v>
      </c>
      <c r="C4278" s="150" t="s">
        <v>373</v>
      </c>
      <c r="D4278" s="171">
        <v>4.832481861114502</v>
      </c>
      <c r="E4278" s="182">
        <v>4.832481861114502</v>
      </c>
    </row>
    <row r="4279" spans="1:5" ht="60">
      <c r="A4279" s="135" t="s">
        <v>8403</v>
      </c>
      <c r="B4279" s="145" t="s">
        <v>8404</v>
      </c>
      <c r="C4279" s="150" t="s">
        <v>6577</v>
      </c>
      <c r="D4279" s="178">
        <v>7.8992880880832672E-2</v>
      </c>
      <c r="E4279" s="189">
        <v>7.8992880880832672E-2</v>
      </c>
    </row>
    <row r="4280" spans="1:5" ht="60">
      <c r="A4280" s="135" t="s">
        <v>8405</v>
      </c>
      <c r="B4280" s="145" t="s">
        <v>8406</v>
      </c>
      <c r="C4280" s="150" t="s">
        <v>6580</v>
      </c>
      <c r="D4280" s="179">
        <v>2.3618455088580959E-5</v>
      </c>
      <c r="E4280" s="190">
        <v>2.3618455088580959E-5</v>
      </c>
    </row>
    <row r="4281" spans="1:5" ht="60">
      <c r="A4281" s="135" t="s">
        <v>8407</v>
      </c>
      <c r="B4281" s="145" t="s">
        <v>8408</v>
      </c>
      <c r="C4281" s="150" t="s">
        <v>50</v>
      </c>
      <c r="D4281" s="177">
        <v>135.78440856933594</v>
      </c>
      <c r="E4281" s="188">
        <v>135.78440856933594</v>
      </c>
    </row>
    <row r="4282" spans="1:5" ht="60">
      <c r="A4282" s="135" t="s">
        <v>8409</v>
      </c>
      <c r="B4282" s="145" t="s">
        <v>8410</v>
      </c>
      <c r="C4282" s="150" t="s">
        <v>42</v>
      </c>
      <c r="D4282" s="177">
        <v>489.68109130859375</v>
      </c>
      <c r="E4282" s="188">
        <v>489.68109130859375</v>
      </c>
    </row>
    <row r="4283" spans="1:5" ht="60">
      <c r="A4283" s="135" t="s">
        <v>8411</v>
      </c>
      <c r="B4283" s="145" t="s">
        <v>8412</v>
      </c>
      <c r="C4283" s="150" t="s">
        <v>20</v>
      </c>
      <c r="D4283" s="177">
        <v>734.62060546875</v>
      </c>
      <c r="E4283" s="188">
        <v>734.62066650390625</v>
      </c>
    </row>
    <row r="4284" spans="1:5" ht="60">
      <c r="A4284" s="135" t="s">
        <v>8413</v>
      </c>
      <c r="B4284" s="145" t="s">
        <v>8414</v>
      </c>
      <c r="C4284" s="150" t="s">
        <v>373</v>
      </c>
      <c r="D4284" s="171">
        <v>6.374840259552002</v>
      </c>
      <c r="E4284" s="182">
        <v>6.374840259552002</v>
      </c>
    </row>
    <row r="4285" spans="1:5" ht="60">
      <c r="A4285" s="135" t="s">
        <v>8415</v>
      </c>
      <c r="B4285" s="145" t="s">
        <v>8416</v>
      </c>
      <c r="C4285" s="150" t="s">
        <v>368</v>
      </c>
      <c r="D4285" s="173">
        <v>3300.4697265625</v>
      </c>
      <c r="E4285" s="184">
        <v>3300.4697265625</v>
      </c>
    </row>
    <row r="4286" spans="1:5" ht="60">
      <c r="A4286" s="135" t="s">
        <v>8417</v>
      </c>
      <c r="B4286" s="145" t="s">
        <v>8418</v>
      </c>
      <c r="C4286" s="150" t="s">
        <v>368</v>
      </c>
      <c r="D4286" s="177">
        <v>752.981201171875</v>
      </c>
      <c r="E4286" s="188">
        <v>752.981201171875</v>
      </c>
    </row>
    <row r="4287" spans="1:5" ht="60">
      <c r="A4287" s="135" t="s">
        <v>8419</v>
      </c>
      <c r="B4287" s="145" t="s">
        <v>8420</v>
      </c>
      <c r="C4287" s="150"/>
      <c r="D4287" s="171">
        <v>1.5953613519668579</v>
      </c>
      <c r="E4287" s="182">
        <v>1.5953613519668579</v>
      </c>
    </row>
    <row r="4288" spans="1:5" ht="60">
      <c r="A4288" s="135" t="s">
        <v>8421</v>
      </c>
      <c r="B4288" s="145" t="s">
        <v>8422</v>
      </c>
      <c r="C4288" s="150" t="s">
        <v>4743</v>
      </c>
      <c r="D4288" s="172">
        <v>43.757949829101563</v>
      </c>
      <c r="E4288" s="183">
        <v>43.757949829101563</v>
      </c>
    </row>
    <row r="4289" spans="1:5" ht="60">
      <c r="A4289" s="135" t="s">
        <v>8423</v>
      </c>
      <c r="B4289" s="145" t="s">
        <v>8424</v>
      </c>
      <c r="C4289" s="150" t="s">
        <v>373</v>
      </c>
      <c r="D4289" s="171">
        <v>2.8050127029418945</v>
      </c>
      <c r="E4289" s="182">
        <v>2.8050127029418945</v>
      </c>
    </row>
    <row r="4290" spans="1:5" ht="60">
      <c r="A4290" s="135" t="s">
        <v>8425</v>
      </c>
      <c r="B4290" s="145" t="s">
        <v>8426</v>
      </c>
      <c r="C4290" s="150" t="s">
        <v>6577</v>
      </c>
      <c r="D4290" s="178">
        <v>7.871420681476593E-2</v>
      </c>
      <c r="E4290" s="189">
        <v>7.871420681476593E-2</v>
      </c>
    </row>
    <row r="4291" spans="1:5" ht="60">
      <c r="A4291" s="135" t="s">
        <v>8427</v>
      </c>
      <c r="B4291" s="145" t="s">
        <v>8428</v>
      </c>
      <c r="C4291" s="150" t="s">
        <v>6580</v>
      </c>
      <c r="D4291" s="179">
        <v>2.8708886020467617E-5</v>
      </c>
      <c r="E4291" s="190">
        <v>2.8708886020467617E-5</v>
      </c>
    </row>
    <row r="4292" spans="1:5" ht="45">
      <c r="A4292" s="135" t="s">
        <v>8429</v>
      </c>
      <c r="B4292" s="145" t="s">
        <v>8430</v>
      </c>
      <c r="C4292" s="150" t="s">
        <v>50</v>
      </c>
      <c r="D4292" s="177">
        <v>144.34788513183594</v>
      </c>
      <c r="E4292" s="188">
        <v>144.34788513183594</v>
      </c>
    </row>
    <row r="4293" spans="1:5" ht="45">
      <c r="A4293" s="135" t="s">
        <v>8431</v>
      </c>
      <c r="B4293" s="145" t="s">
        <v>8432</v>
      </c>
      <c r="C4293" s="150" t="s">
        <v>42</v>
      </c>
      <c r="D4293" s="177">
        <v>239.43026733398437</v>
      </c>
      <c r="E4293" s="188">
        <v>239.43026733398437</v>
      </c>
    </row>
    <row r="4294" spans="1:5" ht="45">
      <c r="A4294" s="135" t="s">
        <v>8433</v>
      </c>
      <c r="B4294" s="145" t="s">
        <v>8434</v>
      </c>
      <c r="C4294" s="150" t="s">
        <v>20</v>
      </c>
      <c r="D4294" s="177">
        <v>662.9930419921875</v>
      </c>
      <c r="E4294" s="188">
        <v>662.9930419921875</v>
      </c>
    </row>
    <row r="4295" spans="1:5" ht="45">
      <c r="A4295" s="135" t="s">
        <v>8435</v>
      </c>
      <c r="B4295" s="145" t="s">
        <v>8436</v>
      </c>
      <c r="C4295" s="150" t="s">
        <v>373</v>
      </c>
      <c r="D4295" s="171">
        <v>2.6733219623565674</v>
      </c>
      <c r="E4295" s="182">
        <v>2.6733219623565674</v>
      </c>
    </row>
    <row r="4296" spans="1:5" ht="45">
      <c r="A4296" s="135" t="s">
        <v>8437</v>
      </c>
      <c r="B4296" s="145" t="s">
        <v>8438</v>
      </c>
      <c r="C4296" s="150" t="s">
        <v>368</v>
      </c>
      <c r="D4296" s="176">
        <v>1036.41845703125</v>
      </c>
      <c r="E4296" s="187">
        <v>1036.41845703125</v>
      </c>
    </row>
    <row r="4297" spans="1:5" ht="45">
      <c r="A4297" s="135" t="s">
        <v>8439</v>
      </c>
      <c r="B4297" s="145" t="s">
        <v>8440</v>
      </c>
      <c r="C4297" s="150" t="s">
        <v>368</v>
      </c>
      <c r="D4297" s="176">
        <v>-1511.070068359375</v>
      </c>
      <c r="E4297" s="187">
        <v>-1511.070068359375</v>
      </c>
    </row>
    <row r="4298" spans="1:5" ht="45">
      <c r="A4298" s="135" t="s">
        <v>8441</v>
      </c>
      <c r="B4298" s="145" t="s">
        <v>8442</v>
      </c>
      <c r="C4298" s="150"/>
      <c r="D4298" s="178">
        <v>-0.53102684020996094</v>
      </c>
      <c r="E4298" s="189">
        <v>-0.53102684020996094</v>
      </c>
    </row>
    <row r="4299" spans="1:5" ht="45">
      <c r="A4299" s="135" t="s">
        <v>8443</v>
      </c>
      <c r="B4299" s="145" t="s">
        <v>8444</v>
      </c>
      <c r="C4299" s="150" t="s">
        <v>4743</v>
      </c>
      <c r="D4299" s="177">
        <v>825.30633544921875</v>
      </c>
      <c r="E4299" s="188">
        <v>825.30633544921875</v>
      </c>
    </row>
    <row r="4300" spans="1:5" ht="45">
      <c r="A4300" s="135" t="s">
        <v>8445</v>
      </c>
      <c r="B4300" s="145" t="s">
        <v>8446</v>
      </c>
      <c r="C4300" s="150" t="s">
        <v>373</v>
      </c>
      <c r="D4300" s="171">
        <v>4.652188777923584</v>
      </c>
      <c r="E4300" s="182">
        <v>4.652188777923584</v>
      </c>
    </row>
    <row r="4301" spans="1:5" ht="45">
      <c r="A4301" s="135" t="s">
        <v>8447</v>
      </c>
      <c r="B4301" s="145" t="s">
        <v>8448</v>
      </c>
      <c r="C4301" s="150" t="s">
        <v>6577</v>
      </c>
      <c r="D4301" s="178">
        <v>0.64266985654830933</v>
      </c>
      <c r="E4301" s="189">
        <v>0.64266985654830933</v>
      </c>
    </row>
    <row r="4302" spans="1:5" ht="45">
      <c r="A4302" s="135" t="s">
        <v>8449</v>
      </c>
      <c r="B4302" s="145" t="s">
        <v>8450</v>
      </c>
      <c r="C4302" s="150" t="s">
        <v>6580</v>
      </c>
      <c r="D4302" s="181">
        <v>1.1366155376890674E-4</v>
      </c>
      <c r="E4302" s="192">
        <v>1.1366155376890674E-4</v>
      </c>
    </row>
    <row r="4303" spans="1:5" ht="30">
      <c r="A4303" s="135" t="s">
        <v>8451</v>
      </c>
      <c r="B4303" s="145" t="s">
        <v>8452</v>
      </c>
      <c r="C4303" s="150" t="s">
        <v>50</v>
      </c>
      <c r="D4303" s="172">
        <v>30.136306762695312</v>
      </c>
      <c r="E4303" s="183">
        <v>30.136306762695312</v>
      </c>
    </row>
    <row r="4304" spans="1:5" ht="30">
      <c r="A4304" s="135" t="s">
        <v>8453</v>
      </c>
      <c r="B4304" s="145" t="s">
        <v>8454</v>
      </c>
      <c r="C4304" s="150" t="s">
        <v>42</v>
      </c>
      <c r="D4304" s="177">
        <v>350.94927978515625</v>
      </c>
      <c r="E4304" s="188">
        <v>350.94927978515625</v>
      </c>
    </row>
    <row r="4305" spans="1:5" ht="30">
      <c r="A4305" s="135" t="s">
        <v>8455</v>
      </c>
      <c r="B4305" s="145" t="s">
        <v>8456</v>
      </c>
      <c r="C4305" s="150" t="s">
        <v>20</v>
      </c>
      <c r="D4305" s="177">
        <v>645.20751953125</v>
      </c>
      <c r="E4305" s="188">
        <v>645.20751953125</v>
      </c>
    </row>
    <row r="4306" spans="1:5" ht="30">
      <c r="A4306" s="135" t="s">
        <v>8457</v>
      </c>
      <c r="B4306" s="145" t="s">
        <v>8458</v>
      </c>
      <c r="C4306" s="150" t="s">
        <v>373</v>
      </c>
      <c r="D4306" s="171">
        <v>6.7460441589355469</v>
      </c>
      <c r="E4306" s="182">
        <v>6.7460441589355469</v>
      </c>
    </row>
    <row r="4307" spans="1:5" ht="30">
      <c r="A4307" s="135" t="s">
        <v>8459</v>
      </c>
      <c r="B4307" s="145" t="s">
        <v>8460</v>
      </c>
      <c r="C4307" s="150" t="s">
        <v>368</v>
      </c>
      <c r="D4307" s="173">
        <v>3117.99609375</v>
      </c>
      <c r="E4307" s="184">
        <v>3117.99609375</v>
      </c>
    </row>
    <row r="4308" spans="1:5" ht="30">
      <c r="A4308" s="135" t="s">
        <v>8461</v>
      </c>
      <c r="B4308" s="145" t="s">
        <v>8462</v>
      </c>
      <c r="C4308" s="150" t="s">
        <v>368</v>
      </c>
      <c r="D4308" s="177">
        <v>570.5074462890625</v>
      </c>
      <c r="E4308" s="188">
        <v>570.5074462890625</v>
      </c>
    </row>
    <row r="4309" spans="1:5" ht="30">
      <c r="A4309" s="135" t="s">
        <v>8463</v>
      </c>
      <c r="B4309" s="145" t="s">
        <v>8464</v>
      </c>
      <c r="C4309" s="150"/>
      <c r="D4309" s="171">
        <v>1.1754601001739502</v>
      </c>
      <c r="E4309" s="182">
        <v>1.1754601001739502</v>
      </c>
    </row>
    <row r="4310" spans="1:5" ht="30">
      <c r="A4310" s="135" t="s">
        <v>8465</v>
      </c>
      <c r="B4310" s="145" t="s">
        <v>8466</v>
      </c>
      <c r="C4310" s="150" t="s">
        <v>4743</v>
      </c>
      <c r="D4310" s="172">
        <v>11.075739860534668</v>
      </c>
      <c r="E4310" s="183">
        <v>11.075739860534668</v>
      </c>
    </row>
    <row r="4311" spans="1:5" ht="30">
      <c r="A4311" s="135" t="s">
        <v>8467</v>
      </c>
      <c r="B4311" s="145" t="s">
        <v>8468</v>
      </c>
      <c r="C4311" s="150" t="s">
        <v>373</v>
      </c>
      <c r="D4311" s="171">
        <v>2.3512330055236816</v>
      </c>
      <c r="E4311" s="182">
        <v>2.3512330055236816</v>
      </c>
    </row>
    <row r="4312" spans="1:5" ht="30">
      <c r="A4312" s="135" t="s">
        <v>8469</v>
      </c>
      <c r="B4312" s="145" t="s">
        <v>8470</v>
      </c>
      <c r="C4312" s="150" t="s">
        <v>6577</v>
      </c>
      <c r="D4312" s="178">
        <v>5.2269481122493744E-2</v>
      </c>
      <c r="E4312" s="189">
        <v>5.2269481122493744E-2</v>
      </c>
    </row>
    <row r="4313" spans="1:5" ht="30">
      <c r="A4313" s="135" t="s">
        <v>8471</v>
      </c>
      <c r="B4313" s="145" t="s">
        <v>8472</v>
      </c>
      <c r="C4313" s="150" t="s">
        <v>6580</v>
      </c>
      <c r="D4313" s="179">
        <v>2.2271015041042119E-5</v>
      </c>
      <c r="E4313" s="190">
        <v>2.2271015041042119E-5</v>
      </c>
    </row>
    <row r="4314" spans="1:5" ht="45">
      <c r="A4314" s="135" t="s">
        <v>8473</v>
      </c>
      <c r="B4314" s="145" t="s">
        <v>8474</v>
      </c>
      <c r="C4314" s="150" t="s">
        <v>50</v>
      </c>
      <c r="D4314" s="177">
        <v>144.77787780761719</v>
      </c>
      <c r="E4314" s="188">
        <v>144.77787780761719</v>
      </c>
    </row>
    <row r="4315" spans="1:5" ht="45">
      <c r="A4315" s="135" t="s">
        <v>8475</v>
      </c>
      <c r="B4315" s="145" t="s">
        <v>8476</v>
      </c>
      <c r="C4315" s="150" t="s">
        <v>42</v>
      </c>
      <c r="D4315" s="177">
        <v>149.8919677734375</v>
      </c>
      <c r="E4315" s="188">
        <v>149.8919677734375</v>
      </c>
    </row>
    <row r="4316" spans="1:5" ht="45">
      <c r="A4316" s="135" t="s">
        <v>8477</v>
      </c>
      <c r="B4316" s="145" t="s">
        <v>8478</v>
      </c>
      <c r="C4316" s="150" t="s">
        <v>20</v>
      </c>
      <c r="D4316" s="177">
        <v>662.9930419921875</v>
      </c>
      <c r="E4316" s="188">
        <v>662.9930419921875</v>
      </c>
    </row>
    <row r="4317" spans="1:5" ht="45">
      <c r="A4317" s="135" t="s">
        <v>8479</v>
      </c>
      <c r="B4317" s="145" t="s">
        <v>8480</v>
      </c>
      <c r="C4317" s="150" t="s">
        <v>373</v>
      </c>
      <c r="D4317" s="171">
        <v>1.8256278038024902</v>
      </c>
      <c r="E4317" s="182">
        <v>1.8256278038024902</v>
      </c>
    </row>
    <row r="4318" spans="1:5" ht="45">
      <c r="A4318" s="135" t="s">
        <v>8481</v>
      </c>
      <c r="B4318" s="145" t="s">
        <v>8482</v>
      </c>
      <c r="C4318" s="150" t="s">
        <v>368</v>
      </c>
      <c r="D4318" s="177">
        <v>640.4976806640625</v>
      </c>
      <c r="E4318" s="188">
        <v>640.4976806640625</v>
      </c>
    </row>
    <row r="4319" spans="1:5" ht="45">
      <c r="A4319" s="135" t="s">
        <v>8483</v>
      </c>
      <c r="B4319" s="145" t="s">
        <v>8484</v>
      </c>
      <c r="C4319" s="150" t="s">
        <v>368</v>
      </c>
      <c r="D4319" s="176">
        <v>-1906.9908447265625</v>
      </c>
      <c r="E4319" s="187">
        <v>-1906.9908447265625</v>
      </c>
    </row>
    <row r="4320" spans="1:5" ht="45">
      <c r="A4320" s="135" t="s">
        <v>8485</v>
      </c>
      <c r="B4320" s="145" t="s">
        <v>8486</v>
      </c>
      <c r="C4320" s="150"/>
      <c r="D4320" s="178">
        <v>-0.91636776924133301</v>
      </c>
      <c r="E4320" s="189">
        <v>-0.91636776924133301</v>
      </c>
    </row>
    <row r="4321" spans="1:5" ht="45">
      <c r="A4321" s="135" t="s">
        <v>8487</v>
      </c>
      <c r="B4321" s="145" t="s">
        <v>8488</v>
      </c>
      <c r="C4321" s="150" t="s">
        <v>4743</v>
      </c>
      <c r="D4321" s="177">
        <v>924.8807373046875</v>
      </c>
      <c r="E4321" s="188">
        <v>924.8807373046875</v>
      </c>
    </row>
    <row r="4322" spans="1:5" ht="45">
      <c r="A4322" s="135" t="s">
        <v>8489</v>
      </c>
      <c r="B4322" s="145" t="s">
        <v>8490</v>
      </c>
      <c r="C4322" s="150" t="s">
        <v>373</v>
      </c>
      <c r="D4322" s="171">
        <v>4.2672805786132812</v>
      </c>
      <c r="E4322" s="182">
        <v>4.2672805786132812</v>
      </c>
    </row>
    <row r="4323" spans="1:5" ht="45">
      <c r="A4323" s="135" t="s">
        <v>8491</v>
      </c>
      <c r="B4323" s="145" t="s">
        <v>8492</v>
      </c>
      <c r="C4323" s="150" t="s">
        <v>6577</v>
      </c>
      <c r="D4323" s="178">
        <v>0.69358748197555542</v>
      </c>
      <c r="E4323" s="189">
        <v>0.69358748197555542</v>
      </c>
    </row>
    <row r="4324" spans="1:5" ht="45">
      <c r="A4324" s="135" t="s">
        <v>8493</v>
      </c>
      <c r="B4324" s="145" t="s">
        <v>8494</v>
      </c>
      <c r="C4324" s="150" t="s">
        <v>6580</v>
      </c>
      <c r="D4324" s="181">
        <v>1.8568040104582906E-4</v>
      </c>
      <c r="E4324" s="192">
        <v>1.8568040104582906E-4</v>
      </c>
    </row>
    <row r="4325" spans="1:5" ht="30">
      <c r="A4325" s="135" t="s">
        <v>8495</v>
      </c>
      <c r="B4325" s="145" t="s">
        <v>8496</v>
      </c>
      <c r="C4325" s="150" t="s">
        <v>50</v>
      </c>
      <c r="D4325" s="177">
        <v>144.77787780761719</v>
      </c>
      <c r="E4325" s="188">
        <v>144.77787780761719</v>
      </c>
    </row>
    <row r="4326" spans="1:5" ht="30">
      <c r="A4326" s="135" t="s">
        <v>8497</v>
      </c>
      <c r="B4326" s="145" t="s">
        <v>8498</v>
      </c>
      <c r="C4326" s="150" t="s">
        <v>42</v>
      </c>
      <c r="D4326" s="177">
        <v>149.8919677734375</v>
      </c>
      <c r="E4326" s="188">
        <v>149.8919677734375</v>
      </c>
    </row>
    <row r="4327" spans="1:5" ht="30">
      <c r="A4327" s="135" t="s">
        <v>8499</v>
      </c>
      <c r="B4327" s="145" t="s">
        <v>8500</v>
      </c>
      <c r="C4327" s="150" t="s">
        <v>20</v>
      </c>
      <c r="D4327" s="177">
        <v>120.40999603271484</v>
      </c>
      <c r="E4327" s="188">
        <v>120.40999603271484</v>
      </c>
    </row>
    <row r="4328" spans="1:5" ht="30">
      <c r="A4328" s="135" t="s">
        <v>8501</v>
      </c>
      <c r="B4328" s="145" t="s">
        <v>8502</v>
      </c>
      <c r="C4328" s="150" t="s">
        <v>373</v>
      </c>
      <c r="D4328" s="171">
        <v>1.8256278038024902</v>
      </c>
      <c r="E4328" s="182">
        <v>1.8256278038024902</v>
      </c>
    </row>
    <row r="4329" spans="1:5" ht="30">
      <c r="A4329" s="135" t="s">
        <v>8503</v>
      </c>
      <c r="B4329" s="145" t="s">
        <v>8504</v>
      </c>
      <c r="C4329" s="150" t="s">
        <v>368</v>
      </c>
      <c r="D4329" s="177">
        <v>640.4976806640625</v>
      </c>
      <c r="E4329" s="188">
        <v>640.4976806640625</v>
      </c>
    </row>
    <row r="4330" spans="1:5" ht="30">
      <c r="A4330" s="135" t="s">
        <v>8505</v>
      </c>
      <c r="B4330" s="145" t="s">
        <v>8506</v>
      </c>
      <c r="C4330" s="150" t="s">
        <v>368</v>
      </c>
      <c r="D4330" s="176">
        <v>-1906.9908447265625</v>
      </c>
      <c r="E4330" s="187">
        <v>-1906.9908447265625</v>
      </c>
    </row>
    <row r="4331" spans="1:5" ht="30">
      <c r="A4331" s="135" t="s">
        <v>8507</v>
      </c>
      <c r="B4331" s="145" t="s">
        <v>8508</v>
      </c>
      <c r="C4331" s="150"/>
      <c r="D4331" s="178">
        <v>-0.91636776924133301</v>
      </c>
      <c r="E4331" s="189">
        <v>-0.91636776924133301</v>
      </c>
    </row>
    <row r="4332" spans="1:5" ht="30">
      <c r="A4332" s="135" t="s">
        <v>8509</v>
      </c>
      <c r="B4332" s="145" t="s">
        <v>8510</v>
      </c>
      <c r="C4332" s="150" t="s">
        <v>4743</v>
      </c>
      <c r="D4332" s="177">
        <v>924.8807373046875</v>
      </c>
      <c r="E4332" s="188">
        <v>924.8807373046875</v>
      </c>
    </row>
    <row r="4333" spans="1:5" ht="30">
      <c r="A4333" s="135" t="s">
        <v>8511</v>
      </c>
      <c r="B4333" s="145" t="s">
        <v>8512</v>
      </c>
      <c r="C4333" s="150" t="s">
        <v>373</v>
      </c>
      <c r="D4333" s="171">
        <v>4.2672805786132812</v>
      </c>
      <c r="E4333" s="182">
        <v>4.2672805786132812</v>
      </c>
    </row>
    <row r="4334" spans="1:5" ht="30">
      <c r="A4334" s="135" t="s">
        <v>8513</v>
      </c>
      <c r="B4334" s="145" t="s">
        <v>8514</v>
      </c>
      <c r="C4334" s="150" t="s">
        <v>6577</v>
      </c>
      <c r="D4334" s="178">
        <v>0.69358748197555542</v>
      </c>
      <c r="E4334" s="189">
        <v>0.69358748197555542</v>
      </c>
    </row>
    <row r="4335" spans="1:5" ht="30">
      <c r="A4335" s="135" t="s">
        <v>8515</v>
      </c>
      <c r="B4335" s="145" t="s">
        <v>8516</v>
      </c>
      <c r="C4335" s="150" t="s">
        <v>6580</v>
      </c>
      <c r="D4335" s="181">
        <v>1.8568040104582906E-4</v>
      </c>
      <c r="E4335" s="192">
        <v>1.8568040104582906E-4</v>
      </c>
    </row>
    <row r="4336" spans="1:5" ht="45">
      <c r="A4336" s="135" t="s">
        <v>8517</v>
      </c>
      <c r="B4336" s="145" t="s">
        <v>8518</v>
      </c>
      <c r="C4336" s="150" t="s">
        <v>50</v>
      </c>
      <c r="D4336" s="177">
        <v>144.56788635253906</v>
      </c>
      <c r="E4336" s="188">
        <v>144.56788635253906</v>
      </c>
    </row>
    <row r="4337" spans="1:5" ht="45">
      <c r="A4337" s="135" t="s">
        <v>8519</v>
      </c>
      <c r="B4337" s="145" t="s">
        <v>8520</v>
      </c>
      <c r="C4337" s="150" t="s">
        <v>42</v>
      </c>
      <c r="D4337" s="177">
        <v>200.52604675292969</v>
      </c>
      <c r="E4337" s="188">
        <v>200.52604675292969</v>
      </c>
    </row>
    <row r="4338" spans="1:5" ht="45">
      <c r="A4338" s="135" t="s">
        <v>8521</v>
      </c>
      <c r="B4338" s="145" t="s">
        <v>8522</v>
      </c>
      <c r="C4338" s="150" t="s">
        <v>20</v>
      </c>
      <c r="D4338" s="177">
        <v>662.9930419921875</v>
      </c>
      <c r="E4338" s="188">
        <v>662.9930419921875</v>
      </c>
    </row>
    <row r="4339" spans="1:5" ht="45">
      <c r="A4339" s="135" t="s">
        <v>8523</v>
      </c>
      <c r="B4339" s="145" t="s">
        <v>8524</v>
      </c>
      <c r="C4339" s="150" t="s">
        <v>373</v>
      </c>
      <c r="D4339" s="171">
        <v>2.3159403800964355</v>
      </c>
      <c r="E4339" s="182">
        <v>2.3159403800964355</v>
      </c>
    </row>
    <row r="4340" spans="1:5" ht="45">
      <c r="A4340" s="135" t="s">
        <v>8525</v>
      </c>
      <c r="B4340" s="145" t="s">
        <v>8526</v>
      </c>
      <c r="C4340" s="150" t="s">
        <v>368</v>
      </c>
      <c r="D4340" s="177">
        <v>860.15045166015625</v>
      </c>
      <c r="E4340" s="188">
        <v>860.15045166015625</v>
      </c>
    </row>
    <row r="4341" spans="1:5" ht="45">
      <c r="A4341" s="135" t="s">
        <v>8527</v>
      </c>
      <c r="B4341" s="145" t="s">
        <v>8528</v>
      </c>
      <c r="C4341" s="150" t="s">
        <v>368</v>
      </c>
      <c r="D4341" s="176">
        <v>-1687.338134765625</v>
      </c>
      <c r="E4341" s="187">
        <v>-1687.338134765625</v>
      </c>
    </row>
    <row r="4342" spans="1:5" ht="45">
      <c r="A4342" s="135" t="s">
        <v>8529</v>
      </c>
      <c r="B4342" s="145" t="s">
        <v>8530</v>
      </c>
      <c r="C4342" s="150"/>
      <c r="D4342" s="178">
        <v>-0.70255887508392334</v>
      </c>
      <c r="E4342" s="189">
        <v>-0.70255887508392334</v>
      </c>
    </row>
    <row r="4343" spans="1:5" ht="45">
      <c r="A4343" s="135" t="s">
        <v>8531</v>
      </c>
      <c r="B4343" s="145" t="s">
        <v>8532</v>
      </c>
      <c r="C4343" s="150" t="s">
        <v>4743</v>
      </c>
      <c r="D4343" s="177">
        <v>873.568603515625</v>
      </c>
      <c r="E4343" s="188">
        <v>873.568603515625</v>
      </c>
    </row>
    <row r="4344" spans="1:5" ht="45">
      <c r="A4344" s="135" t="s">
        <v>8533</v>
      </c>
      <c r="B4344" s="145" t="s">
        <v>8534</v>
      </c>
      <c r="C4344" s="150" t="s">
        <v>373</v>
      </c>
      <c r="D4344" s="171">
        <v>4.4295721054077148</v>
      </c>
      <c r="E4344" s="182">
        <v>4.4295721054077148</v>
      </c>
    </row>
    <row r="4345" spans="1:5" ht="45">
      <c r="A4345" s="135" t="s">
        <v>8535</v>
      </c>
      <c r="B4345" s="145" t="s">
        <v>8536</v>
      </c>
      <c r="C4345" s="150" t="s">
        <v>6577</v>
      </c>
      <c r="D4345" s="178">
        <v>0.67458909749984741</v>
      </c>
      <c r="E4345" s="189">
        <v>0.67458909749984741</v>
      </c>
    </row>
    <row r="4346" spans="1:5" ht="45">
      <c r="A4346" s="135" t="s">
        <v>8537</v>
      </c>
      <c r="B4346" s="145" t="s">
        <v>8538</v>
      </c>
      <c r="C4346" s="150" t="s">
        <v>6580</v>
      </c>
      <c r="D4346" s="181">
        <v>1.3642768317367882E-4</v>
      </c>
      <c r="E4346" s="192">
        <v>1.3642768317367882E-4</v>
      </c>
    </row>
    <row r="4347" spans="1:5" ht="30">
      <c r="A4347" s="135" t="s">
        <v>8539</v>
      </c>
      <c r="B4347" s="145" t="s">
        <v>8540</v>
      </c>
      <c r="C4347" s="150" t="s">
        <v>50</v>
      </c>
      <c r="D4347" s="177">
        <v>144.77787780761719</v>
      </c>
      <c r="E4347" s="188">
        <v>144.77787780761719</v>
      </c>
    </row>
    <row r="4348" spans="1:5" ht="30">
      <c r="A4348" s="135" t="s">
        <v>8541</v>
      </c>
      <c r="B4348" s="145" t="s">
        <v>8542</v>
      </c>
      <c r="C4348" s="150" t="s">
        <v>42</v>
      </c>
      <c r="D4348" s="177">
        <v>149.8919677734375</v>
      </c>
      <c r="E4348" s="188">
        <v>149.8919677734375</v>
      </c>
    </row>
    <row r="4349" spans="1:5" ht="30">
      <c r="A4349" s="135" t="s">
        <v>8543</v>
      </c>
      <c r="B4349" s="145" t="s">
        <v>8544</v>
      </c>
      <c r="C4349" s="150" t="s">
        <v>20</v>
      </c>
      <c r="D4349" s="172">
        <v>13.869999885559082</v>
      </c>
      <c r="E4349" s="183">
        <v>13.869999885559082</v>
      </c>
    </row>
    <row r="4350" spans="1:5" ht="30">
      <c r="A4350" s="135" t="s">
        <v>8545</v>
      </c>
      <c r="B4350" s="145" t="s">
        <v>8546</v>
      </c>
      <c r="C4350" s="150" t="s">
        <v>373</v>
      </c>
      <c r="D4350" s="171">
        <v>1.8256278038024902</v>
      </c>
      <c r="E4350" s="182">
        <v>1.8256278038024902</v>
      </c>
    </row>
    <row r="4351" spans="1:5" ht="30">
      <c r="A4351" s="135" t="s">
        <v>8547</v>
      </c>
      <c r="B4351" s="145" t="s">
        <v>8548</v>
      </c>
      <c r="C4351" s="150" t="s">
        <v>368</v>
      </c>
      <c r="D4351" s="177">
        <v>640.4976806640625</v>
      </c>
      <c r="E4351" s="188">
        <v>640.4976806640625</v>
      </c>
    </row>
    <row r="4352" spans="1:5" ht="30">
      <c r="A4352" s="135" t="s">
        <v>8549</v>
      </c>
      <c r="B4352" s="145" t="s">
        <v>8550</v>
      </c>
      <c r="C4352" s="150" t="s">
        <v>368</v>
      </c>
      <c r="D4352" s="176">
        <v>-1906.9908447265625</v>
      </c>
      <c r="E4352" s="187">
        <v>-1906.9908447265625</v>
      </c>
    </row>
    <row r="4353" spans="1:5" ht="30">
      <c r="A4353" s="135" t="s">
        <v>8551</v>
      </c>
      <c r="B4353" s="145" t="s">
        <v>8552</v>
      </c>
      <c r="C4353" s="150"/>
      <c r="D4353" s="178">
        <v>-0.91636776924133301</v>
      </c>
      <c r="E4353" s="189">
        <v>-0.91636776924133301</v>
      </c>
    </row>
    <row r="4354" spans="1:5" ht="30">
      <c r="A4354" s="135" t="s">
        <v>8553</v>
      </c>
      <c r="B4354" s="145" t="s">
        <v>8554</v>
      </c>
      <c r="C4354" s="150" t="s">
        <v>4743</v>
      </c>
      <c r="D4354" s="177">
        <v>924.8807373046875</v>
      </c>
      <c r="E4354" s="188">
        <v>924.8807373046875</v>
      </c>
    </row>
    <row r="4355" spans="1:5" ht="30">
      <c r="A4355" s="135" t="s">
        <v>8555</v>
      </c>
      <c r="B4355" s="145" t="s">
        <v>8556</v>
      </c>
      <c r="C4355" s="150" t="s">
        <v>373</v>
      </c>
      <c r="D4355" s="171">
        <v>4.2672805786132812</v>
      </c>
      <c r="E4355" s="182">
        <v>4.2672805786132812</v>
      </c>
    </row>
    <row r="4356" spans="1:5" ht="30">
      <c r="A4356" s="135" t="s">
        <v>8557</v>
      </c>
      <c r="B4356" s="145" t="s">
        <v>8558</v>
      </c>
      <c r="C4356" s="150" t="s">
        <v>6577</v>
      </c>
      <c r="D4356" s="178">
        <v>0.69358748197555542</v>
      </c>
      <c r="E4356" s="189">
        <v>0.69358748197555542</v>
      </c>
    </row>
    <row r="4357" spans="1:5" ht="30">
      <c r="A4357" s="135" t="s">
        <v>8559</v>
      </c>
      <c r="B4357" s="145" t="s">
        <v>8560</v>
      </c>
      <c r="C4357" s="150" t="s">
        <v>6580</v>
      </c>
      <c r="D4357" s="181">
        <v>1.8568040104582906E-4</v>
      </c>
      <c r="E4357" s="192">
        <v>1.8568040104582906E-4</v>
      </c>
    </row>
    <row r="4358" spans="1:5" ht="30">
      <c r="A4358" s="135" t="s">
        <v>8561</v>
      </c>
      <c r="B4358" s="145" t="s">
        <v>8562</v>
      </c>
      <c r="C4358" s="150" t="s">
        <v>50</v>
      </c>
      <c r="D4358" s="177">
        <v>144.77787780761719</v>
      </c>
      <c r="E4358" s="188">
        <v>144.77787780761719</v>
      </c>
    </row>
    <row r="4359" spans="1:5" ht="30">
      <c r="A4359" s="135" t="s">
        <v>8563</v>
      </c>
      <c r="B4359" s="145" t="s">
        <v>8564</v>
      </c>
      <c r="C4359" s="150" t="s">
        <v>42</v>
      </c>
      <c r="D4359" s="177">
        <v>149.8919677734375</v>
      </c>
      <c r="E4359" s="188">
        <v>149.8919677734375</v>
      </c>
    </row>
    <row r="4360" spans="1:5" ht="30">
      <c r="A4360" s="135" t="s">
        <v>8565</v>
      </c>
      <c r="B4360" s="145" t="s">
        <v>8566</v>
      </c>
      <c r="C4360" s="150" t="s">
        <v>20</v>
      </c>
      <c r="D4360" s="172">
        <v>44.020000457763672</v>
      </c>
      <c r="E4360" s="183">
        <v>44.020000457763672</v>
      </c>
    </row>
    <row r="4361" spans="1:5" ht="30">
      <c r="A4361" s="135" t="s">
        <v>8567</v>
      </c>
      <c r="B4361" s="145" t="s">
        <v>8568</v>
      </c>
      <c r="C4361" s="150" t="s">
        <v>373</v>
      </c>
      <c r="D4361" s="171">
        <v>1.8256278038024902</v>
      </c>
      <c r="E4361" s="182">
        <v>1.8256278038024902</v>
      </c>
    </row>
    <row r="4362" spans="1:5" ht="30">
      <c r="A4362" s="135" t="s">
        <v>8569</v>
      </c>
      <c r="B4362" s="145" t="s">
        <v>8570</v>
      </c>
      <c r="C4362" s="150" t="s">
        <v>368</v>
      </c>
      <c r="D4362" s="177">
        <v>640.4976806640625</v>
      </c>
      <c r="E4362" s="188">
        <v>640.4976806640625</v>
      </c>
    </row>
    <row r="4363" spans="1:5" ht="30">
      <c r="A4363" s="135" t="s">
        <v>8571</v>
      </c>
      <c r="B4363" s="145" t="s">
        <v>8572</v>
      </c>
      <c r="C4363" s="150" t="s">
        <v>368</v>
      </c>
      <c r="D4363" s="176">
        <v>-1906.9908447265625</v>
      </c>
      <c r="E4363" s="187">
        <v>-1906.9908447265625</v>
      </c>
    </row>
    <row r="4364" spans="1:5" ht="30">
      <c r="A4364" s="135" t="s">
        <v>8573</v>
      </c>
      <c r="B4364" s="145" t="s">
        <v>8574</v>
      </c>
      <c r="C4364" s="150"/>
      <c r="D4364" s="178">
        <v>-0.91636776924133301</v>
      </c>
      <c r="E4364" s="189">
        <v>-0.91636776924133301</v>
      </c>
    </row>
    <row r="4365" spans="1:5" ht="30">
      <c r="A4365" s="135" t="s">
        <v>8575</v>
      </c>
      <c r="B4365" s="145" t="s">
        <v>8576</v>
      </c>
      <c r="C4365" s="150" t="s">
        <v>4743</v>
      </c>
      <c r="D4365" s="177">
        <v>924.8807373046875</v>
      </c>
      <c r="E4365" s="188">
        <v>924.8807373046875</v>
      </c>
    </row>
    <row r="4366" spans="1:5" ht="30">
      <c r="A4366" s="135" t="s">
        <v>8577</v>
      </c>
      <c r="B4366" s="145" t="s">
        <v>8578</v>
      </c>
      <c r="C4366" s="150" t="s">
        <v>373</v>
      </c>
      <c r="D4366" s="171">
        <v>4.2672805786132812</v>
      </c>
      <c r="E4366" s="182">
        <v>4.2672805786132812</v>
      </c>
    </row>
    <row r="4367" spans="1:5" ht="30">
      <c r="A4367" s="135" t="s">
        <v>8579</v>
      </c>
      <c r="B4367" s="145" t="s">
        <v>8580</v>
      </c>
      <c r="C4367" s="150" t="s">
        <v>6577</v>
      </c>
      <c r="D4367" s="178">
        <v>0.69358748197555542</v>
      </c>
      <c r="E4367" s="189">
        <v>0.69358748197555542</v>
      </c>
    </row>
    <row r="4368" spans="1:5" ht="30">
      <c r="A4368" s="135" t="s">
        <v>8581</v>
      </c>
      <c r="B4368" s="145" t="s">
        <v>8582</v>
      </c>
      <c r="C4368" s="150" t="s">
        <v>6580</v>
      </c>
      <c r="D4368" s="181">
        <v>1.8568040104582906E-4</v>
      </c>
      <c r="E4368" s="192">
        <v>1.8568040104582906E-4</v>
      </c>
    </row>
    <row r="4369" spans="1:5" ht="45">
      <c r="A4369" s="135" t="s">
        <v>8583</v>
      </c>
      <c r="B4369" s="145" t="s">
        <v>8584</v>
      </c>
      <c r="C4369" s="150" t="s">
        <v>50</v>
      </c>
      <c r="D4369" s="172">
        <v>10.45046329498291</v>
      </c>
      <c r="E4369" s="183">
        <v>10.45046329498291</v>
      </c>
    </row>
    <row r="4370" spans="1:5" ht="45">
      <c r="A4370" s="135" t="s">
        <v>8585</v>
      </c>
      <c r="B4370" s="145" t="s">
        <v>8586</v>
      </c>
      <c r="C4370" s="150" t="s">
        <v>42</v>
      </c>
      <c r="D4370" s="177">
        <v>145.10121154785156</v>
      </c>
      <c r="E4370" s="188">
        <v>145.10121154785156</v>
      </c>
    </row>
    <row r="4371" spans="1:5" ht="45">
      <c r="A4371" s="135" t="s">
        <v>8587</v>
      </c>
      <c r="B4371" s="145" t="s">
        <v>8588</v>
      </c>
      <c r="C4371" s="150" t="s">
        <v>20</v>
      </c>
      <c r="D4371" s="177">
        <v>676.77508544921875</v>
      </c>
      <c r="E4371" s="188">
        <v>676.77508544921875</v>
      </c>
    </row>
    <row r="4372" spans="1:5" ht="45">
      <c r="A4372" s="135" t="s">
        <v>8589</v>
      </c>
      <c r="B4372" s="145" t="s">
        <v>8590</v>
      </c>
      <c r="C4372" s="150" t="s">
        <v>373</v>
      </c>
      <c r="D4372" s="171">
        <v>1.7912197113037109</v>
      </c>
      <c r="E4372" s="182">
        <v>1.7912197113037109</v>
      </c>
    </row>
    <row r="4373" spans="1:5" ht="45">
      <c r="A4373" s="135" t="s">
        <v>8591</v>
      </c>
      <c r="B4373" s="145" t="s">
        <v>8592</v>
      </c>
      <c r="C4373" s="150" t="s">
        <v>368</v>
      </c>
      <c r="D4373" s="177">
        <v>611.43975830078125</v>
      </c>
      <c r="E4373" s="188">
        <v>611.43975830078125</v>
      </c>
    </row>
    <row r="4374" spans="1:5" ht="45">
      <c r="A4374" s="135" t="s">
        <v>8593</v>
      </c>
      <c r="B4374" s="145" t="s">
        <v>8594</v>
      </c>
      <c r="C4374" s="150" t="s">
        <v>368</v>
      </c>
      <c r="D4374" s="176">
        <v>-1936.048828125</v>
      </c>
      <c r="E4374" s="187">
        <v>-1936.048828125</v>
      </c>
    </row>
    <row r="4375" spans="1:5" ht="45">
      <c r="A4375" s="135" t="s">
        <v>8595</v>
      </c>
      <c r="B4375" s="145" t="s">
        <v>8596</v>
      </c>
      <c r="C4375" s="150"/>
      <c r="D4375" s="178">
        <v>-7.9571366310119629E-2</v>
      </c>
      <c r="E4375" s="189">
        <v>-7.9571366310119629E-2</v>
      </c>
    </row>
    <row r="4376" spans="1:5" ht="45">
      <c r="A4376" s="135" t="s">
        <v>8597</v>
      </c>
      <c r="B4376" s="145" t="s">
        <v>8598</v>
      </c>
      <c r="C4376" s="150" t="s">
        <v>4743</v>
      </c>
      <c r="D4376" s="177">
        <v>921.9139404296875</v>
      </c>
      <c r="E4376" s="188">
        <v>921.9139404296875</v>
      </c>
    </row>
    <row r="4377" spans="1:5" ht="45">
      <c r="A4377" s="135" t="s">
        <v>8599</v>
      </c>
      <c r="B4377" s="145" t="s">
        <v>8600</v>
      </c>
      <c r="C4377" s="150" t="s">
        <v>373</v>
      </c>
      <c r="D4377" s="171">
        <v>4.2951760292053223</v>
      </c>
      <c r="E4377" s="182">
        <v>4.2951760292053223</v>
      </c>
    </row>
    <row r="4378" spans="1:5" ht="45">
      <c r="A4378" s="135" t="s">
        <v>8601</v>
      </c>
      <c r="B4378" s="145" t="s">
        <v>8602</v>
      </c>
      <c r="C4378" s="150" t="s">
        <v>6577</v>
      </c>
      <c r="D4378" s="178">
        <v>0.68544083833694458</v>
      </c>
      <c r="E4378" s="189">
        <v>0.68544083833694458</v>
      </c>
    </row>
    <row r="4379" spans="1:5" ht="45">
      <c r="A4379" s="135" t="s">
        <v>8603</v>
      </c>
      <c r="B4379" s="145" t="s">
        <v>8604</v>
      </c>
      <c r="C4379" s="150" t="s">
        <v>6580</v>
      </c>
      <c r="D4379" s="181">
        <v>1.8887034093495458E-4</v>
      </c>
      <c r="E4379" s="192">
        <v>1.8887034093495458E-4</v>
      </c>
    </row>
    <row r="4380" spans="1:5" ht="30">
      <c r="A4380" s="135" t="s">
        <v>8605</v>
      </c>
      <c r="B4380" s="145" t="s">
        <v>8606</v>
      </c>
      <c r="C4380" s="150" t="s">
        <v>50</v>
      </c>
      <c r="D4380" s="177">
        <v>144.77787780761719</v>
      </c>
      <c r="E4380" s="188">
        <v>144.77787780761719</v>
      </c>
    </row>
    <row r="4381" spans="1:5" ht="30">
      <c r="A4381" s="135" t="s">
        <v>8607</v>
      </c>
      <c r="B4381" s="145" t="s">
        <v>8608</v>
      </c>
      <c r="C4381" s="150" t="s">
        <v>42</v>
      </c>
      <c r="D4381" s="177">
        <v>149.8919677734375</v>
      </c>
      <c r="E4381" s="188">
        <v>149.8919677734375</v>
      </c>
    </row>
    <row r="4382" spans="1:5" ht="30">
      <c r="A4382" s="135" t="s">
        <v>8609</v>
      </c>
      <c r="B4382" s="145" t="s">
        <v>8610</v>
      </c>
      <c r="C4382" s="150" t="s">
        <v>20</v>
      </c>
      <c r="D4382" s="172">
        <v>76.389999389648437</v>
      </c>
      <c r="E4382" s="183">
        <v>76.389999389648437</v>
      </c>
    </row>
    <row r="4383" spans="1:5" ht="30">
      <c r="A4383" s="135" t="s">
        <v>8611</v>
      </c>
      <c r="B4383" s="145" t="s">
        <v>8612</v>
      </c>
      <c r="C4383" s="150" t="s">
        <v>373</v>
      </c>
      <c r="D4383" s="171">
        <v>1.8256278038024902</v>
      </c>
      <c r="E4383" s="182">
        <v>1.8256278038024902</v>
      </c>
    </row>
    <row r="4384" spans="1:5" ht="30">
      <c r="A4384" s="135" t="s">
        <v>8613</v>
      </c>
      <c r="B4384" s="145" t="s">
        <v>8614</v>
      </c>
      <c r="C4384" s="150" t="s">
        <v>368</v>
      </c>
      <c r="D4384" s="177">
        <v>640.4976806640625</v>
      </c>
      <c r="E4384" s="188">
        <v>640.4976806640625</v>
      </c>
    </row>
    <row r="4385" spans="1:5" ht="30">
      <c r="A4385" s="135" t="s">
        <v>8615</v>
      </c>
      <c r="B4385" s="145" t="s">
        <v>8616</v>
      </c>
      <c r="C4385" s="150" t="s">
        <v>368</v>
      </c>
      <c r="D4385" s="176">
        <v>-1906.9908447265625</v>
      </c>
      <c r="E4385" s="187">
        <v>-1906.9908447265625</v>
      </c>
    </row>
    <row r="4386" spans="1:5" ht="30">
      <c r="A4386" s="135" t="s">
        <v>8617</v>
      </c>
      <c r="B4386" s="145" t="s">
        <v>8618</v>
      </c>
      <c r="C4386" s="150"/>
      <c r="D4386" s="178">
        <v>-0.91636776924133301</v>
      </c>
      <c r="E4386" s="189">
        <v>-0.91636776924133301</v>
      </c>
    </row>
    <row r="4387" spans="1:5" ht="30">
      <c r="A4387" s="135" t="s">
        <v>8619</v>
      </c>
      <c r="B4387" s="145" t="s">
        <v>8620</v>
      </c>
      <c r="C4387" s="150" t="s">
        <v>4743</v>
      </c>
      <c r="D4387" s="177">
        <v>924.8807373046875</v>
      </c>
      <c r="E4387" s="188">
        <v>924.8807373046875</v>
      </c>
    </row>
    <row r="4388" spans="1:5" ht="30">
      <c r="A4388" s="135" t="s">
        <v>8621</v>
      </c>
      <c r="B4388" s="145" t="s">
        <v>8622</v>
      </c>
      <c r="C4388" s="150" t="s">
        <v>373</v>
      </c>
      <c r="D4388" s="171">
        <v>4.2672805786132812</v>
      </c>
      <c r="E4388" s="182">
        <v>4.2672805786132812</v>
      </c>
    </row>
    <row r="4389" spans="1:5" ht="30">
      <c r="A4389" s="135" t="s">
        <v>8623</v>
      </c>
      <c r="B4389" s="145" t="s">
        <v>8624</v>
      </c>
      <c r="C4389" s="150" t="s">
        <v>6577</v>
      </c>
      <c r="D4389" s="178">
        <v>0.69358748197555542</v>
      </c>
      <c r="E4389" s="189">
        <v>0.69358748197555542</v>
      </c>
    </row>
    <row r="4390" spans="1:5" ht="30">
      <c r="A4390" s="135" t="s">
        <v>8625</v>
      </c>
      <c r="B4390" s="145" t="s">
        <v>8626</v>
      </c>
      <c r="C4390" s="150" t="s">
        <v>6580</v>
      </c>
      <c r="D4390" s="181">
        <v>1.8568040104582906E-4</v>
      </c>
      <c r="E4390" s="192">
        <v>1.8568040104582906E-4</v>
      </c>
    </row>
    <row r="4391" spans="1:5" ht="30">
      <c r="A4391" s="135" t="s">
        <v>8627</v>
      </c>
      <c r="B4391" s="145" t="s">
        <v>8628</v>
      </c>
      <c r="C4391" s="150" t="s">
        <v>50</v>
      </c>
      <c r="D4391" s="177">
        <v>144.77787780761719</v>
      </c>
      <c r="E4391" s="188">
        <v>144.77787780761719</v>
      </c>
    </row>
    <row r="4392" spans="1:5" ht="30">
      <c r="A4392" s="135" t="s">
        <v>8629</v>
      </c>
      <c r="B4392" s="145" t="s">
        <v>8630</v>
      </c>
      <c r="C4392" s="150" t="s">
        <v>42</v>
      </c>
      <c r="D4392" s="177">
        <v>149.8919677734375</v>
      </c>
      <c r="E4392" s="188">
        <v>149.8919677734375</v>
      </c>
    </row>
    <row r="4393" spans="1:5" ht="30">
      <c r="A4393" s="135" t="s">
        <v>8631</v>
      </c>
      <c r="B4393" s="145" t="s">
        <v>8632</v>
      </c>
      <c r="C4393" s="150" t="s">
        <v>20</v>
      </c>
      <c r="D4393" s="177">
        <v>134.27999877929687</v>
      </c>
      <c r="E4393" s="188">
        <v>134.27999877929687</v>
      </c>
    </row>
    <row r="4394" spans="1:5" ht="30">
      <c r="A4394" s="135" t="s">
        <v>8633</v>
      </c>
      <c r="B4394" s="145" t="s">
        <v>8634</v>
      </c>
      <c r="C4394" s="150" t="s">
        <v>373</v>
      </c>
      <c r="D4394" s="171">
        <v>1.8256278038024902</v>
      </c>
      <c r="E4394" s="182">
        <v>1.8256278038024902</v>
      </c>
    </row>
    <row r="4395" spans="1:5" ht="30">
      <c r="A4395" s="135" t="s">
        <v>8635</v>
      </c>
      <c r="B4395" s="145" t="s">
        <v>8636</v>
      </c>
      <c r="C4395" s="150" t="s">
        <v>368</v>
      </c>
      <c r="D4395" s="177">
        <v>640.4976806640625</v>
      </c>
      <c r="E4395" s="188">
        <v>640.4976806640625</v>
      </c>
    </row>
    <row r="4396" spans="1:5" ht="30">
      <c r="A4396" s="135" t="s">
        <v>8637</v>
      </c>
      <c r="B4396" s="145" t="s">
        <v>8638</v>
      </c>
      <c r="C4396" s="150" t="s">
        <v>368</v>
      </c>
      <c r="D4396" s="176">
        <v>-1906.9908447265625</v>
      </c>
      <c r="E4396" s="187">
        <v>-1906.9908447265625</v>
      </c>
    </row>
    <row r="4397" spans="1:5" ht="30">
      <c r="A4397" s="135" t="s">
        <v>8639</v>
      </c>
      <c r="B4397" s="145" t="s">
        <v>8640</v>
      </c>
      <c r="C4397" s="150"/>
      <c r="D4397" s="178">
        <v>-0.91636776924133301</v>
      </c>
      <c r="E4397" s="189">
        <v>-0.91636776924133301</v>
      </c>
    </row>
    <row r="4398" spans="1:5" ht="30">
      <c r="A4398" s="135" t="s">
        <v>8641</v>
      </c>
      <c r="B4398" s="145" t="s">
        <v>8642</v>
      </c>
      <c r="C4398" s="150" t="s">
        <v>4743</v>
      </c>
      <c r="D4398" s="177">
        <v>924.8807373046875</v>
      </c>
      <c r="E4398" s="188">
        <v>924.8807373046875</v>
      </c>
    </row>
    <row r="4399" spans="1:5" ht="30">
      <c r="A4399" s="135" t="s">
        <v>8643</v>
      </c>
      <c r="B4399" s="145" t="s">
        <v>8644</v>
      </c>
      <c r="C4399" s="150" t="s">
        <v>373</v>
      </c>
      <c r="D4399" s="171">
        <v>4.2672805786132812</v>
      </c>
      <c r="E4399" s="182">
        <v>4.2672805786132812</v>
      </c>
    </row>
    <row r="4400" spans="1:5" ht="30">
      <c r="A4400" s="135" t="s">
        <v>8645</v>
      </c>
      <c r="B4400" s="145" t="s">
        <v>8646</v>
      </c>
      <c r="C4400" s="150" t="s">
        <v>6577</v>
      </c>
      <c r="D4400" s="178">
        <v>0.69358748197555542</v>
      </c>
      <c r="E4400" s="189">
        <v>0.69358748197555542</v>
      </c>
    </row>
    <row r="4401" spans="1:5" ht="30">
      <c r="A4401" s="135" t="s">
        <v>8647</v>
      </c>
      <c r="B4401" s="145" t="s">
        <v>8648</v>
      </c>
      <c r="C4401" s="150" t="s">
        <v>6580</v>
      </c>
      <c r="D4401" s="181">
        <v>1.8568040104582906E-4</v>
      </c>
      <c r="E4401" s="192">
        <v>1.8568040104582906E-4</v>
      </c>
    </row>
    <row r="4402" spans="1:5" ht="30">
      <c r="A4402" s="135" t="s">
        <v>8649</v>
      </c>
      <c r="B4402" s="145" t="s">
        <v>8650</v>
      </c>
      <c r="C4402" s="150" t="s">
        <v>50</v>
      </c>
      <c r="D4402" s="177">
        <v>134.44000244140625</v>
      </c>
      <c r="E4402" s="188">
        <v>134.44000244140625</v>
      </c>
    </row>
    <row r="4403" spans="1:5" ht="45">
      <c r="A4403" s="135" t="s">
        <v>8651</v>
      </c>
      <c r="B4403" s="145" t="s">
        <v>8652</v>
      </c>
      <c r="C4403" s="150" t="s">
        <v>42</v>
      </c>
      <c r="D4403" s="177">
        <v>536.2833251953125</v>
      </c>
      <c r="E4403" s="188">
        <v>536.2833251953125</v>
      </c>
    </row>
    <row r="4404" spans="1:5" ht="45">
      <c r="A4404" s="135" t="s">
        <v>8653</v>
      </c>
      <c r="B4404" s="145" t="s">
        <v>8654</v>
      </c>
      <c r="C4404" s="150" t="s">
        <v>20</v>
      </c>
      <c r="D4404" s="177">
        <v>734.62060546875</v>
      </c>
      <c r="E4404" s="188">
        <v>734.62066650390625</v>
      </c>
    </row>
    <row r="4405" spans="1:5" ht="30">
      <c r="A4405" s="135" t="s">
        <v>8655</v>
      </c>
      <c r="B4405" s="145" t="s">
        <v>8656</v>
      </c>
      <c r="C4405" s="150" t="s">
        <v>373</v>
      </c>
      <c r="D4405" s="171">
        <v>6.5442519187927246</v>
      </c>
      <c r="E4405" s="182">
        <v>6.5442519187927246</v>
      </c>
    </row>
    <row r="4406" spans="1:5" ht="30">
      <c r="A4406" s="135" t="s">
        <v>8657</v>
      </c>
      <c r="B4406" s="145" t="s">
        <v>8658</v>
      </c>
      <c r="C4406" s="150" t="s">
        <v>368</v>
      </c>
      <c r="D4406" s="173">
        <v>3430.31982421875</v>
      </c>
      <c r="E4406" s="184">
        <v>3430.31982421875</v>
      </c>
    </row>
    <row r="4407" spans="1:5" ht="45">
      <c r="A4407" s="135" t="s">
        <v>8659</v>
      </c>
      <c r="B4407" s="145" t="s">
        <v>8660</v>
      </c>
      <c r="C4407" s="150" t="s">
        <v>368</v>
      </c>
      <c r="D4407" s="177">
        <v>882.83111572265625</v>
      </c>
      <c r="E4407" s="188">
        <v>882.83111572265625</v>
      </c>
    </row>
    <row r="4408" spans="1:5" ht="45">
      <c r="A4408" s="135" t="s">
        <v>8661</v>
      </c>
      <c r="B4408" s="145" t="s">
        <v>8662</v>
      </c>
      <c r="C4408" s="150"/>
      <c r="D4408" s="171">
        <v>1.7053805589675903</v>
      </c>
      <c r="E4408" s="182">
        <v>1.7053805589675903</v>
      </c>
    </row>
    <row r="4409" spans="1:5" ht="30">
      <c r="A4409" s="135" t="s">
        <v>8663</v>
      </c>
      <c r="B4409" s="145" t="s">
        <v>8664</v>
      </c>
      <c r="C4409" s="150" t="s">
        <v>4743</v>
      </c>
      <c r="D4409" s="172">
        <v>39.557228088378906</v>
      </c>
      <c r="E4409" s="183">
        <v>39.557228088378906</v>
      </c>
    </row>
    <row r="4410" spans="1:5" ht="45">
      <c r="A4410" s="135" t="s">
        <v>8665</v>
      </c>
      <c r="B4410" s="145" t="s">
        <v>8666</v>
      </c>
      <c r="C4410" s="150" t="s">
        <v>373</v>
      </c>
      <c r="D4410" s="171">
        <v>2.6379783153533936</v>
      </c>
      <c r="E4410" s="182">
        <v>2.6379783153533936</v>
      </c>
    </row>
    <row r="4411" spans="1:5" ht="45">
      <c r="A4411" s="135" t="s">
        <v>8667</v>
      </c>
      <c r="B4411" s="145" t="s">
        <v>8668</v>
      </c>
      <c r="C4411" s="150" t="s">
        <v>6577</v>
      </c>
      <c r="D4411" s="178">
        <v>8.2848913967609406E-2</v>
      </c>
      <c r="E4411" s="189">
        <v>8.2848913967609406E-2</v>
      </c>
    </row>
    <row r="4412" spans="1:5" ht="45">
      <c r="A4412" s="135" t="s">
        <v>8669</v>
      </c>
      <c r="B4412" s="145" t="s">
        <v>8670</v>
      </c>
      <c r="C4412" s="150" t="s">
        <v>6580</v>
      </c>
      <c r="D4412" s="179">
        <v>3.0688883271068335E-5</v>
      </c>
      <c r="E4412" s="190">
        <v>3.0688883271068335E-5</v>
      </c>
    </row>
    <row r="4413" spans="1:5" ht="60">
      <c r="A4413" s="135" t="s">
        <v>8671</v>
      </c>
      <c r="B4413" s="145" t="s">
        <v>8672</v>
      </c>
      <c r="C4413" s="150" t="s">
        <v>50</v>
      </c>
      <c r="D4413" s="177">
        <v>134.44000244140625</v>
      </c>
      <c r="E4413" s="188">
        <v>134.44000244140625</v>
      </c>
    </row>
    <row r="4414" spans="1:5" ht="60">
      <c r="A4414" s="135" t="s">
        <v>8673</v>
      </c>
      <c r="B4414" s="145" t="s">
        <v>8674</v>
      </c>
      <c r="C4414" s="150" t="s">
        <v>42</v>
      </c>
      <c r="D4414" s="177">
        <v>536.2833251953125</v>
      </c>
      <c r="E4414" s="188">
        <v>536.2833251953125</v>
      </c>
    </row>
    <row r="4415" spans="1:5" ht="60">
      <c r="A4415" s="135" t="s">
        <v>8675</v>
      </c>
      <c r="B4415" s="145" t="s">
        <v>8676</v>
      </c>
      <c r="C4415" s="150" t="s">
        <v>20</v>
      </c>
      <c r="D4415" s="177">
        <v>734.62060546875</v>
      </c>
      <c r="E4415" s="188">
        <v>734.62066650390625</v>
      </c>
    </row>
    <row r="4416" spans="1:5" ht="45">
      <c r="A4416" s="135" t="s">
        <v>8677</v>
      </c>
      <c r="B4416" s="145" t="s">
        <v>8678</v>
      </c>
      <c r="C4416" s="150" t="s">
        <v>373</v>
      </c>
      <c r="D4416" s="171">
        <v>6.5442519187927246</v>
      </c>
      <c r="E4416" s="182">
        <v>6.5442519187927246</v>
      </c>
    </row>
    <row r="4417" spans="1:5" ht="60">
      <c r="A4417" s="135" t="s">
        <v>8679</v>
      </c>
      <c r="B4417" s="145" t="s">
        <v>8680</v>
      </c>
      <c r="C4417" s="150" t="s">
        <v>368</v>
      </c>
      <c r="D4417" s="173">
        <v>3430.31982421875</v>
      </c>
      <c r="E4417" s="184">
        <v>3430.31982421875</v>
      </c>
    </row>
    <row r="4418" spans="1:5" ht="60">
      <c r="A4418" s="135" t="s">
        <v>8681</v>
      </c>
      <c r="B4418" s="145" t="s">
        <v>8682</v>
      </c>
      <c r="C4418" s="150" t="s">
        <v>368</v>
      </c>
      <c r="D4418" s="177">
        <v>882.83111572265625</v>
      </c>
      <c r="E4418" s="188">
        <v>882.83111572265625</v>
      </c>
    </row>
    <row r="4419" spans="1:5" ht="60">
      <c r="A4419" s="135" t="s">
        <v>8683</v>
      </c>
      <c r="B4419" s="145" t="s">
        <v>8684</v>
      </c>
      <c r="C4419" s="150"/>
      <c r="D4419" s="171">
        <v>1.7053805589675903</v>
      </c>
      <c r="E4419" s="182">
        <v>1.7053805589675903</v>
      </c>
    </row>
    <row r="4420" spans="1:5" ht="45">
      <c r="A4420" s="135" t="s">
        <v>8685</v>
      </c>
      <c r="B4420" s="145" t="s">
        <v>8686</v>
      </c>
      <c r="C4420" s="150" t="s">
        <v>4743</v>
      </c>
      <c r="D4420" s="172">
        <v>39.557228088378906</v>
      </c>
      <c r="E4420" s="183">
        <v>39.557228088378906</v>
      </c>
    </row>
    <row r="4421" spans="1:5" ht="60">
      <c r="A4421" s="135" t="s">
        <v>8687</v>
      </c>
      <c r="B4421" s="145" t="s">
        <v>8688</v>
      </c>
      <c r="C4421" s="150" t="s">
        <v>373</v>
      </c>
      <c r="D4421" s="171">
        <v>2.6379783153533936</v>
      </c>
      <c r="E4421" s="182">
        <v>2.6379783153533936</v>
      </c>
    </row>
    <row r="4422" spans="1:5" ht="60">
      <c r="A4422" s="135" t="s">
        <v>8689</v>
      </c>
      <c r="B4422" s="145" t="s">
        <v>8690</v>
      </c>
      <c r="C4422" s="150" t="s">
        <v>6577</v>
      </c>
      <c r="D4422" s="178">
        <v>8.2848913967609406E-2</v>
      </c>
      <c r="E4422" s="189">
        <v>8.2848913967609406E-2</v>
      </c>
    </row>
    <row r="4423" spans="1:5" ht="60">
      <c r="A4423" s="135" t="s">
        <v>8691</v>
      </c>
      <c r="B4423" s="145" t="s">
        <v>8692</v>
      </c>
      <c r="C4423" s="150" t="s">
        <v>6580</v>
      </c>
      <c r="D4423" s="179">
        <v>3.0688883271068335E-5</v>
      </c>
      <c r="E4423" s="190">
        <v>3.0688883271068335E-5</v>
      </c>
    </row>
    <row r="4424" spans="1:5" ht="30">
      <c r="A4424" s="135" t="s">
        <v>8693</v>
      </c>
      <c r="B4424" s="145" t="s">
        <v>8694</v>
      </c>
      <c r="C4424" s="150" t="s">
        <v>50</v>
      </c>
      <c r="D4424" s="177">
        <v>144.13787841796875</v>
      </c>
      <c r="E4424" s="188">
        <v>144.13787841796875</v>
      </c>
    </row>
    <row r="4425" spans="1:5" ht="45">
      <c r="A4425" s="135" t="s">
        <v>8695</v>
      </c>
      <c r="B4425" s="145" t="s">
        <v>8696</v>
      </c>
      <c r="C4425" s="150" t="s">
        <v>42</v>
      </c>
      <c r="D4425" s="177">
        <v>254.28123474121094</v>
      </c>
      <c r="E4425" s="188">
        <v>254.28123474121094</v>
      </c>
    </row>
    <row r="4426" spans="1:5" ht="30">
      <c r="A4426" s="135" t="s">
        <v>8697</v>
      </c>
      <c r="B4426" s="145" t="s">
        <v>8698</v>
      </c>
      <c r="C4426" s="150" t="s">
        <v>20</v>
      </c>
      <c r="D4426" s="177">
        <v>662.9930419921875</v>
      </c>
      <c r="E4426" s="188">
        <v>662.9930419921875</v>
      </c>
    </row>
    <row r="4427" spans="1:5" ht="30">
      <c r="A4427" s="135" t="s">
        <v>8699</v>
      </c>
      <c r="B4427" s="145" t="s">
        <v>8700</v>
      </c>
      <c r="C4427" s="150" t="s">
        <v>373</v>
      </c>
      <c r="D4427" s="171">
        <v>2.807948112487793</v>
      </c>
      <c r="E4427" s="182">
        <v>2.807948112487793</v>
      </c>
    </row>
    <row r="4428" spans="1:5" ht="30">
      <c r="A4428" s="135" t="s">
        <v>8701</v>
      </c>
      <c r="B4428" s="145" t="s">
        <v>8702</v>
      </c>
      <c r="C4428" s="150" t="s">
        <v>368</v>
      </c>
      <c r="D4428" s="176">
        <v>1106.4207763671875</v>
      </c>
      <c r="E4428" s="187">
        <v>1106.4207763671875</v>
      </c>
    </row>
    <row r="4429" spans="1:5" ht="30">
      <c r="A4429" s="135" t="s">
        <v>8703</v>
      </c>
      <c r="B4429" s="145" t="s">
        <v>8704</v>
      </c>
      <c r="C4429" s="150" t="s">
        <v>368</v>
      </c>
      <c r="D4429" s="176">
        <v>-1441.0677490234375</v>
      </c>
      <c r="E4429" s="187">
        <v>-1441.0677490234375</v>
      </c>
    </row>
    <row r="4430" spans="1:5" ht="45">
      <c r="A4430" s="135" t="s">
        <v>8705</v>
      </c>
      <c r="B4430" s="145" t="s">
        <v>8706</v>
      </c>
      <c r="C4430" s="150"/>
      <c r="D4430" s="178">
        <v>-0.46221426129341125</v>
      </c>
      <c r="E4430" s="189">
        <v>-0.46221426129341125</v>
      </c>
    </row>
    <row r="4431" spans="1:5" ht="30">
      <c r="A4431" s="135" t="s">
        <v>8707</v>
      </c>
      <c r="B4431" s="145" t="s">
        <v>8708</v>
      </c>
      <c r="C4431" s="150" t="s">
        <v>4743</v>
      </c>
      <c r="D4431" s="177">
        <v>804.17730712890625</v>
      </c>
      <c r="E4431" s="188">
        <v>804.17730712890625</v>
      </c>
    </row>
    <row r="4432" spans="1:5" ht="45">
      <c r="A4432" s="135" t="s">
        <v>8709</v>
      </c>
      <c r="B4432" s="145" t="s">
        <v>8710</v>
      </c>
      <c r="C4432" s="150" t="s">
        <v>373</v>
      </c>
      <c r="D4432" s="171">
        <v>4.7785172462463379</v>
      </c>
      <c r="E4432" s="182">
        <v>4.7785172462463379</v>
      </c>
    </row>
    <row r="4433" spans="1:5" ht="45">
      <c r="A4433" s="135" t="s">
        <v>8711</v>
      </c>
      <c r="B4433" s="145" t="s">
        <v>8712</v>
      </c>
      <c r="C4433" s="150" t="s">
        <v>6577</v>
      </c>
      <c r="D4433" s="178">
        <v>0.62626063823699951</v>
      </c>
      <c r="E4433" s="189">
        <v>0.62626063823699951</v>
      </c>
    </row>
    <row r="4434" spans="1:5" ht="45">
      <c r="A4434" s="135" t="s">
        <v>8713</v>
      </c>
      <c r="B4434" s="145" t="s">
        <v>8714</v>
      </c>
      <c r="C4434" s="150" t="s">
        <v>6580</v>
      </c>
      <c r="D4434" s="181">
        <v>1.0672859934857115E-4</v>
      </c>
      <c r="E4434" s="192">
        <v>1.0672859934857115E-4</v>
      </c>
    </row>
    <row r="4435" spans="1:5" ht="30">
      <c r="A4435" s="135" t="s">
        <v>8715</v>
      </c>
      <c r="B4435" s="145" t="s">
        <v>8716</v>
      </c>
      <c r="C4435" s="150" t="s">
        <v>50</v>
      </c>
      <c r="D4435" s="171">
        <v>5.9489002227783203</v>
      </c>
      <c r="E4435" s="182">
        <v>5.9489002227783203</v>
      </c>
    </row>
    <row r="4436" spans="1:5" ht="30">
      <c r="A4436" s="135" t="s">
        <v>8717</v>
      </c>
      <c r="B4436" s="145" t="s">
        <v>8718</v>
      </c>
      <c r="C4436" s="150" t="s">
        <v>42</v>
      </c>
      <c r="D4436" s="177">
        <v>350.38259887695312</v>
      </c>
      <c r="E4436" s="188">
        <v>350.38259887695312</v>
      </c>
    </row>
    <row r="4437" spans="1:5" ht="30">
      <c r="A4437" s="135" t="s">
        <v>8719</v>
      </c>
      <c r="B4437" s="145" t="s">
        <v>8720</v>
      </c>
      <c r="C4437" s="150" t="s">
        <v>20</v>
      </c>
      <c r="D4437" s="179">
        <v>2.9418970370898023E-7</v>
      </c>
      <c r="E4437" s="190">
        <v>2.9418970370898023E-7</v>
      </c>
    </row>
    <row r="4438" spans="1:5" ht="30">
      <c r="A4438" s="135" t="s">
        <v>8721</v>
      </c>
      <c r="B4438" s="145" t="s">
        <v>8722</v>
      </c>
      <c r="C4438" s="150" t="s">
        <v>373</v>
      </c>
      <c r="D4438" s="171">
        <v>7.5533833503723145</v>
      </c>
      <c r="E4438" s="182">
        <v>7.5533833503723145</v>
      </c>
    </row>
    <row r="4439" spans="1:5" ht="30">
      <c r="A4439" s="135" t="s">
        <v>8723</v>
      </c>
      <c r="B4439" s="145" t="s">
        <v>8724</v>
      </c>
      <c r="C4439" s="150" t="s">
        <v>368</v>
      </c>
      <c r="D4439" s="173">
        <v>3166.999755859375</v>
      </c>
      <c r="E4439" s="184">
        <v>3166.999755859375</v>
      </c>
    </row>
    <row r="4440" spans="1:5" ht="30">
      <c r="A4440" s="135" t="s">
        <v>8725</v>
      </c>
      <c r="B4440" s="145" t="s">
        <v>8726</v>
      </c>
      <c r="C4440" s="150" t="s">
        <v>368</v>
      </c>
      <c r="D4440" s="177">
        <v>619.5111083984375</v>
      </c>
      <c r="E4440" s="188">
        <v>619.5111083984375</v>
      </c>
    </row>
    <row r="4441" spans="1:5" ht="30">
      <c r="A4441" s="135" t="s">
        <v>8727</v>
      </c>
      <c r="B4441" s="145" t="s">
        <v>8728</v>
      </c>
      <c r="C4441" s="150"/>
      <c r="D4441" s="171">
        <v>1.1970717906951904</v>
      </c>
      <c r="E4441" s="182">
        <v>1.1970717906951904</v>
      </c>
    </row>
    <row r="4442" spans="1:5" ht="30">
      <c r="A4442" s="135" t="s">
        <v>8729</v>
      </c>
      <c r="B4442" s="145" t="s">
        <v>8730</v>
      </c>
      <c r="C4442" s="150" t="s">
        <v>4743</v>
      </c>
      <c r="D4442" s="171">
        <v>2.0891320705413818</v>
      </c>
      <c r="E4442" s="182">
        <v>2.0891320705413818</v>
      </c>
    </row>
    <row r="4443" spans="1:5" ht="30">
      <c r="A4443" s="135" t="s">
        <v>8731</v>
      </c>
      <c r="B4443" s="145" t="s">
        <v>8732</v>
      </c>
      <c r="C4443" s="150" t="s">
        <v>373</v>
      </c>
      <c r="D4443" s="171">
        <v>2.0797109603881836</v>
      </c>
      <c r="E4443" s="182">
        <v>2.0797109603881836</v>
      </c>
    </row>
    <row r="4444" spans="1:5" ht="30">
      <c r="A4444" s="135" t="s">
        <v>8733</v>
      </c>
      <c r="B4444" s="145" t="s">
        <v>8734</v>
      </c>
      <c r="C4444" s="150" t="s">
        <v>6577</v>
      </c>
      <c r="D4444" s="178">
        <v>4.9497552216053009E-2</v>
      </c>
      <c r="E4444" s="189">
        <v>4.9497552216053009E-2</v>
      </c>
    </row>
    <row r="4445" spans="1:5" ht="30">
      <c r="A4445" s="135" t="s">
        <v>8735</v>
      </c>
      <c r="B4445" s="145" t="s">
        <v>8736</v>
      </c>
      <c r="C4445" s="150" t="s">
        <v>6580</v>
      </c>
      <c r="D4445" s="179">
        <v>2.2365029508364387E-5</v>
      </c>
      <c r="E4445" s="190">
        <v>2.2365029508364387E-5</v>
      </c>
    </row>
    <row r="4446" spans="1:5" ht="30">
      <c r="A4446" s="135" t="s">
        <v>8737</v>
      </c>
      <c r="B4446" s="145" t="s">
        <v>8738</v>
      </c>
      <c r="C4446" s="150" t="s">
        <v>50</v>
      </c>
      <c r="D4446" s="172">
        <v>29.25</v>
      </c>
      <c r="E4446" s="183">
        <v>29.25</v>
      </c>
    </row>
    <row r="4447" spans="1:5" ht="30">
      <c r="A4447" s="135" t="s">
        <v>8739</v>
      </c>
      <c r="B4447" s="145" t="s">
        <v>8740</v>
      </c>
      <c r="C4447" s="150" t="s">
        <v>42</v>
      </c>
      <c r="D4447" s="177">
        <v>536.28240966796875</v>
      </c>
      <c r="E4447" s="188">
        <v>536.28240966796875</v>
      </c>
    </row>
    <row r="4448" spans="1:5" ht="30">
      <c r="A4448" s="135" t="s">
        <v>8741</v>
      </c>
      <c r="B4448" s="145" t="s">
        <v>8742</v>
      </c>
      <c r="C4448" s="150" t="s">
        <v>20</v>
      </c>
      <c r="D4448" s="177">
        <v>704.1422119140625</v>
      </c>
      <c r="E4448" s="188">
        <v>704.14227294921875</v>
      </c>
    </row>
    <row r="4449" spans="1:5" ht="30">
      <c r="A4449" s="135" t="s">
        <v>8743</v>
      </c>
      <c r="B4449" s="145" t="s">
        <v>8744</v>
      </c>
      <c r="C4449" s="150" t="s">
        <v>373</v>
      </c>
      <c r="D4449" s="171">
        <v>7.3511295318603516</v>
      </c>
      <c r="E4449" s="182">
        <v>7.3511295318603516</v>
      </c>
    </row>
    <row r="4450" spans="1:5" ht="30">
      <c r="A4450" s="135" t="s">
        <v>8745</v>
      </c>
      <c r="B4450" s="145" t="s">
        <v>8746</v>
      </c>
      <c r="C4450" s="150" t="s">
        <v>368</v>
      </c>
      <c r="D4450" s="173">
        <v>3539.390625</v>
      </c>
      <c r="E4450" s="184">
        <v>3539.390625</v>
      </c>
    </row>
    <row r="4451" spans="1:5" ht="30">
      <c r="A4451" s="135" t="s">
        <v>8747</v>
      </c>
      <c r="B4451" s="145" t="s">
        <v>8748</v>
      </c>
      <c r="C4451" s="150" t="s">
        <v>368</v>
      </c>
      <c r="D4451" s="177">
        <v>991.9022216796875</v>
      </c>
      <c r="E4451" s="188">
        <v>991.9022216796875</v>
      </c>
    </row>
    <row r="4452" spans="1:5" ht="30">
      <c r="A4452" s="135" t="s">
        <v>8749</v>
      </c>
      <c r="B4452" s="145" t="s">
        <v>8750</v>
      </c>
      <c r="C4452" s="150"/>
      <c r="D4452" s="171">
        <v>1.4086655378341675</v>
      </c>
      <c r="E4452" s="182">
        <v>1.4086655378341675</v>
      </c>
    </row>
    <row r="4453" spans="1:5" ht="30">
      <c r="A4453" s="135" t="s">
        <v>8751</v>
      </c>
      <c r="B4453" s="145" t="s">
        <v>8752</v>
      </c>
      <c r="C4453" s="150" t="s">
        <v>4743</v>
      </c>
      <c r="D4453" s="171">
        <v>7.9792776107788086</v>
      </c>
      <c r="E4453" s="182">
        <v>7.9792776107788086</v>
      </c>
    </row>
    <row r="4454" spans="1:5" ht="30">
      <c r="A4454" s="135" t="s">
        <v>8753</v>
      </c>
      <c r="B4454" s="145" t="s">
        <v>8754</v>
      </c>
      <c r="C4454" s="150" t="s">
        <v>373</v>
      </c>
      <c r="D4454" s="171">
        <v>2.239734411239624</v>
      </c>
      <c r="E4454" s="182">
        <v>2.239734411239624</v>
      </c>
    </row>
    <row r="4455" spans="1:5" ht="30">
      <c r="A4455" s="135" t="s">
        <v>8755</v>
      </c>
      <c r="B4455" s="145" t="s">
        <v>8756</v>
      </c>
      <c r="C4455" s="150" t="s">
        <v>6577</v>
      </c>
      <c r="D4455" s="178">
        <v>7.3493905365467072E-2</v>
      </c>
      <c r="E4455" s="189">
        <v>7.3493905365467072E-2</v>
      </c>
    </row>
    <row r="4456" spans="1:5" ht="30">
      <c r="A4456" s="135" t="s">
        <v>8757</v>
      </c>
      <c r="B4456" s="145" t="s">
        <v>8758</v>
      </c>
      <c r="C4456" s="150" t="s">
        <v>6580</v>
      </c>
      <c r="D4456" s="179">
        <v>3.0129451261018403E-5</v>
      </c>
      <c r="E4456" s="190">
        <v>3.0129451261018403E-5</v>
      </c>
    </row>
    <row r="4457" spans="1:5" ht="30">
      <c r="A4457" s="135" t="s">
        <v>8759</v>
      </c>
      <c r="B4457" s="145" t="s">
        <v>8760</v>
      </c>
      <c r="C4457" s="150" t="s">
        <v>50</v>
      </c>
      <c r="D4457" s="172">
        <v>29.25</v>
      </c>
      <c r="E4457" s="183">
        <v>29.25</v>
      </c>
    </row>
    <row r="4458" spans="1:5" ht="45">
      <c r="A4458" s="135" t="s">
        <v>8761</v>
      </c>
      <c r="B4458" s="145" t="s">
        <v>8762</v>
      </c>
      <c r="C4458" s="150" t="s">
        <v>42</v>
      </c>
      <c r="D4458" s="177">
        <v>536.28240966796875</v>
      </c>
      <c r="E4458" s="188">
        <v>536.28240966796875</v>
      </c>
    </row>
    <row r="4459" spans="1:5" ht="45">
      <c r="A4459" s="135" t="s">
        <v>8763</v>
      </c>
      <c r="B4459" s="145" t="s">
        <v>8764</v>
      </c>
      <c r="C4459" s="150" t="s">
        <v>20</v>
      </c>
      <c r="D4459" s="177">
        <v>704.1422119140625</v>
      </c>
      <c r="E4459" s="188">
        <v>704.14227294921875</v>
      </c>
    </row>
    <row r="4460" spans="1:5" ht="30">
      <c r="A4460" s="135" t="s">
        <v>8765</v>
      </c>
      <c r="B4460" s="145" t="s">
        <v>8766</v>
      </c>
      <c r="C4460" s="150" t="s">
        <v>373</v>
      </c>
      <c r="D4460" s="171">
        <v>7.3511295318603516</v>
      </c>
      <c r="E4460" s="182">
        <v>7.3511295318603516</v>
      </c>
    </row>
    <row r="4461" spans="1:5" ht="30">
      <c r="A4461" s="135" t="s">
        <v>8767</v>
      </c>
      <c r="B4461" s="145" t="s">
        <v>8768</v>
      </c>
      <c r="C4461" s="150" t="s">
        <v>368</v>
      </c>
      <c r="D4461" s="173">
        <v>3539.390625</v>
      </c>
      <c r="E4461" s="184">
        <v>3539.390625</v>
      </c>
    </row>
    <row r="4462" spans="1:5" ht="45">
      <c r="A4462" s="135" t="s">
        <v>8769</v>
      </c>
      <c r="B4462" s="145" t="s">
        <v>8770</v>
      </c>
      <c r="C4462" s="150" t="s">
        <v>368</v>
      </c>
      <c r="D4462" s="177">
        <v>991.9022216796875</v>
      </c>
      <c r="E4462" s="188">
        <v>991.9022216796875</v>
      </c>
    </row>
    <row r="4463" spans="1:5" ht="45">
      <c r="A4463" s="135" t="s">
        <v>8771</v>
      </c>
      <c r="B4463" s="145" t="s">
        <v>8772</v>
      </c>
      <c r="C4463" s="150"/>
      <c r="D4463" s="171">
        <v>1.4086655378341675</v>
      </c>
      <c r="E4463" s="182">
        <v>1.4086655378341675</v>
      </c>
    </row>
    <row r="4464" spans="1:5" ht="30">
      <c r="A4464" s="135" t="s">
        <v>8773</v>
      </c>
      <c r="B4464" s="145" t="s">
        <v>8774</v>
      </c>
      <c r="C4464" s="150" t="s">
        <v>4743</v>
      </c>
      <c r="D4464" s="171">
        <v>7.9792776107788086</v>
      </c>
      <c r="E4464" s="182">
        <v>7.9792776107788086</v>
      </c>
    </row>
    <row r="4465" spans="1:5" ht="45">
      <c r="A4465" s="135" t="s">
        <v>8775</v>
      </c>
      <c r="B4465" s="145" t="s">
        <v>8776</v>
      </c>
      <c r="C4465" s="150" t="s">
        <v>373</v>
      </c>
      <c r="D4465" s="171">
        <v>2.239734411239624</v>
      </c>
      <c r="E4465" s="182">
        <v>2.239734411239624</v>
      </c>
    </row>
    <row r="4466" spans="1:5" ht="45">
      <c r="A4466" s="135" t="s">
        <v>8777</v>
      </c>
      <c r="B4466" s="145" t="s">
        <v>8778</v>
      </c>
      <c r="C4466" s="150" t="s">
        <v>6577</v>
      </c>
      <c r="D4466" s="178">
        <v>7.3493905365467072E-2</v>
      </c>
      <c r="E4466" s="189">
        <v>7.3493905365467072E-2</v>
      </c>
    </row>
    <row r="4467" spans="1:5" ht="45">
      <c r="A4467" s="135" t="s">
        <v>8779</v>
      </c>
      <c r="B4467" s="145" t="s">
        <v>8780</v>
      </c>
      <c r="C4467" s="150" t="s">
        <v>6580</v>
      </c>
      <c r="D4467" s="179">
        <v>3.0129451261018403E-5</v>
      </c>
      <c r="E4467" s="190">
        <v>3.0129451261018403E-5</v>
      </c>
    </row>
    <row r="4468" spans="1:5" ht="45">
      <c r="A4468" s="135" t="s">
        <v>8781</v>
      </c>
      <c r="B4468" s="145" t="s">
        <v>8782</v>
      </c>
      <c r="C4468" s="150" t="s">
        <v>50</v>
      </c>
      <c r="D4468" s="177">
        <v>142.60038757324219</v>
      </c>
      <c r="E4468" s="188">
        <v>142.60038757324219</v>
      </c>
    </row>
    <row r="4469" spans="1:5" ht="45">
      <c r="A4469" s="135" t="s">
        <v>8783</v>
      </c>
      <c r="B4469" s="145" t="s">
        <v>8784</v>
      </c>
      <c r="C4469" s="150" t="s">
        <v>42</v>
      </c>
      <c r="D4469" s="177">
        <v>147.45452880859375</v>
      </c>
      <c r="E4469" s="188">
        <v>147.45452880859375</v>
      </c>
    </row>
    <row r="4470" spans="1:5" ht="45">
      <c r="A4470" s="135" t="s">
        <v>8785</v>
      </c>
      <c r="B4470" s="145" t="s">
        <v>8786</v>
      </c>
      <c r="C4470" s="150" t="s">
        <v>20</v>
      </c>
      <c r="D4470" s="172">
        <v>13.869999885559082</v>
      </c>
      <c r="E4470" s="183">
        <v>13.869999885559082</v>
      </c>
    </row>
    <row r="4471" spans="1:5" ht="45">
      <c r="A4471" s="135" t="s">
        <v>8787</v>
      </c>
      <c r="B4471" s="145" t="s">
        <v>8788</v>
      </c>
      <c r="C4471" s="150" t="s">
        <v>373</v>
      </c>
      <c r="D4471" s="171">
        <v>1.801213264465332</v>
      </c>
      <c r="E4471" s="182">
        <v>1.801213264465332</v>
      </c>
    </row>
    <row r="4472" spans="1:5" ht="45">
      <c r="A4472" s="135" t="s">
        <v>8789</v>
      </c>
      <c r="B4472" s="145" t="s">
        <v>8790</v>
      </c>
      <c r="C4472" s="150" t="s">
        <v>368</v>
      </c>
      <c r="D4472" s="177">
        <v>629.9676513671875</v>
      </c>
      <c r="E4472" s="188">
        <v>629.9676513671875</v>
      </c>
    </row>
    <row r="4473" spans="1:5" ht="45">
      <c r="A4473" s="135" t="s">
        <v>8791</v>
      </c>
      <c r="B4473" s="145" t="s">
        <v>8792</v>
      </c>
      <c r="C4473" s="150" t="s">
        <v>368</v>
      </c>
      <c r="D4473" s="176">
        <v>-1917.5208740234375</v>
      </c>
      <c r="E4473" s="187">
        <v>-1917.5208740234375</v>
      </c>
    </row>
    <row r="4474" spans="1:5" ht="45">
      <c r="A4474" s="135" t="s">
        <v>8793</v>
      </c>
      <c r="B4474" s="145" t="s">
        <v>8794</v>
      </c>
      <c r="C4474" s="150"/>
      <c r="D4474" s="178">
        <v>-0.90568912029266357</v>
      </c>
      <c r="E4474" s="189">
        <v>-0.90568912029266357</v>
      </c>
    </row>
    <row r="4475" spans="1:5" ht="45">
      <c r="A4475" s="135" t="s">
        <v>8795</v>
      </c>
      <c r="B4475" s="145" t="s">
        <v>8796</v>
      </c>
      <c r="C4475" s="150" t="s">
        <v>4743</v>
      </c>
      <c r="D4475" s="177">
        <v>926.9578857421875</v>
      </c>
      <c r="E4475" s="188">
        <v>926.9578857421875</v>
      </c>
    </row>
    <row r="4476" spans="1:5" ht="45">
      <c r="A4476" s="135" t="s">
        <v>8797</v>
      </c>
      <c r="B4476" s="145" t="s">
        <v>8798</v>
      </c>
      <c r="C4476" s="150" t="s">
        <v>373</v>
      </c>
      <c r="D4476" s="171">
        <v>4.262331485748291</v>
      </c>
      <c r="E4476" s="182">
        <v>4.262331485748291</v>
      </c>
    </row>
    <row r="4477" spans="1:5" ht="45">
      <c r="A4477" s="135" t="s">
        <v>8799</v>
      </c>
      <c r="B4477" s="145" t="s">
        <v>8800</v>
      </c>
      <c r="C4477" s="150" t="s">
        <v>6577</v>
      </c>
      <c r="D4477" s="178">
        <v>0.69371402263641357</v>
      </c>
      <c r="E4477" s="189">
        <v>0.69371402263641357</v>
      </c>
    </row>
    <row r="4478" spans="1:5" ht="45">
      <c r="A4478" s="135" t="s">
        <v>8801</v>
      </c>
      <c r="B4478" s="145" t="s">
        <v>8802</v>
      </c>
      <c r="C4478" s="150" t="s">
        <v>6580</v>
      </c>
      <c r="D4478" s="181">
        <v>1.8893276865128428E-4</v>
      </c>
      <c r="E4478" s="192">
        <v>1.8893276865128428E-4</v>
      </c>
    </row>
    <row r="4479" spans="1:5" ht="45">
      <c r="A4479" s="135" t="s">
        <v>8803</v>
      </c>
      <c r="B4479" s="145" t="s">
        <v>8804</v>
      </c>
      <c r="C4479" s="150" t="s">
        <v>50</v>
      </c>
      <c r="D4479" s="172">
        <v>98.394668579101563</v>
      </c>
      <c r="E4479" s="183">
        <v>98.394668579101563</v>
      </c>
    </row>
    <row r="4480" spans="1:5" ht="45">
      <c r="A4480" s="135" t="s">
        <v>8805</v>
      </c>
      <c r="B4480" s="145" t="s">
        <v>8806</v>
      </c>
      <c r="C4480" s="150" t="s">
        <v>42</v>
      </c>
      <c r="D4480" s="177">
        <v>145.02037048339844</v>
      </c>
      <c r="E4480" s="188">
        <v>145.02037048339844</v>
      </c>
    </row>
    <row r="4481" spans="1:5" ht="45">
      <c r="A4481" s="135" t="s">
        <v>8807</v>
      </c>
      <c r="B4481" s="145" t="s">
        <v>8808</v>
      </c>
      <c r="C4481" s="150" t="s">
        <v>20</v>
      </c>
      <c r="D4481" s="172">
        <v>44.020000457763672</v>
      </c>
      <c r="E4481" s="183">
        <v>44.020000457763672</v>
      </c>
    </row>
    <row r="4482" spans="1:5" ht="45">
      <c r="A4482" s="135" t="s">
        <v>8809</v>
      </c>
      <c r="B4482" s="145" t="s">
        <v>8810</v>
      </c>
      <c r="C4482" s="150" t="s">
        <v>373</v>
      </c>
      <c r="D4482" s="171">
        <v>1.7810604572296143</v>
      </c>
      <c r="E4482" s="182">
        <v>1.7810604572296143</v>
      </c>
    </row>
    <row r="4483" spans="1:5" ht="45">
      <c r="A4483" s="135" t="s">
        <v>8811</v>
      </c>
      <c r="B4483" s="145" t="s">
        <v>8812</v>
      </c>
      <c r="C4483" s="150" t="s">
        <v>368</v>
      </c>
      <c r="D4483" s="177">
        <v>616.73779296875</v>
      </c>
      <c r="E4483" s="188">
        <v>616.73779296875</v>
      </c>
    </row>
    <row r="4484" spans="1:5" ht="45">
      <c r="A4484" s="135" t="s">
        <v>8813</v>
      </c>
      <c r="B4484" s="145" t="s">
        <v>8814</v>
      </c>
      <c r="C4484" s="150" t="s">
        <v>368</v>
      </c>
      <c r="D4484" s="176">
        <v>-1930.750732421875</v>
      </c>
      <c r="E4484" s="187">
        <v>-1930.750732421875</v>
      </c>
    </row>
    <row r="4485" spans="1:5" ht="45">
      <c r="A4485" s="135" t="s">
        <v>8815</v>
      </c>
      <c r="B4485" s="145" t="s">
        <v>8816</v>
      </c>
      <c r="C4485" s="150"/>
      <c r="D4485" s="178">
        <v>-0.59071964025497437</v>
      </c>
      <c r="E4485" s="189">
        <v>-0.59071964025497437</v>
      </c>
    </row>
    <row r="4486" spans="1:5" ht="45">
      <c r="A4486" s="135" t="s">
        <v>8817</v>
      </c>
      <c r="B4486" s="145" t="s">
        <v>8818</v>
      </c>
      <c r="C4486" s="150" t="s">
        <v>4743</v>
      </c>
      <c r="D4486" s="177">
        <v>926.77752685546875</v>
      </c>
      <c r="E4486" s="188">
        <v>926.77752685546875</v>
      </c>
    </row>
    <row r="4487" spans="1:5" ht="45">
      <c r="A4487" s="135" t="s">
        <v>8819</v>
      </c>
      <c r="B4487" s="145" t="s">
        <v>8820</v>
      </c>
      <c r="C4487" s="150" t="s">
        <v>373</v>
      </c>
      <c r="D4487" s="171">
        <v>4.2692232131958008</v>
      </c>
      <c r="E4487" s="182">
        <v>4.2692232131958008</v>
      </c>
    </row>
    <row r="4488" spans="1:5" ht="45">
      <c r="A4488" s="135" t="s">
        <v>8821</v>
      </c>
      <c r="B4488" s="145" t="s">
        <v>8822</v>
      </c>
      <c r="C4488" s="150" t="s">
        <v>6577</v>
      </c>
      <c r="D4488" s="178">
        <v>0.69112873077392578</v>
      </c>
      <c r="E4488" s="189">
        <v>0.69112873077392578</v>
      </c>
    </row>
    <row r="4489" spans="1:5" ht="45">
      <c r="A4489" s="135" t="s">
        <v>8823</v>
      </c>
      <c r="B4489" s="145" t="s">
        <v>8824</v>
      </c>
      <c r="C4489" s="150" t="s">
        <v>6580</v>
      </c>
      <c r="D4489" s="181">
        <v>1.9123237871099263E-4</v>
      </c>
      <c r="E4489" s="192">
        <v>1.9123237871099263E-4</v>
      </c>
    </row>
    <row r="4490" spans="1:5" ht="45">
      <c r="A4490" s="135" t="s">
        <v>8825</v>
      </c>
      <c r="B4490" s="145" t="s">
        <v>8826</v>
      </c>
      <c r="C4490" s="150" t="s">
        <v>50</v>
      </c>
      <c r="D4490" s="172">
        <v>10.864142417907715</v>
      </c>
      <c r="E4490" s="183">
        <v>10.864142417907715</v>
      </c>
    </row>
    <row r="4491" spans="1:5" ht="45">
      <c r="A4491" s="135" t="s">
        <v>8827</v>
      </c>
      <c r="B4491" s="145" t="s">
        <v>8828</v>
      </c>
      <c r="C4491" s="150" t="s">
        <v>42</v>
      </c>
      <c r="D4491" s="177">
        <v>125.29347229003906</v>
      </c>
      <c r="E4491" s="188">
        <v>125.29347229003906</v>
      </c>
    </row>
    <row r="4492" spans="1:5" ht="45">
      <c r="A4492" s="135" t="s">
        <v>8829</v>
      </c>
      <c r="B4492" s="145" t="s">
        <v>8830</v>
      </c>
      <c r="C4492" s="150" t="s">
        <v>20</v>
      </c>
      <c r="D4492" s="177">
        <v>676.77508544921875</v>
      </c>
      <c r="E4492" s="188">
        <v>676.77508544921875</v>
      </c>
    </row>
    <row r="4493" spans="1:5" ht="45">
      <c r="A4493" s="135" t="s">
        <v>8831</v>
      </c>
      <c r="B4493" s="145" t="s">
        <v>8832</v>
      </c>
      <c r="C4493" s="150" t="s">
        <v>373</v>
      </c>
      <c r="D4493" s="171">
        <v>1.5838332176208496</v>
      </c>
      <c r="E4493" s="182">
        <v>1.5838332176208496</v>
      </c>
    </row>
    <row r="4494" spans="1:5" ht="45">
      <c r="A4494" s="135" t="s">
        <v>8833</v>
      </c>
      <c r="B4494" s="145" t="s">
        <v>8834</v>
      </c>
      <c r="C4494" s="150" t="s">
        <v>368</v>
      </c>
      <c r="D4494" s="177">
        <v>526.84912109375</v>
      </c>
      <c r="E4494" s="188">
        <v>526.84912109375</v>
      </c>
    </row>
    <row r="4495" spans="1:5" ht="45">
      <c r="A4495" s="135" t="s">
        <v>8835</v>
      </c>
      <c r="B4495" s="145" t="s">
        <v>8836</v>
      </c>
      <c r="C4495" s="150" t="s">
        <v>368</v>
      </c>
      <c r="D4495" s="176">
        <v>-2020.639404296875</v>
      </c>
      <c r="E4495" s="187">
        <v>-2020.639404296875</v>
      </c>
    </row>
    <row r="4496" spans="1:5" ht="45">
      <c r="A4496" s="135" t="s">
        <v>8837</v>
      </c>
      <c r="B4496" s="145" t="s">
        <v>8838</v>
      </c>
      <c r="C4496" s="150"/>
      <c r="D4496" s="178">
        <v>-0.12586291134357452</v>
      </c>
      <c r="E4496" s="189">
        <v>-0.12586291134357452</v>
      </c>
    </row>
    <row r="4497" spans="1:5" ht="45">
      <c r="A4497" s="135" t="s">
        <v>8839</v>
      </c>
      <c r="B4497" s="145" t="s">
        <v>8840</v>
      </c>
      <c r="C4497" s="150" t="s">
        <v>4743</v>
      </c>
      <c r="D4497" s="177">
        <v>939.24896240234375</v>
      </c>
      <c r="E4497" s="188">
        <v>939.24896240234375</v>
      </c>
    </row>
    <row r="4498" spans="1:5" ht="45">
      <c r="A4498" s="135" t="s">
        <v>8841</v>
      </c>
      <c r="B4498" s="145" t="s">
        <v>8842</v>
      </c>
      <c r="C4498" s="150" t="s">
        <v>373</v>
      </c>
      <c r="D4498" s="171">
        <v>4.251650333404541</v>
      </c>
      <c r="E4498" s="182">
        <v>4.251650333404541</v>
      </c>
    </row>
    <row r="4499" spans="1:5" ht="45">
      <c r="A4499" s="135" t="s">
        <v>8843</v>
      </c>
      <c r="B4499" s="145" t="s">
        <v>8844</v>
      </c>
      <c r="C4499" s="150" t="s">
        <v>6577</v>
      </c>
      <c r="D4499" s="178">
        <v>0.68544149398803711</v>
      </c>
      <c r="E4499" s="189">
        <v>0.68544149398803711</v>
      </c>
    </row>
    <row r="4500" spans="1:5" ht="45">
      <c r="A4500" s="135" t="s">
        <v>8845</v>
      </c>
      <c r="B4500" s="145" t="s">
        <v>8846</v>
      </c>
      <c r="C4500" s="150" t="s">
        <v>6580</v>
      </c>
      <c r="D4500" s="181">
        <v>2.2173319302964956E-4</v>
      </c>
      <c r="E4500" s="192">
        <v>2.2173319302964956E-4</v>
      </c>
    </row>
    <row r="4501" spans="1:5" ht="45">
      <c r="A4501" s="135" t="s">
        <v>8847</v>
      </c>
      <c r="B4501" s="145" t="s">
        <v>8848</v>
      </c>
      <c r="C4501" s="150" t="s">
        <v>50</v>
      </c>
      <c r="D4501" s="172">
        <v>11.27782154083252</v>
      </c>
      <c r="E4501" s="183">
        <v>11.27782154083252</v>
      </c>
    </row>
    <row r="4502" spans="1:5" ht="45">
      <c r="A4502" s="135" t="s">
        <v>8849</v>
      </c>
      <c r="B4502" s="145" t="s">
        <v>8850</v>
      </c>
      <c r="C4502" s="150" t="s">
        <v>42</v>
      </c>
      <c r="D4502" s="177">
        <v>105.25749206542969</v>
      </c>
      <c r="E4502" s="188">
        <v>105.25749206542969</v>
      </c>
    </row>
    <row r="4503" spans="1:5" ht="45">
      <c r="A4503" s="135" t="s">
        <v>8851</v>
      </c>
      <c r="B4503" s="145" t="s">
        <v>8852</v>
      </c>
      <c r="C4503" s="150" t="s">
        <v>20</v>
      </c>
      <c r="D4503" s="177">
        <v>676.77508544921875</v>
      </c>
      <c r="E4503" s="188">
        <v>676.77508544921875</v>
      </c>
    </row>
    <row r="4504" spans="1:5" ht="45">
      <c r="A4504" s="135" t="s">
        <v>8853</v>
      </c>
      <c r="B4504" s="145" t="s">
        <v>8854</v>
      </c>
      <c r="C4504" s="150" t="s">
        <v>373</v>
      </c>
      <c r="D4504" s="171">
        <v>1.365221381187439</v>
      </c>
      <c r="E4504" s="182">
        <v>1.365221381187439</v>
      </c>
    </row>
    <row r="4505" spans="1:5" ht="45">
      <c r="A4505" s="135" t="s">
        <v>8855</v>
      </c>
      <c r="B4505" s="145" t="s">
        <v>8856</v>
      </c>
      <c r="C4505" s="150" t="s">
        <v>368</v>
      </c>
      <c r="D4505" s="177">
        <v>442.034423828125</v>
      </c>
      <c r="E4505" s="188">
        <v>442.034423828125</v>
      </c>
    </row>
    <row r="4506" spans="1:5" ht="45">
      <c r="A4506" s="135" t="s">
        <v>8857</v>
      </c>
      <c r="B4506" s="145" t="s">
        <v>8858</v>
      </c>
      <c r="C4506" s="150" t="s">
        <v>368</v>
      </c>
      <c r="D4506" s="176">
        <v>-2105.4541015625</v>
      </c>
      <c r="E4506" s="187">
        <v>-2105.4541015625</v>
      </c>
    </row>
    <row r="4507" spans="1:5" ht="45">
      <c r="A4507" s="135" t="s">
        <v>8859</v>
      </c>
      <c r="B4507" s="145" t="s">
        <v>8860</v>
      </c>
      <c r="C4507" s="150"/>
      <c r="D4507" s="178">
        <v>-0.17243373394012451</v>
      </c>
      <c r="E4507" s="189">
        <v>-0.17243373394012451</v>
      </c>
    </row>
    <row r="4508" spans="1:5" ht="45">
      <c r="A4508" s="135" t="s">
        <v>8861</v>
      </c>
      <c r="B4508" s="145" t="s">
        <v>8862</v>
      </c>
      <c r="C4508" s="150" t="s">
        <v>4743</v>
      </c>
      <c r="D4508" s="177">
        <v>955.03125</v>
      </c>
      <c r="E4508" s="188">
        <v>955.03125</v>
      </c>
    </row>
    <row r="4509" spans="1:5" ht="45">
      <c r="A4509" s="135" t="s">
        <v>8863</v>
      </c>
      <c r="B4509" s="145" t="s">
        <v>8864</v>
      </c>
      <c r="C4509" s="150" t="s">
        <v>373</v>
      </c>
      <c r="D4509" s="171">
        <v>4.2196588516235352</v>
      </c>
      <c r="E4509" s="182">
        <v>4.2196588516235352</v>
      </c>
    </row>
    <row r="4510" spans="1:5" ht="45">
      <c r="A4510" s="135" t="s">
        <v>8865</v>
      </c>
      <c r="B4510" s="145" t="s">
        <v>8866</v>
      </c>
      <c r="C4510" s="150" t="s">
        <v>6577</v>
      </c>
      <c r="D4510" s="178">
        <v>0.68088114261627197</v>
      </c>
      <c r="E4510" s="189">
        <v>0.68088114261627197</v>
      </c>
    </row>
    <row r="4511" spans="1:5" ht="45">
      <c r="A4511" s="135" t="s">
        <v>8867</v>
      </c>
      <c r="B4511" s="145" t="s">
        <v>8868</v>
      </c>
      <c r="C4511" s="150" t="s">
        <v>6580</v>
      </c>
      <c r="D4511" s="181">
        <v>2.675392315723002E-4</v>
      </c>
      <c r="E4511" s="192">
        <v>2.675392315723002E-4</v>
      </c>
    </row>
    <row r="4512" spans="1:5" ht="45">
      <c r="A4512" s="135" t="s">
        <v>8869</v>
      </c>
      <c r="B4512" s="145" t="s">
        <v>8870</v>
      </c>
      <c r="C4512" s="150" t="s">
        <v>50</v>
      </c>
      <c r="D4512" s="172">
        <v>11.691500663757324</v>
      </c>
      <c r="E4512" s="183">
        <v>11.691500663757324</v>
      </c>
    </row>
    <row r="4513" spans="1:5" ht="45">
      <c r="A4513" s="135" t="s">
        <v>8871</v>
      </c>
      <c r="B4513" s="145" t="s">
        <v>8872</v>
      </c>
      <c r="C4513" s="150" t="s">
        <v>42</v>
      </c>
      <c r="D4513" s="172">
        <v>93.647796630859375</v>
      </c>
      <c r="E4513" s="183">
        <v>93.647796630859375</v>
      </c>
    </row>
    <row r="4514" spans="1:5" ht="45">
      <c r="A4514" s="135" t="s">
        <v>8873</v>
      </c>
      <c r="B4514" s="145" t="s">
        <v>8874</v>
      </c>
      <c r="C4514" s="150" t="s">
        <v>20</v>
      </c>
      <c r="D4514" s="177">
        <v>676.77508544921875</v>
      </c>
      <c r="E4514" s="188">
        <v>676.77508544921875</v>
      </c>
    </row>
    <row r="4515" spans="1:5" ht="45">
      <c r="A4515" s="135" t="s">
        <v>8875</v>
      </c>
      <c r="B4515" s="145" t="s">
        <v>8876</v>
      </c>
      <c r="C4515" s="150" t="s">
        <v>373</v>
      </c>
      <c r="D4515" s="171">
        <v>1.2338886260986328</v>
      </c>
      <c r="E4515" s="182">
        <v>1.2338886260986328</v>
      </c>
    </row>
    <row r="4516" spans="1:5" ht="45">
      <c r="A4516" s="135" t="s">
        <v>8877</v>
      </c>
      <c r="B4516" s="145" t="s">
        <v>8878</v>
      </c>
      <c r="C4516" s="150" t="s">
        <v>368</v>
      </c>
      <c r="D4516" s="177">
        <v>393.16131591796875</v>
      </c>
      <c r="E4516" s="188">
        <v>393.16131591796875</v>
      </c>
    </row>
    <row r="4517" spans="1:5" ht="45">
      <c r="A4517" s="135" t="s">
        <v>8879</v>
      </c>
      <c r="B4517" s="145" t="s">
        <v>8880</v>
      </c>
      <c r="C4517" s="150" t="s">
        <v>368</v>
      </c>
      <c r="D4517" s="176">
        <v>-2154.3271484375</v>
      </c>
      <c r="E4517" s="187">
        <v>-2154.3271484375</v>
      </c>
    </row>
    <row r="4518" spans="1:5" ht="45">
      <c r="A4518" s="135" t="s">
        <v>8881</v>
      </c>
      <c r="B4518" s="145" t="s">
        <v>8882</v>
      </c>
      <c r="C4518" s="150"/>
      <c r="D4518" s="178">
        <v>-0.20110729336738586</v>
      </c>
      <c r="E4518" s="189">
        <v>-0.20110729336738586</v>
      </c>
    </row>
    <row r="4519" spans="1:5" ht="45">
      <c r="A4519" s="135" t="s">
        <v>8883</v>
      </c>
      <c r="B4519" s="145" t="s">
        <v>8884</v>
      </c>
      <c r="C4519" s="150" t="s">
        <v>4743</v>
      </c>
      <c r="D4519" s="177">
        <v>963.3604736328125</v>
      </c>
      <c r="E4519" s="188">
        <v>963.3604736328125</v>
      </c>
    </row>
    <row r="4520" spans="1:5" ht="45">
      <c r="A4520" s="135" t="s">
        <v>8885</v>
      </c>
      <c r="B4520" s="145" t="s">
        <v>8886</v>
      </c>
      <c r="C4520" s="150" t="s">
        <v>373</v>
      </c>
      <c r="D4520" s="171">
        <v>4.2059469223022461</v>
      </c>
      <c r="E4520" s="182">
        <v>4.2059469223022461</v>
      </c>
    </row>
    <row r="4521" spans="1:5" ht="45">
      <c r="A4521" s="135" t="s">
        <v>8887</v>
      </c>
      <c r="B4521" s="145" t="s">
        <v>8888</v>
      </c>
      <c r="C4521" s="150" t="s">
        <v>6577</v>
      </c>
      <c r="D4521" s="178">
        <v>0.67603456974029541</v>
      </c>
      <c r="E4521" s="189">
        <v>0.67603456974029541</v>
      </c>
    </row>
    <row r="4522" spans="1:5" ht="45">
      <c r="A4522" s="135" t="s">
        <v>8889</v>
      </c>
      <c r="B4522" s="145" t="s">
        <v>8890</v>
      </c>
      <c r="C4522" s="150" t="s">
        <v>6580</v>
      </c>
      <c r="D4522" s="181">
        <v>3.0251653515733778E-4</v>
      </c>
      <c r="E4522" s="192">
        <v>3.0251653515733778E-4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672.02484130859375</v>
      </c>
      <c r="E4525" s="188">
        <v>672.02490234375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321.5372314453125</v>
      </c>
      <c r="E4535" s="188">
        <v>321.5372314453125</v>
      </c>
    </row>
    <row r="4536" spans="1:5" ht="45">
      <c r="A4536" s="135" t="s">
        <v>8917</v>
      </c>
      <c r="B4536" s="145" t="s">
        <v>8918</v>
      </c>
      <c r="C4536" s="150" t="s">
        <v>20</v>
      </c>
      <c r="D4536" s="171">
        <v>1.4052622318267822</v>
      </c>
      <c r="E4536" s="182">
        <v>1.4052622318267822</v>
      </c>
    </row>
    <row r="4537" spans="1:5" ht="45">
      <c r="A4537" s="135" t="s">
        <v>8919</v>
      </c>
      <c r="B4537" s="145" t="s">
        <v>8920</v>
      </c>
      <c r="C4537" s="150" t="s">
        <v>373</v>
      </c>
      <c r="D4537" s="171">
        <v>8.2915534973144531</v>
      </c>
      <c r="E4537" s="182">
        <v>8.2915534973144531</v>
      </c>
    </row>
    <row r="4538" spans="1:5" ht="45">
      <c r="A4538" s="135" t="s">
        <v>8921</v>
      </c>
      <c r="B4538" s="145" t="s">
        <v>8922</v>
      </c>
      <c r="C4538" s="150" t="s">
        <v>368</v>
      </c>
      <c r="D4538" s="173">
        <v>3117.99609375</v>
      </c>
      <c r="E4538" s="184">
        <v>3117.99609375</v>
      </c>
    </row>
    <row r="4539" spans="1:5" ht="45">
      <c r="A4539" s="135" t="s">
        <v>8923</v>
      </c>
      <c r="B4539" s="145" t="s">
        <v>8924</v>
      </c>
      <c r="C4539" s="150" t="s">
        <v>368</v>
      </c>
      <c r="D4539" s="177">
        <v>570.5074462890625</v>
      </c>
      <c r="E4539" s="188">
        <v>570.5074462890625</v>
      </c>
    </row>
    <row r="4540" spans="1:5" ht="45">
      <c r="A4540" s="135" t="s">
        <v>8925</v>
      </c>
      <c r="B4540" s="145" t="s">
        <v>8926</v>
      </c>
      <c r="C4540" s="150"/>
      <c r="D4540" s="171">
        <v>1.1962541341781616</v>
      </c>
      <c r="E4540" s="182">
        <v>1.1962541341781616</v>
      </c>
    </row>
    <row r="4541" spans="1:5" ht="45">
      <c r="A4541" s="135" t="s">
        <v>8927</v>
      </c>
      <c r="B4541" s="145" t="s">
        <v>8928</v>
      </c>
      <c r="C4541" s="150" t="s">
        <v>4743</v>
      </c>
      <c r="D4541" s="178">
        <v>0.36512395739555359</v>
      </c>
      <c r="E4541" s="189">
        <v>0.36512395739555359</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4.5862592756748199E-2</v>
      </c>
      <c r="E4543" s="189">
        <v>4.5862592756748199E-2</v>
      </c>
    </row>
    <row r="4544" spans="1:5" ht="45">
      <c r="A4544" s="135" t="s">
        <v>8933</v>
      </c>
      <c r="B4544" s="145" t="s">
        <v>8934</v>
      </c>
      <c r="C4544" s="150" t="s">
        <v>6580</v>
      </c>
      <c r="D4544" s="179">
        <v>2.1193081920500845E-5</v>
      </c>
      <c r="E4544" s="190">
        <v>2.1193081920500845E-5</v>
      </c>
    </row>
    <row r="4545" spans="1:5" ht="30">
      <c r="A4545" s="135" t="s">
        <v>8935</v>
      </c>
      <c r="B4545" s="145" t="s">
        <v>8936</v>
      </c>
      <c r="C4545" s="150" t="s">
        <v>50</v>
      </c>
      <c r="D4545" s="172">
        <v>30.136306762695312</v>
      </c>
      <c r="E4545" s="183">
        <v>30.136306762695312</v>
      </c>
    </row>
    <row r="4546" spans="1:5" ht="30">
      <c r="A4546" s="135" t="s">
        <v>8937</v>
      </c>
      <c r="B4546" s="145" t="s">
        <v>8938</v>
      </c>
      <c r="C4546" s="150" t="s">
        <v>42</v>
      </c>
      <c r="D4546" s="177">
        <v>350.94927978515625</v>
      </c>
      <c r="E4546" s="188">
        <v>350.94927978515625</v>
      </c>
    </row>
    <row r="4547" spans="1:5" ht="30">
      <c r="A4547" s="135" t="s">
        <v>8939</v>
      </c>
      <c r="B4547" s="145" t="s">
        <v>8940</v>
      </c>
      <c r="C4547" s="150" t="s">
        <v>20</v>
      </c>
      <c r="D4547" s="171">
        <v>1.4052618741989136</v>
      </c>
      <c r="E4547" s="182">
        <v>1.4052618741989136</v>
      </c>
    </row>
    <row r="4548" spans="1:5" ht="30">
      <c r="A4548" s="135" t="s">
        <v>8941</v>
      </c>
      <c r="B4548" s="145" t="s">
        <v>8942</v>
      </c>
      <c r="C4548" s="150" t="s">
        <v>373</v>
      </c>
      <c r="D4548" s="171">
        <v>6.7460441589355469</v>
      </c>
      <c r="E4548" s="182">
        <v>6.7460441589355469</v>
      </c>
    </row>
    <row r="4549" spans="1:5" ht="30">
      <c r="A4549" s="135" t="s">
        <v>8943</v>
      </c>
      <c r="B4549" s="145" t="s">
        <v>8944</v>
      </c>
      <c r="C4549" s="150" t="s">
        <v>368</v>
      </c>
      <c r="D4549" s="173">
        <v>3117.99609375</v>
      </c>
      <c r="E4549" s="184">
        <v>3117.99609375</v>
      </c>
    </row>
    <row r="4550" spans="1:5" ht="30">
      <c r="A4550" s="135" t="s">
        <v>8945</v>
      </c>
      <c r="B4550" s="145" t="s">
        <v>8946</v>
      </c>
      <c r="C4550" s="150" t="s">
        <v>368</v>
      </c>
      <c r="D4550" s="177">
        <v>570.5074462890625</v>
      </c>
      <c r="E4550" s="188">
        <v>570.5074462890625</v>
      </c>
    </row>
    <row r="4551" spans="1:5" ht="30">
      <c r="A4551" s="135" t="s">
        <v>8947</v>
      </c>
      <c r="B4551" s="145" t="s">
        <v>8948</v>
      </c>
      <c r="C4551" s="150"/>
      <c r="D4551" s="171">
        <v>1.1754601001739502</v>
      </c>
      <c r="E4551" s="182">
        <v>1.1754601001739502</v>
      </c>
    </row>
    <row r="4552" spans="1:5" ht="30">
      <c r="A4552" s="135" t="s">
        <v>8949</v>
      </c>
      <c r="B4552" s="145" t="s">
        <v>8950</v>
      </c>
      <c r="C4552" s="150" t="s">
        <v>4743</v>
      </c>
      <c r="D4552" s="172">
        <v>11.075739860534668</v>
      </c>
      <c r="E4552" s="183">
        <v>11.075739860534668</v>
      </c>
    </row>
    <row r="4553" spans="1:5" ht="30">
      <c r="A4553" s="135" t="s">
        <v>8951</v>
      </c>
      <c r="B4553" s="145" t="s">
        <v>8952</v>
      </c>
      <c r="C4553" s="150" t="s">
        <v>373</v>
      </c>
      <c r="D4553" s="171">
        <v>2.3512330055236816</v>
      </c>
      <c r="E4553" s="182">
        <v>2.3512330055236816</v>
      </c>
    </row>
    <row r="4554" spans="1:5" ht="45">
      <c r="A4554" s="135" t="s">
        <v>8953</v>
      </c>
      <c r="B4554" s="145" t="s">
        <v>8954</v>
      </c>
      <c r="C4554" s="150" t="s">
        <v>6577</v>
      </c>
      <c r="D4554" s="178">
        <v>5.2269481122493744E-2</v>
      </c>
      <c r="E4554" s="189">
        <v>5.2269481122493744E-2</v>
      </c>
    </row>
    <row r="4555" spans="1:5" ht="30">
      <c r="A4555" s="135" t="s">
        <v>8955</v>
      </c>
      <c r="B4555" s="145" t="s">
        <v>8956</v>
      </c>
      <c r="C4555" s="150" t="s">
        <v>6580</v>
      </c>
      <c r="D4555" s="179">
        <v>2.2271015041042119E-5</v>
      </c>
      <c r="E4555" s="190">
        <v>2.2271015041042119E-5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1.4052622318267822</v>
      </c>
      <c r="E4558" s="182">
        <v>1.4052622318267822</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5.9489002227783203</v>
      </c>
      <c r="E4589" s="182">
        <v>5.9489002227783203</v>
      </c>
    </row>
    <row r="4590" spans="1:5" ht="30">
      <c r="A4590" s="135" t="s">
        <v>9025</v>
      </c>
      <c r="B4590" s="145" t="s">
        <v>9026</v>
      </c>
      <c r="C4590" s="150" t="s">
        <v>42</v>
      </c>
      <c r="D4590" s="177">
        <v>350.38259887695312</v>
      </c>
      <c r="E4590" s="188">
        <v>350.38259887695312</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7.5533833503723145</v>
      </c>
      <c r="E4592" s="182">
        <v>7.5533833503723145</v>
      </c>
    </row>
    <row r="4593" spans="1:5" ht="30">
      <c r="A4593" s="135" t="s">
        <v>9031</v>
      </c>
      <c r="B4593" s="145" t="s">
        <v>9032</v>
      </c>
      <c r="C4593" s="150" t="s">
        <v>368</v>
      </c>
      <c r="D4593" s="173">
        <v>3166.999755859375</v>
      </c>
      <c r="E4593" s="184">
        <v>3166.999755859375</v>
      </c>
    </row>
    <row r="4594" spans="1:5" ht="30">
      <c r="A4594" s="135" t="s">
        <v>9033</v>
      </c>
      <c r="B4594" s="145" t="s">
        <v>9034</v>
      </c>
      <c r="C4594" s="150" t="s">
        <v>368</v>
      </c>
      <c r="D4594" s="177">
        <v>619.5111083984375</v>
      </c>
      <c r="E4594" s="188">
        <v>619.5111083984375</v>
      </c>
    </row>
    <row r="4595" spans="1:5" ht="30">
      <c r="A4595" s="135" t="s">
        <v>9035</v>
      </c>
      <c r="B4595" s="145" t="s">
        <v>9036</v>
      </c>
      <c r="C4595" s="150"/>
      <c r="D4595" s="171">
        <v>1.1970717906951904</v>
      </c>
      <c r="E4595" s="182">
        <v>1.1970717906951904</v>
      </c>
    </row>
    <row r="4596" spans="1:5" ht="30">
      <c r="A4596" s="135" t="s">
        <v>9037</v>
      </c>
      <c r="B4596" s="145" t="s">
        <v>9038</v>
      </c>
      <c r="C4596" s="150" t="s">
        <v>4743</v>
      </c>
      <c r="D4596" s="171">
        <v>2.0891320705413818</v>
      </c>
      <c r="E4596" s="182">
        <v>2.0891320705413818</v>
      </c>
    </row>
    <row r="4597" spans="1:5" ht="30">
      <c r="A4597" s="135" t="s">
        <v>9039</v>
      </c>
      <c r="B4597" s="145" t="s">
        <v>9040</v>
      </c>
      <c r="C4597" s="150" t="s">
        <v>373</v>
      </c>
      <c r="D4597" s="171">
        <v>2.0797109603881836</v>
      </c>
      <c r="E4597" s="182">
        <v>2.0797109603881836</v>
      </c>
    </row>
    <row r="4598" spans="1:5" ht="30">
      <c r="A4598" s="135" t="s">
        <v>9041</v>
      </c>
      <c r="B4598" s="145" t="s">
        <v>9042</v>
      </c>
      <c r="C4598" s="150" t="s">
        <v>6577</v>
      </c>
      <c r="D4598" s="178">
        <v>4.9497552216053009E-2</v>
      </c>
      <c r="E4598" s="189">
        <v>4.9497552216053009E-2</v>
      </c>
    </row>
    <row r="4599" spans="1:5" ht="30">
      <c r="A4599" s="135" t="s">
        <v>9043</v>
      </c>
      <c r="B4599" s="145" t="s">
        <v>9044</v>
      </c>
      <c r="C4599" s="150" t="s">
        <v>6580</v>
      </c>
      <c r="D4599" s="179">
        <v>2.2365029508364387E-5</v>
      </c>
      <c r="E4599" s="190">
        <v>2.2365029508364387E-5</v>
      </c>
    </row>
    <row r="4600" spans="1:5" ht="30">
      <c r="A4600" s="135" t="s">
        <v>9045</v>
      </c>
      <c r="B4600" s="145" t="s">
        <v>9046</v>
      </c>
      <c r="C4600" s="150" t="s">
        <v>50</v>
      </c>
      <c r="D4600" s="172">
        <v>30.136306762695312</v>
      </c>
      <c r="E4600" s="183">
        <v>30.136306762695312</v>
      </c>
    </row>
    <row r="4601" spans="1:5" ht="45">
      <c r="A4601" s="135" t="s">
        <v>9047</v>
      </c>
      <c r="B4601" s="145" t="s">
        <v>9048</v>
      </c>
      <c r="C4601" s="150" t="s">
        <v>42</v>
      </c>
      <c r="D4601" s="177">
        <v>350.94927978515625</v>
      </c>
      <c r="E4601" s="188">
        <v>350.94927978515625</v>
      </c>
    </row>
    <row r="4602" spans="1:5" ht="30">
      <c r="A4602" s="135" t="s">
        <v>9049</v>
      </c>
      <c r="B4602" s="145" t="s">
        <v>9050</v>
      </c>
      <c r="C4602" s="150" t="s">
        <v>20</v>
      </c>
      <c r="D4602" s="177">
        <v>643.80218505859375</v>
      </c>
      <c r="E4602" s="188">
        <v>643.80224609375</v>
      </c>
    </row>
    <row r="4603" spans="1:5" ht="30">
      <c r="A4603" s="135" t="s">
        <v>9051</v>
      </c>
      <c r="B4603" s="145" t="s">
        <v>9052</v>
      </c>
      <c r="C4603" s="150" t="s">
        <v>373</v>
      </c>
      <c r="D4603" s="171">
        <v>6.7460441589355469</v>
      </c>
      <c r="E4603" s="182">
        <v>6.7460441589355469</v>
      </c>
    </row>
    <row r="4604" spans="1:5" ht="30">
      <c r="A4604" s="135" t="s">
        <v>9053</v>
      </c>
      <c r="B4604" s="145" t="s">
        <v>9054</v>
      </c>
      <c r="C4604" s="150" t="s">
        <v>368</v>
      </c>
      <c r="D4604" s="173">
        <v>3117.99609375</v>
      </c>
      <c r="E4604" s="184">
        <v>3117.99609375</v>
      </c>
    </row>
    <row r="4605" spans="1:5" ht="45">
      <c r="A4605" s="135" t="s">
        <v>9055</v>
      </c>
      <c r="B4605" s="145" t="s">
        <v>9056</v>
      </c>
      <c r="C4605" s="150" t="s">
        <v>368</v>
      </c>
      <c r="D4605" s="177">
        <v>570.5074462890625</v>
      </c>
      <c r="E4605" s="188">
        <v>570.5074462890625</v>
      </c>
    </row>
    <row r="4606" spans="1:5" ht="45">
      <c r="A4606" s="135" t="s">
        <v>9057</v>
      </c>
      <c r="B4606" s="145" t="s">
        <v>9058</v>
      </c>
      <c r="C4606" s="150"/>
      <c r="D4606" s="171">
        <v>1.1754601001739502</v>
      </c>
      <c r="E4606" s="182">
        <v>1.1754601001739502</v>
      </c>
    </row>
    <row r="4607" spans="1:5" ht="30">
      <c r="A4607" s="135" t="s">
        <v>9059</v>
      </c>
      <c r="B4607" s="145" t="s">
        <v>9060</v>
      </c>
      <c r="C4607" s="150" t="s">
        <v>4743</v>
      </c>
      <c r="D4607" s="172">
        <v>11.075739860534668</v>
      </c>
      <c r="E4607" s="183">
        <v>11.075739860534668</v>
      </c>
    </row>
    <row r="4608" spans="1:5" ht="45">
      <c r="A4608" s="135" t="s">
        <v>9061</v>
      </c>
      <c r="B4608" s="145" t="s">
        <v>9062</v>
      </c>
      <c r="C4608" s="150" t="s">
        <v>373</v>
      </c>
      <c r="D4608" s="171">
        <v>2.3512330055236816</v>
      </c>
      <c r="E4608" s="182">
        <v>2.3512330055236816</v>
      </c>
    </row>
    <row r="4609" spans="1:5" ht="45">
      <c r="A4609" s="135" t="s">
        <v>9063</v>
      </c>
      <c r="B4609" s="145" t="s">
        <v>9064</v>
      </c>
      <c r="C4609" s="150" t="s">
        <v>6577</v>
      </c>
      <c r="D4609" s="178">
        <v>5.2269481122493744E-2</v>
      </c>
      <c r="E4609" s="189">
        <v>5.2269481122493744E-2</v>
      </c>
    </row>
    <row r="4610" spans="1:5" ht="45">
      <c r="A4610" s="135" t="s">
        <v>9065</v>
      </c>
      <c r="B4610" s="145" t="s">
        <v>9066</v>
      </c>
      <c r="C4610" s="150" t="s">
        <v>6580</v>
      </c>
      <c r="D4610" s="179">
        <v>2.2271015041042119E-5</v>
      </c>
      <c r="E4610" s="190">
        <v>2.2271015041042119E-5</v>
      </c>
    </row>
    <row r="4611" spans="1:5" ht="30">
      <c r="A4611" s="135" t="s">
        <v>9067</v>
      </c>
      <c r="B4611" s="145" t="s">
        <v>9068</v>
      </c>
      <c r="C4611" s="150" t="s">
        <v>50</v>
      </c>
      <c r="D4611" s="171">
        <v>1</v>
      </c>
      <c r="E4611" s="182">
        <v>1</v>
      </c>
    </row>
    <row r="4612" spans="1:5" ht="30">
      <c r="A4612" s="135" t="s">
        <v>9069</v>
      </c>
      <c r="B4612" s="145" t="s">
        <v>9070</v>
      </c>
      <c r="C4612" s="150" t="s">
        <v>42</v>
      </c>
      <c r="D4612" s="177">
        <v>345.67507934570312</v>
      </c>
      <c r="E4612" s="188">
        <v>345.67507934570312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8.3723278045654297</v>
      </c>
      <c r="E4614" s="182">
        <v>8.3723278045654297</v>
      </c>
    </row>
    <row r="4615" spans="1:5" ht="30">
      <c r="A4615" s="135" t="s">
        <v>9075</v>
      </c>
      <c r="B4615" s="145" t="s">
        <v>9076</v>
      </c>
      <c r="C4615" s="150" t="s">
        <v>368</v>
      </c>
      <c r="D4615" s="173">
        <v>3166.999755859375</v>
      </c>
      <c r="E4615" s="184">
        <v>3166.999755859375</v>
      </c>
    </row>
    <row r="4616" spans="1:5" ht="30">
      <c r="A4616" s="135" t="s">
        <v>9077</v>
      </c>
      <c r="B4616" s="145" t="s">
        <v>9078</v>
      </c>
      <c r="C4616" s="150" t="s">
        <v>368</v>
      </c>
      <c r="D4616" s="177">
        <v>619.5111083984375</v>
      </c>
      <c r="E4616" s="188">
        <v>619.5111083984375</v>
      </c>
    </row>
    <row r="4617" spans="1:5" ht="30">
      <c r="A4617" s="135" t="s">
        <v>9079</v>
      </c>
      <c r="B4617" s="145" t="s">
        <v>9080</v>
      </c>
      <c r="C4617" s="150"/>
      <c r="D4617" s="171">
        <v>1.2179610729217529</v>
      </c>
      <c r="E4617" s="182">
        <v>1.2179610729217529</v>
      </c>
    </row>
    <row r="4618" spans="1:5" ht="30">
      <c r="A4618" s="135" t="s">
        <v>9081</v>
      </c>
      <c r="B4618" s="145" t="s">
        <v>9082</v>
      </c>
      <c r="C4618" s="150" t="s">
        <v>4743</v>
      </c>
      <c r="D4618" s="178">
        <v>0.35077828168869019</v>
      </c>
      <c r="E4618" s="189">
        <v>0.35077828168869019</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4.8534028232097626E-2</v>
      </c>
      <c r="E4620" s="189">
        <v>4.8534028232097626E-2</v>
      </c>
    </row>
    <row r="4621" spans="1:5" ht="30">
      <c r="A4621" s="135" t="s">
        <v>9087</v>
      </c>
      <c r="B4621" s="145" t="s">
        <v>9088</v>
      </c>
      <c r="C4621" s="150" t="s">
        <v>6580</v>
      </c>
      <c r="D4621" s="179">
        <v>2.2197948055691086E-5</v>
      </c>
      <c r="E4621" s="190">
        <v>2.2197948055691086E-5</v>
      </c>
    </row>
    <row r="4622" spans="1:5" ht="60">
      <c r="A4622" s="135" t="s">
        <v>9089</v>
      </c>
      <c r="B4622" s="145" t="s">
        <v>9090</v>
      </c>
      <c r="C4622" s="150" t="s">
        <v>50</v>
      </c>
      <c r="D4622" s="177">
        <v>137.14224243164062</v>
      </c>
      <c r="E4622" s="188">
        <v>137.14224243164062</v>
      </c>
    </row>
    <row r="4623" spans="1:5" ht="60">
      <c r="A4623" s="135" t="s">
        <v>9091</v>
      </c>
      <c r="B4623" s="145" t="s">
        <v>9092</v>
      </c>
      <c r="C4623" s="150" t="s">
        <v>42</v>
      </c>
      <c r="D4623" s="177">
        <v>446.13027954101562</v>
      </c>
      <c r="E4623" s="188">
        <v>446.13027954101562</v>
      </c>
    </row>
    <row r="4624" spans="1:5" ht="60">
      <c r="A4624" s="135" t="s">
        <v>9093</v>
      </c>
      <c r="B4624" s="145" t="s">
        <v>9094</v>
      </c>
      <c r="C4624" s="150" t="s">
        <v>20</v>
      </c>
      <c r="D4624" s="177">
        <v>720.7506103515625</v>
      </c>
      <c r="E4624" s="188">
        <v>720.75067138671875</v>
      </c>
    </row>
    <row r="4625" spans="1:5" ht="60">
      <c r="A4625" s="135" t="s">
        <v>9095</v>
      </c>
      <c r="B4625" s="145" t="s">
        <v>9096</v>
      </c>
      <c r="C4625" s="150" t="s">
        <v>373</v>
      </c>
      <c r="D4625" s="171">
        <v>6.1925997734069824</v>
      </c>
      <c r="E4625" s="182">
        <v>6.1925997734069824</v>
      </c>
    </row>
    <row r="4626" spans="1:5" ht="60">
      <c r="A4626" s="135" t="s">
        <v>9097</v>
      </c>
      <c r="B4626" s="145" t="s">
        <v>9098</v>
      </c>
      <c r="C4626" s="150" t="s">
        <v>368</v>
      </c>
      <c r="D4626" s="173">
        <v>3168.4560546875</v>
      </c>
      <c r="E4626" s="184">
        <v>3168.4560546875</v>
      </c>
    </row>
    <row r="4627" spans="1:5" ht="60">
      <c r="A4627" s="135" t="s">
        <v>9099</v>
      </c>
      <c r="B4627" s="145" t="s">
        <v>9100</v>
      </c>
      <c r="C4627" s="150" t="s">
        <v>368</v>
      </c>
      <c r="D4627" s="177">
        <v>620.96771240234375</v>
      </c>
      <c r="E4627" s="188">
        <v>620.96771240234375</v>
      </c>
    </row>
    <row r="4628" spans="1:5" ht="60">
      <c r="A4628" s="135" t="s">
        <v>9101</v>
      </c>
      <c r="B4628" s="145" t="s">
        <v>9102</v>
      </c>
      <c r="C4628" s="150"/>
      <c r="D4628" s="171">
        <v>1.4817225933074951</v>
      </c>
      <c r="E4628" s="182">
        <v>1.4817225933074951</v>
      </c>
    </row>
    <row r="4629" spans="1:5" ht="60">
      <c r="A4629" s="135" t="s">
        <v>9103</v>
      </c>
      <c r="B4629" s="145" t="s">
        <v>9104</v>
      </c>
      <c r="C4629" s="150" t="s">
        <v>4743</v>
      </c>
      <c r="D4629" s="172">
        <v>49.003047943115234</v>
      </c>
      <c r="E4629" s="183">
        <v>49.003047943115234</v>
      </c>
    </row>
    <row r="4630" spans="1:5" ht="60">
      <c r="A4630" s="135" t="s">
        <v>9105</v>
      </c>
      <c r="B4630" s="145" t="s">
        <v>9106</v>
      </c>
      <c r="C4630" s="150" t="s">
        <v>373</v>
      </c>
      <c r="D4630" s="171">
        <v>3.1156244277954102</v>
      </c>
      <c r="E4630" s="182">
        <v>3.1156244277954102</v>
      </c>
    </row>
    <row r="4631" spans="1:5" ht="60">
      <c r="A4631" s="135" t="s">
        <v>9107</v>
      </c>
      <c r="B4631" s="145" t="s">
        <v>9108</v>
      </c>
      <c r="C4631" s="150" t="s">
        <v>6577</v>
      </c>
      <c r="D4631" s="178">
        <v>7.6084926724433899E-2</v>
      </c>
      <c r="E4631" s="189">
        <v>7.6084926724433899E-2</v>
      </c>
    </row>
    <row r="4632" spans="1:5" ht="60">
      <c r="A4632" s="135" t="s">
        <v>9109</v>
      </c>
      <c r="B4632" s="145" t="s">
        <v>9110</v>
      </c>
      <c r="C4632" s="150" t="s">
        <v>6580</v>
      </c>
      <c r="D4632" s="179">
        <v>2.6820029233931564E-5</v>
      </c>
      <c r="E4632" s="190">
        <v>2.6820029233931564E-5</v>
      </c>
    </row>
    <row r="4633" spans="1:5" ht="75">
      <c r="A4633" s="135" t="s">
        <v>9111</v>
      </c>
      <c r="B4633" s="145" t="s">
        <v>9112</v>
      </c>
      <c r="C4633" s="150" t="s">
        <v>50</v>
      </c>
      <c r="D4633" s="172">
        <v>29.542501449584961</v>
      </c>
      <c r="E4633" s="183">
        <v>29.542501449584961</v>
      </c>
    </row>
    <row r="4634" spans="1:5" ht="75">
      <c r="A4634" s="135" t="s">
        <v>9113</v>
      </c>
      <c r="B4634" s="145" t="s">
        <v>9114</v>
      </c>
      <c r="C4634" s="150" t="s">
        <v>42</v>
      </c>
      <c r="D4634" s="177">
        <v>486.00054931640625</v>
      </c>
      <c r="E4634" s="188">
        <v>486.00054931640625</v>
      </c>
    </row>
    <row r="4635" spans="1:5" ht="75">
      <c r="A4635" s="135" t="s">
        <v>9115</v>
      </c>
      <c r="B4635" s="145" t="s">
        <v>9116</v>
      </c>
      <c r="C4635" s="150" t="s">
        <v>20</v>
      </c>
      <c r="D4635" s="177">
        <v>704.1422119140625</v>
      </c>
      <c r="E4635" s="188">
        <v>704.14227294921875</v>
      </c>
    </row>
    <row r="4636" spans="1:5" ht="75">
      <c r="A4636" s="135" t="s">
        <v>9117</v>
      </c>
      <c r="B4636" s="145" t="s">
        <v>9118</v>
      </c>
      <c r="C4636" s="150" t="s">
        <v>373</v>
      </c>
      <c r="D4636" s="171">
        <v>7.2021598815917969</v>
      </c>
      <c r="E4636" s="182">
        <v>7.2021598815917969</v>
      </c>
    </row>
    <row r="4637" spans="1:5" ht="75">
      <c r="A4637" s="135" t="s">
        <v>9119</v>
      </c>
      <c r="B4637" s="145" t="s">
        <v>9120</v>
      </c>
      <c r="C4637" s="150" t="s">
        <v>368</v>
      </c>
      <c r="D4637" s="173">
        <v>3426.12109375</v>
      </c>
      <c r="E4637" s="184">
        <v>3426.12109375</v>
      </c>
    </row>
    <row r="4638" spans="1:5" ht="75">
      <c r="A4638" s="135" t="s">
        <v>9121</v>
      </c>
      <c r="B4638" s="145" t="s">
        <v>9122</v>
      </c>
      <c r="C4638" s="150" t="s">
        <v>368</v>
      </c>
      <c r="D4638" s="177">
        <v>878.632568359375</v>
      </c>
      <c r="E4638" s="188">
        <v>878.632568359375</v>
      </c>
    </row>
    <row r="4639" spans="1:5" ht="75">
      <c r="A4639" s="135" t="s">
        <v>9123</v>
      </c>
      <c r="B4639" s="145" t="s">
        <v>9124</v>
      </c>
      <c r="C4639" s="150"/>
      <c r="D4639" s="171">
        <v>1.3462650775909424</v>
      </c>
      <c r="E4639" s="182">
        <v>1.3462650775909424</v>
      </c>
    </row>
    <row r="4640" spans="1:5" ht="75">
      <c r="A4640" s="135" t="s">
        <v>9125</v>
      </c>
      <c r="B4640" s="145" t="s">
        <v>9126</v>
      </c>
      <c r="C4640" s="150" t="s">
        <v>4743</v>
      </c>
      <c r="D4640" s="171">
        <v>8.6439886093139648</v>
      </c>
      <c r="E4640" s="182">
        <v>8.6439886093139648</v>
      </c>
    </row>
    <row r="4641" spans="1:5" ht="75">
      <c r="A4641" s="135" t="s">
        <v>9127</v>
      </c>
      <c r="B4641" s="145" t="s">
        <v>9128</v>
      </c>
      <c r="C4641" s="150" t="s">
        <v>373</v>
      </c>
      <c r="D4641" s="171">
        <v>2.2286179065704346</v>
      </c>
      <c r="E4641" s="182">
        <v>2.2286179065704346</v>
      </c>
    </row>
    <row r="4642" spans="1:5" ht="75">
      <c r="A4642" s="135" t="s">
        <v>9129</v>
      </c>
      <c r="B4642" s="145" t="s">
        <v>9130</v>
      </c>
      <c r="C4642" s="150" t="s">
        <v>6577</v>
      </c>
      <c r="D4642" s="178">
        <v>6.7286007106304169E-2</v>
      </c>
      <c r="E4642" s="189">
        <v>6.7286007106304169E-2</v>
      </c>
    </row>
    <row r="4643" spans="1:5" ht="75">
      <c r="A4643" s="135" t="s">
        <v>9131</v>
      </c>
      <c r="B4643" s="145" t="s">
        <v>9132</v>
      </c>
      <c r="C4643" s="150" t="s">
        <v>6580</v>
      </c>
      <c r="D4643" s="179">
        <v>2.8043205020367168E-5</v>
      </c>
      <c r="E4643" s="190">
        <v>2.8043205020367168E-5</v>
      </c>
    </row>
    <row r="4644" spans="1:5" ht="45">
      <c r="A4644" s="135" t="s">
        <v>9133</v>
      </c>
      <c r="B4644" s="145" t="s">
        <v>9134</v>
      </c>
      <c r="C4644" s="150" t="s">
        <v>50</v>
      </c>
      <c r="D4644" s="172">
        <v>48.529994964599609</v>
      </c>
      <c r="E4644" s="183">
        <v>48.529994964599609</v>
      </c>
    </row>
    <row r="4645" spans="1:5" ht="60">
      <c r="A4645" s="135" t="s">
        <v>9135</v>
      </c>
      <c r="B4645" s="145" t="s">
        <v>9136</v>
      </c>
      <c r="C4645" s="150" t="s">
        <v>42</v>
      </c>
      <c r="D4645" s="177">
        <v>239.96612548828125</v>
      </c>
      <c r="E4645" s="188">
        <v>239.96612548828125</v>
      </c>
    </row>
    <row r="4646" spans="1:5" ht="45">
      <c r="A4646" s="135" t="s">
        <v>9137</v>
      </c>
      <c r="B4646" s="145" t="s">
        <v>9138</v>
      </c>
      <c r="C4646" s="150" t="s">
        <v>20</v>
      </c>
      <c r="D4646" s="172">
        <v>21.322504043579102</v>
      </c>
      <c r="E4646" s="183">
        <v>21.322504043579102</v>
      </c>
    </row>
    <row r="4647" spans="1:5" ht="45">
      <c r="A4647" s="135" t="s">
        <v>9139</v>
      </c>
      <c r="B4647" s="145" t="s">
        <v>9140</v>
      </c>
      <c r="C4647" s="150" t="s">
        <v>373</v>
      </c>
      <c r="D4647" s="171">
        <v>2.6982972621917725</v>
      </c>
      <c r="E4647" s="182">
        <v>2.6982972621917725</v>
      </c>
    </row>
    <row r="4648" spans="1:5" ht="45">
      <c r="A4648" s="135" t="s">
        <v>9141</v>
      </c>
      <c r="B4648" s="145" t="s">
        <v>9142</v>
      </c>
      <c r="C4648" s="150" t="s">
        <v>368</v>
      </c>
      <c r="D4648" s="176">
        <v>1037.5972900390625</v>
      </c>
      <c r="E4648" s="187">
        <v>1037.5972900390625</v>
      </c>
    </row>
    <row r="4649" spans="1:5" ht="45">
      <c r="A4649" s="135" t="s">
        <v>9143</v>
      </c>
      <c r="B4649" s="145" t="s">
        <v>9144</v>
      </c>
      <c r="C4649" s="150" t="s">
        <v>368</v>
      </c>
      <c r="D4649" s="176">
        <v>-1509.8912353515625</v>
      </c>
      <c r="E4649" s="187">
        <v>-1509.8912353515625</v>
      </c>
    </row>
    <row r="4650" spans="1:5" ht="60">
      <c r="A4650" s="135" t="s">
        <v>9145</v>
      </c>
      <c r="B4650" s="145" t="s">
        <v>9146</v>
      </c>
      <c r="C4650" s="150"/>
      <c r="D4650" s="178">
        <v>-6.5209046006202698E-2</v>
      </c>
      <c r="E4650" s="189">
        <v>-6.5209046006202698E-2</v>
      </c>
    </row>
    <row r="4651" spans="1:5" ht="45">
      <c r="A4651" s="135" t="s">
        <v>9147</v>
      </c>
      <c r="B4651" s="145" t="s">
        <v>9148</v>
      </c>
      <c r="C4651" s="150" t="s">
        <v>4743</v>
      </c>
      <c r="D4651" s="177">
        <v>815.03009033203125</v>
      </c>
      <c r="E4651" s="188">
        <v>815.03009033203125</v>
      </c>
    </row>
    <row r="4652" spans="1:5" ht="60">
      <c r="A4652" s="135" t="s">
        <v>9149</v>
      </c>
      <c r="B4652" s="145" t="s">
        <v>9150</v>
      </c>
      <c r="C4652" s="150" t="s">
        <v>373</v>
      </c>
      <c r="D4652" s="171">
        <v>4.7512373924255371</v>
      </c>
      <c r="E4652" s="182">
        <v>4.7512373924255371</v>
      </c>
    </row>
    <row r="4653" spans="1:5" ht="60">
      <c r="A4653" s="135" t="s">
        <v>9151</v>
      </c>
      <c r="B4653" s="145" t="s">
        <v>9152</v>
      </c>
      <c r="C4653" s="150" t="s">
        <v>6577</v>
      </c>
      <c r="D4653" s="178">
        <v>0.63126283884048462</v>
      </c>
      <c r="E4653" s="189">
        <v>0.63126283884048462</v>
      </c>
    </row>
    <row r="4654" spans="1:5" ht="60">
      <c r="A4654" s="135" t="s">
        <v>9153</v>
      </c>
      <c r="B4654" s="145" t="s">
        <v>9154</v>
      </c>
      <c r="C4654" s="150" t="s">
        <v>6580</v>
      </c>
      <c r="D4654" s="181">
        <v>1.1088577593909577E-4</v>
      </c>
      <c r="E4654" s="192">
        <v>1.1088577593909577E-4</v>
      </c>
    </row>
    <row r="4655" spans="1:5" ht="45">
      <c r="A4655" s="135" t="s">
        <v>9155</v>
      </c>
      <c r="B4655" s="145" t="s">
        <v>9156</v>
      </c>
      <c r="C4655" s="150" t="s">
        <v>50</v>
      </c>
      <c r="D4655" s="172">
        <v>31.409999847412109</v>
      </c>
      <c r="E4655" s="183">
        <v>31.409999847412109</v>
      </c>
    </row>
    <row r="4656" spans="1:5" ht="60">
      <c r="A4656" s="135" t="s">
        <v>9157</v>
      </c>
      <c r="B4656" s="145" t="s">
        <v>9158</v>
      </c>
      <c r="C4656" s="150" t="s">
        <v>42</v>
      </c>
      <c r="D4656" s="177">
        <v>210.22579956054687</v>
      </c>
      <c r="E4656" s="188">
        <v>210.22579956054687</v>
      </c>
    </row>
    <row r="4657" spans="1:5" ht="45">
      <c r="A4657" s="135" t="s">
        <v>9159</v>
      </c>
      <c r="B4657" s="145" t="s">
        <v>9160</v>
      </c>
      <c r="C4657" s="150" t="s">
        <v>20</v>
      </c>
      <c r="D4657" s="172">
        <v>72.66204833984375</v>
      </c>
      <c r="E4657" s="183">
        <v>72.66204833984375</v>
      </c>
    </row>
    <row r="4658" spans="1:5" ht="45">
      <c r="A4658" s="135" t="s">
        <v>9161</v>
      </c>
      <c r="B4658" s="145" t="s">
        <v>9162</v>
      </c>
      <c r="C4658" s="150" t="s">
        <v>373</v>
      </c>
      <c r="D4658" s="171">
        <v>2.4247636795043945</v>
      </c>
      <c r="E4658" s="182">
        <v>2.4247636795043945</v>
      </c>
    </row>
    <row r="4659" spans="1:5" ht="45">
      <c r="A4659" s="135" t="s">
        <v>9163</v>
      </c>
      <c r="B4659" s="145" t="s">
        <v>9164</v>
      </c>
      <c r="C4659" s="150" t="s">
        <v>368</v>
      </c>
      <c r="D4659" s="177">
        <v>899.1787109375</v>
      </c>
      <c r="E4659" s="188">
        <v>899.1787109375</v>
      </c>
    </row>
    <row r="4660" spans="1:5" ht="45">
      <c r="A4660" s="135" t="s">
        <v>9165</v>
      </c>
      <c r="B4660" s="145" t="s">
        <v>9166</v>
      </c>
      <c r="C4660" s="150" t="s">
        <v>368</v>
      </c>
      <c r="D4660" s="176">
        <v>-1648.309814453125</v>
      </c>
      <c r="E4660" s="187">
        <v>-1648.309814453125</v>
      </c>
    </row>
    <row r="4661" spans="1:5" ht="60">
      <c r="A4661" s="135" t="s">
        <v>9167</v>
      </c>
      <c r="B4661" s="145" t="s">
        <v>9168</v>
      </c>
      <c r="C4661" s="150"/>
      <c r="D4661" s="178">
        <v>-6.8045131862163544E-2</v>
      </c>
      <c r="E4661" s="189">
        <v>-6.8045131862163544E-2</v>
      </c>
    </row>
    <row r="4662" spans="1:5" ht="45">
      <c r="A4662" s="135" t="s">
        <v>9169</v>
      </c>
      <c r="B4662" s="145" t="s">
        <v>9170</v>
      </c>
      <c r="C4662" s="150" t="s">
        <v>4743</v>
      </c>
      <c r="D4662" s="177">
        <v>853.4873046875</v>
      </c>
      <c r="E4662" s="188">
        <v>853.4873046875</v>
      </c>
    </row>
    <row r="4663" spans="1:5" ht="60">
      <c r="A4663" s="135" t="s">
        <v>9171</v>
      </c>
      <c r="B4663" s="145" t="s">
        <v>9172</v>
      </c>
      <c r="C4663" s="150" t="s">
        <v>373</v>
      </c>
      <c r="D4663" s="171">
        <v>4.5436077117919922</v>
      </c>
      <c r="E4663" s="182">
        <v>4.5436077117919922</v>
      </c>
    </row>
    <row r="4664" spans="1:5" ht="60">
      <c r="A4664" s="135" t="s">
        <v>9173</v>
      </c>
      <c r="B4664" s="145" t="s">
        <v>9174</v>
      </c>
      <c r="C4664" s="150" t="s">
        <v>6577</v>
      </c>
      <c r="D4664" s="178">
        <v>0.65776312351226807</v>
      </c>
      <c r="E4664" s="189">
        <v>0.65776312351226807</v>
      </c>
    </row>
    <row r="4665" spans="1:5" ht="60">
      <c r="A4665" s="135" t="s">
        <v>9175</v>
      </c>
      <c r="B4665" s="145" t="s">
        <v>9176</v>
      </c>
      <c r="C4665" s="150" t="s">
        <v>6580</v>
      </c>
      <c r="D4665" s="181">
        <v>1.2712921306956559E-4</v>
      </c>
      <c r="E4665" s="192">
        <v>1.2712921306956559E-4</v>
      </c>
    </row>
    <row r="4666" spans="1:5" ht="45">
      <c r="A4666" s="135" t="s">
        <v>9177</v>
      </c>
      <c r="B4666" s="145" t="s">
        <v>9178</v>
      </c>
      <c r="C4666" s="150" t="s">
        <v>50</v>
      </c>
      <c r="D4666" s="177">
        <v>144.77787780761719</v>
      </c>
      <c r="E4666" s="188">
        <v>144.77787780761719</v>
      </c>
    </row>
    <row r="4667" spans="1:5" ht="45">
      <c r="A4667" s="135" t="s">
        <v>9179</v>
      </c>
      <c r="B4667" s="145" t="s">
        <v>9180</v>
      </c>
      <c r="C4667" s="150" t="s">
        <v>42</v>
      </c>
      <c r="D4667" s="177">
        <v>149.8919677734375</v>
      </c>
      <c r="E4667" s="188">
        <v>149.8919677734375</v>
      </c>
    </row>
    <row r="4668" spans="1:5" ht="45">
      <c r="A4668" s="135" t="s">
        <v>9181</v>
      </c>
      <c r="B4668" s="145" t="s">
        <v>9182</v>
      </c>
      <c r="C4668" s="150" t="s">
        <v>20</v>
      </c>
      <c r="D4668" s="172">
        <v>43.909999847412109</v>
      </c>
      <c r="E4668" s="183">
        <v>43.909999847412109</v>
      </c>
    </row>
    <row r="4669" spans="1:5" ht="45">
      <c r="A4669" s="135" t="s">
        <v>9183</v>
      </c>
      <c r="B4669" s="145" t="s">
        <v>9184</v>
      </c>
      <c r="C4669" s="150" t="s">
        <v>373</v>
      </c>
      <c r="D4669" s="171">
        <v>1.8256278038024902</v>
      </c>
      <c r="E4669" s="182">
        <v>1.8256278038024902</v>
      </c>
    </row>
    <row r="4670" spans="1:5" ht="45">
      <c r="A4670" s="135" t="s">
        <v>9185</v>
      </c>
      <c r="B4670" s="145" t="s">
        <v>9186</v>
      </c>
      <c r="C4670" s="150" t="s">
        <v>368</v>
      </c>
      <c r="D4670" s="177">
        <v>640.4976806640625</v>
      </c>
      <c r="E4670" s="188">
        <v>640.4976806640625</v>
      </c>
    </row>
    <row r="4671" spans="1:5" ht="45">
      <c r="A4671" s="135" t="s">
        <v>9187</v>
      </c>
      <c r="B4671" s="145" t="s">
        <v>9188</v>
      </c>
      <c r="C4671" s="150" t="s">
        <v>368</v>
      </c>
      <c r="D4671" s="176">
        <v>-1906.9908447265625</v>
      </c>
      <c r="E4671" s="187">
        <v>-1906.9908447265625</v>
      </c>
    </row>
    <row r="4672" spans="1:5" ht="45">
      <c r="A4672" s="135" t="s">
        <v>9189</v>
      </c>
      <c r="B4672" s="145" t="s">
        <v>9190</v>
      </c>
      <c r="C4672" s="150"/>
      <c r="D4672" s="178">
        <v>-0.91636776924133301</v>
      </c>
      <c r="E4672" s="189">
        <v>-0.91636776924133301</v>
      </c>
    </row>
    <row r="4673" spans="1:5" ht="45">
      <c r="A4673" s="135" t="s">
        <v>9191</v>
      </c>
      <c r="B4673" s="145" t="s">
        <v>9192</v>
      </c>
      <c r="C4673" s="150" t="s">
        <v>4743</v>
      </c>
      <c r="D4673" s="177">
        <v>924.8807373046875</v>
      </c>
      <c r="E4673" s="188">
        <v>924.8807373046875</v>
      </c>
    </row>
    <row r="4674" spans="1:5" ht="45">
      <c r="A4674" s="135" t="s">
        <v>9193</v>
      </c>
      <c r="B4674" s="145" t="s">
        <v>9194</v>
      </c>
      <c r="C4674" s="150" t="s">
        <v>373</v>
      </c>
      <c r="D4674" s="171">
        <v>4.2672805786132812</v>
      </c>
      <c r="E4674" s="182">
        <v>4.2672805786132812</v>
      </c>
    </row>
    <row r="4675" spans="1:5" ht="45">
      <c r="A4675" s="135" t="s">
        <v>9195</v>
      </c>
      <c r="B4675" s="145" t="s">
        <v>9196</v>
      </c>
      <c r="C4675" s="150" t="s">
        <v>6577</v>
      </c>
      <c r="D4675" s="178">
        <v>0.69358748197555542</v>
      </c>
      <c r="E4675" s="189">
        <v>0.69358748197555542</v>
      </c>
    </row>
    <row r="4676" spans="1:5" ht="45">
      <c r="A4676" s="135" t="s">
        <v>9197</v>
      </c>
      <c r="B4676" s="145" t="s">
        <v>9198</v>
      </c>
      <c r="C4676" s="150" t="s">
        <v>6580</v>
      </c>
      <c r="D4676" s="181">
        <v>1.8568040104582906E-4</v>
      </c>
      <c r="E4676" s="192">
        <v>1.8568040104582906E-4</v>
      </c>
    </row>
    <row r="4677" spans="1:5" ht="45">
      <c r="A4677" s="135" t="s">
        <v>9199</v>
      </c>
      <c r="B4677" s="145" t="s">
        <v>9200</v>
      </c>
      <c r="C4677" s="150" t="s">
        <v>50</v>
      </c>
      <c r="D4677" s="171">
        <v>4.3999996185302734</v>
      </c>
      <c r="E4677" s="182">
        <v>4.3999996185302734</v>
      </c>
    </row>
    <row r="4678" spans="1:5" ht="60">
      <c r="A4678" s="135" t="s">
        <v>9201</v>
      </c>
      <c r="B4678" s="145" t="s">
        <v>9202</v>
      </c>
      <c r="C4678" s="150" t="s">
        <v>42</v>
      </c>
      <c r="D4678" s="177">
        <v>126.61664581298828</v>
      </c>
      <c r="E4678" s="188">
        <v>126.61664581298828</v>
      </c>
    </row>
    <row r="4679" spans="1:5" ht="45">
      <c r="A4679" s="135" t="s">
        <v>9203</v>
      </c>
      <c r="B4679" s="145" t="s">
        <v>9204</v>
      </c>
      <c r="C4679" s="150" t="s">
        <v>20</v>
      </c>
      <c r="D4679" s="172">
        <v>22.360771179199219</v>
      </c>
      <c r="E4679" s="183">
        <v>22.360771179199219</v>
      </c>
    </row>
    <row r="4680" spans="1:5" ht="45">
      <c r="A4680" s="135" t="s">
        <v>9205</v>
      </c>
      <c r="B4680" s="145" t="s">
        <v>9206</v>
      </c>
      <c r="C4680" s="150" t="s">
        <v>373</v>
      </c>
      <c r="D4680" s="171">
        <v>1.5985548496246338</v>
      </c>
      <c r="E4680" s="182">
        <v>1.5985548496246338</v>
      </c>
    </row>
    <row r="4681" spans="1:5" ht="45">
      <c r="A4681" s="135" t="s">
        <v>9207</v>
      </c>
      <c r="B4681" s="145" t="s">
        <v>9208</v>
      </c>
      <c r="C4681" s="150" t="s">
        <v>368</v>
      </c>
      <c r="D4681" s="177">
        <v>532.0299072265625</v>
      </c>
      <c r="E4681" s="188">
        <v>532.0299072265625</v>
      </c>
    </row>
    <row r="4682" spans="1:5" ht="45">
      <c r="A4682" s="135" t="s">
        <v>9209</v>
      </c>
      <c r="B4682" s="145" t="s">
        <v>9210</v>
      </c>
      <c r="C4682" s="150" t="s">
        <v>368</v>
      </c>
      <c r="D4682" s="176">
        <v>-2015.4586181640625</v>
      </c>
      <c r="E4682" s="187">
        <v>-2015.4586181640625</v>
      </c>
    </row>
    <row r="4683" spans="1:5" ht="60">
      <c r="A4683" s="135" t="s">
        <v>9211</v>
      </c>
      <c r="B4683" s="145" t="s">
        <v>9212</v>
      </c>
      <c r="C4683" s="150"/>
      <c r="D4683" s="178">
        <v>-4.1280914098024368E-2</v>
      </c>
      <c r="E4683" s="189">
        <v>-4.1280914098024368E-2</v>
      </c>
    </row>
    <row r="4684" spans="1:5" ht="45">
      <c r="A4684" s="135" t="s">
        <v>9213</v>
      </c>
      <c r="B4684" s="145" t="s">
        <v>9214</v>
      </c>
      <c r="C4684" s="150" t="s">
        <v>4743</v>
      </c>
      <c r="D4684" s="177">
        <v>937.81488037109375</v>
      </c>
      <c r="E4684" s="188">
        <v>937.81488037109375</v>
      </c>
    </row>
    <row r="4685" spans="1:5" ht="60">
      <c r="A4685" s="135" t="s">
        <v>9215</v>
      </c>
      <c r="B4685" s="145" t="s">
        <v>9216</v>
      </c>
      <c r="C4685" s="150" t="s">
        <v>373</v>
      </c>
      <c r="D4685" s="171">
        <v>4.2558512687683105</v>
      </c>
      <c r="E4685" s="182">
        <v>4.2558512687683105</v>
      </c>
    </row>
    <row r="4686" spans="1:5" ht="60">
      <c r="A4686" s="135" t="s">
        <v>9217</v>
      </c>
      <c r="B4686" s="145" t="s">
        <v>9218</v>
      </c>
      <c r="C4686" s="150" t="s">
        <v>6577</v>
      </c>
      <c r="D4686" s="178">
        <v>0.68518662452697754</v>
      </c>
      <c r="E4686" s="189">
        <v>0.68518662452697754</v>
      </c>
    </row>
    <row r="4687" spans="1:5" ht="60">
      <c r="A4687" s="135" t="s">
        <v>9219</v>
      </c>
      <c r="B4687" s="145" t="s">
        <v>9220</v>
      </c>
      <c r="C4687" s="150" t="s">
        <v>6580</v>
      </c>
      <c r="D4687" s="181">
        <v>2.1904164168518037E-4</v>
      </c>
      <c r="E4687" s="192">
        <v>2.1904164168518037E-4</v>
      </c>
    </row>
    <row r="4688" spans="1:5" ht="45">
      <c r="A4688" s="135" t="s">
        <v>9221</v>
      </c>
      <c r="B4688" s="145" t="s">
        <v>9222</v>
      </c>
      <c r="C4688" s="150" t="s">
        <v>50</v>
      </c>
      <c r="D4688" s="171">
        <v>2.4900000095367432</v>
      </c>
      <c r="E4688" s="182">
        <v>2.4900000095367432</v>
      </c>
    </row>
    <row r="4689" spans="1:5" ht="60">
      <c r="A4689" s="135" t="s">
        <v>9223</v>
      </c>
      <c r="B4689" s="145" t="s">
        <v>9224</v>
      </c>
      <c r="C4689" s="150" t="s">
        <v>42</v>
      </c>
      <c r="D4689" s="177">
        <v>107.84192657470703</v>
      </c>
      <c r="E4689" s="188">
        <v>107.84192657470703</v>
      </c>
    </row>
    <row r="4690" spans="1:5" ht="45">
      <c r="A4690" s="135" t="s">
        <v>9225</v>
      </c>
      <c r="B4690" s="145" t="s">
        <v>9226</v>
      </c>
      <c r="C4690" s="150" t="s">
        <v>20</v>
      </c>
      <c r="D4690" s="172">
        <v>44.547157287597656</v>
      </c>
      <c r="E4690" s="183">
        <v>44.547157287597656</v>
      </c>
    </row>
    <row r="4691" spans="1:5" ht="45">
      <c r="A4691" s="135" t="s">
        <v>9227</v>
      </c>
      <c r="B4691" s="145" t="s">
        <v>9228</v>
      </c>
      <c r="C4691" s="150" t="s">
        <v>373</v>
      </c>
      <c r="D4691" s="171">
        <v>1.3946958780288696</v>
      </c>
      <c r="E4691" s="182">
        <v>1.3946958780288696</v>
      </c>
    </row>
    <row r="4692" spans="1:5" ht="45">
      <c r="A4692" s="135" t="s">
        <v>9229</v>
      </c>
      <c r="B4692" s="145" t="s">
        <v>9230</v>
      </c>
      <c r="C4692" s="150" t="s">
        <v>368</v>
      </c>
      <c r="D4692" s="177">
        <v>452.29605102539062</v>
      </c>
      <c r="E4692" s="188">
        <v>452.29605102539062</v>
      </c>
    </row>
    <row r="4693" spans="1:5" ht="45">
      <c r="A4693" s="135" t="s">
        <v>9231</v>
      </c>
      <c r="B4693" s="145" t="s">
        <v>9232</v>
      </c>
      <c r="C4693" s="150" t="s">
        <v>368</v>
      </c>
      <c r="D4693" s="176">
        <v>-2095.1923828125</v>
      </c>
      <c r="E4693" s="187">
        <v>-2095.1923828125</v>
      </c>
    </row>
    <row r="4694" spans="1:5" ht="60">
      <c r="A4694" s="135" t="s">
        <v>9233</v>
      </c>
      <c r="B4694" s="145" t="s">
        <v>9234</v>
      </c>
      <c r="C4694" s="150"/>
      <c r="D4694" s="178">
        <v>-3.7813413888216019E-2</v>
      </c>
      <c r="E4694" s="189">
        <v>-3.7813413888216019E-2</v>
      </c>
    </row>
    <row r="4695" spans="1:5" ht="45">
      <c r="A4695" s="135" t="s">
        <v>9235</v>
      </c>
      <c r="B4695" s="145" t="s">
        <v>9236</v>
      </c>
      <c r="C4695" s="150" t="s">
        <v>4743</v>
      </c>
      <c r="D4695" s="177">
        <v>952.6768798828125</v>
      </c>
      <c r="E4695" s="188">
        <v>952.6768798828125</v>
      </c>
    </row>
    <row r="4696" spans="1:5" ht="60">
      <c r="A4696" s="135" t="s">
        <v>9237</v>
      </c>
      <c r="B4696" s="145" t="s">
        <v>9238</v>
      </c>
      <c r="C4696" s="150" t="s">
        <v>373</v>
      </c>
      <c r="D4696" s="171">
        <v>4.2251987457275391</v>
      </c>
      <c r="E4696" s="182">
        <v>4.2251987457275391</v>
      </c>
    </row>
    <row r="4697" spans="1:5" ht="60">
      <c r="A4697" s="135" t="s">
        <v>9239</v>
      </c>
      <c r="B4697" s="145" t="s">
        <v>9240</v>
      </c>
      <c r="C4697" s="150" t="s">
        <v>6577</v>
      </c>
      <c r="D4697" s="178">
        <v>0.68123811483383179</v>
      </c>
      <c r="E4697" s="189">
        <v>0.68123811483383179</v>
      </c>
    </row>
    <row r="4698" spans="1:5" ht="60">
      <c r="A4698" s="135" t="s">
        <v>9241</v>
      </c>
      <c r="B4698" s="145" t="s">
        <v>9242</v>
      </c>
      <c r="C4698" s="150" t="s">
        <v>6580</v>
      </c>
      <c r="D4698" s="181">
        <v>2.6047934079542756E-4</v>
      </c>
      <c r="E4698" s="192">
        <v>2.6047934079542756E-4</v>
      </c>
    </row>
    <row r="4699" spans="1:5" ht="45">
      <c r="A4699" s="135" t="s">
        <v>9243</v>
      </c>
      <c r="B4699" s="145" t="s">
        <v>9244</v>
      </c>
      <c r="C4699" s="150" t="s">
        <v>50</v>
      </c>
      <c r="D4699" s="171">
        <v>1.6499999761581421</v>
      </c>
      <c r="E4699" s="182">
        <v>1.6499999761581421</v>
      </c>
    </row>
    <row r="4700" spans="1:5" ht="60">
      <c r="A4700" s="135" t="s">
        <v>9245</v>
      </c>
      <c r="B4700" s="145" t="s">
        <v>9246</v>
      </c>
      <c r="C4700" s="150" t="s">
        <v>42</v>
      </c>
      <c r="D4700" s="172">
        <v>96.448394775390625</v>
      </c>
      <c r="E4700" s="183">
        <v>96.448394775390625</v>
      </c>
    </row>
    <row r="4701" spans="1:5" ht="45">
      <c r="A4701" s="135" t="s">
        <v>9247</v>
      </c>
      <c r="B4701" s="145" t="s">
        <v>9248</v>
      </c>
      <c r="C4701" s="150" t="s">
        <v>20</v>
      </c>
      <c r="D4701" s="172">
        <v>57.077880859375</v>
      </c>
      <c r="E4701" s="183">
        <v>57.077880859375</v>
      </c>
    </row>
    <row r="4702" spans="1:5" ht="45">
      <c r="A4702" s="135" t="s">
        <v>9249</v>
      </c>
      <c r="B4702" s="145" t="s">
        <v>9250</v>
      </c>
      <c r="C4702" s="150" t="s">
        <v>373</v>
      </c>
      <c r="D4702" s="171">
        <v>1.2666610479354858</v>
      </c>
      <c r="E4702" s="182">
        <v>1.2666610479354858</v>
      </c>
    </row>
    <row r="4703" spans="1:5" ht="45">
      <c r="A4703" s="135" t="s">
        <v>9251</v>
      </c>
      <c r="B4703" s="145" t="s">
        <v>9252</v>
      </c>
      <c r="C4703" s="150" t="s">
        <v>368</v>
      </c>
      <c r="D4703" s="177">
        <v>404.17703247070312</v>
      </c>
      <c r="E4703" s="188">
        <v>404.17703247070312</v>
      </c>
    </row>
    <row r="4704" spans="1:5" ht="45">
      <c r="A4704" s="135" t="s">
        <v>9253</v>
      </c>
      <c r="B4704" s="145" t="s">
        <v>9254</v>
      </c>
      <c r="C4704" s="150" t="s">
        <v>368</v>
      </c>
      <c r="D4704" s="176">
        <v>-2143.3115234375</v>
      </c>
      <c r="E4704" s="187">
        <v>-2143.3115234375</v>
      </c>
    </row>
    <row r="4705" spans="1:5" ht="60">
      <c r="A4705" s="135" t="s">
        <v>9255</v>
      </c>
      <c r="B4705" s="145" t="s">
        <v>9256</v>
      </c>
      <c r="C4705" s="150"/>
      <c r="D4705" s="178">
        <v>-3.3871352672576904E-2</v>
      </c>
      <c r="E4705" s="189">
        <v>-3.3871352672576904E-2</v>
      </c>
    </row>
    <row r="4706" spans="1:5" ht="45">
      <c r="A4706" s="135" t="s">
        <v>9257</v>
      </c>
      <c r="B4706" s="145" t="s">
        <v>9258</v>
      </c>
      <c r="C4706" s="150" t="s">
        <v>4743</v>
      </c>
      <c r="D4706" s="177">
        <v>960.947265625</v>
      </c>
      <c r="E4706" s="188">
        <v>960.947265625</v>
      </c>
    </row>
    <row r="4707" spans="1:5" ht="60">
      <c r="A4707" s="135" t="s">
        <v>9259</v>
      </c>
      <c r="B4707" s="145" t="s">
        <v>9260</v>
      </c>
      <c r="C4707" s="150" t="s">
        <v>373</v>
      </c>
      <c r="D4707" s="171">
        <v>4.2111721038818359</v>
      </c>
      <c r="E4707" s="182">
        <v>4.2111721038818359</v>
      </c>
    </row>
    <row r="4708" spans="1:5" ht="60">
      <c r="A4708" s="135" t="s">
        <v>9261</v>
      </c>
      <c r="B4708" s="145" t="s">
        <v>9262</v>
      </c>
      <c r="C4708" s="150" t="s">
        <v>6577</v>
      </c>
      <c r="D4708" s="178">
        <v>0.67680817842483521</v>
      </c>
      <c r="E4708" s="189">
        <v>0.67680817842483521</v>
      </c>
    </row>
    <row r="4709" spans="1:5" ht="60">
      <c r="A4709" s="135" t="s">
        <v>9263</v>
      </c>
      <c r="B4709" s="145" t="s">
        <v>9264</v>
      </c>
      <c r="C4709" s="150" t="s">
        <v>6580</v>
      </c>
      <c r="D4709" s="181">
        <v>2.9311160324141383E-4</v>
      </c>
      <c r="E4709" s="192">
        <v>2.9311160324141383E-4</v>
      </c>
    </row>
    <row r="4710" spans="1:5" ht="45">
      <c r="A4710" s="135" t="s">
        <v>9265</v>
      </c>
      <c r="B4710" s="145" t="s">
        <v>9266</v>
      </c>
      <c r="C4710" s="150" t="s">
        <v>50</v>
      </c>
      <c r="D4710" s="177">
        <v>144.77787780761719</v>
      </c>
      <c r="E4710" s="188">
        <v>144.77787780761719</v>
      </c>
    </row>
    <row r="4711" spans="1:5" ht="45">
      <c r="A4711" s="135" t="s">
        <v>9267</v>
      </c>
      <c r="B4711" s="145" t="s">
        <v>9268</v>
      </c>
      <c r="C4711" s="150" t="s">
        <v>42</v>
      </c>
      <c r="D4711" s="177">
        <v>149.8919677734375</v>
      </c>
      <c r="E4711" s="188">
        <v>149.8919677734375</v>
      </c>
    </row>
    <row r="4712" spans="1:5" ht="45">
      <c r="A4712" s="135" t="s">
        <v>9269</v>
      </c>
      <c r="B4712" s="145" t="s">
        <v>9270</v>
      </c>
      <c r="C4712" s="150" t="s">
        <v>20</v>
      </c>
      <c r="D4712" s="172">
        <v>16.159999847412109</v>
      </c>
      <c r="E4712" s="183">
        <v>16.159999847412109</v>
      </c>
    </row>
    <row r="4713" spans="1:5" ht="45">
      <c r="A4713" s="135" t="s">
        <v>9271</v>
      </c>
      <c r="B4713" s="145" t="s">
        <v>9272</v>
      </c>
      <c r="C4713" s="150" t="s">
        <v>373</v>
      </c>
      <c r="D4713" s="171">
        <v>1.8256278038024902</v>
      </c>
      <c r="E4713" s="182">
        <v>1.8256278038024902</v>
      </c>
    </row>
    <row r="4714" spans="1:5" ht="45">
      <c r="A4714" s="135" t="s">
        <v>9273</v>
      </c>
      <c r="B4714" s="145" t="s">
        <v>9274</v>
      </c>
      <c r="C4714" s="150" t="s">
        <v>368</v>
      </c>
      <c r="D4714" s="177">
        <v>640.4976806640625</v>
      </c>
      <c r="E4714" s="188">
        <v>640.4976806640625</v>
      </c>
    </row>
    <row r="4715" spans="1:5" ht="45">
      <c r="A4715" s="135" t="s">
        <v>9275</v>
      </c>
      <c r="B4715" s="145" t="s">
        <v>9276</v>
      </c>
      <c r="C4715" s="150" t="s">
        <v>368</v>
      </c>
      <c r="D4715" s="176">
        <v>-1906.9908447265625</v>
      </c>
      <c r="E4715" s="187">
        <v>-1906.9908447265625</v>
      </c>
    </row>
    <row r="4716" spans="1:5" ht="45">
      <c r="A4716" s="135" t="s">
        <v>9277</v>
      </c>
      <c r="B4716" s="145" t="s">
        <v>9278</v>
      </c>
      <c r="C4716" s="150"/>
      <c r="D4716" s="178">
        <v>-0.91636776924133301</v>
      </c>
      <c r="E4716" s="189">
        <v>-0.91636776924133301</v>
      </c>
    </row>
    <row r="4717" spans="1:5" ht="45">
      <c r="A4717" s="135" t="s">
        <v>9279</v>
      </c>
      <c r="B4717" s="145" t="s">
        <v>9280</v>
      </c>
      <c r="C4717" s="150" t="s">
        <v>4743</v>
      </c>
      <c r="D4717" s="177">
        <v>924.8807373046875</v>
      </c>
      <c r="E4717" s="188">
        <v>924.8807373046875</v>
      </c>
    </row>
    <row r="4718" spans="1:5" ht="45">
      <c r="A4718" s="135" t="s">
        <v>9281</v>
      </c>
      <c r="B4718" s="145" t="s">
        <v>9282</v>
      </c>
      <c r="C4718" s="150" t="s">
        <v>373</v>
      </c>
      <c r="D4718" s="171">
        <v>4.2672805786132812</v>
      </c>
      <c r="E4718" s="182">
        <v>4.2672805786132812</v>
      </c>
    </row>
    <row r="4719" spans="1:5" ht="45">
      <c r="A4719" s="135" t="s">
        <v>9283</v>
      </c>
      <c r="B4719" s="145" t="s">
        <v>9284</v>
      </c>
      <c r="C4719" s="150" t="s">
        <v>6577</v>
      </c>
      <c r="D4719" s="178">
        <v>0.69358748197555542</v>
      </c>
      <c r="E4719" s="189">
        <v>0.69358748197555542</v>
      </c>
    </row>
    <row r="4720" spans="1:5" ht="45">
      <c r="A4720" s="135" t="s">
        <v>9285</v>
      </c>
      <c r="B4720" s="145" t="s">
        <v>9286</v>
      </c>
      <c r="C4720" s="150" t="s">
        <v>6580</v>
      </c>
      <c r="D4720" s="181">
        <v>1.8568040104582906E-4</v>
      </c>
      <c r="E4720" s="192">
        <v>1.8568040104582906E-4</v>
      </c>
    </row>
    <row r="4721" spans="1:5" ht="45">
      <c r="A4721" s="135" t="s">
        <v>9287</v>
      </c>
      <c r="B4721" s="145" t="s">
        <v>9288</v>
      </c>
      <c r="C4721" s="150" t="s">
        <v>50</v>
      </c>
      <c r="D4721" s="177">
        <v>144.77787780761719</v>
      </c>
      <c r="E4721" s="188">
        <v>144.77787780761719</v>
      </c>
    </row>
    <row r="4722" spans="1:5" ht="45">
      <c r="A4722" s="135" t="s">
        <v>9289</v>
      </c>
      <c r="B4722" s="145" t="s">
        <v>9290</v>
      </c>
      <c r="C4722" s="150" t="s">
        <v>42</v>
      </c>
      <c r="D4722" s="177">
        <v>149.8919677734375</v>
      </c>
      <c r="E4722" s="188">
        <v>149.8919677734375</v>
      </c>
    </row>
    <row r="4723" spans="1:5" ht="45">
      <c r="A4723" s="135" t="s">
        <v>9291</v>
      </c>
      <c r="B4723" s="145" t="s">
        <v>9292</v>
      </c>
      <c r="C4723" s="150" t="s">
        <v>20</v>
      </c>
      <c r="D4723" s="172">
        <v>16.319999694824219</v>
      </c>
      <c r="E4723" s="183">
        <v>16.319999694824219</v>
      </c>
    </row>
    <row r="4724" spans="1:5" ht="45">
      <c r="A4724" s="135" t="s">
        <v>9293</v>
      </c>
      <c r="B4724" s="145" t="s">
        <v>9294</v>
      </c>
      <c r="C4724" s="150" t="s">
        <v>373</v>
      </c>
      <c r="D4724" s="171">
        <v>1.8256278038024902</v>
      </c>
      <c r="E4724" s="182">
        <v>1.8256278038024902</v>
      </c>
    </row>
    <row r="4725" spans="1:5" ht="45">
      <c r="A4725" s="135" t="s">
        <v>9295</v>
      </c>
      <c r="B4725" s="145" t="s">
        <v>9296</v>
      </c>
      <c r="C4725" s="150" t="s">
        <v>368</v>
      </c>
      <c r="D4725" s="177">
        <v>640.4976806640625</v>
      </c>
      <c r="E4725" s="188">
        <v>640.4976806640625</v>
      </c>
    </row>
    <row r="4726" spans="1:5" ht="45">
      <c r="A4726" s="135" t="s">
        <v>9297</v>
      </c>
      <c r="B4726" s="145" t="s">
        <v>9298</v>
      </c>
      <c r="C4726" s="150" t="s">
        <v>368</v>
      </c>
      <c r="D4726" s="176">
        <v>-1906.9908447265625</v>
      </c>
      <c r="E4726" s="187">
        <v>-1906.9908447265625</v>
      </c>
    </row>
    <row r="4727" spans="1:5" ht="45">
      <c r="A4727" s="135" t="s">
        <v>9299</v>
      </c>
      <c r="B4727" s="145" t="s">
        <v>9300</v>
      </c>
      <c r="C4727" s="150"/>
      <c r="D4727" s="178">
        <v>-0.91636776924133301</v>
      </c>
      <c r="E4727" s="189">
        <v>-0.91636776924133301</v>
      </c>
    </row>
    <row r="4728" spans="1:5" ht="45">
      <c r="A4728" s="135" t="s">
        <v>9301</v>
      </c>
      <c r="B4728" s="145" t="s">
        <v>9302</v>
      </c>
      <c r="C4728" s="150" t="s">
        <v>4743</v>
      </c>
      <c r="D4728" s="177">
        <v>924.8807373046875</v>
      </c>
      <c r="E4728" s="188">
        <v>924.8807373046875</v>
      </c>
    </row>
    <row r="4729" spans="1:5" ht="45">
      <c r="A4729" s="135" t="s">
        <v>9303</v>
      </c>
      <c r="B4729" s="145" t="s">
        <v>9304</v>
      </c>
      <c r="C4729" s="150" t="s">
        <v>373</v>
      </c>
      <c r="D4729" s="171">
        <v>4.2672805786132812</v>
      </c>
      <c r="E4729" s="182">
        <v>4.2672805786132812</v>
      </c>
    </row>
    <row r="4730" spans="1:5" ht="45">
      <c r="A4730" s="135" t="s">
        <v>9305</v>
      </c>
      <c r="B4730" s="145" t="s">
        <v>9306</v>
      </c>
      <c r="C4730" s="150" t="s">
        <v>6577</v>
      </c>
      <c r="D4730" s="178">
        <v>0.69358748197555542</v>
      </c>
      <c r="E4730" s="189">
        <v>0.69358748197555542</v>
      </c>
    </row>
    <row r="4731" spans="1:5" ht="45">
      <c r="A4731" s="135" t="s">
        <v>9307</v>
      </c>
      <c r="B4731" s="145" t="s">
        <v>9308</v>
      </c>
      <c r="C4731" s="150" t="s">
        <v>6580</v>
      </c>
      <c r="D4731" s="181">
        <v>1.8568040104582906E-4</v>
      </c>
      <c r="E4731" s="192">
        <v>1.8568040104582906E-4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37171.3984375</v>
      </c>
      <c r="E4734" s="184">
        <v>37171.40234375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49.251430511474609</v>
      </c>
      <c r="E4744" s="183">
        <v>49.251430511474609</v>
      </c>
    </row>
    <row r="4745" spans="1:5" ht="30">
      <c r="A4745" s="135" t="s">
        <v>9335</v>
      </c>
      <c r="B4745" s="145" t="s">
        <v>9336</v>
      </c>
      <c r="C4745" s="150" t="s">
        <v>20</v>
      </c>
      <c r="D4745" s="177">
        <v>676.77508544921875</v>
      </c>
      <c r="E4745" s="188">
        <v>676.77508544921875</v>
      </c>
    </row>
    <row r="4746" spans="1:5" ht="30">
      <c r="A4746" s="135" t="s">
        <v>9337</v>
      </c>
      <c r="B4746" s="145" t="s">
        <v>9338</v>
      </c>
      <c r="C4746" s="150" t="s">
        <v>373</v>
      </c>
      <c r="D4746" s="178">
        <v>0.69408410787582397</v>
      </c>
      <c r="E4746" s="189">
        <v>0.69408410787582397</v>
      </c>
    </row>
    <row r="4747" spans="1:5" ht="30">
      <c r="A4747" s="135" t="s">
        <v>9339</v>
      </c>
      <c r="B4747" s="145" t="s">
        <v>9340</v>
      </c>
      <c r="C4747" s="150" t="s">
        <v>368</v>
      </c>
      <c r="D4747" s="177">
        <v>206.19499206542969</v>
      </c>
      <c r="E4747" s="188">
        <v>206.19499206542969</v>
      </c>
    </row>
    <row r="4748" spans="1:5" ht="30">
      <c r="A4748" s="135" t="s">
        <v>9341</v>
      </c>
      <c r="B4748" s="145" t="s">
        <v>9342</v>
      </c>
      <c r="C4748" s="150" t="s">
        <v>368</v>
      </c>
      <c r="D4748" s="176">
        <v>-2341.29345703125</v>
      </c>
      <c r="E4748" s="187">
        <v>-2341.29345703125</v>
      </c>
    </row>
    <row r="4749" spans="1:5" ht="30">
      <c r="A4749" s="135" t="s">
        <v>9343</v>
      </c>
      <c r="B4749" s="145" t="s">
        <v>9344</v>
      </c>
      <c r="C4749" s="150"/>
      <c r="D4749" s="178">
        <v>-5.624847486615181E-2</v>
      </c>
      <c r="E4749" s="189">
        <v>-5.624847486615181E-2</v>
      </c>
    </row>
    <row r="4750" spans="1:5" ht="30">
      <c r="A4750" s="135" t="s">
        <v>9345</v>
      </c>
      <c r="B4750" s="145" t="s">
        <v>9346</v>
      </c>
      <c r="C4750" s="150" t="s">
        <v>4743</v>
      </c>
      <c r="D4750" s="177">
        <v>988.39813232421875</v>
      </c>
      <c r="E4750" s="188">
        <v>988.39813232421875</v>
      </c>
    </row>
    <row r="4751" spans="1:5" ht="30">
      <c r="A4751" s="135" t="s">
        <v>9347</v>
      </c>
      <c r="B4751" s="145" t="s">
        <v>9348</v>
      </c>
      <c r="C4751" s="150" t="s">
        <v>373</v>
      </c>
      <c r="D4751" s="171">
        <v>4.1806073188781738</v>
      </c>
      <c r="E4751" s="182">
        <v>4.1806073188781738</v>
      </c>
    </row>
    <row r="4752" spans="1:5" ht="45">
      <c r="A4752" s="135" t="s">
        <v>9349</v>
      </c>
      <c r="B4752" s="145" t="s">
        <v>9350</v>
      </c>
      <c r="C4752" s="150" t="s">
        <v>6577</v>
      </c>
      <c r="D4752" s="178">
        <v>0.64019232988357544</v>
      </c>
      <c r="E4752" s="189">
        <v>0.64019232988357544</v>
      </c>
    </row>
    <row r="4753" spans="1:5" ht="45">
      <c r="A4753" s="135" t="s">
        <v>9351</v>
      </c>
      <c r="B4753" s="145" t="s">
        <v>9352</v>
      </c>
      <c r="C4753" s="150" t="s">
        <v>6580</v>
      </c>
      <c r="D4753" s="181">
        <v>5.5331230396404862E-4</v>
      </c>
      <c r="E4753" s="192">
        <v>5.5331230396404862E-4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153.35491943359375</v>
      </c>
      <c r="E4756" s="188">
        <v>153.35429382324219</v>
      </c>
    </row>
    <row r="4757" spans="1:5" ht="45">
      <c r="A4757" s="135" t="s">
        <v>9359</v>
      </c>
      <c r="B4757" s="145" t="s">
        <v>9360</v>
      </c>
      <c r="C4757" s="150" t="s">
        <v>368</v>
      </c>
      <c r="D4757" s="173">
        <v>16105.939453125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685627.25</v>
      </c>
      <c r="E4761" s="184">
        <v>685624.4375</v>
      </c>
    </row>
    <row r="4762" spans="1:5" ht="45">
      <c r="A4762" s="135" t="s">
        <v>9369</v>
      </c>
      <c r="B4762" s="145" t="s">
        <v>9370</v>
      </c>
      <c r="C4762" s="150" t="s">
        <v>15</v>
      </c>
      <c r="D4762" s="173">
        <v>748910.4375</v>
      </c>
      <c r="E4762" s="184">
        <v>748907.375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1265" r:id="rId4" name="ELIN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4774"/>
  <sheetViews>
    <sheetView topLeftCell="B1" workbookViewId="0">
      <selection activeCell="E8" sqref="E8:F8"/>
    </sheetView>
  </sheetViews>
  <sheetFormatPr defaultRowHeight="15"/>
  <cols>
    <col min="1" max="1" width="9.7109375" style="131" hidden="1" customWidth="1"/>
    <col min="2" max="2" width="40.7109375" style="132" customWidth="1"/>
    <col min="3" max="5" width="10.7109375" style="131" customWidth="1"/>
    <col min="6" max="16384" width="9.140625" style="131"/>
  </cols>
  <sheetData>
    <row r="1" spans="1:6" ht="15" customHeight="1">
      <c r="A1" s="136"/>
      <c r="B1" s="137"/>
      <c r="C1" s="147"/>
      <c r="D1" s="139" t="s">
        <v>1</v>
      </c>
      <c r="E1" s="158" t="s">
        <v>8</v>
      </c>
    </row>
    <row r="2" spans="1:6" ht="15" customHeight="1">
      <c r="A2" s="134"/>
      <c r="B2" s="133"/>
      <c r="C2" s="140"/>
      <c r="D2" s="140"/>
      <c r="E2" s="159"/>
    </row>
    <row r="3" spans="1:6" ht="15" customHeight="1">
      <c r="A3" s="134"/>
      <c r="B3" s="133"/>
      <c r="C3" s="140"/>
      <c r="D3" s="140"/>
      <c r="E3" s="159"/>
    </row>
    <row r="4" spans="1:6" ht="15" customHeight="1">
      <c r="A4" s="134"/>
      <c r="B4" s="133"/>
      <c r="C4" s="140"/>
      <c r="D4" s="140"/>
      <c r="E4" s="159"/>
    </row>
    <row r="5" spans="1:6" ht="15" customHeight="1">
      <c r="A5" s="134"/>
      <c r="B5" s="133"/>
      <c r="C5" s="140"/>
      <c r="D5" s="140"/>
      <c r="E5" s="159"/>
    </row>
    <row r="6" spans="1:6" ht="15" customHeight="1">
      <c r="A6" s="134"/>
      <c r="B6" s="133"/>
      <c r="C6" s="148" t="s">
        <v>0</v>
      </c>
      <c r="D6" s="157" t="s">
        <v>7</v>
      </c>
      <c r="E6" s="193" t="s">
        <v>7</v>
      </c>
    </row>
    <row r="7" spans="1:6" ht="15" customHeight="1">
      <c r="A7" s="138"/>
      <c r="B7" s="152" t="s">
        <v>2</v>
      </c>
      <c r="C7" s="153" t="s">
        <v>3</v>
      </c>
      <c r="D7" s="154" t="s">
        <v>4</v>
      </c>
      <c r="E7" s="160" t="s">
        <v>4</v>
      </c>
    </row>
    <row r="8" spans="1:6" ht="75">
      <c r="A8" s="135" t="s">
        <v>9</v>
      </c>
      <c r="B8" s="144" t="s">
        <v>10</v>
      </c>
      <c r="C8" s="149"/>
      <c r="D8" s="164">
        <v>0</v>
      </c>
      <c r="E8" s="170">
        <f>_xlfn.IFNA(F8,D8)</f>
        <v>0</v>
      </c>
      <c r="F8" s="131" t="e">
        <f>VLOOKUP(B8,input!$I$3:$J$35,2,FALSE)</f>
        <v>#N/A</v>
      </c>
    </row>
    <row r="9" spans="1:6">
      <c r="A9" s="135" t="s">
        <v>11</v>
      </c>
      <c r="B9" s="144" t="s">
        <v>12</v>
      </c>
      <c r="C9" s="149"/>
      <c r="D9" s="165">
        <v>1</v>
      </c>
      <c r="E9" s="170">
        <f t="shared" ref="E9:E72" si="0">_xlfn.IFNA(F9,D9)</f>
        <v>1</v>
      </c>
      <c r="F9" s="131" t="e">
        <f>VLOOKUP(B9,input!$I$3:$J$35,2,FALSE)</f>
        <v>#N/A</v>
      </c>
    </row>
    <row r="10" spans="1:6" ht="45">
      <c r="A10" s="135" t="s">
        <v>13</v>
      </c>
      <c r="B10" s="144" t="s">
        <v>14</v>
      </c>
      <c r="C10" s="149" t="s">
        <v>15</v>
      </c>
      <c r="D10" s="164">
        <v>295620</v>
      </c>
      <c r="E10" s="170">
        <f t="shared" si="0"/>
        <v>15000</v>
      </c>
      <c r="F10" s="131">
        <f>VLOOKUP(B10,input!$I$3:$J$35,2,FALSE)</f>
        <v>15000</v>
      </c>
    </row>
    <row r="11" spans="1:6">
      <c r="A11" s="135" t="s">
        <v>16</v>
      </c>
      <c r="B11" s="144" t="s">
        <v>17</v>
      </c>
      <c r="C11" s="149"/>
      <c r="D11" s="166">
        <v>9.9999997473787516E-6</v>
      </c>
      <c r="E11" s="170">
        <f t="shared" si="0"/>
        <v>9.9999997473787516E-6</v>
      </c>
      <c r="F11" s="131" t="e">
        <f>VLOOKUP(B11,input!$I$3:$J$35,2,FALSE)</f>
        <v>#N/A</v>
      </c>
    </row>
    <row r="12" spans="1:6" ht="45">
      <c r="A12" s="135" t="s">
        <v>18</v>
      </c>
      <c r="B12" s="144" t="s">
        <v>19</v>
      </c>
      <c r="C12" s="149" t="s">
        <v>20</v>
      </c>
      <c r="D12" s="164">
        <v>0</v>
      </c>
      <c r="E12" s="170">
        <f t="shared" si="0"/>
        <v>0</v>
      </c>
      <c r="F12" s="131" t="e">
        <f>VLOOKUP(B12,input!$I$3:$J$35,2,FALSE)</f>
        <v>#N/A</v>
      </c>
    </row>
    <row r="13" spans="1:6" ht="45">
      <c r="A13" s="135" t="s">
        <v>21</v>
      </c>
      <c r="B13" s="144" t="s">
        <v>22</v>
      </c>
      <c r="C13" s="149" t="s">
        <v>20</v>
      </c>
      <c r="D13" s="167">
        <v>1200</v>
      </c>
      <c r="E13" s="170">
        <f t="shared" si="0"/>
        <v>1200</v>
      </c>
      <c r="F13" s="131" t="e">
        <f>VLOOKUP(B13,input!$I$3:$J$35,2,FALSE)</f>
        <v>#N/A</v>
      </c>
    </row>
    <row r="14" spans="1:6" ht="30">
      <c r="A14" s="135" t="s">
        <v>23</v>
      </c>
      <c r="B14" s="144" t="s">
        <v>24</v>
      </c>
      <c r="C14" s="149"/>
      <c r="D14" s="165">
        <v>1</v>
      </c>
      <c r="E14" s="170">
        <f t="shared" si="0"/>
        <v>1</v>
      </c>
      <c r="F14" s="131" t="e">
        <f>VLOOKUP(B14,input!$I$3:$J$35,2,FALSE)</f>
        <v>#N/A</v>
      </c>
    </row>
    <row r="15" spans="1:6" ht="30">
      <c r="A15" s="135" t="s">
        <v>25</v>
      </c>
      <c r="B15" s="144" t="s">
        <v>26</v>
      </c>
      <c r="C15" s="149"/>
      <c r="D15" s="165">
        <v>1</v>
      </c>
      <c r="E15" s="170">
        <f t="shared" si="0"/>
        <v>1</v>
      </c>
      <c r="F15" s="131" t="e">
        <f>VLOOKUP(B15,input!$I$3:$J$35,2,FALSE)</f>
        <v>#N/A</v>
      </c>
    </row>
    <row r="16" spans="1:6" ht="30">
      <c r="A16" s="135" t="s">
        <v>27</v>
      </c>
      <c r="B16" s="144" t="s">
        <v>28</v>
      </c>
      <c r="C16" s="149"/>
      <c r="D16" s="165">
        <v>1</v>
      </c>
      <c r="E16" s="170">
        <f t="shared" si="0"/>
        <v>1</v>
      </c>
      <c r="F16" s="131" t="e">
        <f>VLOOKUP(B16,input!$I$3:$J$35,2,FALSE)</f>
        <v>#N/A</v>
      </c>
    </row>
    <row r="17" spans="1:6" ht="30">
      <c r="A17" s="135" t="s">
        <v>29</v>
      </c>
      <c r="B17" s="144" t="s">
        <v>30</v>
      </c>
      <c r="C17" s="149"/>
      <c r="D17" s="168">
        <v>30</v>
      </c>
      <c r="E17" s="170">
        <f t="shared" si="0"/>
        <v>30</v>
      </c>
      <c r="F17" s="131" t="e">
        <f>VLOOKUP(B17,input!$I$3:$J$35,2,FALSE)</f>
        <v>#N/A</v>
      </c>
    </row>
    <row r="18" spans="1:6" ht="30">
      <c r="A18" s="135" t="s">
        <v>31</v>
      </c>
      <c r="B18" s="144" t="s">
        <v>32</v>
      </c>
      <c r="C18" s="149"/>
      <c r="D18" s="168">
        <v>60</v>
      </c>
      <c r="E18" s="170">
        <f t="shared" si="0"/>
        <v>60</v>
      </c>
      <c r="F18" s="131" t="e">
        <f>VLOOKUP(B18,input!$I$3:$J$35,2,FALSE)</f>
        <v>#N/A</v>
      </c>
    </row>
    <row r="19" spans="1:6" ht="30">
      <c r="A19" s="135" t="s">
        <v>33</v>
      </c>
      <c r="B19" s="144" t="s">
        <v>34</v>
      </c>
      <c r="C19" s="149"/>
      <c r="D19" s="165">
        <v>1</v>
      </c>
      <c r="E19" s="170">
        <f t="shared" si="0"/>
        <v>1</v>
      </c>
      <c r="F19" s="131" t="e">
        <f>VLOOKUP(B19,input!$I$3:$J$35,2,FALSE)</f>
        <v>#N/A</v>
      </c>
    </row>
    <row r="20" spans="1:6" ht="30">
      <c r="A20" s="135" t="s">
        <v>35</v>
      </c>
      <c r="B20" s="144" t="s">
        <v>36</v>
      </c>
      <c r="C20" s="149"/>
      <c r="D20" s="168">
        <v>20</v>
      </c>
      <c r="E20" s="170">
        <f t="shared" si="0"/>
        <v>20</v>
      </c>
      <c r="F20" s="131" t="e">
        <f>VLOOKUP(B20,input!$I$3:$J$35,2,FALSE)</f>
        <v>#N/A</v>
      </c>
    </row>
    <row r="21" spans="1:6">
      <c r="A21" s="135" t="s">
        <v>37</v>
      </c>
      <c r="B21" s="144" t="s">
        <v>38</v>
      </c>
      <c r="C21" s="149" t="s">
        <v>39</v>
      </c>
      <c r="D21" s="165">
        <v>6.9000000953674316</v>
      </c>
      <c r="E21" s="170">
        <f t="shared" si="0"/>
        <v>6.9000000953674316</v>
      </c>
      <c r="F21" s="131" t="e">
        <f>VLOOKUP(B21,input!$I$3:$J$35,2,FALSE)</f>
        <v>#N/A</v>
      </c>
    </row>
    <row r="22" spans="1:6">
      <c r="A22" s="135" t="s">
        <v>40</v>
      </c>
      <c r="B22" s="144" t="s">
        <v>41</v>
      </c>
      <c r="C22" s="149" t="s">
        <v>42</v>
      </c>
      <c r="D22" s="168">
        <v>29.999990463256836</v>
      </c>
      <c r="E22" s="170">
        <f t="shared" si="0"/>
        <v>25</v>
      </c>
      <c r="F22" s="131">
        <f>VLOOKUP(B22,input!$I$3:$J$35,2,FALSE)</f>
        <v>25</v>
      </c>
    </row>
    <row r="23" spans="1:6">
      <c r="A23" s="135" t="s">
        <v>43</v>
      </c>
      <c r="B23" s="144" t="s">
        <v>44</v>
      </c>
      <c r="C23" s="149" t="s">
        <v>45</v>
      </c>
      <c r="D23" s="168">
        <v>75</v>
      </c>
      <c r="E23" s="170">
        <f t="shared" si="0"/>
        <v>55</v>
      </c>
      <c r="F23" s="131">
        <f>VLOOKUP(B23,input!$I$3:$J$35,2,FALSE)</f>
        <v>55</v>
      </c>
    </row>
    <row r="24" spans="1:6">
      <c r="A24" s="135" t="s">
        <v>46</v>
      </c>
      <c r="B24" s="144" t="s">
        <v>47</v>
      </c>
      <c r="C24" s="149" t="s">
        <v>42</v>
      </c>
      <c r="D24" s="168">
        <v>26.311094284057617</v>
      </c>
      <c r="E24" s="170">
        <f t="shared" si="0"/>
        <v>26.311094284057617</v>
      </c>
      <c r="F24" s="131" t="e">
        <f>VLOOKUP(B24,input!$I$3:$J$35,2,FALSE)</f>
        <v>#N/A</v>
      </c>
    </row>
    <row r="25" spans="1:6">
      <c r="A25" s="135" t="s">
        <v>48</v>
      </c>
      <c r="B25" s="144" t="s">
        <v>49</v>
      </c>
      <c r="C25" s="149" t="s">
        <v>50</v>
      </c>
      <c r="D25" s="165">
        <v>1.0124129056930542</v>
      </c>
      <c r="E25" s="170">
        <f t="shared" si="0"/>
        <v>1.0122</v>
      </c>
      <c r="F25" s="131">
        <f>VLOOKUP(B25,input!$I$3:$J$35,2,FALSE)</f>
        <v>1.0122</v>
      </c>
    </row>
    <row r="26" spans="1:6">
      <c r="A26" s="135" t="s">
        <v>51</v>
      </c>
      <c r="B26" s="144" t="s">
        <v>52</v>
      </c>
      <c r="C26" s="149" t="s">
        <v>50</v>
      </c>
      <c r="D26" s="165">
        <v>7.070000171661377</v>
      </c>
      <c r="E26" s="170">
        <f t="shared" si="0"/>
        <v>7.070000171661377</v>
      </c>
      <c r="F26" s="131" t="e">
        <f>VLOOKUP(B26,input!$I$3:$J$35,2,FALSE)</f>
        <v>#N/A</v>
      </c>
    </row>
    <row r="27" spans="1:6" ht="30">
      <c r="A27" s="135" t="s">
        <v>53</v>
      </c>
      <c r="B27" s="144" t="s">
        <v>54</v>
      </c>
      <c r="C27" s="149" t="s">
        <v>42</v>
      </c>
      <c r="D27" s="167">
        <v>165.35450744628906</v>
      </c>
      <c r="E27" s="170">
        <f t="shared" si="0"/>
        <v>165.35450744628906</v>
      </c>
      <c r="F27" s="131" t="e">
        <f>VLOOKUP(B27,input!$I$3:$J$35,2,FALSE)</f>
        <v>#N/A</v>
      </c>
    </row>
    <row r="28" spans="1:6" ht="45">
      <c r="A28" s="135" t="s">
        <v>55</v>
      </c>
      <c r="B28" s="144" t="s">
        <v>56</v>
      </c>
      <c r="C28" s="149" t="s">
        <v>39</v>
      </c>
      <c r="D28" s="168">
        <v>60.959999084472656</v>
      </c>
      <c r="E28" s="170">
        <f t="shared" si="0"/>
        <v>60.959999084472656</v>
      </c>
      <c r="F28" s="131" t="e">
        <f>VLOOKUP(B28,input!$I$3:$J$35,2,FALSE)</f>
        <v>#N/A</v>
      </c>
    </row>
    <row r="29" spans="1:6" ht="45">
      <c r="A29" s="135" t="s">
        <v>57</v>
      </c>
      <c r="B29" s="144" t="s">
        <v>58</v>
      </c>
      <c r="C29" s="149" t="s">
        <v>39</v>
      </c>
      <c r="D29" s="168">
        <v>60.959999084472656</v>
      </c>
      <c r="E29" s="170">
        <f t="shared" si="0"/>
        <v>60.959999084472656</v>
      </c>
      <c r="F29" s="131" t="e">
        <f>VLOOKUP(B29,input!$I$3:$J$35,2,FALSE)</f>
        <v>#N/A</v>
      </c>
    </row>
    <row r="30" spans="1:6" ht="30">
      <c r="A30" s="135" t="s">
        <v>59</v>
      </c>
      <c r="B30" s="144" t="s">
        <v>60</v>
      </c>
      <c r="C30" s="149" t="s">
        <v>42</v>
      </c>
      <c r="D30" s="168">
        <v>40</v>
      </c>
      <c r="E30" s="170">
        <f t="shared" si="0"/>
        <v>40</v>
      </c>
      <c r="F30" s="131" t="e">
        <f>VLOOKUP(B30,input!$I$3:$J$35,2,FALSE)</f>
        <v>#N/A</v>
      </c>
    </row>
    <row r="31" spans="1:6" ht="30">
      <c r="A31" s="135" t="s">
        <v>61</v>
      </c>
      <c r="B31" s="144" t="s">
        <v>62</v>
      </c>
      <c r="C31" s="149" t="s">
        <v>42</v>
      </c>
      <c r="D31" s="165">
        <v>3.0000002384185791</v>
      </c>
      <c r="E31" s="170">
        <f t="shared" si="0"/>
        <v>3.0000002384185791</v>
      </c>
      <c r="F31" s="131" t="e">
        <f>VLOOKUP(B31,input!$I$3:$J$35,2,FALSE)</f>
        <v>#N/A</v>
      </c>
    </row>
    <row r="32" spans="1:6" ht="30">
      <c r="A32" s="135" t="s">
        <v>63</v>
      </c>
      <c r="B32" s="144" t="s">
        <v>64</v>
      </c>
      <c r="C32" s="149" t="s">
        <v>42</v>
      </c>
      <c r="D32" s="165">
        <v>5</v>
      </c>
      <c r="E32" s="170">
        <f t="shared" si="0"/>
        <v>5</v>
      </c>
      <c r="F32" s="131" t="e">
        <f>VLOOKUP(B32,input!$I$3:$J$35,2,FALSE)</f>
        <v>#N/A</v>
      </c>
    </row>
    <row r="33" spans="1:6" ht="30">
      <c r="A33" s="135" t="s">
        <v>65</v>
      </c>
      <c r="B33" s="144" t="s">
        <v>66</v>
      </c>
      <c r="C33" s="149" t="s">
        <v>50</v>
      </c>
      <c r="D33" s="169">
        <v>0.41367900371551514</v>
      </c>
      <c r="E33" s="170">
        <f t="shared" si="0"/>
        <v>0.41367900371551514</v>
      </c>
      <c r="F33" s="131" t="e">
        <f>VLOOKUP(B33,input!$I$3:$J$35,2,FALSE)</f>
        <v>#N/A</v>
      </c>
    </row>
    <row r="34" spans="1:6" ht="30">
      <c r="A34" s="135" t="s">
        <v>67</v>
      </c>
      <c r="B34" s="144" t="s">
        <v>68</v>
      </c>
      <c r="C34" s="149" t="s">
        <v>42</v>
      </c>
      <c r="D34" s="169">
        <v>0.27777779102325439</v>
      </c>
      <c r="E34" s="170">
        <f t="shared" si="0"/>
        <v>0.27777779102325439</v>
      </c>
      <c r="F34" s="131" t="e">
        <f>VLOOKUP(B34,input!$I$3:$J$35,2,FALSE)</f>
        <v>#N/A</v>
      </c>
    </row>
    <row r="35" spans="1:6" ht="30">
      <c r="A35" s="135" t="s">
        <v>69</v>
      </c>
      <c r="B35" s="144" t="s">
        <v>70</v>
      </c>
      <c r="C35" s="149" t="s">
        <v>71</v>
      </c>
      <c r="D35" s="165">
        <v>4.9813203811645508</v>
      </c>
      <c r="E35" s="170">
        <f t="shared" si="0"/>
        <v>4.9813203811645508</v>
      </c>
      <c r="F35" s="131" t="e">
        <f>VLOOKUP(B35,input!$I$3:$J$35,2,FALSE)</f>
        <v>#N/A</v>
      </c>
    </row>
    <row r="36" spans="1:6" ht="45">
      <c r="A36" s="135" t="s">
        <v>72</v>
      </c>
      <c r="B36" s="144" t="s">
        <v>73</v>
      </c>
      <c r="C36" s="149" t="s">
        <v>42</v>
      </c>
      <c r="D36" s="165">
        <v>1.1111111640930176</v>
      </c>
      <c r="E36" s="170">
        <f t="shared" si="0"/>
        <v>1.1111111640930176</v>
      </c>
      <c r="F36" s="131" t="e">
        <f>VLOOKUP(B36,input!$I$3:$J$35,2,FALSE)</f>
        <v>#N/A</v>
      </c>
    </row>
    <row r="37" spans="1:6" ht="30">
      <c r="A37" s="135" t="s">
        <v>74</v>
      </c>
      <c r="B37" s="144" t="s">
        <v>75</v>
      </c>
      <c r="C37" s="149" t="s">
        <v>71</v>
      </c>
      <c r="D37" s="165">
        <v>4.9813203811645508</v>
      </c>
      <c r="E37" s="170">
        <f t="shared" si="0"/>
        <v>4.9813203811645508</v>
      </c>
      <c r="F37" s="131" t="e">
        <f>VLOOKUP(B37,input!$I$3:$J$35,2,FALSE)</f>
        <v>#N/A</v>
      </c>
    </row>
    <row r="38" spans="1:6" ht="45">
      <c r="A38" s="135" t="s">
        <v>76</v>
      </c>
      <c r="B38" s="144" t="s">
        <v>77</v>
      </c>
      <c r="C38" s="149" t="s">
        <v>42</v>
      </c>
      <c r="D38" s="165">
        <v>1</v>
      </c>
      <c r="E38" s="170">
        <f t="shared" si="0"/>
        <v>1</v>
      </c>
      <c r="F38" s="131" t="e">
        <f>VLOOKUP(B38,input!$I$3:$J$35,2,FALSE)</f>
        <v>#N/A</v>
      </c>
    </row>
    <row r="39" spans="1:6" ht="30">
      <c r="A39" s="135" t="s">
        <v>78</v>
      </c>
      <c r="B39" s="144" t="s">
        <v>79</v>
      </c>
      <c r="C39" s="149" t="s">
        <v>71</v>
      </c>
      <c r="D39" s="165">
        <v>4.9813203811645508</v>
      </c>
      <c r="E39" s="170">
        <f t="shared" si="0"/>
        <v>4.9813203811645508</v>
      </c>
      <c r="F39" s="131" t="e">
        <f>VLOOKUP(B39,input!$I$3:$J$35,2,FALSE)</f>
        <v>#N/A</v>
      </c>
    </row>
    <row r="40" spans="1:6" ht="30">
      <c r="A40" s="135" t="s">
        <v>80</v>
      </c>
      <c r="B40" s="144" t="s">
        <v>81</v>
      </c>
      <c r="C40" s="149" t="s">
        <v>42</v>
      </c>
      <c r="D40" s="165">
        <v>1</v>
      </c>
      <c r="E40" s="170">
        <f t="shared" si="0"/>
        <v>1</v>
      </c>
      <c r="F40" s="131" t="e">
        <f>VLOOKUP(B40,input!$I$3:$J$35,2,FALSE)</f>
        <v>#N/A</v>
      </c>
    </row>
    <row r="41" spans="1:6" ht="30">
      <c r="A41" s="135" t="s">
        <v>82</v>
      </c>
      <c r="B41" s="144" t="s">
        <v>83</v>
      </c>
      <c r="C41" s="149" t="s">
        <v>42</v>
      </c>
      <c r="D41" s="167">
        <v>310</v>
      </c>
      <c r="E41" s="170">
        <f t="shared" si="0"/>
        <v>310</v>
      </c>
      <c r="F41" s="131" t="e">
        <f>VLOOKUP(B41,input!$I$3:$J$35,2,FALSE)</f>
        <v>#N/A</v>
      </c>
    </row>
    <row r="42" spans="1:6" ht="30">
      <c r="A42" s="135" t="s">
        <v>84</v>
      </c>
      <c r="B42" s="144" t="s">
        <v>85</v>
      </c>
      <c r="C42" s="149" t="s">
        <v>45</v>
      </c>
      <c r="D42" s="165">
        <v>5.6500000953674316</v>
      </c>
      <c r="E42" s="170">
        <f t="shared" si="0"/>
        <v>5.6500000953674316</v>
      </c>
      <c r="F42" s="131" t="e">
        <f>VLOOKUP(B42,input!$I$3:$J$35,2,FALSE)</f>
        <v>#N/A</v>
      </c>
    </row>
    <row r="43" spans="1:6" ht="30">
      <c r="A43" s="135" t="s">
        <v>86</v>
      </c>
      <c r="B43" s="144" t="s">
        <v>87</v>
      </c>
      <c r="C43" s="149" t="s">
        <v>42</v>
      </c>
      <c r="D43" s="165">
        <v>5</v>
      </c>
      <c r="E43" s="170">
        <f t="shared" si="0"/>
        <v>5</v>
      </c>
      <c r="F43" s="131" t="e">
        <f>VLOOKUP(B43,input!$I$3:$J$35,2,FALSE)</f>
        <v>#N/A</v>
      </c>
    </row>
    <row r="44" spans="1:6" ht="45">
      <c r="A44" s="135" t="s">
        <v>88</v>
      </c>
      <c r="B44" s="144" t="s">
        <v>89</v>
      </c>
      <c r="C44" s="149" t="s">
        <v>45</v>
      </c>
      <c r="D44" s="165">
        <v>1</v>
      </c>
      <c r="E44" s="170">
        <f t="shared" si="0"/>
        <v>1</v>
      </c>
      <c r="F44" s="131" t="e">
        <f>VLOOKUP(B44,input!$I$3:$J$35,2,FALSE)</f>
        <v>#N/A</v>
      </c>
    </row>
    <row r="45" spans="1:6" ht="45">
      <c r="A45" s="135" t="s">
        <v>90</v>
      </c>
      <c r="B45" s="144" t="s">
        <v>91</v>
      </c>
      <c r="C45" s="149" t="s">
        <v>45</v>
      </c>
      <c r="D45" s="168">
        <v>99.680488586425781</v>
      </c>
      <c r="E45" s="170">
        <f t="shared" si="0"/>
        <v>99.680488586425781</v>
      </c>
      <c r="F45" s="131" t="e">
        <f>VLOOKUP(B45,input!$I$3:$J$35,2,FALSE)</f>
        <v>#N/A</v>
      </c>
    </row>
    <row r="46" spans="1:6" ht="45">
      <c r="A46" s="135" t="s">
        <v>92</v>
      </c>
      <c r="B46" s="144" t="s">
        <v>93</v>
      </c>
      <c r="C46" s="149" t="s">
        <v>94</v>
      </c>
      <c r="D46" s="165">
        <v>8.5989999771118164</v>
      </c>
      <c r="E46" s="170">
        <f t="shared" si="0"/>
        <v>8.5989999771118164</v>
      </c>
      <c r="F46" s="131" t="e">
        <f>VLOOKUP(B46,input!$I$3:$J$35,2,FALSE)</f>
        <v>#N/A</v>
      </c>
    </row>
    <row r="47" spans="1:6" ht="45">
      <c r="A47" s="135" t="s">
        <v>95</v>
      </c>
      <c r="B47" s="144" t="s">
        <v>96</v>
      </c>
      <c r="C47" s="149" t="s">
        <v>97</v>
      </c>
      <c r="D47" s="168">
        <v>25</v>
      </c>
      <c r="E47" s="170">
        <f t="shared" si="0"/>
        <v>25</v>
      </c>
      <c r="F47" s="131" t="e">
        <f>VLOOKUP(B47,input!$I$3:$J$35,2,FALSE)</f>
        <v>#N/A</v>
      </c>
    </row>
    <row r="48" spans="1:6" ht="45">
      <c r="A48" s="135" t="s">
        <v>98</v>
      </c>
      <c r="B48" s="144" t="s">
        <v>99</v>
      </c>
      <c r="C48" s="149" t="s">
        <v>100</v>
      </c>
      <c r="D48" s="165">
        <v>1.2192000150680542</v>
      </c>
      <c r="E48" s="170">
        <f t="shared" si="0"/>
        <v>1.2192000150680542</v>
      </c>
      <c r="F48" s="131" t="e">
        <f>VLOOKUP(B48,input!$I$3:$J$35,2,FALSE)</f>
        <v>#N/A</v>
      </c>
    </row>
    <row r="49" spans="1:6" ht="45">
      <c r="A49" s="135" t="s">
        <v>101</v>
      </c>
      <c r="B49" s="144" t="s">
        <v>102</v>
      </c>
      <c r="C49" s="149" t="s">
        <v>45</v>
      </c>
      <c r="D49" s="165">
        <v>6</v>
      </c>
      <c r="E49" s="170">
        <f t="shared" si="0"/>
        <v>6</v>
      </c>
      <c r="F49" s="131" t="e">
        <f>VLOOKUP(B49,input!$I$3:$J$35,2,FALSE)</f>
        <v>#N/A</v>
      </c>
    </row>
    <row r="50" spans="1:6" ht="45">
      <c r="A50" s="135" t="s">
        <v>103</v>
      </c>
      <c r="B50" s="144" t="s">
        <v>104</v>
      </c>
      <c r="C50" s="149"/>
      <c r="D50" s="169">
        <v>0.4828815758228302</v>
      </c>
      <c r="E50" s="170">
        <f t="shared" si="0"/>
        <v>0.4828815758228302</v>
      </c>
      <c r="F50" s="131" t="e">
        <f>VLOOKUP(B50,input!$I$3:$J$35,2,FALSE)</f>
        <v>#N/A</v>
      </c>
    </row>
    <row r="51" spans="1:6" ht="45">
      <c r="A51" s="135" t="s">
        <v>105</v>
      </c>
      <c r="B51" s="144" t="s">
        <v>106</v>
      </c>
      <c r="C51" s="149" t="s">
        <v>100</v>
      </c>
      <c r="D51" s="169">
        <v>0.21335999667644501</v>
      </c>
      <c r="E51" s="170">
        <f t="shared" si="0"/>
        <v>0.21335999667644501</v>
      </c>
      <c r="F51" s="131" t="e">
        <f>VLOOKUP(B51,input!$I$3:$J$35,2,FALSE)</f>
        <v>#N/A</v>
      </c>
    </row>
    <row r="52" spans="1:6" ht="45">
      <c r="A52" s="135" t="s">
        <v>107</v>
      </c>
      <c r="B52" s="144" t="s">
        <v>108</v>
      </c>
      <c r="C52" s="149" t="s">
        <v>109</v>
      </c>
      <c r="D52" s="164">
        <v>100000000</v>
      </c>
      <c r="E52" s="170">
        <f t="shared" si="0"/>
        <v>100000000</v>
      </c>
      <c r="F52" s="131" t="e">
        <f>VLOOKUP(B52,input!$I$3:$J$35,2,FALSE)</f>
        <v>#N/A</v>
      </c>
    </row>
    <row r="53" spans="1:6" ht="45">
      <c r="A53" s="135" t="s">
        <v>110</v>
      </c>
      <c r="B53" s="144" t="s">
        <v>111</v>
      </c>
      <c r="C53" s="149" t="s">
        <v>42</v>
      </c>
      <c r="D53" s="164">
        <v>0</v>
      </c>
      <c r="E53" s="170">
        <f t="shared" si="0"/>
        <v>0</v>
      </c>
      <c r="F53" s="131" t="e">
        <f>VLOOKUP(B53,input!$I$3:$J$35,2,FALSE)</f>
        <v>#N/A</v>
      </c>
    </row>
    <row r="54" spans="1:6" ht="30">
      <c r="A54" s="135" t="s">
        <v>112</v>
      </c>
      <c r="B54" s="144" t="s">
        <v>113</v>
      </c>
      <c r="C54" s="149" t="s">
        <v>71</v>
      </c>
      <c r="D54" s="168">
        <v>38.60498046875</v>
      </c>
      <c r="E54" s="170">
        <f t="shared" si="0"/>
        <v>38.60498046875</v>
      </c>
      <c r="F54" s="131" t="e">
        <f>VLOOKUP(B54,input!$I$3:$J$35,2,FALSE)</f>
        <v>#N/A</v>
      </c>
    </row>
    <row r="55" spans="1:6" ht="30">
      <c r="A55" s="135" t="s">
        <v>114</v>
      </c>
      <c r="B55" s="144" t="s">
        <v>115</v>
      </c>
      <c r="C55" s="149" t="s">
        <v>45</v>
      </c>
      <c r="D55" s="164">
        <v>0</v>
      </c>
      <c r="E55" s="170">
        <f t="shared" si="0"/>
        <v>0</v>
      </c>
      <c r="F55" s="131" t="e">
        <f>VLOOKUP(B55,input!$I$3:$J$35,2,FALSE)</f>
        <v>#N/A</v>
      </c>
    </row>
    <row r="56" spans="1:6" ht="30">
      <c r="A56" s="135" t="s">
        <v>116</v>
      </c>
      <c r="B56" s="144" t="s">
        <v>117</v>
      </c>
      <c r="C56" s="149" t="s">
        <v>45</v>
      </c>
      <c r="D56" s="164">
        <v>0</v>
      </c>
      <c r="E56" s="170">
        <f t="shared" si="0"/>
        <v>0</v>
      </c>
      <c r="F56" s="131" t="e">
        <f>VLOOKUP(B56,input!$I$3:$J$35,2,FALSE)</f>
        <v>#N/A</v>
      </c>
    </row>
    <row r="57" spans="1:6" ht="30">
      <c r="A57" s="135" t="s">
        <v>118</v>
      </c>
      <c r="B57" s="144" t="s">
        <v>119</v>
      </c>
      <c r="C57" s="149" t="s">
        <v>45</v>
      </c>
      <c r="D57" s="168">
        <v>87</v>
      </c>
      <c r="E57" s="170">
        <f t="shared" si="0"/>
        <v>87</v>
      </c>
      <c r="F57" s="131" t="e">
        <f>VLOOKUP(B57,input!$I$3:$J$35,2,FALSE)</f>
        <v>#N/A</v>
      </c>
    </row>
    <row r="58" spans="1:6" ht="30">
      <c r="A58" s="135" t="s">
        <v>120</v>
      </c>
      <c r="B58" s="144" t="s">
        <v>121</v>
      </c>
      <c r="C58" s="149"/>
      <c r="D58" s="167">
        <v>1200</v>
      </c>
      <c r="E58" s="170">
        <f t="shared" si="0"/>
        <v>1200</v>
      </c>
      <c r="F58" s="131" t="e">
        <f>VLOOKUP(B58,input!$I$3:$J$35,2,FALSE)</f>
        <v>#N/A</v>
      </c>
    </row>
    <row r="59" spans="1:6" ht="30">
      <c r="A59" s="135" t="s">
        <v>122</v>
      </c>
      <c r="B59" s="144" t="s">
        <v>123</v>
      </c>
      <c r="C59" s="149"/>
      <c r="D59" s="167">
        <v>1200</v>
      </c>
      <c r="E59" s="170">
        <f t="shared" si="0"/>
        <v>1200</v>
      </c>
      <c r="F59" s="131" t="e">
        <f>VLOOKUP(B59,input!$I$3:$J$35,2,FALSE)</f>
        <v>#N/A</v>
      </c>
    </row>
    <row r="60" spans="1:6" ht="30">
      <c r="A60" s="135" t="s">
        <v>124</v>
      </c>
      <c r="B60" s="144" t="s">
        <v>125</v>
      </c>
      <c r="C60" s="149" t="s">
        <v>45</v>
      </c>
      <c r="D60" s="167">
        <v>100</v>
      </c>
      <c r="E60" s="170">
        <f t="shared" si="0"/>
        <v>100</v>
      </c>
      <c r="F60" s="131" t="e">
        <f>VLOOKUP(B60,input!$I$3:$J$35,2,FALSE)</f>
        <v>#N/A</v>
      </c>
    </row>
    <row r="61" spans="1:6" ht="30">
      <c r="A61" s="135" t="s">
        <v>126</v>
      </c>
      <c r="B61" s="144" t="s">
        <v>127</v>
      </c>
      <c r="C61" s="149"/>
      <c r="D61" s="165">
        <v>1</v>
      </c>
      <c r="E61" s="170">
        <f t="shared" si="0"/>
        <v>1</v>
      </c>
      <c r="F61" s="131" t="e">
        <f>VLOOKUP(B61,input!$I$3:$J$35,2,FALSE)</f>
        <v>#N/A</v>
      </c>
    </row>
    <row r="62" spans="1:6" ht="30">
      <c r="A62" s="135" t="s">
        <v>128</v>
      </c>
      <c r="B62" s="144" t="s">
        <v>129</v>
      </c>
      <c r="C62" s="149" t="s">
        <v>15</v>
      </c>
      <c r="D62" s="164">
        <v>0</v>
      </c>
      <c r="E62" s="170">
        <f t="shared" si="0"/>
        <v>0</v>
      </c>
      <c r="F62" s="131" t="e">
        <f>VLOOKUP(B62,input!$I$3:$J$35,2,FALSE)</f>
        <v>#N/A</v>
      </c>
    </row>
    <row r="63" spans="1:6" ht="30">
      <c r="A63" s="135" t="s">
        <v>130</v>
      </c>
      <c r="B63" s="144" t="s">
        <v>131</v>
      </c>
      <c r="C63" s="149" t="s">
        <v>71</v>
      </c>
      <c r="D63" s="164">
        <v>0</v>
      </c>
      <c r="E63" s="170">
        <f t="shared" si="0"/>
        <v>0</v>
      </c>
      <c r="F63" s="131" t="e">
        <f>VLOOKUP(B63,input!$I$3:$J$35,2,FALSE)</f>
        <v>#N/A</v>
      </c>
    </row>
    <row r="64" spans="1:6" ht="30">
      <c r="A64" s="135" t="s">
        <v>132</v>
      </c>
      <c r="B64" s="144" t="s">
        <v>133</v>
      </c>
      <c r="C64" s="149"/>
      <c r="D64" s="167">
        <v>1200</v>
      </c>
      <c r="E64" s="170">
        <f t="shared" si="0"/>
        <v>1200</v>
      </c>
      <c r="F64" s="131" t="e">
        <f>VLOOKUP(B64,input!$I$3:$J$35,2,FALSE)</f>
        <v>#N/A</v>
      </c>
    </row>
    <row r="65" spans="1:6" ht="45">
      <c r="A65" s="135" t="s">
        <v>134</v>
      </c>
      <c r="B65" s="144" t="s">
        <v>135</v>
      </c>
      <c r="C65" s="149" t="s">
        <v>136</v>
      </c>
      <c r="D65" s="167">
        <v>291.50485229492187</v>
      </c>
      <c r="E65" s="170">
        <f t="shared" si="0"/>
        <v>291.50485229492187</v>
      </c>
      <c r="F65" s="131" t="e">
        <f>VLOOKUP(B65,input!$I$3:$J$35,2,FALSE)</f>
        <v>#N/A</v>
      </c>
    </row>
    <row r="66" spans="1:6" ht="45">
      <c r="A66" s="135" t="s">
        <v>137</v>
      </c>
      <c r="B66" s="144" t="s">
        <v>138</v>
      </c>
      <c r="C66" s="149" t="s">
        <v>71</v>
      </c>
      <c r="D66" s="168">
        <v>59.094333648681641</v>
      </c>
      <c r="E66" s="170">
        <f t="shared" si="0"/>
        <v>59.094333648681641</v>
      </c>
      <c r="F66" s="131" t="e">
        <f>VLOOKUP(B66,input!$I$3:$J$35,2,FALSE)</f>
        <v>#N/A</v>
      </c>
    </row>
    <row r="67" spans="1:6" ht="30">
      <c r="A67" s="135" t="s">
        <v>139</v>
      </c>
      <c r="B67" s="144" t="s">
        <v>140</v>
      </c>
      <c r="C67" s="149"/>
      <c r="D67" s="165">
        <v>1.0499999523162842</v>
      </c>
      <c r="E67" s="170">
        <f t="shared" si="0"/>
        <v>1.0499999523162842</v>
      </c>
      <c r="F67" s="131" t="e">
        <f>VLOOKUP(B67,input!$I$3:$J$35,2,FALSE)</f>
        <v>#N/A</v>
      </c>
    </row>
    <row r="68" spans="1:6" ht="30">
      <c r="A68" s="135" t="s">
        <v>141</v>
      </c>
      <c r="B68" s="144" t="s">
        <v>142</v>
      </c>
      <c r="C68" s="149" t="s">
        <v>71</v>
      </c>
      <c r="D68" s="168">
        <v>24.283912658691406</v>
      </c>
      <c r="E68" s="170">
        <f t="shared" si="0"/>
        <v>24.283912658691406</v>
      </c>
      <c r="F68" s="131" t="e">
        <f>VLOOKUP(B68,input!$I$3:$J$35,2,FALSE)</f>
        <v>#N/A</v>
      </c>
    </row>
    <row r="69" spans="1:6" ht="30">
      <c r="A69" s="135" t="s">
        <v>143</v>
      </c>
      <c r="B69" s="144" t="s">
        <v>144</v>
      </c>
      <c r="C69" s="149" t="s">
        <v>45</v>
      </c>
      <c r="D69" s="164">
        <v>0</v>
      </c>
      <c r="E69" s="170">
        <f t="shared" si="0"/>
        <v>0</v>
      </c>
      <c r="F69" s="131" t="e">
        <f>VLOOKUP(B69,input!$I$3:$J$35,2,FALSE)</f>
        <v>#N/A</v>
      </c>
    </row>
    <row r="70" spans="1:6" ht="30">
      <c r="A70" s="135" t="s">
        <v>145</v>
      </c>
      <c r="B70" s="144" t="s">
        <v>146</v>
      </c>
      <c r="C70" s="149" t="s">
        <v>45</v>
      </c>
      <c r="D70" s="164">
        <v>0</v>
      </c>
      <c r="E70" s="170">
        <f t="shared" si="0"/>
        <v>0</v>
      </c>
      <c r="F70" s="131" t="e">
        <f>VLOOKUP(B70,input!$I$3:$J$35,2,FALSE)</f>
        <v>#N/A</v>
      </c>
    </row>
    <row r="71" spans="1:6" ht="30">
      <c r="A71" s="135" t="s">
        <v>147</v>
      </c>
      <c r="B71" s="144" t="s">
        <v>148</v>
      </c>
      <c r="C71" s="149" t="s">
        <v>45</v>
      </c>
      <c r="D71" s="168">
        <v>87</v>
      </c>
      <c r="E71" s="170">
        <f t="shared" si="0"/>
        <v>87</v>
      </c>
      <c r="F71" s="131" t="e">
        <f>VLOOKUP(B71,input!$I$3:$J$35,2,FALSE)</f>
        <v>#N/A</v>
      </c>
    </row>
    <row r="72" spans="1:6" ht="30">
      <c r="A72" s="135" t="s">
        <v>149</v>
      </c>
      <c r="B72" s="144" t="s">
        <v>150</v>
      </c>
      <c r="C72" s="149"/>
      <c r="D72" s="167">
        <v>1200</v>
      </c>
      <c r="E72" s="170">
        <f t="shared" si="0"/>
        <v>1200</v>
      </c>
      <c r="F72" s="131" t="e">
        <f>VLOOKUP(B72,input!$I$3:$J$35,2,FALSE)</f>
        <v>#N/A</v>
      </c>
    </row>
    <row r="73" spans="1:6" ht="30">
      <c r="A73" s="135" t="s">
        <v>151</v>
      </c>
      <c r="B73" s="144" t="s">
        <v>152</v>
      </c>
      <c r="C73" s="149"/>
      <c r="D73" s="167">
        <v>1200</v>
      </c>
      <c r="E73" s="170">
        <f t="shared" ref="E73:E136" si="1">_xlfn.IFNA(F73,D73)</f>
        <v>1200</v>
      </c>
      <c r="F73" s="131" t="e">
        <f>VLOOKUP(B73,input!$I$3:$J$35,2,FALSE)</f>
        <v>#N/A</v>
      </c>
    </row>
    <row r="74" spans="1:6" ht="30">
      <c r="A74" s="135" t="s">
        <v>153</v>
      </c>
      <c r="B74" s="144" t="s">
        <v>154</v>
      </c>
      <c r="C74" s="149" t="s">
        <v>45</v>
      </c>
      <c r="D74" s="168">
        <v>99</v>
      </c>
      <c r="E74" s="170">
        <f t="shared" si="1"/>
        <v>99</v>
      </c>
      <c r="F74" s="131" t="e">
        <f>VLOOKUP(B74,input!$I$3:$J$35,2,FALSE)</f>
        <v>#N/A</v>
      </c>
    </row>
    <row r="75" spans="1:6" ht="30">
      <c r="A75" s="135" t="s">
        <v>155</v>
      </c>
      <c r="B75" s="144" t="s">
        <v>156</v>
      </c>
      <c r="C75" s="149"/>
      <c r="D75" s="165">
        <v>1</v>
      </c>
      <c r="E75" s="170">
        <f t="shared" si="1"/>
        <v>1</v>
      </c>
      <c r="F75" s="131" t="e">
        <f>VLOOKUP(B75,input!$I$3:$J$35,2,FALSE)</f>
        <v>#N/A</v>
      </c>
    </row>
    <row r="76" spans="1:6" ht="30">
      <c r="A76" s="135" t="s">
        <v>157</v>
      </c>
      <c r="B76" s="144" t="s">
        <v>158</v>
      </c>
      <c r="C76" s="149" t="s">
        <v>15</v>
      </c>
      <c r="D76" s="165">
        <v>3.7880923748016357</v>
      </c>
      <c r="E76" s="170">
        <f t="shared" si="1"/>
        <v>3.7880923748016357</v>
      </c>
      <c r="F76" s="131" t="e">
        <f>VLOOKUP(B76,input!$I$3:$J$35,2,FALSE)</f>
        <v>#N/A</v>
      </c>
    </row>
    <row r="77" spans="1:6" ht="30">
      <c r="A77" s="135" t="s">
        <v>159</v>
      </c>
      <c r="B77" s="144" t="s">
        <v>160</v>
      </c>
      <c r="C77" s="149" t="s">
        <v>71</v>
      </c>
      <c r="D77" s="164">
        <v>0</v>
      </c>
      <c r="E77" s="170">
        <f t="shared" si="1"/>
        <v>0</v>
      </c>
      <c r="F77" s="131" t="e">
        <f>VLOOKUP(B77,input!$I$3:$J$35,2,FALSE)</f>
        <v>#N/A</v>
      </c>
    </row>
    <row r="78" spans="1:6" ht="30">
      <c r="A78" s="135" t="s">
        <v>161</v>
      </c>
      <c r="B78" s="144" t="s">
        <v>162</v>
      </c>
      <c r="C78" s="149"/>
      <c r="D78" s="167">
        <v>1200</v>
      </c>
      <c r="E78" s="170">
        <f t="shared" si="1"/>
        <v>1200</v>
      </c>
      <c r="F78" s="131" t="e">
        <f>VLOOKUP(B78,input!$I$3:$J$35,2,FALSE)</f>
        <v>#N/A</v>
      </c>
    </row>
    <row r="79" spans="1:6" ht="45">
      <c r="A79" s="135" t="s">
        <v>163</v>
      </c>
      <c r="B79" s="144" t="s">
        <v>164</v>
      </c>
      <c r="C79" s="149" t="s">
        <v>136</v>
      </c>
      <c r="D79" s="167">
        <v>135.39387512207031</v>
      </c>
      <c r="E79" s="170">
        <f t="shared" si="1"/>
        <v>135.39387512207031</v>
      </c>
      <c r="F79" s="131" t="e">
        <f>VLOOKUP(B79,input!$I$3:$J$35,2,FALSE)</f>
        <v>#N/A</v>
      </c>
    </row>
    <row r="80" spans="1:6" ht="45">
      <c r="A80" s="135" t="s">
        <v>165</v>
      </c>
      <c r="B80" s="144" t="s">
        <v>166</v>
      </c>
      <c r="C80" s="149" t="s">
        <v>71</v>
      </c>
      <c r="D80" s="168">
        <v>25.777530670166016</v>
      </c>
      <c r="E80" s="170">
        <f t="shared" si="1"/>
        <v>25.777530670166016</v>
      </c>
      <c r="F80" s="131" t="e">
        <f>VLOOKUP(B80,input!$I$3:$J$35,2,FALSE)</f>
        <v>#N/A</v>
      </c>
    </row>
    <row r="81" spans="1:6" ht="30">
      <c r="A81" s="135" t="s">
        <v>167</v>
      </c>
      <c r="B81" s="144" t="s">
        <v>168</v>
      </c>
      <c r="C81" s="149"/>
      <c r="D81" s="165">
        <v>1.0499999523162842</v>
      </c>
      <c r="E81" s="170">
        <f t="shared" si="1"/>
        <v>1.0499999523162842</v>
      </c>
      <c r="F81" s="131" t="e">
        <f>VLOOKUP(B81,input!$I$3:$J$35,2,FALSE)</f>
        <v>#N/A</v>
      </c>
    </row>
    <row r="82" spans="1:6" ht="30">
      <c r="A82" s="135" t="s">
        <v>169</v>
      </c>
      <c r="B82" s="144" t="s">
        <v>170</v>
      </c>
      <c r="C82" s="149" t="s">
        <v>71</v>
      </c>
      <c r="D82" s="168">
        <v>24.906553268432617</v>
      </c>
      <c r="E82" s="170">
        <f t="shared" si="1"/>
        <v>24.906553268432617</v>
      </c>
      <c r="F82" s="131" t="e">
        <f>VLOOKUP(B82,input!$I$3:$J$35,2,FALSE)</f>
        <v>#N/A</v>
      </c>
    </row>
    <row r="83" spans="1:6" ht="30">
      <c r="A83" s="135" t="s">
        <v>171</v>
      </c>
      <c r="B83" s="144" t="s">
        <v>172</v>
      </c>
      <c r="C83" s="149" t="s">
        <v>45</v>
      </c>
      <c r="D83" s="164">
        <v>0</v>
      </c>
      <c r="E83" s="170">
        <f t="shared" si="1"/>
        <v>0</v>
      </c>
      <c r="F83" s="131" t="e">
        <f>VLOOKUP(B83,input!$I$3:$J$35,2,FALSE)</f>
        <v>#N/A</v>
      </c>
    </row>
    <row r="84" spans="1:6" ht="30">
      <c r="A84" s="135" t="s">
        <v>173</v>
      </c>
      <c r="B84" s="144" t="s">
        <v>174</v>
      </c>
      <c r="C84" s="149" t="s">
        <v>45</v>
      </c>
      <c r="D84" s="164">
        <v>0</v>
      </c>
      <c r="E84" s="170">
        <f t="shared" si="1"/>
        <v>0</v>
      </c>
      <c r="F84" s="131" t="e">
        <f>VLOOKUP(B84,input!$I$3:$J$35,2,FALSE)</f>
        <v>#N/A</v>
      </c>
    </row>
    <row r="85" spans="1:6" ht="30">
      <c r="A85" s="135" t="s">
        <v>175</v>
      </c>
      <c r="B85" s="144" t="s">
        <v>176</v>
      </c>
      <c r="C85" s="149" t="s">
        <v>45</v>
      </c>
      <c r="D85" s="168">
        <v>87</v>
      </c>
      <c r="E85" s="170">
        <f t="shared" si="1"/>
        <v>87</v>
      </c>
      <c r="F85" s="131" t="e">
        <f>VLOOKUP(B85,input!$I$3:$J$35,2,FALSE)</f>
        <v>#N/A</v>
      </c>
    </row>
    <row r="86" spans="1:6" ht="30">
      <c r="A86" s="135" t="s">
        <v>177</v>
      </c>
      <c r="B86" s="144" t="s">
        <v>178</v>
      </c>
      <c r="C86" s="149"/>
      <c r="D86" s="167">
        <v>1200</v>
      </c>
      <c r="E86" s="170">
        <f t="shared" si="1"/>
        <v>1200</v>
      </c>
      <c r="F86" s="131" t="e">
        <f>VLOOKUP(B86,input!$I$3:$J$35,2,FALSE)</f>
        <v>#N/A</v>
      </c>
    </row>
    <row r="87" spans="1:6" ht="30">
      <c r="A87" s="135" t="s">
        <v>179</v>
      </c>
      <c r="B87" s="144" t="s">
        <v>180</v>
      </c>
      <c r="C87" s="149"/>
      <c r="D87" s="167">
        <v>1200</v>
      </c>
      <c r="E87" s="170">
        <f t="shared" si="1"/>
        <v>1200</v>
      </c>
      <c r="F87" s="131" t="e">
        <f>VLOOKUP(B87,input!$I$3:$J$35,2,FALSE)</f>
        <v>#N/A</v>
      </c>
    </row>
    <row r="88" spans="1:6" ht="30">
      <c r="A88" s="135" t="s">
        <v>181</v>
      </c>
      <c r="B88" s="144" t="s">
        <v>182</v>
      </c>
      <c r="C88" s="149" t="s">
        <v>45</v>
      </c>
      <c r="D88" s="168">
        <v>99</v>
      </c>
      <c r="E88" s="170">
        <f t="shared" si="1"/>
        <v>99</v>
      </c>
      <c r="F88" s="131" t="e">
        <f>VLOOKUP(B88,input!$I$3:$J$35,2,FALSE)</f>
        <v>#N/A</v>
      </c>
    </row>
    <row r="89" spans="1:6" ht="30">
      <c r="A89" s="135" t="s">
        <v>183</v>
      </c>
      <c r="B89" s="144" t="s">
        <v>184</v>
      </c>
      <c r="C89" s="149"/>
      <c r="D89" s="165">
        <v>1</v>
      </c>
      <c r="E89" s="170">
        <f t="shared" si="1"/>
        <v>1</v>
      </c>
      <c r="F89" s="131" t="e">
        <f>VLOOKUP(B89,input!$I$3:$J$35,2,FALSE)</f>
        <v>#N/A</v>
      </c>
    </row>
    <row r="90" spans="1:6" ht="30">
      <c r="A90" s="135" t="s">
        <v>185</v>
      </c>
      <c r="B90" s="144" t="s">
        <v>186</v>
      </c>
      <c r="C90" s="149" t="s">
        <v>15</v>
      </c>
      <c r="D90" s="165">
        <v>1.2968369722366333</v>
      </c>
      <c r="E90" s="170">
        <f t="shared" si="1"/>
        <v>1.2968369722366333</v>
      </c>
      <c r="F90" s="131" t="e">
        <f>VLOOKUP(B90,input!$I$3:$J$35,2,FALSE)</f>
        <v>#N/A</v>
      </c>
    </row>
    <row r="91" spans="1:6" ht="30">
      <c r="A91" s="135" t="s">
        <v>187</v>
      </c>
      <c r="B91" s="144" t="s">
        <v>188</v>
      </c>
      <c r="C91" s="149" t="s">
        <v>71</v>
      </c>
      <c r="D91" s="164">
        <v>0</v>
      </c>
      <c r="E91" s="170">
        <f t="shared" si="1"/>
        <v>0</v>
      </c>
      <c r="F91" s="131" t="e">
        <f>VLOOKUP(B91,input!$I$3:$J$35,2,FALSE)</f>
        <v>#N/A</v>
      </c>
    </row>
    <row r="92" spans="1:6" ht="30">
      <c r="A92" s="135" t="s">
        <v>189</v>
      </c>
      <c r="B92" s="144" t="s">
        <v>190</v>
      </c>
      <c r="C92" s="149"/>
      <c r="D92" s="167">
        <v>1200</v>
      </c>
      <c r="E92" s="170">
        <f t="shared" si="1"/>
        <v>1200</v>
      </c>
      <c r="F92" s="131" t="e">
        <f>VLOOKUP(B92,input!$I$3:$J$35,2,FALSE)</f>
        <v>#N/A</v>
      </c>
    </row>
    <row r="93" spans="1:6" ht="45">
      <c r="A93" s="135" t="s">
        <v>191</v>
      </c>
      <c r="B93" s="144" t="s">
        <v>192</v>
      </c>
      <c r="C93" s="149" t="s">
        <v>136</v>
      </c>
      <c r="D93" s="168">
        <v>45.204578399658203</v>
      </c>
      <c r="E93" s="170">
        <f t="shared" si="1"/>
        <v>45.204578399658203</v>
      </c>
      <c r="F93" s="131" t="e">
        <f>VLOOKUP(B93,input!$I$3:$J$35,2,FALSE)</f>
        <v>#N/A</v>
      </c>
    </row>
    <row r="94" spans="1:6" ht="45">
      <c r="A94" s="135" t="s">
        <v>193</v>
      </c>
      <c r="B94" s="144" t="s">
        <v>194</v>
      </c>
      <c r="C94" s="149" t="s">
        <v>71</v>
      </c>
      <c r="D94" s="168">
        <v>26.438468933105469</v>
      </c>
      <c r="E94" s="170">
        <f t="shared" si="1"/>
        <v>26.438468933105469</v>
      </c>
      <c r="F94" s="131" t="e">
        <f>VLOOKUP(B94,input!$I$3:$J$35,2,FALSE)</f>
        <v>#N/A</v>
      </c>
    </row>
    <row r="95" spans="1:6" ht="30">
      <c r="A95" s="135" t="s">
        <v>195</v>
      </c>
      <c r="B95" s="144" t="s">
        <v>196</v>
      </c>
      <c r="C95" s="149"/>
      <c r="D95" s="165">
        <v>1.0499999523162842</v>
      </c>
      <c r="E95" s="170">
        <f t="shared" si="1"/>
        <v>1.0499999523162842</v>
      </c>
      <c r="F95" s="131" t="e">
        <f>VLOOKUP(B95,input!$I$3:$J$35,2,FALSE)</f>
        <v>#N/A</v>
      </c>
    </row>
    <row r="96" spans="1:6" ht="30">
      <c r="A96" s="135" t="s">
        <v>197</v>
      </c>
      <c r="B96" s="144" t="s">
        <v>198</v>
      </c>
      <c r="C96" s="149" t="s">
        <v>71</v>
      </c>
      <c r="D96" s="168">
        <v>24.283912658691406</v>
      </c>
      <c r="E96" s="170">
        <f t="shared" si="1"/>
        <v>24.283912658691406</v>
      </c>
      <c r="F96" s="131" t="e">
        <f>VLOOKUP(B96,input!$I$3:$J$35,2,FALSE)</f>
        <v>#N/A</v>
      </c>
    </row>
    <row r="97" spans="1:6" ht="30">
      <c r="A97" s="135" t="s">
        <v>199</v>
      </c>
      <c r="B97" s="144" t="s">
        <v>200</v>
      </c>
      <c r="C97" s="149" t="s">
        <v>45</v>
      </c>
      <c r="D97" s="164">
        <v>0</v>
      </c>
      <c r="E97" s="170">
        <f t="shared" si="1"/>
        <v>0</v>
      </c>
      <c r="F97" s="131" t="e">
        <f>VLOOKUP(B97,input!$I$3:$J$35,2,FALSE)</f>
        <v>#N/A</v>
      </c>
    </row>
    <row r="98" spans="1:6" ht="30">
      <c r="A98" s="135" t="s">
        <v>201</v>
      </c>
      <c r="B98" s="144" t="s">
        <v>202</v>
      </c>
      <c r="C98" s="149" t="s">
        <v>45</v>
      </c>
      <c r="D98" s="164">
        <v>0</v>
      </c>
      <c r="E98" s="170">
        <f t="shared" si="1"/>
        <v>0</v>
      </c>
      <c r="F98" s="131" t="e">
        <f>VLOOKUP(B98,input!$I$3:$J$35,2,FALSE)</f>
        <v>#N/A</v>
      </c>
    </row>
    <row r="99" spans="1:6" ht="30">
      <c r="A99" s="135" t="s">
        <v>203</v>
      </c>
      <c r="B99" s="144" t="s">
        <v>204</v>
      </c>
      <c r="C99" s="149" t="s">
        <v>45</v>
      </c>
      <c r="D99" s="168">
        <v>87</v>
      </c>
      <c r="E99" s="170">
        <f t="shared" si="1"/>
        <v>87</v>
      </c>
      <c r="F99" s="131" t="e">
        <f>VLOOKUP(B99,input!$I$3:$J$35,2,FALSE)</f>
        <v>#N/A</v>
      </c>
    </row>
    <row r="100" spans="1:6" ht="30">
      <c r="A100" s="135" t="s">
        <v>205</v>
      </c>
      <c r="B100" s="144" t="s">
        <v>206</v>
      </c>
      <c r="C100" s="149"/>
      <c r="D100" s="167">
        <v>1200</v>
      </c>
      <c r="E100" s="170">
        <f t="shared" si="1"/>
        <v>1200</v>
      </c>
      <c r="F100" s="131" t="e">
        <f>VLOOKUP(B100,input!$I$3:$J$35,2,FALSE)</f>
        <v>#N/A</v>
      </c>
    </row>
    <row r="101" spans="1:6" ht="30">
      <c r="A101" s="135" t="s">
        <v>207</v>
      </c>
      <c r="B101" s="144" t="s">
        <v>208</v>
      </c>
      <c r="C101" s="149"/>
      <c r="D101" s="167">
        <v>1200</v>
      </c>
      <c r="E101" s="170">
        <f t="shared" si="1"/>
        <v>1200</v>
      </c>
      <c r="F101" s="131" t="e">
        <f>VLOOKUP(B101,input!$I$3:$J$35,2,FALSE)</f>
        <v>#N/A</v>
      </c>
    </row>
    <row r="102" spans="1:6" ht="30">
      <c r="A102" s="135" t="s">
        <v>209</v>
      </c>
      <c r="B102" s="144" t="s">
        <v>210</v>
      </c>
      <c r="C102" s="149" t="s">
        <v>45</v>
      </c>
      <c r="D102" s="168">
        <v>99</v>
      </c>
      <c r="E102" s="170">
        <f t="shared" si="1"/>
        <v>99</v>
      </c>
      <c r="F102" s="131" t="e">
        <f>VLOOKUP(B102,input!$I$3:$J$35,2,FALSE)</f>
        <v>#N/A</v>
      </c>
    </row>
    <row r="103" spans="1:6" ht="30">
      <c r="A103" s="135" t="s">
        <v>211</v>
      </c>
      <c r="B103" s="144" t="s">
        <v>212</v>
      </c>
      <c r="C103" s="149"/>
      <c r="D103" s="165">
        <v>1</v>
      </c>
      <c r="E103" s="170">
        <f t="shared" si="1"/>
        <v>1</v>
      </c>
      <c r="F103" s="131" t="e">
        <f>VLOOKUP(B103,input!$I$3:$J$35,2,FALSE)</f>
        <v>#N/A</v>
      </c>
    </row>
    <row r="104" spans="1:6" ht="30">
      <c r="A104" s="135" t="s">
        <v>213</v>
      </c>
      <c r="B104" s="144" t="s">
        <v>214</v>
      </c>
      <c r="C104" s="149" t="s">
        <v>15</v>
      </c>
      <c r="D104" s="165">
        <v>3.7880923748016357</v>
      </c>
      <c r="E104" s="170">
        <f t="shared" si="1"/>
        <v>3.7880923748016357</v>
      </c>
      <c r="F104" s="131" t="e">
        <f>VLOOKUP(B104,input!$I$3:$J$35,2,FALSE)</f>
        <v>#N/A</v>
      </c>
    </row>
    <row r="105" spans="1:6" ht="30">
      <c r="A105" s="135" t="s">
        <v>215</v>
      </c>
      <c r="B105" s="144" t="s">
        <v>216</v>
      </c>
      <c r="C105" s="149" t="s">
        <v>71</v>
      </c>
      <c r="D105" s="164">
        <v>0</v>
      </c>
      <c r="E105" s="170">
        <f t="shared" si="1"/>
        <v>0</v>
      </c>
      <c r="F105" s="131" t="e">
        <f>VLOOKUP(B105,input!$I$3:$J$35,2,FALSE)</f>
        <v>#N/A</v>
      </c>
    </row>
    <row r="106" spans="1:6" ht="30">
      <c r="A106" s="135" t="s">
        <v>217</v>
      </c>
      <c r="B106" s="144" t="s">
        <v>218</v>
      </c>
      <c r="C106" s="149"/>
      <c r="D106" s="167">
        <v>1200</v>
      </c>
      <c r="E106" s="170">
        <f t="shared" si="1"/>
        <v>1200</v>
      </c>
      <c r="F106" s="131" t="e">
        <f>VLOOKUP(B106,input!$I$3:$J$35,2,FALSE)</f>
        <v>#N/A</v>
      </c>
    </row>
    <row r="107" spans="1:6" ht="45">
      <c r="A107" s="135" t="s">
        <v>219</v>
      </c>
      <c r="B107" s="144" t="s">
        <v>220</v>
      </c>
      <c r="C107" s="149" t="s">
        <v>136</v>
      </c>
      <c r="D107" s="167">
        <v>135.39387512207031</v>
      </c>
      <c r="E107" s="170">
        <f t="shared" si="1"/>
        <v>135.39387512207031</v>
      </c>
      <c r="F107" s="131" t="e">
        <f>VLOOKUP(B107,input!$I$3:$J$35,2,FALSE)</f>
        <v>#N/A</v>
      </c>
    </row>
    <row r="108" spans="1:6" ht="45">
      <c r="A108" s="135" t="s">
        <v>221</v>
      </c>
      <c r="B108" s="144" t="s">
        <v>222</v>
      </c>
      <c r="C108" s="149" t="s">
        <v>71</v>
      </c>
      <c r="D108" s="168">
        <v>25.777530670166016</v>
      </c>
      <c r="E108" s="170">
        <f t="shared" si="1"/>
        <v>25.777530670166016</v>
      </c>
      <c r="F108" s="131" t="e">
        <f>VLOOKUP(B108,input!$I$3:$J$35,2,FALSE)</f>
        <v>#N/A</v>
      </c>
    </row>
    <row r="109" spans="1:6" ht="30">
      <c r="A109" s="135" t="s">
        <v>223</v>
      </c>
      <c r="B109" s="144" t="s">
        <v>224</v>
      </c>
      <c r="C109" s="149"/>
      <c r="D109" s="165">
        <v>1.0499999523162842</v>
      </c>
      <c r="E109" s="170">
        <f t="shared" si="1"/>
        <v>1.0499999523162842</v>
      </c>
      <c r="F109" s="131" t="e">
        <f>VLOOKUP(B109,input!$I$3:$J$35,2,FALSE)</f>
        <v>#N/A</v>
      </c>
    </row>
    <row r="110" spans="1:6" ht="30">
      <c r="A110" s="135" t="s">
        <v>225</v>
      </c>
      <c r="B110" s="144" t="s">
        <v>226</v>
      </c>
      <c r="C110" s="149" t="s">
        <v>71</v>
      </c>
      <c r="D110" s="168">
        <v>24.906553268432617</v>
      </c>
      <c r="E110" s="170">
        <f t="shared" si="1"/>
        <v>24.906553268432617</v>
      </c>
      <c r="F110" s="131" t="e">
        <f>VLOOKUP(B110,input!$I$3:$J$35,2,FALSE)</f>
        <v>#N/A</v>
      </c>
    </row>
    <row r="111" spans="1:6" ht="30">
      <c r="A111" s="135" t="s">
        <v>227</v>
      </c>
      <c r="B111" s="144" t="s">
        <v>228</v>
      </c>
      <c r="C111" s="149" t="s">
        <v>45</v>
      </c>
      <c r="D111" s="164">
        <v>0</v>
      </c>
      <c r="E111" s="170">
        <f t="shared" si="1"/>
        <v>0</v>
      </c>
      <c r="F111" s="131" t="e">
        <f>VLOOKUP(B111,input!$I$3:$J$35,2,FALSE)</f>
        <v>#N/A</v>
      </c>
    </row>
    <row r="112" spans="1:6" ht="30">
      <c r="A112" s="135" t="s">
        <v>229</v>
      </c>
      <c r="B112" s="144" t="s">
        <v>230</v>
      </c>
      <c r="C112" s="149" t="s">
        <v>45</v>
      </c>
      <c r="D112" s="164">
        <v>0</v>
      </c>
      <c r="E112" s="170">
        <f t="shared" si="1"/>
        <v>0</v>
      </c>
      <c r="F112" s="131" t="e">
        <f>VLOOKUP(B112,input!$I$3:$J$35,2,FALSE)</f>
        <v>#N/A</v>
      </c>
    </row>
    <row r="113" spans="1:6" ht="30">
      <c r="A113" s="135" t="s">
        <v>231</v>
      </c>
      <c r="B113" s="144" t="s">
        <v>232</v>
      </c>
      <c r="C113" s="149" t="s">
        <v>45</v>
      </c>
      <c r="D113" s="168">
        <v>87</v>
      </c>
      <c r="E113" s="170">
        <f t="shared" si="1"/>
        <v>87</v>
      </c>
      <c r="F113" s="131" t="e">
        <f>VLOOKUP(B113,input!$I$3:$J$35,2,FALSE)</f>
        <v>#N/A</v>
      </c>
    </row>
    <row r="114" spans="1:6" ht="30">
      <c r="A114" s="135" t="s">
        <v>233</v>
      </c>
      <c r="B114" s="144" t="s">
        <v>234</v>
      </c>
      <c r="C114" s="149"/>
      <c r="D114" s="167">
        <v>1200</v>
      </c>
      <c r="E114" s="170">
        <f t="shared" si="1"/>
        <v>1200</v>
      </c>
      <c r="F114" s="131" t="e">
        <f>VLOOKUP(B114,input!$I$3:$J$35,2,FALSE)</f>
        <v>#N/A</v>
      </c>
    </row>
    <row r="115" spans="1:6" ht="30">
      <c r="A115" s="135" t="s">
        <v>235</v>
      </c>
      <c r="B115" s="144" t="s">
        <v>236</v>
      </c>
      <c r="C115" s="149"/>
      <c r="D115" s="167">
        <v>1200</v>
      </c>
      <c r="E115" s="170">
        <f t="shared" si="1"/>
        <v>1200</v>
      </c>
      <c r="F115" s="131" t="e">
        <f>VLOOKUP(B115,input!$I$3:$J$35,2,FALSE)</f>
        <v>#N/A</v>
      </c>
    </row>
    <row r="116" spans="1:6" ht="30">
      <c r="A116" s="135" t="s">
        <v>237</v>
      </c>
      <c r="B116" s="144" t="s">
        <v>238</v>
      </c>
      <c r="C116" s="149" t="s">
        <v>45</v>
      </c>
      <c r="D116" s="168">
        <v>99</v>
      </c>
      <c r="E116" s="170">
        <f t="shared" si="1"/>
        <v>99</v>
      </c>
      <c r="F116" s="131" t="e">
        <f>VLOOKUP(B116,input!$I$3:$J$35,2,FALSE)</f>
        <v>#N/A</v>
      </c>
    </row>
    <row r="117" spans="1:6" ht="30">
      <c r="A117" s="135" t="s">
        <v>239</v>
      </c>
      <c r="B117" s="144" t="s">
        <v>240</v>
      </c>
      <c r="C117" s="149"/>
      <c r="D117" s="165">
        <v>1</v>
      </c>
      <c r="E117" s="170">
        <f t="shared" si="1"/>
        <v>1</v>
      </c>
      <c r="F117" s="131" t="e">
        <f>VLOOKUP(B117,input!$I$3:$J$35,2,FALSE)</f>
        <v>#N/A</v>
      </c>
    </row>
    <row r="118" spans="1:6" ht="30">
      <c r="A118" s="135" t="s">
        <v>241</v>
      </c>
      <c r="B118" s="144" t="s">
        <v>242</v>
      </c>
      <c r="C118" s="149" t="s">
        <v>15</v>
      </c>
      <c r="D118" s="165">
        <v>1.2968369722366333</v>
      </c>
      <c r="E118" s="170">
        <f t="shared" si="1"/>
        <v>1.2968369722366333</v>
      </c>
      <c r="F118" s="131" t="e">
        <f>VLOOKUP(B118,input!$I$3:$J$35,2,FALSE)</f>
        <v>#N/A</v>
      </c>
    </row>
    <row r="119" spans="1:6" ht="30">
      <c r="A119" s="135" t="s">
        <v>243</v>
      </c>
      <c r="B119" s="144" t="s">
        <v>244</v>
      </c>
      <c r="C119" s="149" t="s">
        <v>71</v>
      </c>
      <c r="D119" s="164">
        <v>0</v>
      </c>
      <c r="E119" s="170">
        <f t="shared" si="1"/>
        <v>0</v>
      </c>
      <c r="F119" s="131" t="e">
        <f>VLOOKUP(B119,input!$I$3:$J$35,2,FALSE)</f>
        <v>#N/A</v>
      </c>
    </row>
    <row r="120" spans="1:6" ht="30">
      <c r="A120" s="135" t="s">
        <v>245</v>
      </c>
      <c r="B120" s="144" t="s">
        <v>246</v>
      </c>
      <c r="C120" s="149"/>
      <c r="D120" s="167">
        <v>1200</v>
      </c>
      <c r="E120" s="170">
        <f t="shared" si="1"/>
        <v>1200</v>
      </c>
      <c r="F120" s="131" t="e">
        <f>VLOOKUP(B120,input!$I$3:$J$35,2,FALSE)</f>
        <v>#N/A</v>
      </c>
    </row>
    <row r="121" spans="1:6" ht="45">
      <c r="A121" s="135" t="s">
        <v>247</v>
      </c>
      <c r="B121" s="144" t="s">
        <v>248</v>
      </c>
      <c r="C121" s="149" t="s">
        <v>136</v>
      </c>
      <c r="D121" s="168">
        <v>45.204578399658203</v>
      </c>
      <c r="E121" s="170">
        <f t="shared" si="1"/>
        <v>45.204578399658203</v>
      </c>
      <c r="F121" s="131" t="e">
        <f>VLOOKUP(B121,input!$I$3:$J$35,2,FALSE)</f>
        <v>#N/A</v>
      </c>
    </row>
    <row r="122" spans="1:6" ht="45">
      <c r="A122" s="135" t="s">
        <v>249</v>
      </c>
      <c r="B122" s="144" t="s">
        <v>250</v>
      </c>
      <c r="C122" s="149" t="s">
        <v>71</v>
      </c>
      <c r="D122" s="168">
        <v>26.438468933105469</v>
      </c>
      <c r="E122" s="170">
        <f t="shared" si="1"/>
        <v>26.438468933105469</v>
      </c>
      <c r="F122" s="131" t="e">
        <f>VLOOKUP(B122,input!$I$3:$J$35,2,FALSE)</f>
        <v>#N/A</v>
      </c>
    </row>
    <row r="123" spans="1:6" ht="30">
      <c r="A123" s="135" t="s">
        <v>251</v>
      </c>
      <c r="B123" s="144" t="s">
        <v>252</v>
      </c>
      <c r="C123" s="149"/>
      <c r="D123" s="165">
        <v>1.0499999523162842</v>
      </c>
      <c r="E123" s="170">
        <f t="shared" si="1"/>
        <v>1.0499999523162842</v>
      </c>
      <c r="F123" s="131" t="e">
        <f>VLOOKUP(B123,input!$I$3:$J$35,2,FALSE)</f>
        <v>#N/A</v>
      </c>
    </row>
    <row r="124" spans="1:6" ht="30">
      <c r="A124" s="135" t="s">
        <v>253</v>
      </c>
      <c r="B124" s="144" t="s">
        <v>254</v>
      </c>
      <c r="C124" s="149" t="s">
        <v>71</v>
      </c>
      <c r="D124" s="168">
        <v>38.60498046875</v>
      </c>
      <c r="E124" s="170">
        <f t="shared" si="1"/>
        <v>38.60498046875</v>
      </c>
      <c r="F124" s="131" t="e">
        <f>VLOOKUP(B124,input!$I$3:$J$35,2,FALSE)</f>
        <v>#N/A</v>
      </c>
    </row>
    <row r="125" spans="1:6" ht="30">
      <c r="A125" s="135" t="s">
        <v>255</v>
      </c>
      <c r="B125" s="144" t="s">
        <v>256</v>
      </c>
      <c r="C125" s="149" t="s">
        <v>45</v>
      </c>
      <c r="D125" s="164">
        <v>0</v>
      </c>
      <c r="E125" s="170">
        <f t="shared" si="1"/>
        <v>0</v>
      </c>
      <c r="F125" s="131" t="e">
        <f>VLOOKUP(B125,input!$I$3:$J$35,2,FALSE)</f>
        <v>#N/A</v>
      </c>
    </row>
    <row r="126" spans="1:6" ht="30">
      <c r="A126" s="135" t="s">
        <v>257</v>
      </c>
      <c r="B126" s="144" t="s">
        <v>258</v>
      </c>
      <c r="C126" s="149" t="s">
        <v>45</v>
      </c>
      <c r="D126" s="164">
        <v>0</v>
      </c>
      <c r="E126" s="170">
        <f t="shared" si="1"/>
        <v>0</v>
      </c>
      <c r="F126" s="131" t="e">
        <f>VLOOKUP(B126,input!$I$3:$J$35,2,FALSE)</f>
        <v>#N/A</v>
      </c>
    </row>
    <row r="127" spans="1:6" ht="30">
      <c r="A127" s="135" t="s">
        <v>259</v>
      </c>
      <c r="B127" s="144" t="s">
        <v>260</v>
      </c>
      <c r="C127" s="149" t="s">
        <v>45</v>
      </c>
      <c r="D127" s="168">
        <v>87</v>
      </c>
      <c r="E127" s="170">
        <f t="shared" si="1"/>
        <v>87</v>
      </c>
      <c r="F127" s="131" t="e">
        <f>VLOOKUP(B127,input!$I$3:$J$35,2,FALSE)</f>
        <v>#N/A</v>
      </c>
    </row>
    <row r="128" spans="1:6" ht="30">
      <c r="A128" s="135" t="s">
        <v>261</v>
      </c>
      <c r="B128" s="144" t="s">
        <v>262</v>
      </c>
      <c r="C128" s="149"/>
      <c r="D128" s="167">
        <v>1200</v>
      </c>
      <c r="E128" s="170">
        <f t="shared" si="1"/>
        <v>1200</v>
      </c>
      <c r="F128" s="131" t="e">
        <f>VLOOKUP(B128,input!$I$3:$J$35,2,FALSE)</f>
        <v>#N/A</v>
      </c>
    </row>
    <row r="129" spans="1:6" ht="30">
      <c r="A129" s="135" t="s">
        <v>263</v>
      </c>
      <c r="B129" s="144" t="s">
        <v>264</v>
      </c>
      <c r="C129" s="149"/>
      <c r="D129" s="167">
        <v>1200</v>
      </c>
      <c r="E129" s="170">
        <f t="shared" si="1"/>
        <v>1200</v>
      </c>
      <c r="F129" s="131" t="e">
        <f>VLOOKUP(B129,input!$I$3:$J$35,2,FALSE)</f>
        <v>#N/A</v>
      </c>
    </row>
    <row r="130" spans="1:6" ht="30">
      <c r="A130" s="135" t="s">
        <v>265</v>
      </c>
      <c r="B130" s="144" t="s">
        <v>266</v>
      </c>
      <c r="C130" s="149" t="s">
        <v>45</v>
      </c>
      <c r="D130" s="167">
        <v>100</v>
      </c>
      <c r="E130" s="170">
        <f t="shared" si="1"/>
        <v>100</v>
      </c>
      <c r="F130" s="131" t="e">
        <f>VLOOKUP(B130,input!$I$3:$J$35,2,FALSE)</f>
        <v>#N/A</v>
      </c>
    </row>
    <row r="131" spans="1:6" ht="30">
      <c r="A131" s="135" t="s">
        <v>267</v>
      </c>
      <c r="B131" s="144" t="s">
        <v>268</v>
      </c>
      <c r="C131" s="149"/>
      <c r="D131" s="165">
        <v>1</v>
      </c>
      <c r="E131" s="170">
        <f t="shared" si="1"/>
        <v>1</v>
      </c>
      <c r="F131" s="131" t="e">
        <f>VLOOKUP(B131,input!$I$3:$J$35,2,FALSE)</f>
        <v>#N/A</v>
      </c>
    </row>
    <row r="132" spans="1:6" ht="30">
      <c r="A132" s="135" t="s">
        <v>269</v>
      </c>
      <c r="B132" s="144" t="s">
        <v>270</v>
      </c>
      <c r="C132" s="149" t="s">
        <v>15</v>
      </c>
      <c r="D132" s="164">
        <v>0</v>
      </c>
      <c r="E132" s="170">
        <f t="shared" si="1"/>
        <v>0</v>
      </c>
      <c r="F132" s="131" t="e">
        <f>VLOOKUP(B132,input!$I$3:$J$35,2,FALSE)</f>
        <v>#N/A</v>
      </c>
    </row>
    <row r="133" spans="1:6" ht="30">
      <c r="A133" s="135" t="s">
        <v>271</v>
      </c>
      <c r="B133" s="144" t="s">
        <v>272</v>
      </c>
      <c r="C133" s="149" t="s">
        <v>71</v>
      </c>
      <c r="D133" s="164">
        <v>0</v>
      </c>
      <c r="E133" s="170">
        <f t="shared" si="1"/>
        <v>0</v>
      </c>
      <c r="F133" s="131" t="e">
        <f>VLOOKUP(B133,input!$I$3:$J$35,2,FALSE)</f>
        <v>#N/A</v>
      </c>
    </row>
    <row r="134" spans="1:6" ht="30">
      <c r="A134" s="135" t="s">
        <v>273</v>
      </c>
      <c r="B134" s="144" t="s">
        <v>274</v>
      </c>
      <c r="C134" s="149"/>
      <c r="D134" s="167">
        <v>1200</v>
      </c>
      <c r="E134" s="170">
        <f t="shared" si="1"/>
        <v>1200</v>
      </c>
      <c r="F134" s="131" t="e">
        <f>VLOOKUP(B134,input!$I$3:$J$35,2,FALSE)</f>
        <v>#N/A</v>
      </c>
    </row>
    <row r="135" spans="1:6" ht="45">
      <c r="A135" s="135" t="s">
        <v>275</v>
      </c>
      <c r="B135" s="144" t="s">
        <v>276</v>
      </c>
      <c r="C135" s="149" t="s">
        <v>136</v>
      </c>
      <c r="D135" s="167">
        <v>291.50485229492187</v>
      </c>
      <c r="E135" s="170">
        <f t="shared" si="1"/>
        <v>291.50485229492187</v>
      </c>
      <c r="F135" s="131" t="e">
        <f>VLOOKUP(B135,input!$I$3:$J$35,2,FALSE)</f>
        <v>#N/A</v>
      </c>
    </row>
    <row r="136" spans="1:6" ht="45">
      <c r="A136" s="135" t="s">
        <v>277</v>
      </c>
      <c r="B136" s="144" t="s">
        <v>278</v>
      </c>
      <c r="C136" s="149" t="s">
        <v>71</v>
      </c>
      <c r="D136" s="168">
        <v>59.094333648681641</v>
      </c>
      <c r="E136" s="170">
        <f t="shared" si="1"/>
        <v>59.094333648681641</v>
      </c>
      <c r="F136" s="131" t="e">
        <f>VLOOKUP(B136,input!$I$3:$J$35,2,FALSE)</f>
        <v>#N/A</v>
      </c>
    </row>
    <row r="137" spans="1:6" ht="30">
      <c r="A137" s="135" t="s">
        <v>279</v>
      </c>
      <c r="B137" s="144" t="s">
        <v>280</v>
      </c>
      <c r="C137" s="149"/>
      <c r="D137" s="165">
        <v>1.0499999523162842</v>
      </c>
      <c r="E137" s="170">
        <f t="shared" ref="E137:E200" si="2">_xlfn.IFNA(F137,D137)</f>
        <v>1.0499999523162842</v>
      </c>
      <c r="F137" s="131" t="e">
        <f>VLOOKUP(B137,input!$I$3:$J$35,2,FALSE)</f>
        <v>#N/A</v>
      </c>
    </row>
    <row r="138" spans="1:6" ht="30">
      <c r="A138" s="135" t="s">
        <v>281</v>
      </c>
      <c r="B138" s="144" t="s">
        <v>282</v>
      </c>
      <c r="C138" s="149" t="s">
        <v>42</v>
      </c>
      <c r="D138" s="165">
        <v>7.7899999618530273</v>
      </c>
      <c r="E138" s="170">
        <f t="shared" si="2"/>
        <v>7.7899999618530273</v>
      </c>
      <c r="F138" s="131" t="e">
        <f>VLOOKUP(B138,input!$I$3:$J$35,2,FALSE)</f>
        <v>#N/A</v>
      </c>
    </row>
    <row r="139" spans="1:6" ht="30">
      <c r="A139" s="135" t="s">
        <v>283</v>
      </c>
      <c r="B139" s="144" t="s">
        <v>284</v>
      </c>
      <c r="C139" s="149" t="s">
        <v>42</v>
      </c>
      <c r="D139" s="168">
        <v>10</v>
      </c>
      <c r="E139" s="170">
        <f t="shared" si="2"/>
        <v>10</v>
      </c>
      <c r="F139" s="131" t="e">
        <f>VLOOKUP(B139,input!$I$3:$J$35,2,FALSE)</f>
        <v>#N/A</v>
      </c>
    </row>
    <row r="140" spans="1:6" ht="30">
      <c r="A140" s="135" t="s">
        <v>285</v>
      </c>
      <c r="B140" s="144" t="s">
        <v>286</v>
      </c>
      <c r="C140" s="149" t="s">
        <v>42</v>
      </c>
      <c r="D140" s="169">
        <v>0.55555558204650879</v>
      </c>
      <c r="E140" s="170">
        <f t="shared" si="2"/>
        <v>0.55555558204650879</v>
      </c>
      <c r="F140" s="131" t="e">
        <f>VLOOKUP(B140,input!$I$3:$J$35,2,FALSE)</f>
        <v>#N/A</v>
      </c>
    </row>
    <row r="141" spans="1:6" ht="30">
      <c r="A141" s="135" t="s">
        <v>287</v>
      </c>
      <c r="B141" s="144" t="s">
        <v>288</v>
      </c>
      <c r="C141" s="149" t="s">
        <v>50</v>
      </c>
      <c r="D141" s="169">
        <v>0.20999999344348907</v>
      </c>
      <c r="E141" s="170">
        <f t="shared" si="2"/>
        <v>0.20999999344348907</v>
      </c>
      <c r="F141" s="131" t="e">
        <f>VLOOKUP(B141,input!$I$3:$J$35,2,FALSE)</f>
        <v>#N/A</v>
      </c>
    </row>
    <row r="142" spans="1:6" ht="30">
      <c r="A142" s="135" t="s">
        <v>289</v>
      </c>
      <c r="B142" s="144" t="s">
        <v>290</v>
      </c>
      <c r="C142" s="149" t="s">
        <v>42</v>
      </c>
      <c r="D142" s="165">
        <v>2</v>
      </c>
      <c r="E142" s="170">
        <f t="shared" si="2"/>
        <v>2</v>
      </c>
      <c r="F142" s="131" t="e">
        <f>VLOOKUP(B142,input!$I$3:$J$35,2,FALSE)</f>
        <v>#N/A</v>
      </c>
    </row>
    <row r="143" spans="1:6" ht="30">
      <c r="A143" s="135" t="s">
        <v>291</v>
      </c>
      <c r="B143" s="144" t="s">
        <v>292</v>
      </c>
      <c r="C143" s="149" t="s">
        <v>42</v>
      </c>
      <c r="D143" s="165">
        <v>-3.0199999809265137</v>
      </c>
      <c r="E143" s="170">
        <f t="shared" si="2"/>
        <v>-3.0199999809265137</v>
      </c>
      <c r="F143" s="131" t="e">
        <f>VLOOKUP(B143,input!$I$3:$J$35,2,FALSE)</f>
        <v>#N/A</v>
      </c>
    </row>
    <row r="144" spans="1:6" ht="30">
      <c r="A144" s="135" t="s">
        <v>293</v>
      </c>
      <c r="B144" s="144" t="s">
        <v>294</v>
      </c>
      <c r="C144" s="149" t="s">
        <v>42</v>
      </c>
      <c r="D144" s="168">
        <v>20</v>
      </c>
      <c r="E144" s="170">
        <f t="shared" si="2"/>
        <v>20</v>
      </c>
      <c r="F144" s="131" t="e">
        <f>VLOOKUP(B144,input!$I$3:$J$35,2,FALSE)</f>
        <v>#N/A</v>
      </c>
    </row>
    <row r="145" spans="1:6" ht="30">
      <c r="A145" s="135" t="s">
        <v>295</v>
      </c>
      <c r="B145" s="144" t="s">
        <v>296</v>
      </c>
      <c r="C145" s="149" t="s">
        <v>42</v>
      </c>
      <c r="D145" s="165">
        <v>9.6999998092651367</v>
      </c>
      <c r="E145" s="170">
        <f t="shared" si="2"/>
        <v>9.6999998092651367</v>
      </c>
      <c r="F145" s="131" t="e">
        <f>VLOOKUP(B145,input!$I$3:$J$35,2,FALSE)</f>
        <v>#N/A</v>
      </c>
    </row>
    <row r="146" spans="1:6" ht="30">
      <c r="A146" s="135" t="s">
        <v>297</v>
      </c>
      <c r="B146" s="144" t="s">
        <v>298</v>
      </c>
      <c r="C146" s="149" t="s">
        <v>50</v>
      </c>
      <c r="D146" s="169">
        <v>0.2199999988079071</v>
      </c>
      <c r="E146" s="170">
        <f t="shared" si="2"/>
        <v>0.2199999988079071</v>
      </c>
      <c r="F146" s="131" t="e">
        <f>VLOOKUP(B146,input!$I$3:$J$35,2,FALSE)</f>
        <v>#N/A</v>
      </c>
    </row>
    <row r="147" spans="1:6" ht="30">
      <c r="A147" s="135" t="s">
        <v>299</v>
      </c>
      <c r="B147" s="144" t="s">
        <v>300</v>
      </c>
      <c r="C147" s="149" t="s">
        <v>42</v>
      </c>
      <c r="D147" s="169">
        <v>0.27777779102325439</v>
      </c>
      <c r="E147" s="170">
        <f t="shared" si="2"/>
        <v>0.27777779102325439</v>
      </c>
      <c r="F147" s="131" t="e">
        <f>VLOOKUP(B147,input!$I$3:$J$35,2,FALSE)</f>
        <v>#N/A</v>
      </c>
    </row>
    <row r="148" spans="1:6" ht="30">
      <c r="A148" s="135" t="s">
        <v>301</v>
      </c>
      <c r="B148" s="144" t="s">
        <v>302</v>
      </c>
      <c r="C148" s="149" t="s">
        <v>42</v>
      </c>
      <c r="D148" s="165">
        <v>-1.3400000333786011</v>
      </c>
      <c r="E148" s="170">
        <f t="shared" si="2"/>
        <v>-1.3400000333786011</v>
      </c>
      <c r="F148" s="131" t="e">
        <f>VLOOKUP(B148,input!$I$3:$J$35,2,FALSE)</f>
        <v>#N/A</v>
      </c>
    </row>
    <row r="149" spans="1:6" ht="30">
      <c r="A149" s="135" t="s">
        <v>303</v>
      </c>
      <c r="B149" s="144" t="s">
        <v>304</v>
      </c>
      <c r="C149" s="149" t="s">
        <v>42</v>
      </c>
      <c r="D149" s="168">
        <v>20</v>
      </c>
      <c r="E149" s="170">
        <f t="shared" si="2"/>
        <v>20</v>
      </c>
      <c r="F149" s="131" t="e">
        <f>VLOOKUP(B149,input!$I$3:$J$35,2,FALSE)</f>
        <v>#N/A</v>
      </c>
    </row>
    <row r="150" spans="1:6" ht="30">
      <c r="A150" s="135" t="s">
        <v>305</v>
      </c>
      <c r="B150" s="144" t="s">
        <v>306</v>
      </c>
      <c r="C150" s="149" t="s">
        <v>42</v>
      </c>
      <c r="D150" s="165">
        <v>6.2399997711181641</v>
      </c>
      <c r="E150" s="170">
        <f t="shared" si="2"/>
        <v>6.2399997711181641</v>
      </c>
      <c r="F150" s="131" t="e">
        <f>VLOOKUP(B150,input!$I$3:$J$35,2,FALSE)</f>
        <v>#N/A</v>
      </c>
    </row>
    <row r="151" spans="1:6" ht="30">
      <c r="A151" s="135" t="s">
        <v>307</v>
      </c>
      <c r="B151" s="144" t="s">
        <v>308</v>
      </c>
      <c r="C151" s="149" t="s">
        <v>50</v>
      </c>
      <c r="D151" s="169">
        <v>0.20999999344348907</v>
      </c>
      <c r="E151" s="170">
        <f t="shared" si="2"/>
        <v>0.20999999344348907</v>
      </c>
      <c r="F151" s="131" t="e">
        <f>VLOOKUP(B151,input!$I$3:$J$35,2,FALSE)</f>
        <v>#N/A</v>
      </c>
    </row>
    <row r="152" spans="1:6" ht="30">
      <c r="A152" s="135" t="s">
        <v>309</v>
      </c>
      <c r="B152" s="144" t="s">
        <v>310</v>
      </c>
      <c r="C152" s="149" t="s">
        <v>42</v>
      </c>
      <c r="D152" s="169">
        <v>0.27777779102325439</v>
      </c>
      <c r="E152" s="170">
        <f t="shared" si="2"/>
        <v>0.27777779102325439</v>
      </c>
      <c r="F152" s="131" t="e">
        <f>VLOOKUP(B152,input!$I$3:$J$35,2,FALSE)</f>
        <v>#N/A</v>
      </c>
    </row>
    <row r="153" spans="1:6" ht="30">
      <c r="A153" s="135" t="s">
        <v>311</v>
      </c>
      <c r="B153" s="144" t="s">
        <v>312</v>
      </c>
      <c r="C153" s="149" t="s">
        <v>42</v>
      </c>
      <c r="D153" s="169">
        <v>-0.68000000715255737</v>
      </c>
      <c r="E153" s="170">
        <f t="shared" si="2"/>
        <v>-0.68000000715255737</v>
      </c>
      <c r="F153" s="131" t="e">
        <f>VLOOKUP(B153,input!$I$3:$J$35,2,FALSE)</f>
        <v>#N/A</v>
      </c>
    </row>
    <row r="154" spans="1:6" ht="30">
      <c r="A154" s="135" t="s">
        <v>313</v>
      </c>
      <c r="B154" s="144" t="s">
        <v>314</v>
      </c>
      <c r="C154" s="149" t="s">
        <v>42</v>
      </c>
      <c r="D154" s="165">
        <v>1.309999942779541</v>
      </c>
      <c r="E154" s="170">
        <f t="shared" si="2"/>
        <v>1.309999942779541</v>
      </c>
      <c r="F154" s="131" t="e">
        <f>VLOOKUP(B154,input!$I$3:$J$35,2,FALSE)</f>
        <v>#N/A</v>
      </c>
    </row>
    <row r="155" spans="1:6" ht="30">
      <c r="A155" s="135" t="s">
        <v>315</v>
      </c>
      <c r="B155" s="144" t="s">
        <v>316</v>
      </c>
      <c r="C155" s="149" t="s">
        <v>50</v>
      </c>
      <c r="D155" s="169">
        <v>0.41367900371551514</v>
      </c>
      <c r="E155" s="170">
        <f t="shared" si="2"/>
        <v>0.41367900371551514</v>
      </c>
      <c r="F155" s="131" t="e">
        <f>VLOOKUP(B155,input!$I$3:$J$35,2,FALSE)</f>
        <v>#N/A</v>
      </c>
    </row>
    <row r="156" spans="1:6" ht="30">
      <c r="A156" s="135" t="s">
        <v>317</v>
      </c>
      <c r="B156" s="144" t="s">
        <v>318</v>
      </c>
      <c r="C156" s="149" t="s">
        <v>42</v>
      </c>
      <c r="D156" s="165">
        <v>2</v>
      </c>
      <c r="E156" s="170">
        <f t="shared" si="2"/>
        <v>2</v>
      </c>
      <c r="F156" s="131" t="e">
        <f>VLOOKUP(B156,input!$I$3:$J$35,2,FALSE)</f>
        <v>#N/A</v>
      </c>
    </row>
    <row r="157" spans="1:6" ht="30">
      <c r="A157" s="135" t="s">
        <v>319</v>
      </c>
      <c r="B157" s="144" t="s">
        <v>320</v>
      </c>
      <c r="C157" s="149" t="s">
        <v>42</v>
      </c>
      <c r="D157" s="165">
        <v>1.6399999856948853</v>
      </c>
      <c r="E157" s="170">
        <f t="shared" si="2"/>
        <v>1.6399999856948853</v>
      </c>
      <c r="F157" s="131" t="e">
        <f>VLOOKUP(B157,input!$I$3:$J$35,2,FALSE)</f>
        <v>#N/A</v>
      </c>
    </row>
    <row r="158" spans="1:6" ht="30">
      <c r="A158" s="135" t="s">
        <v>321</v>
      </c>
      <c r="B158" s="144" t="s">
        <v>322</v>
      </c>
      <c r="C158" s="149" t="s">
        <v>42</v>
      </c>
      <c r="D158" s="165">
        <v>2.5799999237060547</v>
      </c>
      <c r="E158" s="170">
        <f t="shared" si="2"/>
        <v>2.5799999237060547</v>
      </c>
      <c r="F158" s="131" t="e">
        <f>VLOOKUP(B158,input!$I$3:$J$35,2,FALSE)</f>
        <v>#N/A</v>
      </c>
    </row>
    <row r="159" spans="1:6" ht="30">
      <c r="A159" s="135" t="s">
        <v>323</v>
      </c>
      <c r="B159" s="144" t="s">
        <v>324</v>
      </c>
      <c r="C159" s="149" t="s">
        <v>50</v>
      </c>
      <c r="D159" s="169">
        <v>0.41367900371551514</v>
      </c>
      <c r="E159" s="170">
        <f t="shared" si="2"/>
        <v>0.41367900371551514</v>
      </c>
      <c r="F159" s="131" t="e">
        <f>VLOOKUP(B159,input!$I$3:$J$35,2,FALSE)</f>
        <v>#N/A</v>
      </c>
    </row>
    <row r="160" spans="1:6" ht="30">
      <c r="A160" s="135" t="s">
        <v>325</v>
      </c>
      <c r="B160" s="144" t="s">
        <v>326</v>
      </c>
      <c r="C160" s="149" t="s">
        <v>42</v>
      </c>
      <c r="D160" s="165">
        <v>2</v>
      </c>
      <c r="E160" s="170">
        <f t="shared" si="2"/>
        <v>2</v>
      </c>
      <c r="F160" s="131" t="e">
        <f>VLOOKUP(B160,input!$I$3:$J$35,2,FALSE)</f>
        <v>#N/A</v>
      </c>
    </row>
    <row r="161" spans="1:6" ht="30">
      <c r="A161" s="135" t="s">
        <v>327</v>
      </c>
      <c r="B161" s="144" t="s">
        <v>328</v>
      </c>
      <c r="C161" s="149" t="s">
        <v>42</v>
      </c>
      <c r="D161" s="165">
        <v>8.9799995422363281</v>
      </c>
      <c r="E161" s="170">
        <f t="shared" si="2"/>
        <v>8.9799995422363281</v>
      </c>
      <c r="F161" s="131" t="e">
        <f>VLOOKUP(B161,input!$I$3:$J$35,2,FALSE)</f>
        <v>#N/A</v>
      </c>
    </row>
    <row r="162" spans="1:6" ht="30">
      <c r="A162" s="135" t="s">
        <v>329</v>
      </c>
      <c r="B162" s="144" t="s">
        <v>330</v>
      </c>
      <c r="C162" s="149" t="s">
        <v>42</v>
      </c>
      <c r="D162" s="165">
        <v>2.7999999523162842</v>
      </c>
      <c r="E162" s="170">
        <f t="shared" si="2"/>
        <v>2.7999999523162842</v>
      </c>
      <c r="F162" s="131" t="e">
        <f>VLOOKUP(B162,input!$I$3:$J$35,2,FALSE)</f>
        <v>#N/A</v>
      </c>
    </row>
    <row r="163" spans="1:6" ht="30">
      <c r="A163" s="135" t="s">
        <v>331</v>
      </c>
      <c r="B163" s="144" t="s">
        <v>332</v>
      </c>
      <c r="C163" s="149" t="s">
        <v>50</v>
      </c>
      <c r="D163" s="169">
        <v>0.41367900371551514</v>
      </c>
      <c r="E163" s="170">
        <f t="shared" si="2"/>
        <v>0.41367900371551514</v>
      </c>
      <c r="F163" s="131" t="e">
        <f>VLOOKUP(B163,input!$I$3:$J$35,2,FALSE)</f>
        <v>#N/A</v>
      </c>
    </row>
    <row r="164" spans="1:6" ht="30">
      <c r="A164" s="135" t="s">
        <v>333</v>
      </c>
      <c r="B164" s="144" t="s">
        <v>334</v>
      </c>
      <c r="C164" s="149" t="s">
        <v>42</v>
      </c>
      <c r="D164" s="165">
        <v>2</v>
      </c>
      <c r="E164" s="170">
        <f t="shared" si="2"/>
        <v>2</v>
      </c>
      <c r="F164" s="131" t="e">
        <f>VLOOKUP(B164,input!$I$3:$J$35,2,FALSE)</f>
        <v>#N/A</v>
      </c>
    </row>
    <row r="165" spans="1:6" ht="30">
      <c r="A165" s="135" t="s">
        <v>335</v>
      </c>
      <c r="B165" s="144" t="s">
        <v>336</v>
      </c>
      <c r="C165" s="149" t="s">
        <v>42</v>
      </c>
      <c r="D165" s="165">
        <v>2.1099998950958252</v>
      </c>
      <c r="E165" s="170">
        <f t="shared" si="2"/>
        <v>2.1099998950958252</v>
      </c>
      <c r="F165" s="131" t="e">
        <f>VLOOKUP(B165,input!$I$3:$J$35,2,FALSE)</f>
        <v>#N/A</v>
      </c>
    </row>
    <row r="166" spans="1:6" ht="30">
      <c r="A166" s="135" t="s">
        <v>337</v>
      </c>
      <c r="B166" s="144" t="s">
        <v>338</v>
      </c>
      <c r="C166" s="149" t="s">
        <v>42</v>
      </c>
      <c r="D166" s="165">
        <v>5.8600001335144043</v>
      </c>
      <c r="E166" s="170">
        <f t="shared" si="2"/>
        <v>5.8600001335144043</v>
      </c>
      <c r="F166" s="131" t="e">
        <f>VLOOKUP(B166,input!$I$3:$J$35,2,FALSE)</f>
        <v>#N/A</v>
      </c>
    </row>
    <row r="167" spans="1:6" ht="30">
      <c r="A167" s="135" t="s">
        <v>339</v>
      </c>
      <c r="B167" s="144" t="s">
        <v>340</v>
      </c>
      <c r="C167" s="149" t="s">
        <v>50</v>
      </c>
      <c r="D167" s="169">
        <v>0.41367900371551514</v>
      </c>
      <c r="E167" s="170">
        <f t="shared" si="2"/>
        <v>0.41367900371551514</v>
      </c>
      <c r="F167" s="131" t="e">
        <f>VLOOKUP(B167,input!$I$3:$J$35,2,FALSE)</f>
        <v>#N/A</v>
      </c>
    </row>
    <row r="168" spans="1:6" ht="30">
      <c r="A168" s="135" t="s">
        <v>341</v>
      </c>
      <c r="B168" s="144" t="s">
        <v>342</v>
      </c>
      <c r="C168" s="149" t="s">
        <v>42</v>
      </c>
      <c r="D168" s="165">
        <v>2</v>
      </c>
      <c r="E168" s="170">
        <f t="shared" si="2"/>
        <v>2</v>
      </c>
      <c r="F168" s="131" t="e">
        <f>VLOOKUP(B168,input!$I$3:$J$35,2,FALSE)</f>
        <v>#N/A</v>
      </c>
    </row>
    <row r="169" spans="1:6" ht="30">
      <c r="A169" s="135" t="s">
        <v>343</v>
      </c>
      <c r="B169" s="144" t="s">
        <v>344</v>
      </c>
      <c r="C169" s="149" t="s">
        <v>50</v>
      </c>
      <c r="D169" s="165">
        <v>1.0135135650634766</v>
      </c>
      <c r="E169" s="170">
        <f t="shared" si="2"/>
        <v>1.0135135650634766</v>
      </c>
      <c r="F169" s="131" t="e">
        <f>VLOOKUP(B169,input!$I$3:$J$35,2,FALSE)</f>
        <v>#N/A</v>
      </c>
    </row>
    <row r="170" spans="1:6" ht="30">
      <c r="A170" s="135" t="s">
        <v>345</v>
      </c>
      <c r="B170" s="144" t="s">
        <v>346</v>
      </c>
      <c r="C170" s="149" t="s">
        <v>42</v>
      </c>
      <c r="D170" s="168">
        <v>29.999990463256836</v>
      </c>
      <c r="E170" s="170">
        <f t="shared" si="2"/>
        <v>29.999990463256836</v>
      </c>
      <c r="F170" s="131" t="e">
        <f>VLOOKUP(B170,input!$I$3:$J$35,2,FALSE)</f>
        <v>#N/A</v>
      </c>
    </row>
    <row r="171" spans="1:6">
      <c r="A171" s="135" t="s">
        <v>347</v>
      </c>
      <c r="B171" s="144" t="s">
        <v>348</v>
      </c>
      <c r="C171" s="149" t="s">
        <v>20</v>
      </c>
      <c r="D171" s="167">
        <v>215</v>
      </c>
      <c r="E171" s="170">
        <f t="shared" si="2"/>
        <v>215</v>
      </c>
      <c r="F171" s="131" t="e">
        <f>VLOOKUP(B171,input!$I$3:$J$35,2,FALSE)</f>
        <v>#N/A</v>
      </c>
    </row>
    <row r="172" spans="1:6">
      <c r="A172" s="135" t="s">
        <v>349</v>
      </c>
      <c r="B172" s="144" t="s">
        <v>350</v>
      </c>
      <c r="C172" s="149"/>
      <c r="D172" s="141" t="s">
        <v>351</v>
      </c>
      <c r="E172" s="170" t="str">
        <f t="shared" si="2"/>
        <v>23/10/2020</v>
      </c>
      <c r="F172" s="131" t="e">
        <f>VLOOKUP(B172,input!$I$3:$J$35,2,FALSE)</f>
        <v>#N/A</v>
      </c>
    </row>
    <row r="173" spans="1:6" ht="30">
      <c r="A173" s="135" t="s">
        <v>352</v>
      </c>
      <c r="B173" s="144" t="s">
        <v>353</v>
      </c>
      <c r="C173" s="149" t="s">
        <v>45</v>
      </c>
      <c r="D173" s="168">
        <v>31.870000839233398</v>
      </c>
      <c r="E173" s="170">
        <f t="shared" si="2"/>
        <v>25</v>
      </c>
      <c r="F173" s="131">
        <f>VLOOKUP(B173,input!$I$3:$J$35,2,FALSE)</f>
        <v>25</v>
      </c>
    </row>
    <row r="174" spans="1:6">
      <c r="A174" s="135" t="s">
        <v>354</v>
      </c>
      <c r="B174" s="144" t="s">
        <v>355</v>
      </c>
      <c r="C174" s="149" t="s">
        <v>45</v>
      </c>
      <c r="D174" s="168">
        <v>44.779998779296875</v>
      </c>
      <c r="E174" s="170">
        <f t="shared" si="2"/>
        <v>44.779998779296875</v>
      </c>
      <c r="F174" s="131" t="e">
        <f>VLOOKUP(B174,input!$I$3:$J$35,2,FALSE)</f>
        <v>#N/A</v>
      </c>
    </row>
    <row r="175" spans="1:6">
      <c r="A175" s="135" t="s">
        <v>356</v>
      </c>
      <c r="B175" s="144" t="s">
        <v>357</v>
      </c>
      <c r="C175" s="149" t="s">
        <v>45</v>
      </c>
      <c r="D175" s="165">
        <v>3.2400000095367432</v>
      </c>
      <c r="E175" s="170">
        <f t="shared" si="2"/>
        <v>3.2400000095367432</v>
      </c>
      <c r="F175" s="131" t="e">
        <f>VLOOKUP(B175,input!$I$3:$J$35,2,FALSE)</f>
        <v>#N/A</v>
      </c>
    </row>
    <row r="176" spans="1:6" ht="30">
      <c r="A176" s="135" t="s">
        <v>358</v>
      </c>
      <c r="B176" s="144" t="s">
        <v>359</v>
      </c>
      <c r="C176" s="149" t="s">
        <v>45</v>
      </c>
      <c r="D176" s="169">
        <v>0.63999998569488525</v>
      </c>
      <c r="E176" s="170">
        <f t="shared" si="2"/>
        <v>0.63999998569488525</v>
      </c>
      <c r="F176" s="131" t="e">
        <f>VLOOKUP(B176,input!$I$3:$J$35,2,FALSE)</f>
        <v>#N/A</v>
      </c>
    </row>
    <row r="177" spans="1:6" ht="30">
      <c r="A177" s="135" t="s">
        <v>360</v>
      </c>
      <c r="B177" s="144" t="s">
        <v>361</v>
      </c>
      <c r="C177" s="149" t="s">
        <v>45</v>
      </c>
      <c r="D177" s="164">
        <v>0</v>
      </c>
      <c r="E177" s="170">
        <f t="shared" si="2"/>
        <v>0</v>
      </c>
      <c r="F177" s="131" t="e">
        <f>VLOOKUP(B177,input!$I$3:$J$35,2,FALSE)</f>
        <v>#N/A</v>
      </c>
    </row>
    <row r="178" spans="1:6">
      <c r="A178" s="135" t="s">
        <v>362</v>
      </c>
      <c r="B178" s="144" t="s">
        <v>363</v>
      </c>
      <c r="C178" s="149" t="s">
        <v>45</v>
      </c>
      <c r="D178" s="169">
        <v>0.28999999165534973</v>
      </c>
      <c r="E178" s="170">
        <f t="shared" si="2"/>
        <v>0.28999999165534973</v>
      </c>
      <c r="F178" s="131" t="e">
        <f>VLOOKUP(B178,input!$I$3:$J$35,2,FALSE)</f>
        <v>#N/A</v>
      </c>
    </row>
    <row r="179" spans="1:6" ht="30">
      <c r="A179" s="135" t="s">
        <v>364</v>
      </c>
      <c r="B179" s="144" t="s">
        <v>365</v>
      </c>
      <c r="C179" s="149" t="s">
        <v>45</v>
      </c>
      <c r="D179" s="168">
        <v>13.500000953674316</v>
      </c>
      <c r="E179" s="170">
        <f t="shared" si="2"/>
        <v>13.500000953674316</v>
      </c>
      <c r="F179" s="131" t="e">
        <f>VLOOKUP(B179,input!$I$3:$J$35,2,FALSE)</f>
        <v>#N/A</v>
      </c>
    </row>
    <row r="180" spans="1:6">
      <c r="A180" s="135" t="s">
        <v>366</v>
      </c>
      <c r="B180" s="144" t="s">
        <v>367</v>
      </c>
      <c r="C180" s="149" t="s">
        <v>368</v>
      </c>
      <c r="D180" s="164">
        <v>17580.369140625</v>
      </c>
      <c r="E180" s="170">
        <f t="shared" si="2"/>
        <v>17584.560000000001</v>
      </c>
      <c r="F180" s="131">
        <f>VLOOKUP(B180,input!$I$3:$J$35,2,FALSE)</f>
        <v>17584.560000000001</v>
      </c>
    </row>
    <row r="181" spans="1:6" ht="30">
      <c r="A181" s="135" t="s">
        <v>369</v>
      </c>
      <c r="B181" s="144" t="s">
        <v>370</v>
      </c>
      <c r="C181" s="149" t="s">
        <v>45</v>
      </c>
      <c r="D181" s="168">
        <v>32.189998626708984</v>
      </c>
      <c r="E181" s="170">
        <f t="shared" si="2"/>
        <v>32.189998626708984</v>
      </c>
      <c r="F181" s="131" t="e">
        <f>VLOOKUP(B181,input!$I$3:$J$35,2,FALSE)</f>
        <v>#N/A</v>
      </c>
    </row>
    <row r="182" spans="1:6" ht="30">
      <c r="A182" s="135" t="s">
        <v>371</v>
      </c>
      <c r="B182" s="144" t="s">
        <v>372</v>
      </c>
      <c r="C182" s="149" t="s">
        <v>373</v>
      </c>
      <c r="D182" s="165">
        <v>1.2978314161300659</v>
      </c>
      <c r="E182" s="170">
        <f t="shared" si="2"/>
        <v>1.2978314161300659</v>
      </c>
      <c r="F182" s="131" t="e">
        <f>VLOOKUP(B182,input!$I$3:$J$35,2,FALSE)</f>
        <v>#N/A</v>
      </c>
    </row>
    <row r="183" spans="1:6" ht="30">
      <c r="A183" s="135" t="s">
        <v>374</v>
      </c>
      <c r="B183" s="144" t="s">
        <v>375</v>
      </c>
      <c r="C183" s="149" t="s">
        <v>373</v>
      </c>
      <c r="D183" s="165">
        <v>2.0932765007019043</v>
      </c>
      <c r="E183" s="170">
        <f t="shared" si="2"/>
        <v>2.0932765007019043</v>
      </c>
      <c r="F183" s="131" t="e">
        <f>VLOOKUP(B183,input!$I$3:$J$35,2,FALSE)</f>
        <v>#N/A</v>
      </c>
    </row>
    <row r="184" spans="1:6" ht="30">
      <c r="A184" s="135" t="s">
        <v>376</v>
      </c>
      <c r="B184" s="144" t="s">
        <v>377</v>
      </c>
      <c r="C184" s="149"/>
      <c r="D184" s="168">
        <v>46</v>
      </c>
      <c r="E184" s="170">
        <f t="shared" si="2"/>
        <v>46</v>
      </c>
      <c r="F184" s="131" t="e">
        <f>VLOOKUP(B184,input!$I$3:$J$35,2,FALSE)</f>
        <v>#N/A</v>
      </c>
    </row>
    <row r="185" spans="1:6" ht="30">
      <c r="A185" s="135" t="s">
        <v>378</v>
      </c>
      <c r="B185" s="144" t="s">
        <v>379</v>
      </c>
      <c r="C185" s="149" t="s">
        <v>45</v>
      </c>
      <c r="D185" s="168">
        <v>18</v>
      </c>
      <c r="E185" s="170">
        <f t="shared" si="2"/>
        <v>18</v>
      </c>
      <c r="F185" s="131" t="e">
        <f>VLOOKUP(B185,input!$I$3:$J$35,2,FALSE)</f>
        <v>#N/A</v>
      </c>
    </row>
    <row r="186" spans="1:6" ht="30">
      <c r="A186" s="135" t="s">
        <v>380</v>
      </c>
      <c r="B186" s="144" t="s">
        <v>381</v>
      </c>
      <c r="C186" s="149" t="s">
        <v>45</v>
      </c>
      <c r="D186" s="168">
        <v>19</v>
      </c>
      <c r="E186" s="170">
        <f t="shared" si="2"/>
        <v>19</v>
      </c>
      <c r="F186" s="131" t="e">
        <f>VLOOKUP(B186,input!$I$3:$J$35,2,FALSE)</f>
        <v>#N/A</v>
      </c>
    </row>
    <row r="187" spans="1:6" ht="30">
      <c r="A187" s="135" t="s">
        <v>382</v>
      </c>
      <c r="B187" s="144" t="s">
        <v>383</v>
      </c>
      <c r="C187" s="149" t="s">
        <v>45</v>
      </c>
      <c r="D187" s="168">
        <v>23.5</v>
      </c>
      <c r="E187" s="170">
        <f t="shared" si="2"/>
        <v>23.5</v>
      </c>
      <c r="F187" s="131" t="e">
        <f>VLOOKUP(B187,input!$I$3:$J$35,2,FALSE)</f>
        <v>#N/A</v>
      </c>
    </row>
    <row r="188" spans="1:6" ht="30">
      <c r="A188" s="135" t="s">
        <v>384</v>
      </c>
      <c r="B188" s="144" t="s">
        <v>385</v>
      </c>
      <c r="C188" s="149" t="s">
        <v>45</v>
      </c>
      <c r="D188" s="168">
        <v>18.5</v>
      </c>
      <c r="E188" s="170">
        <f t="shared" si="2"/>
        <v>18.5</v>
      </c>
      <c r="F188" s="131" t="e">
        <f>VLOOKUP(B188,input!$I$3:$J$35,2,FALSE)</f>
        <v>#N/A</v>
      </c>
    </row>
    <row r="189" spans="1:6" ht="30">
      <c r="A189" s="135" t="s">
        <v>386</v>
      </c>
      <c r="B189" s="144" t="s">
        <v>387</v>
      </c>
      <c r="C189" s="149" t="s">
        <v>45</v>
      </c>
      <c r="D189" s="165">
        <v>7.0999999046325684</v>
      </c>
      <c r="E189" s="170">
        <f t="shared" si="2"/>
        <v>7.0999999046325684</v>
      </c>
      <c r="F189" s="131" t="e">
        <f>VLOOKUP(B189,input!$I$3:$J$35,2,FALSE)</f>
        <v>#N/A</v>
      </c>
    </row>
    <row r="190" spans="1:6" ht="30">
      <c r="A190" s="135" t="s">
        <v>388</v>
      </c>
      <c r="B190" s="144" t="s">
        <v>389</v>
      </c>
      <c r="C190" s="149" t="s">
        <v>45</v>
      </c>
      <c r="D190" s="165">
        <v>5</v>
      </c>
      <c r="E190" s="170">
        <f t="shared" si="2"/>
        <v>5</v>
      </c>
      <c r="F190" s="131" t="e">
        <f>VLOOKUP(B190,input!$I$3:$J$35,2,FALSE)</f>
        <v>#N/A</v>
      </c>
    </row>
    <row r="191" spans="1:6" ht="30">
      <c r="A191" s="135" t="s">
        <v>390</v>
      </c>
      <c r="B191" s="144" t="s">
        <v>391</v>
      </c>
      <c r="C191" s="149" t="s">
        <v>45</v>
      </c>
      <c r="D191" s="169">
        <v>0.5</v>
      </c>
      <c r="E191" s="170">
        <f t="shared" si="2"/>
        <v>0.5</v>
      </c>
      <c r="F191" s="131" t="e">
        <f>VLOOKUP(B191,input!$I$3:$J$35,2,FALSE)</f>
        <v>#N/A</v>
      </c>
    </row>
    <row r="192" spans="1:6" ht="30">
      <c r="A192" s="135" t="s">
        <v>392</v>
      </c>
      <c r="B192" s="144" t="s">
        <v>393</v>
      </c>
      <c r="C192" s="149" t="s">
        <v>45</v>
      </c>
      <c r="D192" s="169">
        <v>0.69999998807907104</v>
      </c>
      <c r="E192" s="170">
        <f t="shared" si="2"/>
        <v>0.69999998807907104</v>
      </c>
      <c r="F192" s="131" t="e">
        <f>VLOOKUP(B192,input!$I$3:$J$35,2,FALSE)</f>
        <v>#N/A</v>
      </c>
    </row>
    <row r="193" spans="1:6" ht="30">
      <c r="A193" s="135" t="s">
        <v>394</v>
      </c>
      <c r="B193" s="144" t="s">
        <v>395</v>
      </c>
      <c r="C193" s="149" t="s">
        <v>45</v>
      </c>
      <c r="D193" s="169">
        <v>3.9999999105930328E-2</v>
      </c>
      <c r="E193" s="170">
        <f t="shared" si="2"/>
        <v>3.9999999105930328E-2</v>
      </c>
      <c r="F193" s="131" t="e">
        <f>VLOOKUP(B193,input!$I$3:$J$35,2,FALSE)</f>
        <v>#N/A</v>
      </c>
    </row>
    <row r="194" spans="1:6" ht="30">
      <c r="A194" s="135" t="s">
        <v>396</v>
      </c>
      <c r="B194" s="144" t="s">
        <v>397</v>
      </c>
      <c r="C194" s="149" t="s">
        <v>45</v>
      </c>
      <c r="D194" s="165">
        <v>7.6599998474121094</v>
      </c>
      <c r="E194" s="170">
        <f t="shared" si="2"/>
        <v>7.6599998474121094</v>
      </c>
      <c r="F194" s="131" t="e">
        <f>VLOOKUP(B194,input!$I$3:$J$35,2,FALSE)</f>
        <v>#N/A</v>
      </c>
    </row>
    <row r="195" spans="1:6" ht="30">
      <c r="A195" s="135" t="s">
        <v>398</v>
      </c>
      <c r="B195" s="144" t="s">
        <v>399</v>
      </c>
      <c r="C195" s="149" t="s">
        <v>45</v>
      </c>
      <c r="D195" s="164">
        <v>0</v>
      </c>
      <c r="E195" s="170">
        <f t="shared" si="2"/>
        <v>0</v>
      </c>
      <c r="F195" s="131" t="e">
        <f>VLOOKUP(B195,input!$I$3:$J$35,2,FALSE)</f>
        <v>#N/A</v>
      </c>
    </row>
    <row r="196" spans="1:6" ht="30">
      <c r="A196" s="135" t="s">
        <v>400</v>
      </c>
      <c r="B196" s="144" t="s">
        <v>401</v>
      </c>
      <c r="C196" s="149" t="s">
        <v>42</v>
      </c>
      <c r="D196" s="167">
        <v>1095</v>
      </c>
      <c r="E196" s="170">
        <f t="shared" si="2"/>
        <v>1095</v>
      </c>
      <c r="F196" s="131" t="e">
        <f>VLOOKUP(B196,input!$I$3:$J$35,2,FALSE)</f>
        <v>#N/A</v>
      </c>
    </row>
    <row r="197" spans="1:6" ht="30">
      <c r="A197" s="135" t="s">
        <v>402</v>
      </c>
      <c r="B197" s="144" t="s">
        <v>403</v>
      </c>
      <c r="C197" s="149" t="s">
        <v>42</v>
      </c>
      <c r="D197" s="167">
        <v>1130</v>
      </c>
      <c r="E197" s="170">
        <f t="shared" si="2"/>
        <v>1130</v>
      </c>
      <c r="F197" s="131" t="e">
        <f>VLOOKUP(B197,input!$I$3:$J$35,2,FALSE)</f>
        <v>#N/A</v>
      </c>
    </row>
    <row r="198" spans="1:6" ht="30">
      <c r="A198" s="135" t="s">
        <v>404</v>
      </c>
      <c r="B198" s="144" t="s">
        <v>405</v>
      </c>
      <c r="C198" s="149" t="s">
        <v>20</v>
      </c>
      <c r="D198" s="167">
        <v>825.1651611328125</v>
      </c>
      <c r="E198" s="170">
        <f t="shared" si="2"/>
        <v>825.1651611328125</v>
      </c>
      <c r="F198" s="131" t="e">
        <f>VLOOKUP(B198,input!$I$3:$J$35,2,FALSE)</f>
        <v>#N/A</v>
      </c>
    </row>
    <row r="199" spans="1:6" ht="30">
      <c r="A199" s="135" t="s">
        <v>406</v>
      </c>
      <c r="B199" s="144" t="s">
        <v>407</v>
      </c>
      <c r="C199" s="149" t="s">
        <v>42</v>
      </c>
      <c r="D199" s="167">
        <v>1077.0999755859375</v>
      </c>
      <c r="E199" s="170">
        <f t="shared" si="2"/>
        <v>1063.9035000000001</v>
      </c>
      <c r="F199" s="131">
        <f>VLOOKUP(B199,input!$I$3:$J$35,2,FALSE)</f>
        <v>1063.9035000000001</v>
      </c>
    </row>
    <row r="200" spans="1:6" ht="30">
      <c r="A200" s="135" t="s">
        <v>408</v>
      </c>
      <c r="B200" s="144" t="s">
        <v>409</v>
      </c>
      <c r="C200" s="149" t="s">
        <v>45</v>
      </c>
      <c r="D200" s="168">
        <v>20</v>
      </c>
      <c r="E200" s="170">
        <f t="shared" si="2"/>
        <v>15</v>
      </c>
      <c r="F200" s="131">
        <f>VLOOKUP(B200,input!$I$3:$J$35,2,FALSE)</f>
        <v>15</v>
      </c>
    </row>
    <row r="201" spans="1:6" ht="30">
      <c r="A201" s="135" t="s">
        <v>410</v>
      </c>
      <c r="B201" s="144" t="s">
        <v>411</v>
      </c>
      <c r="C201" s="149" t="s">
        <v>45</v>
      </c>
      <c r="D201" s="165">
        <v>2.5</v>
      </c>
      <c r="E201" s="170">
        <f t="shared" ref="E201:E264" si="3">_xlfn.IFNA(F201,D201)</f>
        <v>2.5</v>
      </c>
      <c r="F201" s="131" t="e">
        <f>VLOOKUP(B201,input!$I$3:$J$35,2,FALSE)</f>
        <v>#N/A</v>
      </c>
    </row>
    <row r="202" spans="1:6" ht="30">
      <c r="A202" s="135" t="s">
        <v>412</v>
      </c>
      <c r="B202" s="144" t="s">
        <v>413</v>
      </c>
      <c r="C202" s="149" t="s">
        <v>45</v>
      </c>
      <c r="D202" s="169">
        <v>0.34999999403953552</v>
      </c>
      <c r="E202" s="170">
        <f t="shared" si="3"/>
        <v>0.34999999403953552</v>
      </c>
      <c r="F202" s="131" t="e">
        <f>VLOOKUP(B202,input!$I$3:$J$35,2,FALSE)</f>
        <v>#N/A</v>
      </c>
    </row>
    <row r="203" spans="1:6" ht="30">
      <c r="A203" s="135" t="s">
        <v>414</v>
      </c>
      <c r="B203" s="144" t="s">
        <v>415</v>
      </c>
      <c r="C203" s="149" t="s">
        <v>71</v>
      </c>
      <c r="D203" s="169">
        <v>-0.62266504764556885</v>
      </c>
      <c r="E203" s="170">
        <f t="shared" si="3"/>
        <v>-0.62266504764556885</v>
      </c>
      <c r="F203" s="131" t="e">
        <f>VLOOKUP(B203,input!$I$3:$J$35,2,FALSE)</f>
        <v>#N/A</v>
      </c>
    </row>
    <row r="204" spans="1:6" ht="30">
      <c r="A204" s="135" t="s">
        <v>416</v>
      </c>
      <c r="B204" s="144" t="s">
        <v>417</v>
      </c>
      <c r="C204" s="149" t="s">
        <v>71</v>
      </c>
      <c r="D204" s="168">
        <v>12.453300476074219</v>
      </c>
      <c r="E204" s="170">
        <f t="shared" si="3"/>
        <v>12.453300476074219</v>
      </c>
      <c r="F204" s="131" t="e">
        <f>VLOOKUP(B204,input!$I$3:$J$35,2,FALSE)</f>
        <v>#N/A</v>
      </c>
    </row>
    <row r="205" spans="1:6" ht="30">
      <c r="A205" s="135" t="s">
        <v>418</v>
      </c>
      <c r="B205" s="144" t="s">
        <v>419</v>
      </c>
      <c r="C205" s="149" t="s">
        <v>45</v>
      </c>
      <c r="D205" s="168">
        <v>20</v>
      </c>
      <c r="E205" s="170">
        <f t="shared" si="3"/>
        <v>20</v>
      </c>
      <c r="F205" s="131" t="e">
        <f>VLOOKUP(B205,input!$I$3:$J$35,2,FALSE)</f>
        <v>#N/A</v>
      </c>
    </row>
    <row r="206" spans="1:6" ht="45">
      <c r="A206" s="135" t="s">
        <v>420</v>
      </c>
      <c r="B206" s="144" t="s">
        <v>421</v>
      </c>
      <c r="C206" s="149" t="s">
        <v>42</v>
      </c>
      <c r="D206" s="167">
        <v>464.99996948242187</v>
      </c>
      <c r="E206" s="170">
        <f t="shared" si="3"/>
        <v>464.99996948242187</v>
      </c>
      <c r="F206" s="131" t="e">
        <f>VLOOKUP(B206,input!$I$3:$J$35,2,FALSE)</f>
        <v>#N/A</v>
      </c>
    </row>
    <row r="207" spans="1:6" ht="30">
      <c r="A207" s="135" t="s">
        <v>422</v>
      </c>
      <c r="B207" s="144" t="s">
        <v>423</v>
      </c>
      <c r="C207" s="149" t="s">
        <v>42</v>
      </c>
      <c r="D207" s="167">
        <v>392.00003051757812</v>
      </c>
      <c r="E207" s="170">
        <f t="shared" si="3"/>
        <v>392.00003051757812</v>
      </c>
      <c r="F207" s="131" t="e">
        <f>VLOOKUP(B207,input!$I$3:$J$35,2,FALSE)</f>
        <v>#N/A</v>
      </c>
    </row>
    <row r="208" spans="1:6" ht="45">
      <c r="A208" s="135" t="s">
        <v>424</v>
      </c>
      <c r="B208" s="144" t="s">
        <v>425</v>
      </c>
      <c r="C208" s="149" t="s">
        <v>45</v>
      </c>
      <c r="D208" s="165">
        <v>5.3000001907348633</v>
      </c>
      <c r="E208" s="170">
        <f t="shared" si="3"/>
        <v>5.3000001907348633</v>
      </c>
      <c r="F208" s="131" t="e">
        <f>VLOOKUP(B208,input!$I$3:$J$35,2,FALSE)</f>
        <v>#N/A</v>
      </c>
    </row>
    <row r="209" spans="1:6" ht="45">
      <c r="A209" s="135" t="s">
        <v>426</v>
      </c>
      <c r="B209" s="144" t="s">
        <v>427</v>
      </c>
      <c r="C209" s="149" t="s">
        <v>94</v>
      </c>
      <c r="D209" s="164">
        <v>0</v>
      </c>
      <c r="E209" s="170">
        <f t="shared" si="3"/>
        <v>0</v>
      </c>
      <c r="F209" s="131" t="e">
        <f>VLOOKUP(B209,input!$I$3:$J$35,2,FALSE)</f>
        <v>#N/A</v>
      </c>
    </row>
    <row r="210" spans="1:6" ht="30">
      <c r="A210" s="135" t="s">
        <v>428</v>
      </c>
      <c r="B210" s="144" t="s">
        <v>429</v>
      </c>
      <c r="C210" s="149" t="s">
        <v>42</v>
      </c>
      <c r="D210" s="168">
        <v>59.999992370605469</v>
      </c>
      <c r="E210" s="170">
        <f t="shared" si="3"/>
        <v>59.999992370605469</v>
      </c>
      <c r="F210" s="131" t="e">
        <f>VLOOKUP(B210,input!$I$3:$J$35,2,FALSE)</f>
        <v>#N/A</v>
      </c>
    </row>
    <row r="211" spans="1:6" ht="45">
      <c r="A211" s="135" t="s">
        <v>430</v>
      </c>
      <c r="B211" s="144" t="s">
        <v>431</v>
      </c>
      <c r="C211" s="149"/>
      <c r="D211" s="165">
        <v>1.7999999523162842</v>
      </c>
      <c r="E211" s="170">
        <f t="shared" si="3"/>
        <v>1.7999999523162842</v>
      </c>
      <c r="F211" s="131" t="e">
        <f>VLOOKUP(B211,input!$I$3:$J$35,2,FALSE)</f>
        <v>#N/A</v>
      </c>
    </row>
    <row r="212" spans="1:6" ht="30">
      <c r="A212" s="135" t="s">
        <v>432</v>
      </c>
      <c r="B212" s="144" t="s">
        <v>433</v>
      </c>
      <c r="C212" s="149" t="s">
        <v>45</v>
      </c>
      <c r="D212" s="168">
        <v>60</v>
      </c>
      <c r="E212" s="170">
        <f t="shared" si="3"/>
        <v>60</v>
      </c>
      <c r="F212" s="131" t="e">
        <f>VLOOKUP(B212,input!$I$3:$J$35,2,FALSE)</f>
        <v>#N/A</v>
      </c>
    </row>
    <row r="213" spans="1:6" ht="45">
      <c r="A213" s="135" t="s">
        <v>434</v>
      </c>
      <c r="B213" s="144" t="s">
        <v>435</v>
      </c>
      <c r="C213" s="149" t="s">
        <v>45</v>
      </c>
      <c r="D213" s="168">
        <v>82</v>
      </c>
      <c r="E213" s="170">
        <f t="shared" si="3"/>
        <v>82</v>
      </c>
      <c r="F213" s="131" t="e">
        <f>VLOOKUP(B213,input!$I$3:$J$35,2,FALSE)</f>
        <v>#N/A</v>
      </c>
    </row>
    <row r="214" spans="1:6" ht="45">
      <c r="A214" s="135" t="s">
        <v>436</v>
      </c>
      <c r="B214" s="144" t="s">
        <v>437</v>
      </c>
      <c r="C214" s="149" t="s">
        <v>45</v>
      </c>
      <c r="D214" s="168">
        <v>55</v>
      </c>
      <c r="E214" s="170">
        <f t="shared" si="3"/>
        <v>55</v>
      </c>
      <c r="F214" s="131" t="e">
        <f>VLOOKUP(B214,input!$I$3:$J$35,2,FALSE)</f>
        <v>#N/A</v>
      </c>
    </row>
    <row r="215" spans="1:6" ht="30">
      <c r="A215" s="135" t="s">
        <v>438</v>
      </c>
      <c r="B215" s="144" t="s">
        <v>439</v>
      </c>
      <c r="C215" s="149" t="s">
        <v>71</v>
      </c>
      <c r="D215" s="168">
        <v>20</v>
      </c>
      <c r="E215" s="170">
        <f t="shared" si="3"/>
        <v>20</v>
      </c>
      <c r="F215" s="131" t="e">
        <f>VLOOKUP(B215,input!$I$3:$J$35,2,FALSE)</f>
        <v>#N/A</v>
      </c>
    </row>
    <row r="216" spans="1:6" ht="30">
      <c r="A216" s="135" t="s">
        <v>440</v>
      </c>
      <c r="B216" s="144" t="s">
        <v>441</v>
      </c>
      <c r="C216" s="149" t="s">
        <v>71</v>
      </c>
      <c r="D216" s="168">
        <v>99.62640380859375</v>
      </c>
      <c r="E216" s="170">
        <f t="shared" si="3"/>
        <v>99.62640380859375</v>
      </c>
      <c r="F216" s="131" t="e">
        <f>VLOOKUP(B216,input!$I$3:$J$35,2,FALSE)</f>
        <v>#N/A</v>
      </c>
    </row>
    <row r="217" spans="1:6" ht="30">
      <c r="A217" s="135" t="s">
        <v>442</v>
      </c>
      <c r="B217" s="144" t="s">
        <v>443</v>
      </c>
      <c r="C217" s="149" t="s">
        <v>444</v>
      </c>
      <c r="D217" s="168">
        <v>21.799999237060547</v>
      </c>
      <c r="E217" s="170">
        <f t="shared" si="3"/>
        <v>21.799999237060547</v>
      </c>
      <c r="F217" s="131" t="e">
        <f>VLOOKUP(B217,input!$I$3:$J$35,2,FALSE)</f>
        <v>#N/A</v>
      </c>
    </row>
    <row r="218" spans="1:6">
      <c r="A218" s="135" t="s">
        <v>445</v>
      </c>
      <c r="B218" s="144" t="s">
        <v>446</v>
      </c>
      <c r="C218" s="149" t="s">
        <v>20</v>
      </c>
      <c r="D218" s="167">
        <v>695.22998046875</v>
      </c>
      <c r="E218" s="170">
        <f t="shared" si="3"/>
        <v>695.22998046875</v>
      </c>
      <c r="F218" s="131" t="e">
        <f>VLOOKUP(B218,input!$I$3:$J$35,2,FALSE)</f>
        <v>#N/A</v>
      </c>
    </row>
    <row r="219" spans="1:6" ht="30">
      <c r="A219" s="135" t="s">
        <v>447</v>
      </c>
      <c r="B219" s="144" t="s">
        <v>448</v>
      </c>
      <c r="C219" s="149" t="s">
        <v>449</v>
      </c>
      <c r="D219" s="164">
        <v>0</v>
      </c>
      <c r="E219" s="170">
        <f t="shared" si="3"/>
        <v>0</v>
      </c>
      <c r="F219" s="131" t="e">
        <f>VLOOKUP(B219,input!$I$3:$J$35,2,FALSE)</f>
        <v>#N/A</v>
      </c>
    </row>
    <row r="220" spans="1:6" ht="30">
      <c r="A220" s="135" t="s">
        <v>450</v>
      </c>
      <c r="B220" s="144" t="s">
        <v>451</v>
      </c>
      <c r="C220" s="149" t="s">
        <v>452</v>
      </c>
      <c r="D220" s="164">
        <v>0</v>
      </c>
      <c r="E220" s="170">
        <f t="shared" si="3"/>
        <v>0</v>
      </c>
      <c r="F220" s="131" t="e">
        <f>VLOOKUP(B220,input!$I$3:$J$35,2,FALSE)</f>
        <v>#N/A</v>
      </c>
    </row>
    <row r="221" spans="1:6">
      <c r="A221" s="135" t="s">
        <v>453</v>
      </c>
      <c r="B221" s="144" t="s">
        <v>454</v>
      </c>
      <c r="C221" s="149" t="s">
        <v>20</v>
      </c>
      <c r="D221" s="167">
        <v>579.010009765625</v>
      </c>
      <c r="E221" s="170">
        <f t="shared" si="3"/>
        <v>579.010009765625</v>
      </c>
      <c r="F221" s="131" t="e">
        <f>VLOOKUP(B221,input!$I$3:$J$35,2,FALSE)</f>
        <v>#N/A</v>
      </c>
    </row>
    <row r="222" spans="1:6" ht="30">
      <c r="A222" s="135" t="s">
        <v>455</v>
      </c>
      <c r="B222" s="144" t="s">
        <v>456</v>
      </c>
      <c r="C222" s="149" t="s">
        <v>449</v>
      </c>
      <c r="D222" s="164">
        <v>0</v>
      </c>
      <c r="E222" s="170">
        <f t="shared" si="3"/>
        <v>0</v>
      </c>
      <c r="F222" s="131" t="e">
        <f>VLOOKUP(B222,input!$I$3:$J$35,2,FALSE)</f>
        <v>#N/A</v>
      </c>
    </row>
    <row r="223" spans="1:6" ht="30">
      <c r="A223" s="135" t="s">
        <v>457</v>
      </c>
      <c r="B223" s="144" t="s">
        <v>458</v>
      </c>
      <c r="C223" s="149" t="s">
        <v>452</v>
      </c>
      <c r="D223" s="164">
        <v>0</v>
      </c>
      <c r="E223" s="170">
        <f t="shared" si="3"/>
        <v>0</v>
      </c>
      <c r="F223" s="131" t="e">
        <f>VLOOKUP(B223,input!$I$3:$J$35,2,FALSE)</f>
        <v>#N/A</v>
      </c>
    </row>
    <row r="224" spans="1:6">
      <c r="A224" s="135" t="s">
        <v>459</v>
      </c>
      <c r="B224" s="144" t="s">
        <v>460</v>
      </c>
      <c r="C224" s="149" t="s">
        <v>50</v>
      </c>
      <c r="D224" s="165">
        <v>1</v>
      </c>
      <c r="E224" s="170">
        <f t="shared" si="3"/>
        <v>1</v>
      </c>
      <c r="F224" s="131" t="e">
        <f>VLOOKUP(B224,input!$I$3:$J$35,2,FALSE)</f>
        <v>#N/A</v>
      </c>
    </row>
    <row r="225" spans="1:6" ht="30">
      <c r="A225" s="135" t="s">
        <v>461</v>
      </c>
      <c r="B225" s="144" t="s">
        <v>462</v>
      </c>
      <c r="C225" s="149" t="s">
        <v>20</v>
      </c>
      <c r="D225" s="164">
        <v>16329.357421875</v>
      </c>
      <c r="E225" s="170">
        <f t="shared" si="3"/>
        <v>16329.357421875</v>
      </c>
      <c r="F225" s="131" t="e">
        <f>VLOOKUP(B225,input!$I$3:$J$35,2,FALSE)</f>
        <v>#N/A</v>
      </c>
    </row>
    <row r="226" spans="1:6" ht="30">
      <c r="A226" s="135" t="s">
        <v>463</v>
      </c>
      <c r="B226" s="144" t="s">
        <v>464</v>
      </c>
      <c r="C226" s="149"/>
      <c r="D226" s="165">
        <v>1</v>
      </c>
      <c r="E226" s="170">
        <f t="shared" si="3"/>
        <v>1</v>
      </c>
      <c r="F226" s="131" t="e">
        <f>VLOOKUP(B226,input!$I$3:$J$35,2,FALSE)</f>
        <v>#N/A</v>
      </c>
    </row>
    <row r="227" spans="1:6" ht="30">
      <c r="A227" s="135" t="s">
        <v>465</v>
      </c>
      <c r="B227" s="144" t="s">
        <v>466</v>
      </c>
      <c r="C227" s="149" t="s">
        <v>20</v>
      </c>
      <c r="D227" s="164">
        <v>0</v>
      </c>
      <c r="E227" s="170">
        <f t="shared" si="3"/>
        <v>0</v>
      </c>
      <c r="F227" s="131" t="e">
        <f>VLOOKUP(B227,input!$I$3:$J$35,2,FALSE)</f>
        <v>#N/A</v>
      </c>
    </row>
    <row r="228" spans="1:6" ht="30">
      <c r="A228" s="135" t="s">
        <v>467</v>
      </c>
      <c r="B228" s="144" t="s">
        <v>468</v>
      </c>
      <c r="C228" s="149"/>
      <c r="D228" s="165">
        <v>1</v>
      </c>
      <c r="E228" s="170">
        <f t="shared" si="3"/>
        <v>1</v>
      </c>
      <c r="F228" s="131" t="e">
        <f>VLOOKUP(B228,input!$I$3:$J$35,2,FALSE)</f>
        <v>#N/A</v>
      </c>
    </row>
    <row r="229" spans="1:6" ht="30">
      <c r="A229" s="135" t="s">
        <v>469</v>
      </c>
      <c r="B229" s="144" t="s">
        <v>470</v>
      </c>
      <c r="C229" s="149" t="s">
        <v>42</v>
      </c>
      <c r="D229" s="168">
        <v>24.999990463256836</v>
      </c>
      <c r="E229" s="170">
        <f t="shared" si="3"/>
        <v>24.999990463256836</v>
      </c>
      <c r="F229" s="131" t="e">
        <f>VLOOKUP(B229,input!$I$3:$J$35,2,FALSE)</f>
        <v>#N/A</v>
      </c>
    </row>
    <row r="230" spans="1:6">
      <c r="A230" s="135" t="s">
        <v>471</v>
      </c>
      <c r="B230" s="144" t="s">
        <v>472</v>
      </c>
      <c r="C230" s="149"/>
      <c r="D230" s="165">
        <v>1</v>
      </c>
      <c r="E230" s="170">
        <f t="shared" si="3"/>
        <v>1</v>
      </c>
      <c r="F230" s="131" t="e">
        <f>VLOOKUP(B230,input!$I$3:$J$35,2,FALSE)</f>
        <v>#N/A</v>
      </c>
    </row>
    <row r="231" spans="1:6" ht="30">
      <c r="A231" s="135" t="s">
        <v>473</v>
      </c>
      <c r="B231" s="144" t="s">
        <v>474</v>
      </c>
      <c r="C231" s="149"/>
      <c r="D231" s="169">
        <v>0.5</v>
      </c>
      <c r="E231" s="170">
        <f t="shared" si="3"/>
        <v>0.5</v>
      </c>
      <c r="F231" s="131" t="e">
        <f>VLOOKUP(B231,input!$I$3:$J$35,2,FALSE)</f>
        <v>#N/A</v>
      </c>
    </row>
    <row r="232" spans="1:6" ht="30">
      <c r="A232" s="135" t="s">
        <v>475</v>
      </c>
      <c r="B232" s="144" t="s">
        <v>476</v>
      </c>
      <c r="C232" s="149"/>
      <c r="D232" s="169">
        <v>0.5</v>
      </c>
      <c r="E232" s="170">
        <f t="shared" si="3"/>
        <v>0.5</v>
      </c>
      <c r="F232" s="131" t="e">
        <f>VLOOKUP(B232,input!$I$3:$J$35,2,FALSE)</f>
        <v>#N/A</v>
      </c>
    </row>
    <row r="233" spans="1:6" ht="30">
      <c r="A233" s="135" t="s">
        <v>477</v>
      </c>
      <c r="B233" s="144" t="s">
        <v>478</v>
      </c>
      <c r="C233" s="149"/>
      <c r="D233" s="169">
        <v>0.5</v>
      </c>
      <c r="E233" s="170">
        <f t="shared" si="3"/>
        <v>0.5</v>
      </c>
      <c r="F233" s="131" t="e">
        <f>VLOOKUP(B233,input!$I$3:$J$35,2,FALSE)</f>
        <v>#N/A</v>
      </c>
    </row>
    <row r="234" spans="1:6" ht="30">
      <c r="A234" s="135" t="s">
        <v>479</v>
      </c>
      <c r="B234" s="144" t="s">
        <v>480</v>
      </c>
      <c r="C234" s="149"/>
      <c r="D234" s="169">
        <v>0.5</v>
      </c>
      <c r="E234" s="170">
        <f t="shared" si="3"/>
        <v>0.5</v>
      </c>
      <c r="F234" s="131" t="e">
        <f>VLOOKUP(B234,input!$I$3:$J$35,2,FALSE)</f>
        <v>#N/A</v>
      </c>
    </row>
    <row r="235" spans="1:6" ht="30">
      <c r="A235" s="135" t="s">
        <v>481</v>
      </c>
      <c r="B235" s="144" t="s">
        <v>482</v>
      </c>
      <c r="C235" s="149"/>
      <c r="D235" s="169">
        <v>0.5</v>
      </c>
      <c r="E235" s="170">
        <f t="shared" si="3"/>
        <v>0.5</v>
      </c>
      <c r="F235" s="131" t="e">
        <f>VLOOKUP(B235,input!$I$3:$J$35,2,FALSE)</f>
        <v>#N/A</v>
      </c>
    </row>
    <row r="236" spans="1:6" ht="30">
      <c r="A236" s="135" t="s">
        <v>483</v>
      </c>
      <c r="B236" s="144" t="s">
        <v>484</v>
      </c>
      <c r="C236" s="149"/>
      <c r="D236" s="169">
        <v>0.5</v>
      </c>
      <c r="E236" s="170">
        <f t="shared" si="3"/>
        <v>0.5</v>
      </c>
      <c r="F236" s="131" t="e">
        <f>VLOOKUP(B236,input!$I$3:$J$35,2,FALSE)</f>
        <v>#N/A</v>
      </c>
    </row>
    <row r="237" spans="1:6" ht="30">
      <c r="A237" s="135" t="s">
        <v>485</v>
      </c>
      <c r="B237" s="144" t="s">
        <v>486</v>
      </c>
      <c r="C237" s="149"/>
      <c r="D237" s="169">
        <v>0.44999998807907104</v>
      </c>
      <c r="E237" s="170">
        <f t="shared" si="3"/>
        <v>0.44999998807907104</v>
      </c>
      <c r="F237" s="131" t="e">
        <f>VLOOKUP(B237,input!$I$3:$J$35,2,FALSE)</f>
        <v>#N/A</v>
      </c>
    </row>
    <row r="238" spans="1:6" ht="30">
      <c r="A238" s="135" t="s">
        <v>487</v>
      </c>
      <c r="B238" s="144" t="s">
        <v>488</v>
      </c>
      <c r="C238" s="149"/>
      <c r="D238" s="169">
        <v>0.10000000149011612</v>
      </c>
      <c r="E238" s="170">
        <f t="shared" si="3"/>
        <v>0.10000000149011612</v>
      </c>
      <c r="F238" s="131" t="e">
        <f>VLOOKUP(B238,input!$I$3:$J$35,2,FALSE)</f>
        <v>#N/A</v>
      </c>
    </row>
    <row r="239" spans="1:6" ht="30">
      <c r="A239" s="135" t="s">
        <v>489</v>
      </c>
      <c r="B239" s="144" t="s">
        <v>490</v>
      </c>
      <c r="C239" s="149"/>
      <c r="D239" s="169">
        <v>0.45000001788139343</v>
      </c>
      <c r="E239" s="170">
        <f t="shared" si="3"/>
        <v>0.45000001788139343</v>
      </c>
      <c r="F239" s="131" t="e">
        <f>VLOOKUP(B239,input!$I$3:$J$35,2,FALSE)</f>
        <v>#N/A</v>
      </c>
    </row>
    <row r="240" spans="1:6" ht="30">
      <c r="A240" s="135" t="s">
        <v>491</v>
      </c>
      <c r="B240" s="144" t="s">
        <v>492</v>
      </c>
      <c r="C240" s="149"/>
      <c r="D240" s="169">
        <v>0.5</v>
      </c>
      <c r="E240" s="170">
        <f t="shared" si="3"/>
        <v>0.5</v>
      </c>
      <c r="F240" s="131" t="e">
        <f>VLOOKUP(B240,input!$I$3:$J$35,2,FALSE)</f>
        <v>#N/A</v>
      </c>
    </row>
    <row r="241" spans="1:6" ht="30">
      <c r="A241" s="135" t="s">
        <v>493</v>
      </c>
      <c r="B241" s="144" t="s">
        <v>494</v>
      </c>
      <c r="C241" s="149"/>
      <c r="D241" s="169">
        <v>0.5</v>
      </c>
      <c r="E241" s="170">
        <f t="shared" si="3"/>
        <v>0.5</v>
      </c>
      <c r="F241" s="131" t="e">
        <f>VLOOKUP(B241,input!$I$3:$J$35,2,FALSE)</f>
        <v>#N/A</v>
      </c>
    </row>
    <row r="242" spans="1:6" ht="30">
      <c r="A242" s="135" t="s">
        <v>495</v>
      </c>
      <c r="B242" s="144" t="s">
        <v>496</v>
      </c>
      <c r="C242" s="149"/>
      <c r="D242" s="169">
        <v>0.5</v>
      </c>
      <c r="E242" s="170">
        <f t="shared" si="3"/>
        <v>0.5</v>
      </c>
      <c r="F242" s="131" t="e">
        <f>VLOOKUP(B242,input!$I$3:$J$35,2,FALSE)</f>
        <v>#N/A</v>
      </c>
    </row>
    <row r="243" spans="1:6" ht="30">
      <c r="A243" s="135" t="s">
        <v>497</v>
      </c>
      <c r="B243" s="144" t="s">
        <v>498</v>
      </c>
      <c r="C243" s="149"/>
      <c r="D243" s="169">
        <v>0.5</v>
      </c>
      <c r="E243" s="170">
        <f t="shared" si="3"/>
        <v>0.5</v>
      </c>
      <c r="F243" s="131" t="e">
        <f>VLOOKUP(B243,input!$I$3:$J$35,2,FALSE)</f>
        <v>#N/A</v>
      </c>
    </row>
    <row r="244" spans="1:6" ht="30">
      <c r="A244" s="135" t="s">
        <v>499</v>
      </c>
      <c r="B244" s="144" t="s">
        <v>500</v>
      </c>
      <c r="C244" s="149"/>
      <c r="D244" s="169">
        <v>0.5</v>
      </c>
      <c r="E244" s="170">
        <f t="shared" si="3"/>
        <v>0.5</v>
      </c>
      <c r="F244" s="131" t="e">
        <f>VLOOKUP(B244,input!$I$3:$J$35,2,FALSE)</f>
        <v>#N/A</v>
      </c>
    </row>
    <row r="245" spans="1:6" ht="30">
      <c r="A245" s="135" t="s">
        <v>501</v>
      </c>
      <c r="B245" s="144" t="s">
        <v>502</v>
      </c>
      <c r="C245" s="149"/>
      <c r="D245" s="169">
        <v>0.5</v>
      </c>
      <c r="E245" s="170">
        <f t="shared" si="3"/>
        <v>0.5</v>
      </c>
      <c r="F245" s="131" t="e">
        <f>VLOOKUP(B245,input!$I$3:$J$35,2,FALSE)</f>
        <v>#N/A</v>
      </c>
    </row>
    <row r="246" spans="1:6" ht="30">
      <c r="A246" s="135" t="s">
        <v>503</v>
      </c>
      <c r="B246" s="144" t="s">
        <v>504</v>
      </c>
      <c r="C246" s="149"/>
      <c r="D246" s="169">
        <v>0.5</v>
      </c>
      <c r="E246" s="170">
        <f t="shared" si="3"/>
        <v>0.5</v>
      </c>
      <c r="F246" s="131" t="e">
        <f>VLOOKUP(B246,input!$I$3:$J$35,2,FALSE)</f>
        <v>#N/A</v>
      </c>
    </row>
    <row r="247" spans="1:6" ht="30">
      <c r="A247" s="135" t="s">
        <v>505</v>
      </c>
      <c r="B247" s="144" t="s">
        <v>506</v>
      </c>
      <c r="C247" s="149"/>
      <c r="D247" s="169">
        <v>0.5</v>
      </c>
      <c r="E247" s="170">
        <f t="shared" si="3"/>
        <v>0.5</v>
      </c>
      <c r="F247" s="131" t="e">
        <f>VLOOKUP(B247,input!$I$3:$J$35,2,FALSE)</f>
        <v>#N/A</v>
      </c>
    </row>
    <row r="248" spans="1:6" ht="30">
      <c r="A248" s="135" t="s">
        <v>507</v>
      </c>
      <c r="B248" s="144" t="s">
        <v>508</v>
      </c>
      <c r="C248" s="149"/>
      <c r="D248" s="169">
        <v>0.5</v>
      </c>
      <c r="E248" s="170">
        <f t="shared" si="3"/>
        <v>0.5</v>
      </c>
      <c r="F248" s="131" t="e">
        <f>VLOOKUP(B248,input!$I$3:$J$35,2,FALSE)</f>
        <v>#N/A</v>
      </c>
    </row>
    <row r="249" spans="1:6" ht="30">
      <c r="A249" s="135" t="s">
        <v>509</v>
      </c>
      <c r="B249" s="144" t="s">
        <v>510</v>
      </c>
      <c r="C249" s="149"/>
      <c r="D249" s="169">
        <v>0.5</v>
      </c>
      <c r="E249" s="170">
        <f t="shared" si="3"/>
        <v>0.5</v>
      </c>
      <c r="F249" s="131" t="e">
        <f>VLOOKUP(B249,input!$I$3:$J$35,2,FALSE)</f>
        <v>#N/A</v>
      </c>
    </row>
    <row r="250" spans="1:6" ht="30">
      <c r="A250" s="135" t="s">
        <v>511</v>
      </c>
      <c r="B250" s="144" t="s">
        <v>512</v>
      </c>
      <c r="C250" s="149"/>
      <c r="D250" s="169">
        <v>0.5</v>
      </c>
      <c r="E250" s="170">
        <f t="shared" si="3"/>
        <v>0.5</v>
      </c>
      <c r="F250" s="131" t="e">
        <f>VLOOKUP(B250,input!$I$3:$J$35,2,FALSE)</f>
        <v>#N/A</v>
      </c>
    </row>
    <row r="251" spans="1:6" ht="30">
      <c r="A251" s="135" t="s">
        <v>513</v>
      </c>
      <c r="B251" s="144" t="s">
        <v>514</v>
      </c>
      <c r="C251" s="149"/>
      <c r="D251" s="169">
        <v>0.5</v>
      </c>
      <c r="E251" s="170">
        <f t="shared" si="3"/>
        <v>0.5</v>
      </c>
      <c r="F251" s="131" t="e">
        <f>VLOOKUP(B251,input!$I$3:$J$35,2,FALSE)</f>
        <v>#N/A</v>
      </c>
    </row>
    <row r="252" spans="1:6" ht="30">
      <c r="A252" s="135" t="s">
        <v>515</v>
      </c>
      <c r="B252" s="144" t="s">
        <v>516</v>
      </c>
      <c r="C252" s="149"/>
      <c r="D252" s="169">
        <v>0.5</v>
      </c>
      <c r="E252" s="170">
        <f t="shared" si="3"/>
        <v>0.5</v>
      </c>
      <c r="F252" s="131" t="e">
        <f>VLOOKUP(B252,input!$I$3:$J$35,2,FALSE)</f>
        <v>#N/A</v>
      </c>
    </row>
    <row r="253" spans="1:6" ht="30">
      <c r="A253" s="135" t="s">
        <v>517</v>
      </c>
      <c r="B253" s="144" t="s">
        <v>518</v>
      </c>
      <c r="C253" s="149"/>
      <c r="D253" s="169">
        <v>0.5</v>
      </c>
      <c r="E253" s="170">
        <f t="shared" si="3"/>
        <v>0.5</v>
      </c>
      <c r="F253" s="131" t="e">
        <f>VLOOKUP(B253,input!$I$3:$J$35,2,FALSE)</f>
        <v>#N/A</v>
      </c>
    </row>
    <row r="254" spans="1:6" ht="30">
      <c r="A254" s="135" t="s">
        <v>519</v>
      </c>
      <c r="B254" s="144" t="s">
        <v>520</v>
      </c>
      <c r="C254" s="149" t="s">
        <v>45</v>
      </c>
      <c r="D254" s="165">
        <v>1</v>
      </c>
      <c r="E254" s="170">
        <f t="shared" si="3"/>
        <v>1</v>
      </c>
      <c r="F254" s="131" t="e">
        <f>VLOOKUP(B254,input!$I$3:$J$35,2,FALSE)</f>
        <v>#N/A</v>
      </c>
    </row>
    <row r="255" spans="1:6">
      <c r="A255" s="135" t="s">
        <v>521</v>
      </c>
      <c r="B255" s="144" t="s">
        <v>522</v>
      </c>
      <c r="C255" s="149" t="s">
        <v>368</v>
      </c>
      <c r="D255" s="165">
        <v>1</v>
      </c>
      <c r="E255" s="170">
        <f t="shared" si="3"/>
        <v>1</v>
      </c>
      <c r="F255" s="131" t="e">
        <f>VLOOKUP(B255,input!$I$3:$J$35,2,FALSE)</f>
        <v>#N/A</v>
      </c>
    </row>
    <row r="256" spans="1:6" ht="30">
      <c r="A256" s="135" t="s">
        <v>523</v>
      </c>
      <c r="B256" s="144" t="s">
        <v>524</v>
      </c>
      <c r="C256" s="149" t="s">
        <v>45</v>
      </c>
      <c r="D256" s="164">
        <v>0</v>
      </c>
      <c r="E256" s="170">
        <f t="shared" si="3"/>
        <v>0</v>
      </c>
      <c r="F256" s="131" t="e">
        <f>VLOOKUP(B256,input!$I$3:$J$35,2,FALSE)</f>
        <v>#N/A</v>
      </c>
    </row>
    <row r="257" spans="1:6">
      <c r="A257" s="135" t="s">
        <v>525</v>
      </c>
      <c r="B257" s="144" t="s">
        <v>526</v>
      </c>
      <c r="C257" s="149" t="s">
        <v>368</v>
      </c>
      <c r="D257" s="164">
        <v>0</v>
      </c>
      <c r="E257" s="170">
        <f t="shared" si="3"/>
        <v>0</v>
      </c>
      <c r="F257" s="131" t="e">
        <f>VLOOKUP(B257,input!$I$3:$J$35,2,FALSE)</f>
        <v>#N/A</v>
      </c>
    </row>
    <row r="258" spans="1:6" ht="30">
      <c r="A258" s="135" t="s">
        <v>527</v>
      </c>
      <c r="B258" s="144" t="s">
        <v>528</v>
      </c>
      <c r="C258" s="149" t="s">
        <v>45</v>
      </c>
      <c r="D258" s="164">
        <v>0</v>
      </c>
      <c r="E258" s="170">
        <f t="shared" si="3"/>
        <v>0</v>
      </c>
      <c r="F258" s="131" t="e">
        <f>VLOOKUP(B258,input!$I$3:$J$35,2,FALSE)</f>
        <v>#N/A</v>
      </c>
    </row>
    <row r="259" spans="1:6">
      <c r="A259" s="135" t="s">
        <v>529</v>
      </c>
      <c r="B259" s="144" t="s">
        <v>530</v>
      </c>
      <c r="C259" s="149" t="s">
        <v>368</v>
      </c>
      <c r="D259" s="164">
        <v>0</v>
      </c>
      <c r="E259" s="170">
        <f t="shared" si="3"/>
        <v>0</v>
      </c>
      <c r="F259" s="131" t="e">
        <f>VLOOKUP(B259,input!$I$3:$J$35,2,FALSE)</f>
        <v>#N/A</v>
      </c>
    </row>
    <row r="260" spans="1:6" ht="30">
      <c r="A260" s="135" t="s">
        <v>531</v>
      </c>
      <c r="B260" s="144" t="s">
        <v>532</v>
      </c>
      <c r="C260" s="149" t="s">
        <v>45</v>
      </c>
      <c r="D260" s="164">
        <v>0</v>
      </c>
      <c r="E260" s="170">
        <f t="shared" si="3"/>
        <v>0</v>
      </c>
      <c r="F260" s="131" t="e">
        <f>VLOOKUP(B260,input!$I$3:$J$35,2,FALSE)</f>
        <v>#N/A</v>
      </c>
    </row>
    <row r="261" spans="1:6">
      <c r="A261" s="135" t="s">
        <v>533</v>
      </c>
      <c r="B261" s="144" t="s">
        <v>534</v>
      </c>
      <c r="C261" s="149" t="s">
        <v>368</v>
      </c>
      <c r="D261" s="164">
        <v>0</v>
      </c>
      <c r="E261" s="170">
        <f t="shared" si="3"/>
        <v>0</v>
      </c>
      <c r="F261" s="131" t="e">
        <f>VLOOKUP(B261,input!$I$3:$J$35,2,FALSE)</f>
        <v>#N/A</v>
      </c>
    </row>
    <row r="262" spans="1:6" ht="30">
      <c r="A262" s="135" t="s">
        <v>535</v>
      </c>
      <c r="B262" s="144" t="s">
        <v>536</v>
      </c>
      <c r="C262" s="149" t="s">
        <v>45</v>
      </c>
      <c r="D262" s="164">
        <v>0</v>
      </c>
      <c r="E262" s="170">
        <f t="shared" si="3"/>
        <v>0</v>
      </c>
      <c r="F262" s="131" t="e">
        <f>VLOOKUP(B262,input!$I$3:$J$35,2,FALSE)</f>
        <v>#N/A</v>
      </c>
    </row>
    <row r="263" spans="1:6">
      <c r="A263" s="135" t="s">
        <v>537</v>
      </c>
      <c r="B263" s="144" t="s">
        <v>538</v>
      </c>
      <c r="C263" s="149" t="s">
        <v>368</v>
      </c>
      <c r="D263" s="164">
        <v>0</v>
      </c>
      <c r="E263" s="170">
        <f t="shared" si="3"/>
        <v>0</v>
      </c>
      <c r="F263" s="131" t="e">
        <f>VLOOKUP(B263,input!$I$3:$J$35,2,FALSE)</f>
        <v>#N/A</v>
      </c>
    </row>
    <row r="264" spans="1:6" ht="30">
      <c r="A264" s="135" t="s">
        <v>539</v>
      </c>
      <c r="B264" s="144" t="s">
        <v>540</v>
      </c>
      <c r="C264" s="149" t="s">
        <v>45</v>
      </c>
      <c r="D264" s="164">
        <v>0</v>
      </c>
      <c r="E264" s="170">
        <f t="shared" si="3"/>
        <v>0</v>
      </c>
      <c r="F264" s="131" t="e">
        <f>VLOOKUP(B264,input!$I$3:$J$35,2,FALSE)</f>
        <v>#N/A</v>
      </c>
    </row>
    <row r="265" spans="1:6">
      <c r="A265" s="135" t="s">
        <v>541</v>
      </c>
      <c r="B265" s="144" t="s">
        <v>542</v>
      </c>
      <c r="C265" s="149" t="s">
        <v>368</v>
      </c>
      <c r="D265" s="164">
        <v>0</v>
      </c>
      <c r="E265" s="170">
        <f t="shared" ref="E265:E328" si="4">_xlfn.IFNA(F265,D265)</f>
        <v>0</v>
      </c>
      <c r="F265" s="131" t="e">
        <f>VLOOKUP(B265,input!$I$3:$J$35,2,FALSE)</f>
        <v>#N/A</v>
      </c>
    </row>
    <row r="266" spans="1:6" ht="30">
      <c r="A266" s="135" t="s">
        <v>543</v>
      </c>
      <c r="B266" s="144" t="s">
        <v>544</v>
      </c>
      <c r="C266" s="149" t="s">
        <v>45</v>
      </c>
      <c r="D266" s="164">
        <v>0</v>
      </c>
      <c r="E266" s="170">
        <f t="shared" si="4"/>
        <v>0</v>
      </c>
      <c r="F266" s="131" t="e">
        <f>VLOOKUP(B266,input!$I$3:$J$35,2,FALSE)</f>
        <v>#N/A</v>
      </c>
    </row>
    <row r="267" spans="1:6">
      <c r="A267" s="135" t="s">
        <v>545</v>
      </c>
      <c r="B267" s="144" t="s">
        <v>546</v>
      </c>
      <c r="C267" s="149" t="s">
        <v>368</v>
      </c>
      <c r="D267" s="164">
        <v>0</v>
      </c>
      <c r="E267" s="170">
        <f t="shared" si="4"/>
        <v>0</v>
      </c>
      <c r="F267" s="131" t="e">
        <f>VLOOKUP(B267,input!$I$3:$J$35,2,FALSE)</f>
        <v>#N/A</v>
      </c>
    </row>
    <row r="268" spans="1:6" ht="30">
      <c r="A268" s="135" t="s">
        <v>547</v>
      </c>
      <c r="B268" s="144" t="s">
        <v>548</v>
      </c>
      <c r="C268" s="149" t="s">
        <v>45</v>
      </c>
      <c r="D268" s="164">
        <v>0</v>
      </c>
      <c r="E268" s="170">
        <f t="shared" si="4"/>
        <v>0</v>
      </c>
      <c r="F268" s="131" t="e">
        <f>VLOOKUP(B268,input!$I$3:$J$35,2,FALSE)</f>
        <v>#N/A</v>
      </c>
    </row>
    <row r="269" spans="1:6">
      <c r="A269" s="135" t="s">
        <v>549</v>
      </c>
      <c r="B269" s="144" t="s">
        <v>550</v>
      </c>
      <c r="C269" s="149" t="s">
        <v>368</v>
      </c>
      <c r="D269" s="164">
        <v>0</v>
      </c>
      <c r="E269" s="170">
        <f t="shared" si="4"/>
        <v>0</v>
      </c>
      <c r="F269" s="131" t="e">
        <f>VLOOKUP(B269,input!$I$3:$J$35,2,FALSE)</f>
        <v>#N/A</v>
      </c>
    </row>
    <row r="270" spans="1:6" ht="30">
      <c r="A270" s="135" t="s">
        <v>551</v>
      </c>
      <c r="B270" s="144" t="s">
        <v>552</v>
      </c>
      <c r="C270" s="149" t="s">
        <v>45</v>
      </c>
      <c r="D270" s="164">
        <v>0</v>
      </c>
      <c r="E270" s="170">
        <f t="shared" si="4"/>
        <v>0</v>
      </c>
      <c r="F270" s="131" t="e">
        <f>VLOOKUP(B270,input!$I$3:$J$35,2,FALSE)</f>
        <v>#N/A</v>
      </c>
    </row>
    <row r="271" spans="1:6">
      <c r="A271" s="135" t="s">
        <v>553</v>
      </c>
      <c r="B271" s="144" t="s">
        <v>554</v>
      </c>
      <c r="C271" s="149" t="s">
        <v>368</v>
      </c>
      <c r="D271" s="164">
        <v>0</v>
      </c>
      <c r="E271" s="170">
        <f t="shared" si="4"/>
        <v>0</v>
      </c>
      <c r="F271" s="131" t="e">
        <f>VLOOKUP(B271,input!$I$3:$J$35,2,FALSE)</f>
        <v>#N/A</v>
      </c>
    </row>
    <row r="272" spans="1:6" ht="30">
      <c r="A272" s="135" t="s">
        <v>555</v>
      </c>
      <c r="B272" s="144" t="s">
        <v>556</v>
      </c>
      <c r="C272" s="149" t="s">
        <v>45</v>
      </c>
      <c r="D272" s="164">
        <v>0</v>
      </c>
      <c r="E272" s="170">
        <f t="shared" si="4"/>
        <v>0</v>
      </c>
      <c r="F272" s="131" t="e">
        <f>VLOOKUP(B272,input!$I$3:$J$35,2,FALSE)</f>
        <v>#N/A</v>
      </c>
    </row>
    <row r="273" spans="1:6">
      <c r="A273" s="135" t="s">
        <v>557</v>
      </c>
      <c r="B273" s="144" t="s">
        <v>558</v>
      </c>
      <c r="C273" s="149" t="s">
        <v>368</v>
      </c>
      <c r="D273" s="164">
        <v>0</v>
      </c>
      <c r="E273" s="170">
        <f t="shared" si="4"/>
        <v>0</v>
      </c>
      <c r="F273" s="131" t="e">
        <f>VLOOKUP(B273,input!$I$3:$J$35,2,FALSE)</f>
        <v>#N/A</v>
      </c>
    </row>
    <row r="274" spans="1:6" ht="30">
      <c r="A274" s="135" t="s">
        <v>559</v>
      </c>
      <c r="B274" s="144" t="s">
        <v>560</v>
      </c>
      <c r="C274" s="149" t="s">
        <v>45</v>
      </c>
      <c r="D274" s="165">
        <v>1</v>
      </c>
      <c r="E274" s="170">
        <f t="shared" si="4"/>
        <v>1</v>
      </c>
      <c r="F274" s="131" t="e">
        <f>VLOOKUP(B274,input!$I$3:$J$35,2,FALSE)</f>
        <v>#N/A</v>
      </c>
    </row>
    <row r="275" spans="1:6">
      <c r="A275" s="135" t="s">
        <v>561</v>
      </c>
      <c r="B275" s="144" t="s">
        <v>562</v>
      </c>
      <c r="C275" s="149" t="s">
        <v>368</v>
      </c>
      <c r="D275" s="164">
        <v>0</v>
      </c>
      <c r="E275" s="170">
        <f t="shared" si="4"/>
        <v>0</v>
      </c>
      <c r="F275" s="131" t="e">
        <f>VLOOKUP(B275,input!$I$3:$J$35,2,FALSE)</f>
        <v>#N/A</v>
      </c>
    </row>
    <row r="276" spans="1:6" ht="30">
      <c r="A276" s="135" t="s">
        <v>563</v>
      </c>
      <c r="B276" s="144" t="s">
        <v>564</v>
      </c>
      <c r="C276" s="149" t="s">
        <v>45</v>
      </c>
      <c r="D276" s="164">
        <v>0</v>
      </c>
      <c r="E276" s="170">
        <f t="shared" si="4"/>
        <v>0</v>
      </c>
      <c r="F276" s="131" t="e">
        <f>VLOOKUP(B276,input!$I$3:$J$35,2,FALSE)</f>
        <v>#N/A</v>
      </c>
    </row>
    <row r="277" spans="1:6">
      <c r="A277" s="135" t="s">
        <v>565</v>
      </c>
      <c r="B277" s="144" t="s">
        <v>566</v>
      </c>
      <c r="C277" s="149" t="s">
        <v>368</v>
      </c>
      <c r="D277" s="164">
        <v>0</v>
      </c>
      <c r="E277" s="170">
        <f t="shared" si="4"/>
        <v>0</v>
      </c>
      <c r="F277" s="131" t="e">
        <f>VLOOKUP(B277,input!$I$3:$J$35,2,FALSE)</f>
        <v>#N/A</v>
      </c>
    </row>
    <row r="278" spans="1:6" ht="30">
      <c r="A278" s="135" t="s">
        <v>567</v>
      </c>
      <c r="B278" s="144" t="s">
        <v>568</v>
      </c>
      <c r="C278" s="149" t="s">
        <v>45</v>
      </c>
      <c r="D278" s="165">
        <v>1.5269999504089355</v>
      </c>
      <c r="E278" s="170">
        <f t="shared" si="4"/>
        <v>1.5269999504089355</v>
      </c>
      <c r="F278" s="131" t="e">
        <f>VLOOKUP(B278,input!$I$3:$J$35,2,FALSE)</f>
        <v>#N/A</v>
      </c>
    </row>
    <row r="279" spans="1:6">
      <c r="A279" s="135" t="s">
        <v>569</v>
      </c>
      <c r="B279" s="144" t="s">
        <v>570</v>
      </c>
      <c r="C279" s="149" t="s">
        <v>368</v>
      </c>
      <c r="D279" s="168">
        <v>10.529999732971191</v>
      </c>
      <c r="E279" s="170">
        <f t="shared" si="4"/>
        <v>10.529999732971191</v>
      </c>
      <c r="F279" s="131" t="e">
        <f>VLOOKUP(B279,input!$I$3:$J$35,2,FALSE)</f>
        <v>#N/A</v>
      </c>
    </row>
    <row r="280" spans="1:6" ht="30">
      <c r="A280" s="135" t="s">
        <v>571</v>
      </c>
      <c r="B280" s="144" t="s">
        <v>572</v>
      </c>
      <c r="C280" s="149" t="s">
        <v>45</v>
      </c>
      <c r="D280" s="168">
        <v>47.139999389648438</v>
      </c>
      <c r="E280" s="170">
        <f t="shared" si="4"/>
        <v>47.139999389648438</v>
      </c>
      <c r="F280" s="131" t="e">
        <f>VLOOKUP(B280,input!$I$3:$J$35,2,FALSE)</f>
        <v>#N/A</v>
      </c>
    </row>
    <row r="281" spans="1:6">
      <c r="A281" s="135" t="s">
        <v>573</v>
      </c>
      <c r="B281" s="144" t="s">
        <v>574</v>
      </c>
      <c r="C281" s="149" t="s">
        <v>368</v>
      </c>
      <c r="D281" s="168">
        <v>23.760000228881836</v>
      </c>
      <c r="E281" s="170">
        <f t="shared" si="4"/>
        <v>23.760000228881836</v>
      </c>
      <c r="F281" s="131" t="e">
        <f>VLOOKUP(B281,input!$I$3:$J$35,2,FALSE)</f>
        <v>#N/A</v>
      </c>
    </row>
    <row r="282" spans="1:6" ht="30">
      <c r="A282" s="135" t="s">
        <v>575</v>
      </c>
      <c r="B282" s="144" t="s">
        <v>576</v>
      </c>
      <c r="C282" s="149" t="s">
        <v>45</v>
      </c>
      <c r="D282" s="168">
        <v>80</v>
      </c>
      <c r="E282" s="170">
        <f t="shared" si="4"/>
        <v>80</v>
      </c>
      <c r="F282" s="131" t="e">
        <f>VLOOKUP(B282,input!$I$3:$J$35,2,FALSE)</f>
        <v>#N/A</v>
      </c>
    </row>
    <row r="283" spans="1:6" ht="30">
      <c r="A283" s="135" t="s">
        <v>577</v>
      </c>
      <c r="B283" s="144" t="s">
        <v>578</v>
      </c>
      <c r="C283" s="149"/>
      <c r="D283" s="165">
        <v>1.0349382162094116</v>
      </c>
      <c r="E283" s="170">
        <f t="shared" si="4"/>
        <v>1.0349382162094116</v>
      </c>
      <c r="F283" s="131" t="e">
        <f>VLOOKUP(B283,input!$I$3:$J$35,2,FALSE)</f>
        <v>#N/A</v>
      </c>
    </row>
    <row r="284" spans="1:6" ht="30">
      <c r="A284" s="135" t="s">
        <v>579</v>
      </c>
      <c r="B284" s="144" t="s">
        <v>580</v>
      </c>
      <c r="C284" s="149" t="s">
        <v>45</v>
      </c>
      <c r="D284" s="168">
        <v>80</v>
      </c>
      <c r="E284" s="170">
        <f t="shared" si="4"/>
        <v>80</v>
      </c>
      <c r="F284" s="131" t="e">
        <f>VLOOKUP(B284,input!$I$3:$J$35,2,FALSE)</f>
        <v>#N/A</v>
      </c>
    </row>
    <row r="285" spans="1:6" ht="30">
      <c r="A285" s="135" t="s">
        <v>581</v>
      </c>
      <c r="B285" s="144" t="s">
        <v>582</v>
      </c>
      <c r="C285" s="149"/>
      <c r="D285" s="165">
        <v>1.0349382162094116</v>
      </c>
      <c r="E285" s="170">
        <f t="shared" si="4"/>
        <v>1.0349382162094116</v>
      </c>
      <c r="F285" s="131" t="e">
        <f>VLOOKUP(B285,input!$I$3:$J$35,2,FALSE)</f>
        <v>#N/A</v>
      </c>
    </row>
    <row r="286" spans="1:6" ht="30">
      <c r="A286" s="135" t="s">
        <v>583</v>
      </c>
      <c r="B286" s="144" t="s">
        <v>584</v>
      </c>
      <c r="C286" s="149" t="s">
        <v>45</v>
      </c>
      <c r="D286" s="168">
        <v>80</v>
      </c>
      <c r="E286" s="170">
        <f t="shared" si="4"/>
        <v>80</v>
      </c>
      <c r="F286" s="131" t="e">
        <f>VLOOKUP(B286,input!$I$3:$J$35,2,FALSE)</f>
        <v>#N/A</v>
      </c>
    </row>
    <row r="287" spans="1:6" ht="30">
      <c r="A287" s="135" t="s">
        <v>585</v>
      </c>
      <c r="B287" s="144" t="s">
        <v>586</v>
      </c>
      <c r="C287" s="149"/>
      <c r="D287" s="165">
        <v>1.0349382162094116</v>
      </c>
      <c r="E287" s="170">
        <f t="shared" si="4"/>
        <v>1.0349382162094116</v>
      </c>
      <c r="F287" s="131" t="e">
        <f>VLOOKUP(B287,input!$I$3:$J$35,2,FALSE)</f>
        <v>#N/A</v>
      </c>
    </row>
    <row r="288" spans="1:6" ht="30">
      <c r="A288" s="135" t="s">
        <v>587</v>
      </c>
      <c r="B288" s="144" t="s">
        <v>588</v>
      </c>
      <c r="C288" s="149" t="s">
        <v>42</v>
      </c>
      <c r="D288" s="167">
        <v>540.00006103515625</v>
      </c>
      <c r="E288" s="170">
        <f t="shared" si="4"/>
        <v>540.00006103515625</v>
      </c>
      <c r="F288" s="131" t="e">
        <f>VLOOKUP(B288,input!$I$3:$J$35,2,FALSE)</f>
        <v>#N/A</v>
      </c>
    </row>
    <row r="289" spans="1:6" ht="45">
      <c r="A289" s="135" t="s">
        <v>589</v>
      </c>
      <c r="B289" s="144" t="s">
        <v>590</v>
      </c>
      <c r="C289" s="149" t="s">
        <v>42</v>
      </c>
      <c r="D289" s="168">
        <v>15</v>
      </c>
      <c r="E289" s="170">
        <f t="shared" si="4"/>
        <v>15</v>
      </c>
      <c r="F289" s="131" t="e">
        <f>VLOOKUP(B289,input!$I$3:$J$35,2,FALSE)</f>
        <v>#N/A</v>
      </c>
    </row>
    <row r="290" spans="1:6" ht="45">
      <c r="A290" s="135" t="s">
        <v>591</v>
      </c>
      <c r="B290" s="144" t="s">
        <v>592</v>
      </c>
      <c r="C290" s="149" t="s">
        <v>45</v>
      </c>
      <c r="D290" s="167">
        <v>100</v>
      </c>
      <c r="E290" s="170">
        <f t="shared" si="4"/>
        <v>100</v>
      </c>
      <c r="F290" s="131" t="e">
        <f>VLOOKUP(B290,input!$I$3:$J$35,2,FALSE)</f>
        <v>#N/A</v>
      </c>
    </row>
    <row r="291" spans="1:6" ht="30">
      <c r="A291" s="135" t="s">
        <v>593</v>
      </c>
      <c r="B291" s="144" t="s">
        <v>594</v>
      </c>
      <c r="C291" s="149" t="s">
        <v>42</v>
      </c>
      <c r="D291" s="167">
        <v>540.00006103515625</v>
      </c>
      <c r="E291" s="170">
        <f t="shared" si="4"/>
        <v>540.00006103515625</v>
      </c>
      <c r="F291" s="131" t="e">
        <f>VLOOKUP(B291,input!$I$3:$J$35,2,FALSE)</f>
        <v>#N/A</v>
      </c>
    </row>
    <row r="292" spans="1:6" ht="30">
      <c r="A292" s="135" t="s">
        <v>595</v>
      </c>
      <c r="B292" s="144" t="s">
        <v>596</v>
      </c>
      <c r="C292" s="149" t="s">
        <v>42</v>
      </c>
      <c r="D292" s="168">
        <v>15</v>
      </c>
      <c r="E292" s="170">
        <f t="shared" si="4"/>
        <v>15</v>
      </c>
      <c r="F292" s="131" t="e">
        <f>VLOOKUP(B292,input!$I$3:$J$35,2,FALSE)</f>
        <v>#N/A</v>
      </c>
    </row>
    <row r="293" spans="1:6" ht="30">
      <c r="A293" s="135" t="s">
        <v>597</v>
      </c>
      <c r="B293" s="144" t="s">
        <v>598</v>
      </c>
      <c r="C293" s="149" t="s">
        <v>42</v>
      </c>
      <c r="D293" s="164">
        <v>0</v>
      </c>
      <c r="E293" s="170">
        <f t="shared" si="4"/>
        <v>0</v>
      </c>
      <c r="F293" s="131" t="e">
        <f>VLOOKUP(B293,input!$I$3:$J$35,2,FALSE)</f>
        <v>#N/A</v>
      </c>
    </row>
    <row r="294" spans="1:6" ht="30">
      <c r="A294" s="135" t="s">
        <v>599</v>
      </c>
      <c r="B294" s="144" t="s">
        <v>600</v>
      </c>
      <c r="C294" s="149" t="s">
        <v>45</v>
      </c>
      <c r="D294" s="165">
        <v>2.7599999904632568</v>
      </c>
      <c r="E294" s="170">
        <f t="shared" si="4"/>
        <v>2.7599999904632568</v>
      </c>
      <c r="F294" s="131" t="e">
        <f>VLOOKUP(B294,input!$I$3:$J$35,2,FALSE)</f>
        <v>#N/A</v>
      </c>
    </row>
    <row r="295" spans="1:6" ht="45">
      <c r="A295" s="135" t="s">
        <v>601</v>
      </c>
      <c r="B295" s="144" t="s">
        <v>602</v>
      </c>
      <c r="C295" s="149"/>
      <c r="D295" s="165">
        <v>1</v>
      </c>
      <c r="E295" s="170">
        <f t="shared" si="4"/>
        <v>1</v>
      </c>
      <c r="F295" s="131" t="e">
        <f>VLOOKUP(B295,input!$I$3:$J$35,2,FALSE)</f>
        <v>#N/A</v>
      </c>
    </row>
    <row r="296" spans="1:6" ht="30">
      <c r="A296" s="135" t="s">
        <v>603</v>
      </c>
      <c r="B296" s="144" t="s">
        <v>604</v>
      </c>
      <c r="C296" s="149" t="s">
        <v>45</v>
      </c>
      <c r="D296" s="164">
        <v>0</v>
      </c>
      <c r="E296" s="170">
        <f t="shared" si="4"/>
        <v>0</v>
      </c>
      <c r="F296" s="131" t="e">
        <f>VLOOKUP(B296,input!$I$3:$J$35,2,FALSE)</f>
        <v>#N/A</v>
      </c>
    </row>
    <row r="297" spans="1:6" ht="30">
      <c r="A297" s="135" t="s">
        <v>605</v>
      </c>
      <c r="B297" s="144" t="s">
        <v>606</v>
      </c>
      <c r="C297" s="149" t="s">
        <v>50</v>
      </c>
      <c r="D297" s="165">
        <v>3.4473249912261963</v>
      </c>
      <c r="E297" s="170">
        <f t="shared" si="4"/>
        <v>3.4473249912261963</v>
      </c>
      <c r="F297" s="131" t="e">
        <f>VLOOKUP(B297,input!$I$3:$J$35,2,FALSE)</f>
        <v>#N/A</v>
      </c>
    </row>
    <row r="298" spans="1:6" ht="30">
      <c r="A298" s="135" t="s">
        <v>607</v>
      </c>
      <c r="B298" s="144" t="s">
        <v>608</v>
      </c>
      <c r="C298" s="149" t="s">
        <v>50</v>
      </c>
      <c r="D298" s="165">
        <v>3.4473249912261963</v>
      </c>
      <c r="E298" s="170">
        <f t="shared" si="4"/>
        <v>3.4473249912261963</v>
      </c>
      <c r="F298" s="131" t="e">
        <f>VLOOKUP(B298,input!$I$3:$J$35,2,FALSE)</f>
        <v>#N/A</v>
      </c>
    </row>
    <row r="299" spans="1:6" ht="30">
      <c r="A299" s="135" t="s">
        <v>609</v>
      </c>
      <c r="B299" s="144" t="s">
        <v>610</v>
      </c>
      <c r="C299" s="149" t="s">
        <v>50</v>
      </c>
      <c r="D299" s="164">
        <v>0</v>
      </c>
      <c r="E299" s="170">
        <f t="shared" si="4"/>
        <v>0</v>
      </c>
      <c r="F299" s="131" t="e">
        <f>VLOOKUP(B299,input!$I$3:$J$35,2,FALSE)</f>
        <v>#N/A</v>
      </c>
    </row>
    <row r="300" spans="1:6" ht="30">
      <c r="A300" s="135" t="s">
        <v>611</v>
      </c>
      <c r="B300" s="144" t="s">
        <v>612</v>
      </c>
      <c r="C300" s="149" t="s">
        <v>42</v>
      </c>
      <c r="D300" s="167">
        <v>540.00006103515625</v>
      </c>
      <c r="E300" s="170">
        <f t="shared" si="4"/>
        <v>540.00006103515625</v>
      </c>
      <c r="F300" s="131" t="e">
        <f>VLOOKUP(B300,input!$I$3:$J$35,2,FALSE)</f>
        <v>#N/A</v>
      </c>
    </row>
    <row r="301" spans="1:6" ht="30">
      <c r="A301" s="135" t="s">
        <v>613</v>
      </c>
      <c r="B301" s="144" t="s">
        <v>614</v>
      </c>
      <c r="C301" s="149" t="s">
        <v>42</v>
      </c>
      <c r="D301" s="164">
        <v>0</v>
      </c>
      <c r="E301" s="170">
        <f t="shared" si="4"/>
        <v>0</v>
      </c>
      <c r="F301" s="131" t="e">
        <f>VLOOKUP(B301,input!$I$3:$J$35,2,FALSE)</f>
        <v>#N/A</v>
      </c>
    </row>
    <row r="302" spans="1:6" ht="45">
      <c r="A302" s="135" t="s">
        <v>615</v>
      </c>
      <c r="B302" s="144" t="s">
        <v>616</v>
      </c>
      <c r="C302" s="149" t="s">
        <v>45</v>
      </c>
      <c r="D302" s="167">
        <v>100</v>
      </c>
      <c r="E302" s="170">
        <f t="shared" si="4"/>
        <v>100</v>
      </c>
      <c r="F302" s="131" t="e">
        <f>VLOOKUP(B302,input!$I$3:$J$35,2,FALSE)</f>
        <v>#N/A</v>
      </c>
    </row>
    <row r="303" spans="1:6" ht="30">
      <c r="A303" s="135" t="s">
        <v>617</v>
      </c>
      <c r="B303" s="144" t="s">
        <v>618</v>
      </c>
      <c r="C303" s="149" t="s">
        <v>42</v>
      </c>
      <c r="D303" s="167">
        <v>540.00006103515625</v>
      </c>
      <c r="E303" s="170">
        <f t="shared" si="4"/>
        <v>540.00006103515625</v>
      </c>
      <c r="F303" s="131" t="e">
        <f>VLOOKUP(B303,input!$I$3:$J$35,2,FALSE)</f>
        <v>#N/A</v>
      </c>
    </row>
    <row r="304" spans="1:6" ht="30">
      <c r="A304" s="135" t="s">
        <v>619</v>
      </c>
      <c r="B304" s="144" t="s">
        <v>620</v>
      </c>
      <c r="C304" s="149" t="s">
        <v>42</v>
      </c>
      <c r="D304" s="168">
        <v>15</v>
      </c>
      <c r="E304" s="170">
        <f t="shared" si="4"/>
        <v>15</v>
      </c>
      <c r="F304" s="131" t="e">
        <f>VLOOKUP(B304,input!$I$3:$J$35,2,FALSE)</f>
        <v>#N/A</v>
      </c>
    </row>
    <row r="305" spans="1:6" ht="30">
      <c r="A305" s="135" t="s">
        <v>621</v>
      </c>
      <c r="B305" s="144" t="s">
        <v>622</v>
      </c>
      <c r="C305" s="149" t="s">
        <v>42</v>
      </c>
      <c r="D305" s="164">
        <v>0</v>
      </c>
      <c r="E305" s="170">
        <f t="shared" si="4"/>
        <v>0</v>
      </c>
      <c r="F305" s="131" t="e">
        <f>VLOOKUP(B305,input!$I$3:$J$35,2,FALSE)</f>
        <v>#N/A</v>
      </c>
    </row>
    <row r="306" spans="1:6" ht="30">
      <c r="A306" s="135" t="s">
        <v>623</v>
      </c>
      <c r="B306" s="144" t="s">
        <v>624</v>
      </c>
      <c r="C306" s="149" t="s">
        <v>45</v>
      </c>
      <c r="D306" s="165">
        <v>7.0900001525878906</v>
      </c>
      <c r="E306" s="170">
        <f t="shared" si="4"/>
        <v>7.0900001525878906</v>
      </c>
      <c r="F306" s="131" t="e">
        <f>VLOOKUP(B306,input!$I$3:$J$35,2,FALSE)</f>
        <v>#N/A</v>
      </c>
    </row>
    <row r="307" spans="1:6" ht="45">
      <c r="A307" s="135" t="s">
        <v>625</v>
      </c>
      <c r="B307" s="144" t="s">
        <v>626</v>
      </c>
      <c r="C307" s="149"/>
      <c r="D307" s="165">
        <v>1</v>
      </c>
      <c r="E307" s="170">
        <f t="shared" si="4"/>
        <v>1</v>
      </c>
      <c r="F307" s="131" t="e">
        <f>VLOOKUP(B307,input!$I$3:$J$35,2,FALSE)</f>
        <v>#N/A</v>
      </c>
    </row>
    <row r="308" spans="1:6" ht="30">
      <c r="A308" s="135" t="s">
        <v>627</v>
      </c>
      <c r="B308" s="144" t="s">
        <v>628</v>
      </c>
      <c r="C308" s="149" t="s">
        <v>45</v>
      </c>
      <c r="D308" s="164">
        <v>0</v>
      </c>
      <c r="E308" s="170">
        <f t="shared" si="4"/>
        <v>0</v>
      </c>
      <c r="F308" s="131" t="e">
        <f>VLOOKUP(B308,input!$I$3:$J$35,2,FALSE)</f>
        <v>#N/A</v>
      </c>
    </row>
    <row r="309" spans="1:6" ht="30">
      <c r="A309" s="135" t="s">
        <v>629</v>
      </c>
      <c r="B309" s="144" t="s">
        <v>630</v>
      </c>
      <c r="C309" s="149" t="s">
        <v>50</v>
      </c>
      <c r="D309" s="165">
        <v>3.4473249912261963</v>
      </c>
      <c r="E309" s="170">
        <f t="shared" si="4"/>
        <v>3.4473249912261963</v>
      </c>
      <c r="F309" s="131" t="e">
        <f>VLOOKUP(B309,input!$I$3:$J$35,2,FALSE)</f>
        <v>#N/A</v>
      </c>
    </row>
    <row r="310" spans="1:6" ht="30">
      <c r="A310" s="135" t="s">
        <v>631</v>
      </c>
      <c r="B310" s="144" t="s">
        <v>632</v>
      </c>
      <c r="C310" s="149" t="s">
        <v>50</v>
      </c>
      <c r="D310" s="165">
        <v>3.4473249912261963</v>
      </c>
      <c r="E310" s="170">
        <f t="shared" si="4"/>
        <v>3.4473249912261963</v>
      </c>
      <c r="F310" s="131" t="e">
        <f>VLOOKUP(B310,input!$I$3:$J$35,2,FALSE)</f>
        <v>#N/A</v>
      </c>
    </row>
    <row r="311" spans="1:6" ht="30">
      <c r="A311" s="135" t="s">
        <v>633</v>
      </c>
      <c r="B311" s="144" t="s">
        <v>634</v>
      </c>
      <c r="C311" s="149" t="s">
        <v>50</v>
      </c>
      <c r="D311" s="164">
        <v>0</v>
      </c>
      <c r="E311" s="170">
        <f t="shared" si="4"/>
        <v>0</v>
      </c>
      <c r="F311" s="131" t="e">
        <f>VLOOKUP(B311,input!$I$3:$J$35,2,FALSE)</f>
        <v>#N/A</v>
      </c>
    </row>
    <row r="312" spans="1:6" ht="30">
      <c r="A312" s="135" t="s">
        <v>635</v>
      </c>
      <c r="B312" s="144" t="s">
        <v>636</v>
      </c>
      <c r="C312" s="149" t="s">
        <v>42</v>
      </c>
      <c r="D312" s="167">
        <v>540.00006103515625</v>
      </c>
      <c r="E312" s="170">
        <f t="shared" si="4"/>
        <v>540.00006103515625</v>
      </c>
      <c r="F312" s="131" t="e">
        <f>VLOOKUP(B312,input!$I$3:$J$35,2,FALSE)</f>
        <v>#N/A</v>
      </c>
    </row>
    <row r="313" spans="1:6" ht="30">
      <c r="A313" s="135" t="s">
        <v>637</v>
      </c>
      <c r="B313" s="144" t="s">
        <v>638</v>
      </c>
      <c r="C313" s="149" t="s">
        <v>42</v>
      </c>
      <c r="D313" s="168">
        <v>15</v>
      </c>
      <c r="E313" s="170">
        <f t="shared" si="4"/>
        <v>15</v>
      </c>
      <c r="F313" s="131" t="e">
        <f>VLOOKUP(B313,input!$I$3:$J$35,2,FALSE)</f>
        <v>#N/A</v>
      </c>
    </row>
    <row r="314" spans="1:6" ht="45">
      <c r="A314" s="135" t="s">
        <v>639</v>
      </c>
      <c r="B314" s="144" t="s">
        <v>640</v>
      </c>
      <c r="C314" s="149" t="s">
        <v>45</v>
      </c>
      <c r="D314" s="167">
        <v>100</v>
      </c>
      <c r="E314" s="170">
        <f t="shared" si="4"/>
        <v>100</v>
      </c>
      <c r="F314" s="131" t="e">
        <f>VLOOKUP(B314,input!$I$3:$J$35,2,FALSE)</f>
        <v>#N/A</v>
      </c>
    </row>
    <row r="315" spans="1:6" ht="30">
      <c r="A315" s="135" t="s">
        <v>641</v>
      </c>
      <c r="B315" s="144" t="s">
        <v>642</v>
      </c>
      <c r="C315" s="149" t="s">
        <v>42</v>
      </c>
      <c r="D315" s="167">
        <v>540.00006103515625</v>
      </c>
      <c r="E315" s="170">
        <f t="shared" si="4"/>
        <v>540.00006103515625</v>
      </c>
      <c r="F315" s="131" t="e">
        <f>VLOOKUP(B315,input!$I$3:$J$35,2,FALSE)</f>
        <v>#N/A</v>
      </c>
    </row>
    <row r="316" spans="1:6" ht="30">
      <c r="A316" s="135" t="s">
        <v>643</v>
      </c>
      <c r="B316" s="144" t="s">
        <v>644</v>
      </c>
      <c r="C316" s="149" t="s">
        <v>42</v>
      </c>
      <c r="D316" s="168">
        <v>15</v>
      </c>
      <c r="E316" s="170">
        <f t="shared" si="4"/>
        <v>15</v>
      </c>
      <c r="F316" s="131" t="e">
        <f>VLOOKUP(B316,input!$I$3:$J$35,2,FALSE)</f>
        <v>#N/A</v>
      </c>
    </row>
    <row r="317" spans="1:6" ht="30">
      <c r="A317" s="135" t="s">
        <v>645</v>
      </c>
      <c r="B317" s="144" t="s">
        <v>646</v>
      </c>
      <c r="C317" s="149" t="s">
        <v>42</v>
      </c>
      <c r="D317" s="164">
        <v>0</v>
      </c>
      <c r="E317" s="170">
        <f t="shared" si="4"/>
        <v>0</v>
      </c>
      <c r="F317" s="131" t="e">
        <f>VLOOKUP(B317,input!$I$3:$J$35,2,FALSE)</f>
        <v>#N/A</v>
      </c>
    </row>
    <row r="318" spans="1:6" ht="30">
      <c r="A318" s="135" t="s">
        <v>647</v>
      </c>
      <c r="B318" s="144" t="s">
        <v>648</v>
      </c>
      <c r="C318" s="149" t="s">
        <v>45</v>
      </c>
      <c r="D318" s="165">
        <v>7.4600005149841309</v>
      </c>
      <c r="E318" s="170">
        <f t="shared" si="4"/>
        <v>7.4600005149841309</v>
      </c>
      <c r="F318" s="131" t="e">
        <f>VLOOKUP(B318,input!$I$3:$J$35,2,FALSE)</f>
        <v>#N/A</v>
      </c>
    </row>
    <row r="319" spans="1:6" ht="45">
      <c r="A319" s="135" t="s">
        <v>649</v>
      </c>
      <c r="B319" s="144" t="s">
        <v>650</v>
      </c>
      <c r="C319" s="149"/>
      <c r="D319" s="165">
        <v>1</v>
      </c>
      <c r="E319" s="170">
        <f t="shared" si="4"/>
        <v>1</v>
      </c>
      <c r="F319" s="131" t="e">
        <f>VLOOKUP(B319,input!$I$3:$J$35,2,FALSE)</f>
        <v>#N/A</v>
      </c>
    </row>
    <row r="320" spans="1:6" ht="30">
      <c r="A320" s="135" t="s">
        <v>651</v>
      </c>
      <c r="B320" s="144" t="s">
        <v>652</v>
      </c>
      <c r="C320" s="149" t="s">
        <v>45</v>
      </c>
      <c r="D320" s="164">
        <v>0</v>
      </c>
      <c r="E320" s="170">
        <f t="shared" si="4"/>
        <v>0</v>
      </c>
      <c r="F320" s="131" t="e">
        <f>VLOOKUP(B320,input!$I$3:$J$35,2,FALSE)</f>
        <v>#N/A</v>
      </c>
    </row>
    <row r="321" spans="1:6" ht="30">
      <c r="A321" s="135" t="s">
        <v>653</v>
      </c>
      <c r="B321" s="144" t="s">
        <v>654</v>
      </c>
      <c r="C321" s="149" t="s">
        <v>50</v>
      </c>
      <c r="D321" s="165">
        <v>3.4473249912261963</v>
      </c>
      <c r="E321" s="170">
        <f t="shared" si="4"/>
        <v>3.4473249912261963</v>
      </c>
      <c r="F321" s="131" t="e">
        <f>VLOOKUP(B321,input!$I$3:$J$35,2,FALSE)</f>
        <v>#N/A</v>
      </c>
    </row>
    <row r="322" spans="1:6" ht="30">
      <c r="A322" s="135" t="s">
        <v>655</v>
      </c>
      <c r="B322" s="144" t="s">
        <v>656</v>
      </c>
      <c r="C322" s="149" t="s">
        <v>50</v>
      </c>
      <c r="D322" s="165">
        <v>3.4473249912261963</v>
      </c>
      <c r="E322" s="170">
        <f t="shared" si="4"/>
        <v>3.4473249912261963</v>
      </c>
      <c r="F322" s="131" t="e">
        <f>VLOOKUP(B322,input!$I$3:$J$35,2,FALSE)</f>
        <v>#N/A</v>
      </c>
    </row>
    <row r="323" spans="1:6" ht="30">
      <c r="A323" s="135" t="s">
        <v>657</v>
      </c>
      <c r="B323" s="144" t="s">
        <v>658</v>
      </c>
      <c r="C323" s="149" t="s">
        <v>50</v>
      </c>
      <c r="D323" s="164">
        <v>0</v>
      </c>
      <c r="E323" s="170">
        <f t="shared" si="4"/>
        <v>0</v>
      </c>
      <c r="F323" s="131" t="e">
        <f>VLOOKUP(B323,input!$I$3:$J$35,2,FALSE)</f>
        <v>#N/A</v>
      </c>
    </row>
    <row r="324" spans="1:6" ht="30">
      <c r="A324" s="135" t="s">
        <v>659</v>
      </c>
      <c r="B324" s="144" t="s">
        <v>660</v>
      </c>
      <c r="C324" s="149" t="s">
        <v>42</v>
      </c>
      <c r="D324" s="167">
        <v>540.00006103515625</v>
      </c>
      <c r="E324" s="170">
        <f t="shared" si="4"/>
        <v>540.00006103515625</v>
      </c>
      <c r="F324" s="131" t="e">
        <f>VLOOKUP(B324,input!$I$3:$J$35,2,FALSE)</f>
        <v>#N/A</v>
      </c>
    </row>
    <row r="325" spans="1:6" ht="30">
      <c r="A325" s="135" t="s">
        <v>661</v>
      </c>
      <c r="B325" s="144" t="s">
        <v>662</v>
      </c>
      <c r="C325" s="149" t="s">
        <v>42</v>
      </c>
      <c r="D325" s="168">
        <v>15</v>
      </c>
      <c r="E325" s="170">
        <f t="shared" si="4"/>
        <v>15</v>
      </c>
      <c r="F325" s="131" t="e">
        <f>VLOOKUP(B325,input!$I$3:$J$35,2,FALSE)</f>
        <v>#N/A</v>
      </c>
    </row>
    <row r="326" spans="1:6" ht="45">
      <c r="A326" s="135" t="s">
        <v>663</v>
      </c>
      <c r="B326" s="144" t="s">
        <v>664</v>
      </c>
      <c r="C326" s="149" t="s">
        <v>45</v>
      </c>
      <c r="D326" s="167">
        <v>100</v>
      </c>
      <c r="E326" s="170">
        <f t="shared" si="4"/>
        <v>100</v>
      </c>
      <c r="F326" s="131" t="e">
        <f>VLOOKUP(B326,input!$I$3:$J$35,2,FALSE)</f>
        <v>#N/A</v>
      </c>
    </row>
    <row r="327" spans="1:6" ht="30">
      <c r="A327" s="135" t="s">
        <v>665</v>
      </c>
      <c r="B327" s="144" t="s">
        <v>666</v>
      </c>
      <c r="C327" s="149" t="s">
        <v>42</v>
      </c>
      <c r="D327" s="167">
        <v>540.00006103515625</v>
      </c>
      <c r="E327" s="170">
        <f t="shared" si="4"/>
        <v>540.00006103515625</v>
      </c>
      <c r="F327" s="131" t="e">
        <f>VLOOKUP(B327,input!$I$3:$J$35,2,FALSE)</f>
        <v>#N/A</v>
      </c>
    </row>
    <row r="328" spans="1:6" ht="30">
      <c r="A328" s="135" t="s">
        <v>667</v>
      </c>
      <c r="B328" s="144" t="s">
        <v>668</v>
      </c>
      <c r="C328" s="149" t="s">
        <v>42</v>
      </c>
      <c r="D328" s="168">
        <v>15</v>
      </c>
      <c r="E328" s="170">
        <f t="shared" si="4"/>
        <v>15</v>
      </c>
      <c r="F328" s="131" t="e">
        <f>VLOOKUP(B328,input!$I$3:$J$35,2,FALSE)</f>
        <v>#N/A</v>
      </c>
    </row>
    <row r="329" spans="1:6" ht="30">
      <c r="A329" s="135" t="s">
        <v>669</v>
      </c>
      <c r="B329" s="144" t="s">
        <v>670</v>
      </c>
      <c r="C329" s="149" t="s">
        <v>42</v>
      </c>
      <c r="D329" s="164">
        <v>0</v>
      </c>
      <c r="E329" s="170">
        <f t="shared" ref="E329:E392" si="5">_xlfn.IFNA(F329,D329)</f>
        <v>0</v>
      </c>
      <c r="F329" s="131" t="e">
        <f>VLOOKUP(B329,input!$I$3:$J$35,2,FALSE)</f>
        <v>#N/A</v>
      </c>
    </row>
    <row r="330" spans="1:6" ht="30">
      <c r="A330" s="135" t="s">
        <v>671</v>
      </c>
      <c r="B330" s="144" t="s">
        <v>672</v>
      </c>
      <c r="C330" s="149" t="s">
        <v>45</v>
      </c>
      <c r="D330" s="165">
        <v>2.1700000762939453</v>
      </c>
      <c r="E330" s="170">
        <f t="shared" si="5"/>
        <v>2.1700000762939453</v>
      </c>
      <c r="F330" s="131" t="e">
        <f>VLOOKUP(B330,input!$I$3:$J$35,2,FALSE)</f>
        <v>#N/A</v>
      </c>
    </row>
    <row r="331" spans="1:6" ht="45">
      <c r="A331" s="135" t="s">
        <v>673</v>
      </c>
      <c r="B331" s="144" t="s">
        <v>674</v>
      </c>
      <c r="C331" s="149"/>
      <c r="D331" s="165">
        <v>1</v>
      </c>
      <c r="E331" s="170">
        <f t="shared" si="5"/>
        <v>1</v>
      </c>
      <c r="F331" s="131" t="e">
        <f>VLOOKUP(B331,input!$I$3:$J$35,2,FALSE)</f>
        <v>#N/A</v>
      </c>
    </row>
    <row r="332" spans="1:6" ht="30">
      <c r="A332" s="135" t="s">
        <v>675</v>
      </c>
      <c r="B332" s="144" t="s">
        <v>676</v>
      </c>
      <c r="C332" s="149" t="s">
        <v>45</v>
      </c>
      <c r="D332" s="164">
        <v>0</v>
      </c>
      <c r="E332" s="170">
        <f t="shared" si="5"/>
        <v>0</v>
      </c>
      <c r="F332" s="131" t="e">
        <f>VLOOKUP(B332,input!$I$3:$J$35,2,FALSE)</f>
        <v>#N/A</v>
      </c>
    </row>
    <row r="333" spans="1:6" ht="30">
      <c r="A333" s="135" t="s">
        <v>677</v>
      </c>
      <c r="B333" s="144" t="s">
        <v>678</v>
      </c>
      <c r="C333" s="149" t="s">
        <v>50</v>
      </c>
      <c r="D333" s="165">
        <v>3.4473249912261963</v>
      </c>
      <c r="E333" s="170">
        <f t="shared" si="5"/>
        <v>3.4473249912261963</v>
      </c>
      <c r="F333" s="131" t="e">
        <f>VLOOKUP(B333,input!$I$3:$J$35,2,FALSE)</f>
        <v>#N/A</v>
      </c>
    </row>
    <row r="334" spans="1:6" ht="30">
      <c r="A334" s="135" t="s">
        <v>679</v>
      </c>
      <c r="B334" s="144" t="s">
        <v>680</v>
      </c>
      <c r="C334" s="149" t="s">
        <v>50</v>
      </c>
      <c r="D334" s="165">
        <v>3.4473249912261963</v>
      </c>
      <c r="E334" s="170">
        <f t="shared" si="5"/>
        <v>3.4473249912261963</v>
      </c>
      <c r="F334" s="131" t="e">
        <f>VLOOKUP(B334,input!$I$3:$J$35,2,FALSE)</f>
        <v>#N/A</v>
      </c>
    </row>
    <row r="335" spans="1:6" ht="30">
      <c r="A335" s="135" t="s">
        <v>681</v>
      </c>
      <c r="B335" s="144" t="s">
        <v>682</v>
      </c>
      <c r="C335" s="149" t="s">
        <v>50</v>
      </c>
      <c r="D335" s="164">
        <v>0</v>
      </c>
      <c r="E335" s="170">
        <f t="shared" si="5"/>
        <v>0</v>
      </c>
      <c r="F335" s="131" t="e">
        <f>VLOOKUP(B335,input!$I$3:$J$35,2,FALSE)</f>
        <v>#N/A</v>
      </c>
    </row>
    <row r="336" spans="1:6" ht="30">
      <c r="A336" s="135" t="s">
        <v>683</v>
      </c>
      <c r="B336" s="144" t="s">
        <v>684</v>
      </c>
      <c r="C336" s="149" t="s">
        <v>42</v>
      </c>
      <c r="D336" s="167">
        <v>540.00006103515625</v>
      </c>
      <c r="E336" s="170">
        <f t="shared" si="5"/>
        <v>540.00006103515625</v>
      </c>
      <c r="F336" s="131" t="e">
        <f>VLOOKUP(B336,input!$I$3:$J$35,2,FALSE)</f>
        <v>#N/A</v>
      </c>
    </row>
    <row r="337" spans="1:6" ht="45">
      <c r="A337" s="135" t="s">
        <v>685</v>
      </c>
      <c r="B337" s="144" t="s">
        <v>686</v>
      </c>
      <c r="C337" s="149" t="s">
        <v>42</v>
      </c>
      <c r="D337" s="168">
        <v>15</v>
      </c>
      <c r="E337" s="170">
        <f t="shared" si="5"/>
        <v>15</v>
      </c>
      <c r="F337" s="131" t="e">
        <f>VLOOKUP(B337,input!$I$3:$J$35,2,FALSE)</f>
        <v>#N/A</v>
      </c>
    </row>
    <row r="338" spans="1:6" ht="45">
      <c r="A338" s="135" t="s">
        <v>687</v>
      </c>
      <c r="B338" s="144" t="s">
        <v>688</v>
      </c>
      <c r="C338" s="149" t="s">
        <v>45</v>
      </c>
      <c r="D338" s="167">
        <v>100</v>
      </c>
      <c r="E338" s="170">
        <f t="shared" si="5"/>
        <v>100</v>
      </c>
      <c r="F338" s="131" t="e">
        <f>VLOOKUP(B338,input!$I$3:$J$35,2,FALSE)</f>
        <v>#N/A</v>
      </c>
    </row>
    <row r="339" spans="1:6" ht="30">
      <c r="A339" s="135" t="s">
        <v>689</v>
      </c>
      <c r="B339" s="144" t="s">
        <v>690</v>
      </c>
      <c r="C339" s="149" t="s">
        <v>42</v>
      </c>
      <c r="D339" s="167">
        <v>540.00006103515625</v>
      </c>
      <c r="E339" s="170">
        <f t="shared" si="5"/>
        <v>540.00006103515625</v>
      </c>
      <c r="F339" s="131" t="e">
        <f>VLOOKUP(B339,input!$I$3:$J$35,2,FALSE)</f>
        <v>#N/A</v>
      </c>
    </row>
    <row r="340" spans="1:6" ht="30">
      <c r="A340" s="135" t="s">
        <v>691</v>
      </c>
      <c r="B340" s="144" t="s">
        <v>692</v>
      </c>
      <c r="C340" s="149" t="s">
        <v>42</v>
      </c>
      <c r="D340" s="168">
        <v>15</v>
      </c>
      <c r="E340" s="170">
        <f t="shared" si="5"/>
        <v>15</v>
      </c>
      <c r="F340" s="131" t="e">
        <f>VLOOKUP(B340,input!$I$3:$J$35,2,FALSE)</f>
        <v>#N/A</v>
      </c>
    </row>
    <row r="341" spans="1:6" ht="30">
      <c r="A341" s="135" t="s">
        <v>693</v>
      </c>
      <c r="B341" s="144" t="s">
        <v>694</v>
      </c>
      <c r="C341" s="149" t="s">
        <v>42</v>
      </c>
      <c r="D341" s="164">
        <v>0</v>
      </c>
      <c r="E341" s="170">
        <f t="shared" si="5"/>
        <v>0</v>
      </c>
      <c r="F341" s="131" t="e">
        <f>VLOOKUP(B341,input!$I$3:$J$35,2,FALSE)</f>
        <v>#N/A</v>
      </c>
    </row>
    <row r="342" spans="1:6" ht="30">
      <c r="A342" s="135" t="s">
        <v>695</v>
      </c>
      <c r="B342" s="144" t="s">
        <v>696</v>
      </c>
      <c r="C342" s="149" t="s">
        <v>45</v>
      </c>
      <c r="D342" s="165">
        <v>3.0999999046325684</v>
      </c>
      <c r="E342" s="170">
        <f t="shared" si="5"/>
        <v>3.0999999046325684</v>
      </c>
      <c r="F342" s="131" t="e">
        <f>VLOOKUP(B342,input!$I$3:$J$35,2,FALSE)</f>
        <v>#N/A</v>
      </c>
    </row>
    <row r="343" spans="1:6" ht="45">
      <c r="A343" s="135" t="s">
        <v>697</v>
      </c>
      <c r="B343" s="144" t="s">
        <v>698</v>
      </c>
      <c r="C343" s="149"/>
      <c r="D343" s="165">
        <v>1</v>
      </c>
      <c r="E343" s="170">
        <f t="shared" si="5"/>
        <v>1</v>
      </c>
      <c r="F343" s="131" t="e">
        <f>VLOOKUP(B343,input!$I$3:$J$35,2,FALSE)</f>
        <v>#N/A</v>
      </c>
    </row>
    <row r="344" spans="1:6" ht="30">
      <c r="A344" s="135" t="s">
        <v>699</v>
      </c>
      <c r="B344" s="144" t="s">
        <v>700</v>
      </c>
      <c r="C344" s="149" t="s">
        <v>45</v>
      </c>
      <c r="D344" s="164">
        <v>0</v>
      </c>
      <c r="E344" s="170">
        <f t="shared" si="5"/>
        <v>0</v>
      </c>
      <c r="F344" s="131" t="e">
        <f>VLOOKUP(B344,input!$I$3:$J$35,2,FALSE)</f>
        <v>#N/A</v>
      </c>
    </row>
    <row r="345" spans="1:6" ht="30">
      <c r="A345" s="135" t="s">
        <v>701</v>
      </c>
      <c r="B345" s="144" t="s">
        <v>702</v>
      </c>
      <c r="C345" s="149" t="s">
        <v>50</v>
      </c>
      <c r="D345" s="165">
        <v>3.4473249912261963</v>
      </c>
      <c r="E345" s="170">
        <f t="shared" si="5"/>
        <v>3.4473249912261963</v>
      </c>
      <c r="F345" s="131" t="e">
        <f>VLOOKUP(B345,input!$I$3:$J$35,2,FALSE)</f>
        <v>#N/A</v>
      </c>
    </row>
    <row r="346" spans="1:6" ht="30">
      <c r="A346" s="135" t="s">
        <v>703</v>
      </c>
      <c r="B346" s="144" t="s">
        <v>704</v>
      </c>
      <c r="C346" s="149" t="s">
        <v>50</v>
      </c>
      <c r="D346" s="165">
        <v>3.4473249912261963</v>
      </c>
      <c r="E346" s="170">
        <f t="shared" si="5"/>
        <v>3.4473249912261963</v>
      </c>
      <c r="F346" s="131" t="e">
        <f>VLOOKUP(B346,input!$I$3:$J$35,2,FALSE)</f>
        <v>#N/A</v>
      </c>
    </row>
    <row r="347" spans="1:6" ht="30">
      <c r="A347" s="135" t="s">
        <v>705</v>
      </c>
      <c r="B347" s="144" t="s">
        <v>706</v>
      </c>
      <c r="C347" s="149" t="s">
        <v>50</v>
      </c>
      <c r="D347" s="164">
        <v>0</v>
      </c>
      <c r="E347" s="170">
        <f t="shared" si="5"/>
        <v>0</v>
      </c>
      <c r="F347" s="131" t="e">
        <f>VLOOKUP(B347,input!$I$3:$J$35,2,FALSE)</f>
        <v>#N/A</v>
      </c>
    </row>
    <row r="348" spans="1:6" ht="30">
      <c r="A348" s="135" t="s">
        <v>707</v>
      </c>
      <c r="B348" s="144" t="s">
        <v>708</v>
      </c>
      <c r="C348" s="149" t="s">
        <v>42</v>
      </c>
      <c r="D348" s="167">
        <v>369.99996948242187</v>
      </c>
      <c r="E348" s="170">
        <f t="shared" si="5"/>
        <v>369.99996948242187</v>
      </c>
      <c r="F348" s="131" t="e">
        <f>VLOOKUP(B348,input!$I$3:$J$35,2,FALSE)</f>
        <v>#N/A</v>
      </c>
    </row>
    <row r="349" spans="1:6" ht="45">
      <c r="A349" s="135" t="s">
        <v>709</v>
      </c>
      <c r="B349" s="144" t="s">
        <v>710</v>
      </c>
      <c r="C349" s="149" t="s">
        <v>45</v>
      </c>
      <c r="D349" s="168">
        <v>10</v>
      </c>
      <c r="E349" s="170">
        <f t="shared" si="5"/>
        <v>10</v>
      </c>
      <c r="F349" s="131" t="e">
        <f>VLOOKUP(B349,input!$I$3:$J$35,2,FALSE)</f>
        <v>#N/A</v>
      </c>
    </row>
    <row r="350" spans="1:6" ht="30">
      <c r="A350" s="135" t="s">
        <v>711</v>
      </c>
      <c r="B350" s="144" t="s">
        <v>712</v>
      </c>
      <c r="C350" s="149" t="s">
        <v>45</v>
      </c>
      <c r="D350" s="165">
        <v>5</v>
      </c>
      <c r="E350" s="170">
        <f t="shared" si="5"/>
        <v>5</v>
      </c>
      <c r="F350" s="131" t="e">
        <f>VLOOKUP(B350,input!$I$3:$J$35,2,FALSE)</f>
        <v>#N/A</v>
      </c>
    </row>
    <row r="351" spans="1:6" ht="45">
      <c r="A351" s="135" t="s">
        <v>713</v>
      </c>
      <c r="B351" s="144" t="s">
        <v>714</v>
      </c>
      <c r="C351" s="149" t="s">
        <v>42</v>
      </c>
      <c r="D351" s="167">
        <v>379.99996948242187</v>
      </c>
      <c r="E351" s="170">
        <f t="shared" si="5"/>
        <v>379.99996948242187</v>
      </c>
      <c r="F351" s="131" t="e">
        <f>VLOOKUP(B351,input!$I$3:$J$35,2,FALSE)</f>
        <v>#N/A</v>
      </c>
    </row>
    <row r="352" spans="1:6" ht="45">
      <c r="A352" s="135" t="s">
        <v>715</v>
      </c>
      <c r="B352" s="144" t="s">
        <v>716</v>
      </c>
      <c r="C352" s="149" t="s">
        <v>45</v>
      </c>
      <c r="D352" s="168">
        <v>10</v>
      </c>
      <c r="E352" s="170">
        <f t="shared" si="5"/>
        <v>10</v>
      </c>
      <c r="F352" s="131" t="e">
        <f>VLOOKUP(B352,input!$I$3:$J$35,2,FALSE)</f>
        <v>#N/A</v>
      </c>
    </row>
    <row r="353" spans="1:6" ht="45">
      <c r="A353" s="135" t="s">
        <v>717</v>
      </c>
      <c r="B353" s="144" t="s">
        <v>718</v>
      </c>
      <c r="C353" s="149" t="s">
        <v>45</v>
      </c>
      <c r="D353" s="165">
        <v>5</v>
      </c>
      <c r="E353" s="170">
        <f t="shared" si="5"/>
        <v>5</v>
      </c>
      <c r="F353" s="131" t="e">
        <f>VLOOKUP(B353,input!$I$3:$J$35,2,FALSE)</f>
        <v>#N/A</v>
      </c>
    </row>
    <row r="354" spans="1:6" ht="30">
      <c r="A354" s="135" t="s">
        <v>719</v>
      </c>
      <c r="B354" s="144" t="s">
        <v>720</v>
      </c>
      <c r="C354" s="149" t="s">
        <v>50</v>
      </c>
      <c r="D354" s="167">
        <v>159.12928771972656</v>
      </c>
      <c r="E354" s="170">
        <f t="shared" si="5"/>
        <v>159.12928771972656</v>
      </c>
      <c r="F354" s="131" t="e">
        <f>VLOOKUP(B354,input!$I$3:$J$35,2,FALSE)</f>
        <v>#N/A</v>
      </c>
    </row>
    <row r="355" spans="1:6">
      <c r="A355" s="135" t="s">
        <v>721</v>
      </c>
      <c r="B355" s="144" t="s">
        <v>722</v>
      </c>
      <c r="C355" s="149" t="s">
        <v>45</v>
      </c>
      <c r="D355" s="165">
        <v>-5.5999994277954102</v>
      </c>
      <c r="E355" s="170">
        <f t="shared" si="5"/>
        <v>-5.5999994277954102</v>
      </c>
      <c r="F355" s="131" t="e">
        <f>VLOOKUP(B355,input!$I$3:$J$35,2,FALSE)</f>
        <v>#N/A</v>
      </c>
    </row>
    <row r="356" spans="1:6">
      <c r="A356" s="135" t="s">
        <v>723</v>
      </c>
      <c r="B356" s="144" t="s">
        <v>724</v>
      </c>
      <c r="C356" s="149" t="s">
        <v>45</v>
      </c>
      <c r="D356" s="168">
        <v>10</v>
      </c>
      <c r="E356" s="170">
        <f t="shared" si="5"/>
        <v>10</v>
      </c>
      <c r="F356" s="131" t="e">
        <f>VLOOKUP(B356,input!$I$3:$J$35,2,FALSE)</f>
        <v>#N/A</v>
      </c>
    </row>
    <row r="357" spans="1:6" ht="30">
      <c r="A357" s="135" t="s">
        <v>725</v>
      </c>
      <c r="B357" s="144" t="s">
        <v>726</v>
      </c>
      <c r="C357" s="149" t="s">
        <v>45</v>
      </c>
      <c r="D357" s="168">
        <v>80</v>
      </c>
      <c r="E357" s="170">
        <f t="shared" si="5"/>
        <v>80</v>
      </c>
      <c r="F357" s="131" t="e">
        <f>VLOOKUP(B357,input!$I$3:$J$35,2,FALSE)</f>
        <v>#N/A</v>
      </c>
    </row>
    <row r="358" spans="1:6">
      <c r="A358" s="135" t="s">
        <v>727</v>
      </c>
      <c r="B358" s="144" t="s">
        <v>728</v>
      </c>
      <c r="C358" s="149"/>
      <c r="D358" s="164">
        <v>3000.000244140625</v>
      </c>
      <c r="E358" s="170">
        <f t="shared" si="5"/>
        <v>3000.000244140625</v>
      </c>
      <c r="F358" s="131" t="e">
        <f>VLOOKUP(B358,input!$I$3:$J$35,2,FALSE)</f>
        <v>#N/A</v>
      </c>
    </row>
    <row r="359" spans="1:6">
      <c r="A359" s="135" t="s">
        <v>729</v>
      </c>
      <c r="B359" s="144" t="s">
        <v>730</v>
      </c>
      <c r="C359" s="149"/>
      <c r="D359" s="167">
        <v>3000</v>
      </c>
      <c r="E359" s="170">
        <f t="shared" si="5"/>
        <v>3000</v>
      </c>
      <c r="F359" s="131" t="e">
        <f>VLOOKUP(B359,input!$I$3:$J$35,2,FALSE)</f>
        <v>#N/A</v>
      </c>
    </row>
    <row r="360" spans="1:6">
      <c r="A360" s="135" t="s">
        <v>731</v>
      </c>
      <c r="B360" s="144" t="s">
        <v>732</v>
      </c>
      <c r="C360" s="149" t="s">
        <v>45</v>
      </c>
      <c r="D360" s="168">
        <v>97</v>
      </c>
      <c r="E360" s="170">
        <f t="shared" si="5"/>
        <v>97</v>
      </c>
      <c r="F360" s="131" t="e">
        <f>VLOOKUP(B360,input!$I$3:$J$35,2,FALSE)</f>
        <v>#N/A</v>
      </c>
    </row>
    <row r="361" spans="1:6" ht="30">
      <c r="A361" s="135" t="s">
        <v>733</v>
      </c>
      <c r="B361" s="144" t="s">
        <v>734</v>
      </c>
      <c r="C361" s="149"/>
      <c r="D361" s="165">
        <v>1</v>
      </c>
      <c r="E361" s="170">
        <f t="shared" si="5"/>
        <v>1</v>
      </c>
      <c r="F361" s="131" t="e">
        <f>VLOOKUP(B361,input!$I$3:$J$35,2,FALSE)</f>
        <v>#N/A</v>
      </c>
    </row>
    <row r="362" spans="1:6">
      <c r="A362" s="135" t="s">
        <v>735</v>
      </c>
      <c r="B362" s="144" t="s">
        <v>736</v>
      </c>
      <c r="C362" s="149" t="s">
        <v>15</v>
      </c>
      <c r="D362" s="167">
        <v>101.77722930908203</v>
      </c>
      <c r="E362" s="170">
        <f t="shared" si="5"/>
        <v>101.77722930908203</v>
      </c>
      <c r="F362" s="131" t="e">
        <f>VLOOKUP(B362,input!$I$3:$J$35,2,FALSE)</f>
        <v>#N/A</v>
      </c>
    </row>
    <row r="363" spans="1:6" ht="30">
      <c r="A363" s="135" t="s">
        <v>737</v>
      </c>
      <c r="B363" s="144" t="s">
        <v>738</v>
      </c>
      <c r="C363" s="149" t="s">
        <v>50</v>
      </c>
      <c r="D363" s="164">
        <v>0</v>
      </c>
      <c r="E363" s="170">
        <f t="shared" si="5"/>
        <v>0</v>
      </c>
      <c r="F363" s="131" t="e">
        <f>VLOOKUP(B363,input!$I$3:$J$35,2,FALSE)</f>
        <v>#N/A</v>
      </c>
    </row>
    <row r="364" spans="1:6" ht="30">
      <c r="A364" s="135" t="s">
        <v>739</v>
      </c>
      <c r="B364" s="144" t="s">
        <v>740</v>
      </c>
      <c r="C364" s="149"/>
      <c r="D364" s="167">
        <v>3000</v>
      </c>
      <c r="E364" s="170">
        <f t="shared" si="5"/>
        <v>3000</v>
      </c>
      <c r="F364" s="131" t="e">
        <f>VLOOKUP(B364,input!$I$3:$J$35,2,FALSE)</f>
        <v>#N/A</v>
      </c>
    </row>
    <row r="365" spans="1:6" ht="30">
      <c r="A365" s="135" t="s">
        <v>741</v>
      </c>
      <c r="B365" s="144" t="s">
        <v>742</v>
      </c>
      <c r="C365" s="149" t="s">
        <v>20</v>
      </c>
      <c r="D365" s="167">
        <v>567.6962890625</v>
      </c>
      <c r="E365" s="170">
        <f t="shared" si="5"/>
        <v>567.6962890625</v>
      </c>
      <c r="F365" s="131" t="e">
        <f>VLOOKUP(B365,input!$I$3:$J$35,2,FALSE)</f>
        <v>#N/A</v>
      </c>
    </row>
    <row r="366" spans="1:6" ht="30">
      <c r="A366" s="135" t="s">
        <v>743</v>
      </c>
      <c r="B366" s="144" t="s">
        <v>744</v>
      </c>
      <c r="C366" s="149" t="s">
        <v>50</v>
      </c>
      <c r="D366" s="167">
        <v>150.69113159179687</v>
      </c>
      <c r="E366" s="170">
        <f t="shared" si="5"/>
        <v>150.69113159179687</v>
      </c>
      <c r="F366" s="131" t="e">
        <f>VLOOKUP(B366,input!$I$3:$J$35,2,FALSE)</f>
        <v>#N/A</v>
      </c>
    </row>
    <row r="367" spans="1:6" ht="30">
      <c r="A367" s="135" t="s">
        <v>745</v>
      </c>
      <c r="B367" s="144" t="s">
        <v>746</v>
      </c>
      <c r="C367" s="149" t="s">
        <v>50</v>
      </c>
      <c r="D367" s="165">
        <v>7.0199999809265137</v>
      </c>
      <c r="E367" s="170">
        <f t="shared" si="5"/>
        <v>7.0199999809265137</v>
      </c>
      <c r="F367" s="131" t="e">
        <f>VLOOKUP(B367,input!$I$3:$J$35,2,FALSE)</f>
        <v>#N/A</v>
      </c>
    </row>
    <row r="368" spans="1:6" ht="30">
      <c r="A368" s="135" t="s">
        <v>747</v>
      </c>
      <c r="B368" s="144" t="s">
        <v>748</v>
      </c>
      <c r="C368" s="149" t="s">
        <v>45</v>
      </c>
      <c r="D368" s="168">
        <v>74.400001525878906</v>
      </c>
      <c r="E368" s="170">
        <f t="shared" si="5"/>
        <v>74.400001525878906</v>
      </c>
      <c r="F368" s="131" t="e">
        <f>VLOOKUP(B368,input!$I$3:$J$35,2,FALSE)</f>
        <v>#N/A</v>
      </c>
    </row>
    <row r="369" spans="1:6" ht="30">
      <c r="A369" s="135" t="s">
        <v>749</v>
      </c>
      <c r="B369" s="144" t="s">
        <v>750</v>
      </c>
      <c r="C369" s="149" t="s">
        <v>20</v>
      </c>
      <c r="D369" s="168">
        <v>20.361312866210937</v>
      </c>
      <c r="E369" s="170">
        <f t="shared" si="5"/>
        <v>20.361312866210937</v>
      </c>
      <c r="F369" s="131" t="e">
        <f>VLOOKUP(B369,input!$I$3:$J$35,2,FALSE)</f>
        <v>#N/A</v>
      </c>
    </row>
    <row r="370" spans="1:6" ht="30">
      <c r="A370" s="135" t="s">
        <v>751</v>
      </c>
      <c r="B370" s="144" t="s">
        <v>752</v>
      </c>
      <c r="C370" s="149" t="s">
        <v>50</v>
      </c>
      <c r="D370" s="167">
        <v>159.12928771972656</v>
      </c>
      <c r="E370" s="170">
        <f t="shared" si="5"/>
        <v>159.12928771972656</v>
      </c>
      <c r="F370" s="131" t="e">
        <f>VLOOKUP(B370,input!$I$3:$J$35,2,FALSE)</f>
        <v>#N/A</v>
      </c>
    </row>
    <row r="371" spans="1:6">
      <c r="A371" s="135" t="s">
        <v>753</v>
      </c>
      <c r="B371" s="144" t="s">
        <v>754</v>
      </c>
      <c r="C371" s="149" t="s">
        <v>45</v>
      </c>
      <c r="D371" s="165">
        <v>-5.5999994277954102</v>
      </c>
      <c r="E371" s="170">
        <f t="shared" si="5"/>
        <v>-5.5999994277954102</v>
      </c>
      <c r="F371" s="131" t="e">
        <f>VLOOKUP(B371,input!$I$3:$J$35,2,FALSE)</f>
        <v>#N/A</v>
      </c>
    </row>
    <row r="372" spans="1:6">
      <c r="A372" s="135" t="s">
        <v>755</v>
      </c>
      <c r="B372" s="144" t="s">
        <v>756</v>
      </c>
      <c r="C372" s="149" t="s">
        <v>45</v>
      </c>
      <c r="D372" s="168">
        <v>10</v>
      </c>
      <c r="E372" s="170">
        <f t="shared" si="5"/>
        <v>10</v>
      </c>
      <c r="F372" s="131" t="e">
        <f>VLOOKUP(B372,input!$I$3:$J$35,2,FALSE)</f>
        <v>#N/A</v>
      </c>
    </row>
    <row r="373" spans="1:6" ht="30">
      <c r="A373" s="135" t="s">
        <v>757</v>
      </c>
      <c r="B373" s="144" t="s">
        <v>758</v>
      </c>
      <c r="C373" s="149" t="s">
        <v>45</v>
      </c>
      <c r="D373" s="168">
        <v>80</v>
      </c>
      <c r="E373" s="170">
        <f t="shared" si="5"/>
        <v>80</v>
      </c>
      <c r="F373" s="131" t="e">
        <f>VLOOKUP(B373,input!$I$3:$J$35,2,FALSE)</f>
        <v>#N/A</v>
      </c>
    </row>
    <row r="374" spans="1:6">
      <c r="A374" s="135" t="s">
        <v>759</v>
      </c>
      <c r="B374" s="144" t="s">
        <v>760</v>
      </c>
      <c r="C374" s="149"/>
      <c r="D374" s="164">
        <v>3000.000244140625</v>
      </c>
      <c r="E374" s="170">
        <f t="shared" si="5"/>
        <v>3000.000244140625</v>
      </c>
      <c r="F374" s="131" t="e">
        <f>VLOOKUP(B374,input!$I$3:$J$35,2,FALSE)</f>
        <v>#N/A</v>
      </c>
    </row>
    <row r="375" spans="1:6">
      <c r="A375" s="135" t="s">
        <v>761</v>
      </c>
      <c r="B375" s="144" t="s">
        <v>762</v>
      </c>
      <c r="C375" s="149"/>
      <c r="D375" s="167">
        <v>3000</v>
      </c>
      <c r="E375" s="170">
        <f t="shared" si="5"/>
        <v>3000</v>
      </c>
      <c r="F375" s="131" t="e">
        <f>VLOOKUP(B375,input!$I$3:$J$35,2,FALSE)</f>
        <v>#N/A</v>
      </c>
    </row>
    <row r="376" spans="1:6">
      <c r="A376" s="135" t="s">
        <v>763</v>
      </c>
      <c r="B376" s="144" t="s">
        <v>764</v>
      </c>
      <c r="C376" s="149" t="s">
        <v>45</v>
      </c>
      <c r="D376" s="168">
        <v>97</v>
      </c>
      <c r="E376" s="170">
        <f t="shared" si="5"/>
        <v>97</v>
      </c>
      <c r="F376" s="131" t="e">
        <f>VLOOKUP(B376,input!$I$3:$J$35,2,FALSE)</f>
        <v>#N/A</v>
      </c>
    </row>
    <row r="377" spans="1:6" ht="30">
      <c r="A377" s="135" t="s">
        <v>765</v>
      </c>
      <c r="B377" s="144" t="s">
        <v>766</v>
      </c>
      <c r="C377" s="149"/>
      <c r="D377" s="165">
        <v>1</v>
      </c>
      <c r="E377" s="170">
        <f t="shared" si="5"/>
        <v>1</v>
      </c>
      <c r="F377" s="131" t="e">
        <f>VLOOKUP(B377,input!$I$3:$J$35,2,FALSE)</f>
        <v>#N/A</v>
      </c>
    </row>
    <row r="378" spans="1:6">
      <c r="A378" s="135" t="s">
        <v>767</v>
      </c>
      <c r="B378" s="144" t="s">
        <v>768</v>
      </c>
      <c r="C378" s="149" t="s">
        <v>15</v>
      </c>
      <c r="D378" s="167">
        <v>101.77722930908203</v>
      </c>
      <c r="E378" s="170">
        <f t="shared" si="5"/>
        <v>101.77722930908203</v>
      </c>
      <c r="F378" s="131" t="e">
        <f>VLOOKUP(B378,input!$I$3:$J$35,2,FALSE)</f>
        <v>#N/A</v>
      </c>
    </row>
    <row r="379" spans="1:6" ht="30">
      <c r="A379" s="135" t="s">
        <v>769</v>
      </c>
      <c r="B379" s="144" t="s">
        <v>770</v>
      </c>
      <c r="C379" s="149" t="s">
        <v>50</v>
      </c>
      <c r="D379" s="164">
        <v>0</v>
      </c>
      <c r="E379" s="170">
        <f t="shared" si="5"/>
        <v>0</v>
      </c>
      <c r="F379" s="131" t="e">
        <f>VLOOKUP(B379,input!$I$3:$J$35,2,FALSE)</f>
        <v>#N/A</v>
      </c>
    </row>
    <row r="380" spans="1:6" ht="30">
      <c r="A380" s="135" t="s">
        <v>771</v>
      </c>
      <c r="B380" s="144" t="s">
        <v>772</v>
      </c>
      <c r="C380" s="149"/>
      <c r="D380" s="167">
        <v>3000</v>
      </c>
      <c r="E380" s="170">
        <f t="shared" si="5"/>
        <v>3000</v>
      </c>
      <c r="F380" s="131" t="e">
        <f>VLOOKUP(B380,input!$I$3:$J$35,2,FALSE)</f>
        <v>#N/A</v>
      </c>
    </row>
    <row r="381" spans="1:6" ht="30">
      <c r="A381" s="135" t="s">
        <v>773</v>
      </c>
      <c r="B381" s="144" t="s">
        <v>774</v>
      </c>
      <c r="C381" s="149" t="s">
        <v>20</v>
      </c>
      <c r="D381" s="167">
        <v>567.6962890625</v>
      </c>
      <c r="E381" s="170">
        <f t="shared" si="5"/>
        <v>567.6962890625</v>
      </c>
      <c r="F381" s="131" t="e">
        <f>VLOOKUP(B381,input!$I$3:$J$35,2,FALSE)</f>
        <v>#N/A</v>
      </c>
    </row>
    <row r="382" spans="1:6" ht="30">
      <c r="A382" s="135" t="s">
        <v>775</v>
      </c>
      <c r="B382" s="144" t="s">
        <v>776</v>
      </c>
      <c r="C382" s="149" t="s">
        <v>50</v>
      </c>
      <c r="D382" s="167">
        <v>150.69113159179687</v>
      </c>
      <c r="E382" s="170">
        <f t="shared" si="5"/>
        <v>150.69113159179687</v>
      </c>
      <c r="F382" s="131" t="e">
        <f>VLOOKUP(B382,input!$I$3:$J$35,2,FALSE)</f>
        <v>#N/A</v>
      </c>
    </row>
    <row r="383" spans="1:6" ht="30">
      <c r="A383" s="135" t="s">
        <v>777</v>
      </c>
      <c r="B383" s="144" t="s">
        <v>778</v>
      </c>
      <c r="C383" s="149" t="s">
        <v>50</v>
      </c>
      <c r="D383" s="165">
        <v>7.0199999809265137</v>
      </c>
      <c r="E383" s="170">
        <f t="shared" si="5"/>
        <v>7.0199999809265137</v>
      </c>
      <c r="F383" s="131" t="e">
        <f>VLOOKUP(B383,input!$I$3:$J$35,2,FALSE)</f>
        <v>#N/A</v>
      </c>
    </row>
    <row r="384" spans="1:6" ht="30">
      <c r="A384" s="135" t="s">
        <v>779</v>
      </c>
      <c r="B384" s="144" t="s">
        <v>780</v>
      </c>
      <c r="C384" s="149" t="s">
        <v>45</v>
      </c>
      <c r="D384" s="168">
        <v>74.400001525878906</v>
      </c>
      <c r="E384" s="170">
        <f t="shared" si="5"/>
        <v>74.400001525878906</v>
      </c>
      <c r="F384" s="131" t="e">
        <f>VLOOKUP(B384,input!$I$3:$J$35,2,FALSE)</f>
        <v>#N/A</v>
      </c>
    </row>
    <row r="385" spans="1:6" ht="30">
      <c r="A385" s="135" t="s">
        <v>781</v>
      </c>
      <c r="B385" s="144" t="s">
        <v>782</v>
      </c>
      <c r="C385" s="149" t="s">
        <v>20</v>
      </c>
      <c r="D385" s="168">
        <v>20.361312866210937</v>
      </c>
      <c r="E385" s="170">
        <f t="shared" si="5"/>
        <v>20.361312866210937</v>
      </c>
      <c r="F385" s="131" t="e">
        <f>VLOOKUP(B385,input!$I$3:$J$35,2,FALSE)</f>
        <v>#N/A</v>
      </c>
    </row>
    <row r="386" spans="1:6" ht="30">
      <c r="A386" s="135" t="s">
        <v>783</v>
      </c>
      <c r="B386" s="144" t="s">
        <v>784</v>
      </c>
      <c r="C386" s="149" t="s">
        <v>50</v>
      </c>
      <c r="D386" s="165">
        <v>1.011445164680481</v>
      </c>
      <c r="E386" s="170">
        <f t="shared" si="5"/>
        <v>1.011445164680481</v>
      </c>
      <c r="F386" s="131" t="e">
        <f>VLOOKUP(B386,input!$I$3:$J$35,2,FALSE)</f>
        <v>#N/A</v>
      </c>
    </row>
    <row r="387" spans="1:6" ht="45">
      <c r="A387" s="135" t="s">
        <v>785</v>
      </c>
      <c r="B387" s="144" t="s">
        <v>786</v>
      </c>
      <c r="C387" s="149" t="s">
        <v>50</v>
      </c>
      <c r="D387" s="169">
        <v>0.41367900371551514</v>
      </c>
      <c r="E387" s="170">
        <f t="shared" si="5"/>
        <v>0.41367900371551514</v>
      </c>
      <c r="F387" s="131" t="e">
        <f>VLOOKUP(B387,input!$I$3:$J$35,2,FALSE)</f>
        <v>#N/A</v>
      </c>
    </row>
    <row r="388" spans="1:6" ht="30">
      <c r="A388" s="135" t="s">
        <v>787</v>
      </c>
      <c r="B388" s="144" t="s">
        <v>788</v>
      </c>
      <c r="C388" s="149" t="s">
        <v>42</v>
      </c>
      <c r="D388" s="165">
        <v>2</v>
      </c>
      <c r="E388" s="170">
        <f t="shared" si="5"/>
        <v>2</v>
      </c>
      <c r="F388" s="131" t="e">
        <f>VLOOKUP(B388,input!$I$3:$J$35,2,FALSE)</f>
        <v>#N/A</v>
      </c>
    </row>
    <row r="389" spans="1:6" ht="30">
      <c r="A389" s="135" t="s">
        <v>789</v>
      </c>
      <c r="B389" s="144" t="s">
        <v>790</v>
      </c>
      <c r="C389" s="149"/>
      <c r="D389" s="169">
        <v>0.5</v>
      </c>
      <c r="E389" s="170">
        <f t="shared" si="5"/>
        <v>0.5</v>
      </c>
      <c r="F389" s="131" t="e">
        <f>VLOOKUP(B389,input!$I$3:$J$35,2,FALSE)</f>
        <v>#N/A</v>
      </c>
    </row>
    <row r="390" spans="1:6" ht="30">
      <c r="A390" s="135" t="s">
        <v>791</v>
      </c>
      <c r="B390" s="144" t="s">
        <v>792</v>
      </c>
      <c r="C390" s="149"/>
      <c r="D390" s="169">
        <v>0.5</v>
      </c>
      <c r="E390" s="170">
        <f t="shared" si="5"/>
        <v>0.5</v>
      </c>
      <c r="F390" s="131" t="e">
        <f>VLOOKUP(B390,input!$I$3:$J$35,2,FALSE)</f>
        <v>#N/A</v>
      </c>
    </row>
    <row r="391" spans="1:6" ht="30">
      <c r="A391" s="135" t="s">
        <v>793</v>
      </c>
      <c r="B391" s="144" t="s">
        <v>794</v>
      </c>
      <c r="C391" s="149"/>
      <c r="D391" s="169">
        <v>0.5</v>
      </c>
      <c r="E391" s="170">
        <f t="shared" si="5"/>
        <v>0.5</v>
      </c>
      <c r="F391" s="131" t="e">
        <f>VLOOKUP(B391,input!$I$3:$J$35,2,FALSE)</f>
        <v>#N/A</v>
      </c>
    </row>
    <row r="392" spans="1:6" ht="30">
      <c r="A392" s="135" t="s">
        <v>795</v>
      </c>
      <c r="B392" s="144" t="s">
        <v>796</v>
      </c>
      <c r="C392" s="149"/>
      <c r="D392" s="169">
        <v>0.5</v>
      </c>
      <c r="E392" s="170">
        <f t="shared" si="5"/>
        <v>0.5</v>
      </c>
      <c r="F392" s="131" t="e">
        <f>VLOOKUP(B392,input!$I$3:$J$35,2,FALSE)</f>
        <v>#N/A</v>
      </c>
    </row>
    <row r="393" spans="1:6" ht="30">
      <c r="A393" s="135" t="s">
        <v>797</v>
      </c>
      <c r="B393" s="144" t="s">
        <v>798</v>
      </c>
      <c r="C393" s="149"/>
      <c r="D393" s="169">
        <v>0.81818181276321411</v>
      </c>
      <c r="E393" s="170">
        <f t="shared" ref="E393:E456" si="6">_xlfn.IFNA(F393,D393)</f>
        <v>0.81818181276321411</v>
      </c>
      <c r="F393" s="131" t="e">
        <f>VLOOKUP(B393,input!$I$3:$J$35,2,FALSE)</f>
        <v>#N/A</v>
      </c>
    </row>
    <row r="394" spans="1:6" ht="30">
      <c r="A394" s="135" t="s">
        <v>799</v>
      </c>
      <c r="B394" s="144" t="s">
        <v>800</v>
      </c>
      <c r="C394" s="149"/>
      <c r="D394" s="169">
        <v>0.18181818723678589</v>
      </c>
      <c r="E394" s="170">
        <f t="shared" si="6"/>
        <v>0.18181818723678589</v>
      </c>
      <c r="F394" s="131" t="e">
        <f>VLOOKUP(B394,input!$I$3:$J$35,2,FALSE)</f>
        <v>#N/A</v>
      </c>
    </row>
    <row r="395" spans="1:6" ht="30">
      <c r="A395" s="135" t="s">
        <v>801</v>
      </c>
      <c r="B395" s="144" t="s">
        <v>802</v>
      </c>
      <c r="C395" s="149"/>
      <c r="D395" s="169">
        <v>0.5</v>
      </c>
      <c r="E395" s="170">
        <f t="shared" si="6"/>
        <v>0.5</v>
      </c>
      <c r="F395" s="131" t="e">
        <f>VLOOKUP(B395,input!$I$3:$J$35,2,FALSE)</f>
        <v>#N/A</v>
      </c>
    </row>
    <row r="396" spans="1:6" ht="30">
      <c r="A396" s="135" t="s">
        <v>803</v>
      </c>
      <c r="B396" s="144" t="s">
        <v>804</v>
      </c>
      <c r="C396" s="149"/>
      <c r="D396" s="169">
        <v>0.5</v>
      </c>
      <c r="E396" s="170">
        <f t="shared" si="6"/>
        <v>0.5</v>
      </c>
      <c r="F396" s="131" t="e">
        <f>VLOOKUP(B396,input!$I$3:$J$35,2,FALSE)</f>
        <v>#N/A</v>
      </c>
    </row>
    <row r="397" spans="1:6" ht="30">
      <c r="A397" s="135" t="s">
        <v>805</v>
      </c>
      <c r="B397" s="144" t="s">
        <v>806</v>
      </c>
      <c r="C397" s="149"/>
      <c r="D397" s="169">
        <v>0.16363637149333954</v>
      </c>
      <c r="E397" s="170">
        <f t="shared" si="6"/>
        <v>0.16363637149333954</v>
      </c>
      <c r="F397" s="131" t="e">
        <f>VLOOKUP(B397,input!$I$3:$J$35,2,FALSE)</f>
        <v>#N/A</v>
      </c>
    </row>
    <row r="398" spans="1:6" ht="30">
      <c r="A398" s="135" t="s">
        <v>807</v>
      </c>
      <c r="B398" s="144" t="s">
        <v>808</v>
      </c>
      <c r="C398" s="149"/>
      <c r="D398" s="169">
        <v>9.9999986588954926E-2</v>
      </c>
      <c r="E398" s="170">
        <f t="shared" si="6"/>
        <v>9.9999986588954926E-2</v>
      </c>
      <c r="F398" s="131" t="e">
        <f>VLOOKUP(B398,input!$I$3:$J$35,2,FALSE)</f>
        <v>#N/A</v>
      </c>
    </row>
    <row r="399" spans="1:6" ht="30">
      <c r="A399" s="135" t="s">
        <v>809</v>
      </c>
      <c r="B399" s="144" t="s">
        <v>810</v>
      </c>
      <c r="C399" s="149"/>
      <c r="D399" s="169">
        <v>0.73636364936828613</v>
      </c>
      <c r="E399" s="170">
        <f t="shared" si="6"/>
        <v>0.73636364936828613</v>
      </c>
      <c r="F399" s="131" t="e">
        <f>VLOOKUP(B399,input!$I$3:$J$35,2,FALSE)</f>
        <v>#N/A</v>
      </c>
    </row>
    <row r="400" spans="1:6" ht="30">
      <c r="A400" s="135" t="s">
        <v>811</v>
      </c>
      <c r="B400" s="144" t="s">
        <v>812</v>
      </c>
      <c r="C400" s="149"/>
      <c r="D400" s="169">
        <v>0.5</v>
      </c>
      <c r="E400" s="170">
        <f t="shared" si="6"/>
        <v>0.5</v>
      </c>
      <c r="F400" s="131" t="e">
        <f>VLOOKUP(B400,input!$I$3:$J$35,2,FALSE)</f>
        <v>#N/A</v>
      </c>
    </row>
    <row r="401" spans="1:6" ht="30">
      <c r="A401" s="135" t="s">
        <v>813</v>
      </c>
      <c r="B401" s="144" t="s">
        <v>814</v>
      </c>
      <c r="C401" s="149"/>
      <c r="D401" s="169">
        <v>0.5</v>
      </c>
      <c r="E401" s="170">
        <f t="shared" si="6"/>
        <v>0.5</v>
      </c>
      <c r="F401" s="131" t="e">
        <f>VLOOKUP(B401,input!$I$3:$J$35,2,FALSE)</f>
        <v>#N/A</v>
      </c>
    </row>
    <row r="402" spans="1:6" ht="30">
      <c r="A402" s="135" t="s">
        <v>815</v>
      </c>
      <c r="B402" s="144" t="s">
        <v>816</v>
      </c>
      <c r="C402" s="149"/>
      <c r="D402" s="169">
        <v>0.5</v>
      </c>
      <c r="E402" s="170">
        <f t="shared" si="6"/>
        <v>0.5</v>
      </c>
      <c r="F402" s="131" t="e">
        <f>VLOOKUP(B402,input!$I$3:$J$35,2,FALSE)</f>
        <v>#N/A</v>
      </c>
    </row>
    <row r="403" spans="1:6" ht="30">
      <c r="A403" s="135" t="s">
        <v>817</v>
      </c>
      <c r="B403" s="144" t="s">
        <v>818</v>
      </c>
      <c r="C403" s="149"/>
      <c r="D403" s="169">
        <v>0.5</v>
      </c>
      <c r="E403" s="170">
        <f t="shared" si="6"/>
        <v>0.5</v>
      </c>
      <c r="F403" s="131" t="e">
        <f>VLOOKUP(B403,input!$I$3:$J$35,2,FALSE)</f>
        <v>#N/A</v>
      </c>
    </row>
    <row r="404" spans="1:6" ht="30">
      <c r="A404" s="135" t="s">
        <v>819</v>
      </c>
      <c r="B404" s="144" t="s">
        <v>820</v>
      </c>
      <c r="C404" s="149"/>
      <c r="D404" s="169">
        <v>0.5</v>
      </c>
      <c r="E404" s="170">
        <f t="shared" si="6"/>
        <v>0.5</v>
      </c>
      <c r="F404" s="131" t="e">
        <f>VLOOKUP(B404,input!$I$3:$J$35,2,FALSE)</f>
        <v>#N/A</v>
      </c>
    </row>
    <row r="405" spans="1:6" ht="30">
      <c r="A405" s="135" t="s">
        <v>821</v>
      </c>
      <c r="B405" s="144" t="s">
        <v>822</v>
      </c>
      <c r="C405" s="149"/>
      <c r="D405" s="169">
        <v>0.5</v>
      </c>
      <c r="E405" s="170">
        <f t="shared" si="6"/>
        <v>0.5</v>
      </c>
      <c r="F405" s="131" t="e">
        <f>VLOOKUP(B405,input!$I$3:$J$35,2,FALSE)</f>
        <v>#N/A</v>
      </c>
    </row>
    <row r="406" spans="1:6" ht="30">
      <c r="A406" s="135" t="s">
        <v>823</v>
      </c>
      <c r="B406" s="144" t="s">
        <v>824</v>
      </c>
      <c r="C406" s="149"/>
      <c r="D406" s="169">
        <v>0.5</v>
      </c>
      <c r="E406" s="170">
        <f t="shared" si="6"/>
        <v>0.5</v>
      </c>
      <c r="F406" s="131" t="e">
        <f>VLOOKUP(B406,input!$I$3:$J$35,2,FALSE)</f>
        <v>#N/A</v>
      </c>
    </row>
    <row r="407" spans="1:6" ht="30">
      <c r="A407" s="135" t="s">
        <v>825</v>
      </c>
      <c r="B407" s="144" t="s">
        <v>826</v>
      </c>
      <c r="C407" s="149"/>
      <c r="D407" s="169">
        <v>0.5</v>
      </c>
      <c r="E407" s="170">
        <f t="shared" si="6"/>
        <v>0.5</v>
      </c>
      <c r="F407" s="131" t="e">
        <f>VLOOKUP(B407,input!$I$3:$J$35,2,FALSE)</f>
        <v>#N/A</v>
      </c>
    </row>
    <row r="408" spans="1:6" ht="30">
      <c r="A408" s="135" t="s">
        <v>827</v>
      </c>
      <c r="B408" s="144" t="s">
        <v>828</v>
      </c>
      <c r="C408" s="149"/>
      <c r="D408" s="169">
        <v>0.5</v>
      </c>
      <c r="E408" s="170">
        <f t="shared" si="6"/>
        <v>0.5</v>
      </c>
      <c r="F408" s="131" t="e">
        <f>VLOOKUP(B408,input!$I$3:$J$35,2,FALSE)</f>
        <v>#N/A</v>
      </c>
    </row>
    <row r="409" spans="1:6" ht="30">
      <c r="A409" s="135" t="s">
        <v>829</v>
      </c>
      <c r="B409" s="144" t="s">
        <v>830</v>
      </c>
      <c r="C409" s="149"/>
      <c r="D409" s="169">
        <v>0.5</v>
      </c>
      <c r="E409" s="170">
        <f t="shared" si="6"/>
        <v>0.5</v>
      </c>
      <c r="F409" s="131" t="e">
        <f>VLOOKUP(B409,input!$I$3:$J$35,2,FALSE)</f>
        <v>#N/A</v>
      </c>
    </row>
    <row r="410" spans="1:6" ht="30">
      <c r="A410" s="135" t="s">
        <v>831</v>
      </c>
      <c r="B410" s="144" t="s">
        <v>832</v>
      </c>
      <c r="C410" s="149"/>
      <c r="D410" s="169">
        <v>0.5</v>
      </c>
      <c r="E410" s="170">
        <f t="shared" si="6"/>
        <v>0.5</v>
      </c>
      <c r="F410" s="131" t="e">
        <f>VLOOKUP(B410,input!$I$3:$J$35,2,FALSE)</f>
        <v>#N/A</v>
      </c>
    </row>
    <row r="411" spans="1:6" ht="30">
      <c r="A411" s="135" t="s">
        <v>833</v>
      </c>
      <c r="B411" s="144" t="s">
        <v>834</v>
      </c>
      <c r="C411" s="149"/>
      <c r="D411" s="169">
        <v>0.5</v>
      </c>
      <c r="E411" s="170">
        <f t="shared" si="6"/>
        <v>0.5</v>
      </c>
      <c r="F411" s="131" t="e">
        <f>VLOOKUP(B411,input!$I$3:$J$35,2,FALSE)</f>
        <v>#N/A</v>
      </c>
    </row>
    <row r="412" spans="1:6" ht="30">
      <c r="A412" s="135" t="s">
        <v>835</v>
      </c>
      <c r="B412" s="144" t="s">
        <v>836</v>
      </c>
      <c r="C412" s="149"/>
      <c r="D412" s="169">
        <v>0.5</v>
      </c>
      <c r="E412" s="170">
        <f t="shared" si="6"/>
        <v>0.5</v>
      </c>
      <c r="F412" s="131" t="e">
        <f>VLOOKUP(B412,input!$I$3:$J$35,2,FALSE)</f>
        <v>#N/A</v>
      </c>
    </row>
    <row r="413" spans="1:6" ht="30">
      <c r="A413" s="135" t="s">
        <v>837</v>
      </c>
      <c r="B413" s="144" t="s">
        <v>838</v>
      </c>
      <c r="C413" s="149"/>
      <c r="D413" s="169">
        <v>0.5</v>
      </c>
      <c r="E413" s="170">
        <f t="shared" si="6"/>
        <v>0.5</v>
      </c>
      <c r="F413" s="131" t="e">
        <f>VLOOKUP(B413,input!$I$3:$J$35,2,FALSE)</f>
        <v>#N/A</v>
      </c>
    </row>
    <row r="414" spans="1:6" ht="30">
      <c r="A414" s="135" t="s">
        <v>839</v>
      </c>
      <c r="B414" s="144" t="s">
        <v>840</v>
      </c>
      <c r="C414" s="149"/>
      <c r="D414" s="169">
        <v>0.5</v>
      </c>
      <c r="E414" s="170">
        <f t="shared" si="6"/>
        <v>0.5</v>
      </c>
      <c r="F414" s="131" t="e">
        <f>VLOOKUP(B414,input!$I$3:$J$35,2,FALSE)</f>
        <v>#N/A</v>
      </c>
    </row>
    <row r="415" spans="1:6" ht="30">
      <c r="A415" s="135" t="s">
        <v>841</v>
      </c>
      <c r="B415" s="144" t="s">
        <v>842</v>
      </c>
      <c r="C415" s="149"/>
      <c r="D415" s="169">
        <v>0.5</v>
      </c>
      <c r="E415" s="170">
        <f t="shared" si="6"/>
        <v>0.5</v>
      </c>
      <c r="F415" s="131" t="e">
        <f>VLOOKUP(B415,input!$I$3:$J$35,2,FALSE)</f>
        <v>#N/A</v>
      </c>
    </row>
    <row r="416" spans="1:6" ht="30">
      <c r="A416" s="135" t="s">
        <v>843</v>
      </c>
      <c r="B416" s="144" t="s">
        <v>844</v>
      </c>
      <c r="C416" s="149"/>
      <c r="D416" s="169">
        <v>0.5</v>
      </c>
      <c r="E416" s="170">
        <f t="shared" si="6"/>
        <v>0.5</v>
      </c>
      <c r="F416" s="131" t="e">
        <f>VLOOKUP(B416,input!$I$3:$J$35,2,FALSE)</f>
        <v>#N/A</v>
      </c>
    </row>
    <row r="417" spans="1:6" ht="30">
      <c r="A417" s="135" t="s">
        <v>845</v>
      </c>
      <c r="B417" s="144" t="s">
        <v>846</v>
      </c>
      <c r="C417" s="149"/>
      <c r="D417" s="169">
        <v>0.5</v>
      </c>
      <c r="E417" s="170">
        <f t="shared" si="6"/>
        <v>0.5</v>
      </c>
      <c r="F417" s="131" t="e">
        <f>VLOOKUP(B417,input!$I$3:$J$35,2,FALSE)</f>
        <v>#N/A</v>
      </c>
    </row>
    <row r="418" spans="1:6" ht="30">
      <c r="A418" s="135" t="s">
        <v>847</v>
      </c>
      <c r="B418" s="144" t="s">
        <v>848</v>
      </c>
      <c r="C418" s="149"/>
      <c r="D418" s="169">
        <v>0.50000005960464478</v>
      </c>
      <c r="E418" s="170">
        <f t="shared" si="6"/>
        <v>0.50000005960464478</v>
      </c>
      <c r="F418" s="131" t="e">
        <f>VLOOKUP(B418,input!$I$3:$J$35,2,FALSE)</f>
        <v>#N/A</v>
      </c>
    </row>
    <row r="419" spans="1:6" ht="30">
      <c r="A419" s="135" t="s">
        <v>849</v>
      </c>
      <c r="B419" s="144" t="s">
        <v>850</v>
      </c>
      <c r="C419" s="149"/>
      <c r="D419" s="169">
        <v>0.49999994039535522</v>
      </c>
      <c r="E419" s="170">
        <f t="shared" si="6"/>
        <v>0.49999994039535522</v>
      </c>
      <c r="F419" s="131" t="e">
        <f>VLOOKUP(B419,input!$I$3:$J$35,2,FALSE)</f>
        <v>#N/A</v>
      </c>
    </row>
    <row r="420" spans="1:6" ht="30">
      <c r="A420" s="135" t="s">
        <v>851</v>
      </c>
      <c r="B420" s="144" t="s">
        <v>852</v>
      </c>
      <c r="C420" s="149"/>
      <c r="D420" s="169">
        <v>0.5</v>
      </c>
      <c r="E420" s="170">
        <f t="shared" si="6"/>
        <v>0.5</v>
      </c>
      <c r="F420" s="131" t="e">
        <f>VLOOKUP(B420,input!$I$3:$J$35,2,FALSE)</f>
        <v>#N/A</v>
      </c>
    </row>
    <row r="421" spans="1:6" ht="30">
      <c r="A421" s="135" t="s">
        <v>853</v>
      </c>
      <c r="B421" s="144" t="s">
        <v>854</v>
      </c>
      <c r="C421" s="149"/>
      <c r="D421" s="169">
        <v>0.5</v>
      </c>
      <c r="E421" s="170">
        <f t="shared" si="6"/>
        <v>0.5</v>
      </c>
      <c r="F421" s="131" t="e">
        <f>VLOOKUP(B421,input!$I$3:$J$35,2,FALSE)</f>
        <v>#N/A</v>
      </c>
    </row>
    <row r="422" spans="1:6" ht="30">
      <c r="A422" s="135" t="s">
        <v>855</v>
      </c>
      <c r="B422" s="144" t="s">
        <v>856</v>
      </c>
      <c r="C422" s="149"/>
      <c r="D422" s="169">
        <v>0.5</v>
      </c>
      <c r="E422" s="170">
        <f t="shared" si="6"/>
        <v>0.5</v>
      </c>
      <c r="F422" s="131" t="e">
        <f>VLOOKUP(B422,input!$I$3:$J$35,2,FALSE)</f>
        <v>#N/A</v>
      </c>
    </row>
    <row r="423" spans="1:6" ht="30">
      <c r="A423" s="135" t="s">
        <v>857</v>
      </c>
      <c r="B423" s="144" t="s">
        <v>858</v>
      </c>
      <c r="C423" s="149"/>
      <c r="D423" s="169">
        <v>0.5</v>
      </c>
      <c r="E423" s="170">
        <f t="shared" si="6"/>
        <v>0.5</v>
      </c>
      <c r="F423" s="131" t="e">
        <f>VLOOKUP(B423,input!$I$3:$J$35,2,FALSE)</f>
        <v>#N/A</v>
      </c>
    </row>
    <row r="424" spans="1:6" ht="30">
      <c r="A424" s="135" t="s">
        <v>859</v>
      </c>
      <c r="B424" s="144" t="s">
        <v>860</v>
      </c>
      <c r="C424" s="149"/>
      <c r="D424" s="169">
        <v>0.5</v>
      </c>
      <c r="E424" s="170">
        <f t="shared" si="6"/>
        <v>0.5</v>
      </c>
      <c r="F424" s="131" t="e">
        <f>VLOOKUP(B424,input!$I$3:$J$35,2,FALSE)</f>
        <v>#N/A</v>
      </c>
    </row>
    <row r="425" spans="1:6" ht="30">
      <c r="A425" s="135" t="s">
        <v>861</v>
      </c>
      <c r="B425" s="144" t="s">
        <v>862</v>
      </c>
      <c r="C425" s="149"/>
      <c r="D425" s="169">
        <v>0.5</v>
      </c>
      <c r="E425" s="170">
        <f t="shared" si="6"/>
        <v>0.5</v>
      </c>
      <c r="F425" s="131" t="e">
        <f>VLOOKUP(B425,input!$I$3:$J$35,2,FALSE)</f>
        <v>#N/A</v>
      </c>
    </row>
    <row r="426" spans="1:6" ht="30">
      <c r="A426" s="135" t="s">
        <v>863</v>
      </c>
      <c r="B426" s="144" t="s">
        <v>864</v>
      </c>
      <c r="C426" s="149"/>
      <c r="D426" s="169">
        <v>0.5</v>
      </c>
      <c r="E426" s="170">
        <f t="shared" si="6"/>
        <v>0.5</v>
      </c>
      <c r="F426" s="131" t="e">
        <f>VLOOKUP(B426,input!$I$3:$J$35,2,FALSE)</f>
        <v>#N/A</v>
      </c>
    </row>
    <row r="427" spans="1:6" ht="30">
      <c r="A427" s="135" t="s">
        <v>865</v>
      </c>
      <c r="B427" s="144" t="s">
        <v>866</v>
      </c>
      <c r="C427" s="149"/>
      <c r="D427" s="169">
        <v>0.5</v>
      </c>
      <c r="E427" s="170">
        <f t="shared" si="6"/>
        <v>0.5</v>
      </c>
      <c r="F427" s="131" t="e">
        <f>VLOOKUP(B427,input!$I$3:$J$35,2,FALSE)</f>
        <v>#N/A</v>
      </c>
    </row>
    <row r="428" spans="1:6" ht="30">
      <c r="A428" s="135" t="s">
        <v>867</v>
      </c>
      <c r="B428" s="144" t="s">
        <v>868</v>
      </c>
      <c r="C428" s="149"/>
      <c r="D428" s="169">
        <v>0.5</v>
      </c>
      <c r="E428" s="170">
        <f t="shared" si="6"/>
        <v>0.5</v>
      </c>
      <c r="F428" s="131" t="e">
        <f>VLOOKUP(B428,input!$I$3:$J$35,2,FALSE)</f>
        <v>#N/A</v>
      </c>
    </row>
    <row r="429" spans="1:6" ht="30">
      <c r="A429" s="135" t="s">
        <v>869</v>
      </c>
      <c r="B429" s="144" t="s">
        <v>870</v>
      </c>
      <c r="C429" s="149"/>
      <c r="D429" s="169">
        <v>0.5</v>
      </c>
      <c r="E429" s="170">
        <f t="shared" si="6"/>
        <v>0.5</v>
      </c>
      <c r="F429" s="131" t="e">
        <f>VLOOKUP(B429,input!$I$3:$J$35,2,FALSE)</f>
        <v>#N/A</v>
      </c>
    </row>
    <row r="430" spans="1:6" ht="30">
      <c r="A430" s="135" t="s">
        <v>871</v>
      </c>
      <c r="B430" s="144" t="s">
        <v>872</v>
      </c>
      <c r="C430" s="149"/>
      <c r="D430" s="169">
        <v>0.3333333432674408</v>
      </c>
      <c r="E430" s="170">
        <f t="shared" si="6"/>
        <v>0.3333333432674408</v>
      </c>
      <c r="F430" s="131" t="e">
        <f>VLOOKUP(B430,input!$I$3:$J$35,2,FALSE)</f>
        <v>#N/A</v>
      </c>
    </row>
    <row r="431" spans="1:6" ht="30">
      <c r="A431" s="135" t="s">
        <v>873</v>
      </c>
      <c r="B431" s="144" t="s">
        <v>874</v>
      </c>
      <c r="C431" s="149"/>
      <c r="D431" s="169">
        <v>0.33333331346511841</v>
      </c>
      <c r="E431" s="170">
        <f t="shared" si="6"/>
        <v>0.33333331346511841</v>
      </c>
      <c r="F431" s="131" t="e">
        <f>VLOOKUP(B431,input!$I$3:$J$35,2,FALSE)</f>
        <v>#N/A</v>
      </c>
    </row>
    <row r="432" spans="1:6" ht="30">
      <c r="A432" s="135" t="s">
        <v>875</v>
      </c>
      <c r="B432" s="144" t="s">
        <v>876</v>
      </c>
      <c r="C432" s="149"/>
      <c r="D432" s="169">
        <v>0.3333333432674408</v>
      </c>
      <c r="E432" s="170">
        <f t="shared" si="6"/>
        <v>0.3333333432674408</v>
      </c>
      <c r="F432" s="131" t="e">
        <f>VLOOKUP(B432,input!$I$3:$J$35,2,FALSE)</f>
        <v>#N/A</v>
      </c>
    </row>
    <row r="433" spans="1:6" ht="45">
      <c r="A433" s="135" t="s">
        <v>877</v>
      </c>
      <c r="B433" s="144" t="s">
        <v>878</v>
      </c>
      <c r="C433" s="149" t="s">
        <v>42</v>
      </c>
      <c r="D433" s="167">
        <v>410</v>
      </c>
      <c r="E433" s="170">
        <f t="shared" si="6"/>
        <v>410</v>
      </c>
      <c r="F433" s="131" t="e">
        <f>VLOOKUP(B433,input!$I$3:$J$35,2,FALSE)</f>
        <v>#N/A</v>
      </c>
    </row>
    <row r="434" spans="1:6" ht="45">
      <c r="A434" s="135" t="s">
        <v>879</v>
      </c>
      <c r="B434" s="144" t="s">
        <v>880</v>
      </c>
      <c r="C434" s="149" t="s">
        <v>45</v>
      </c>
      <c r="D434" s="165">
        <v>5.6500000953674316</v>
      </c>
      <c r="E434" s="170">
        <f t="shared" si="6"/>
        <v>5.6500000953674316</v>
      </c>
      <c r="F434" s="131" t="e">
        <f>VLOOKUP(B434,input!$I$3:$J$35,2,FALSE)</f>
        <v>#N/A</v>
      </c>
    </row>
    <row r="435" spans="1:6" ht="45">
      <c r="A435" s="135" t="s">
        <v>881</v>
      </c>
      <c r="B435" s="144" t="s">
        <v>882</v>
      </c>
      <c r="C435" s="149" t="s">
        <v>42</v>
      </c>
      <c r="D435" s="165">
        <v>5</v>
      </c>
      <c r="E435" s="170">
        <f t="shared" si="6"/>
        <v>5</v>
      </c>
      <c r="F435" s="131" t="e">
        <f>VLOOKUP(B435,input!$I$3:$J$35,2,FALSE)</f>
        <v>#N/A</v>
      </c>
    </row>
    <row r="436" spans="1:6" ht="45">
      <c r="A436" s="135" t="s">
        <v>883</v>
      </c>
      <c r="B436" s="144" t="s">
        <v>884</v>
      </c>
      <c r="C436" s="149" t="s">
        <v>45</v>
      </c>
      <c r="D436" s="165">
        <v>1</v>
      </c>
      <c r="E436" s="170">
        <f t="shared" si="6"/>
        <v>1</v>
      </c>
      <c r="F436" s="131" t="e">
        <f>VLOOKUP(B436,input!$I$3:$J$35,2,FALSE)</f>
        <v>#N/A</v>
      </c>
    </row>
    <row r="437" spans="1:6" ht="45">
      <c r="A437" s="135" t="s">
        <v>885</v>
      </c>
      <c r="B437" s="144" t="s">
        <v>886</v>
      </c>
      <c r="C437" s="149" t="s">
        <v>42</v>
      </c>
      <c r="D437" s="167">
        <v>403.99996948242187</v>
      </c>
      <c r="E437" s="170">
        <f t="shared" si="6"/>
        <v>403.99996948242187</v>
      </c>
      <c r="F437" s="131" t="e">
        <f>VLOOKUP(B437,input!$I$3:$J$35,2,FALSE)</f>
        <v>#N/A</v>
      </c>
    </row>
    <row r="438" spans="1:6" ht="45">
      <c r="A438" s="135" t="s">
        <v>887</v>
      </c>
      <c r="B438" s="144" t="s">
        <v>888</v>
      </c>
      <c r="C438" s="149" t="s">
        <v>45</v>
      </c>
      <c r="D438" s="165">
        <v>5.6500000953674316</v>
      </c>
      <c r="E438" s="170">
        <f t="shared" si="6"/>
        <v>5.6500000953674316</v>
      </c>
      <c r="F438" s="131" t="e">
        <f>VLOOKUP(B438,input!$I$3:$J$35,2,FALSE)</f>
        <v>#N/A</v>
      </c>
    </row>
    <row r="439" spans="1:6" ht="45">
      <c r="A439" s="135" t="s">
        <v>889</v>
      </c>
      <c r="B439" s="144" t="s">
        <v>890</v>
      </c>
      <c r="C439" s="149" t="s">
        <v>42</v>
      </c>
      <c r="D439" s="165">
        <v>5</v>
      </c>
      <c r="E439" s="170">
        <f t="shared" si="6"/>
        <v>5</v>
      </c>
      <c r="F439" s="131" t="e">
        <f>VLOOKUP(B439,input!$I$3:$J$35,2,FALSE)</f>
        <v>#N/A</v>
      </c>
    </row>
    <row r="440" spans="1:6" ht="45">
      <c r="A440" s="135" t="s">
        <v>891</v>
      </c>
      <c r="B440" s="144" t="s">
        <v>892</v>
      </c>
      <c r="C440" s="149" t="s">
        <v>45</v>
      </c>
      <c r="D440" s="165">
        <v>1</v>
      </c>
      <c r="E440" s="170">
        <f t="shared" si="6"/>
        <v>1</v>
      </c>
      <c r="F440" s="131" t="e">
        <f>VLOOKUP(B440,input!$I$3:$J$35,2,FALSE)</f>
        <v>#N/A</v>
      </c>
    </row>
    <row r="441" spans="1:6" ht="45">
      <c r="A441" s="135" t="s">
        <v>893</v>
      </c>
      <c r="B441" s="144" t="s">
        <v>894</v>
      </c>
      <c r="C441" s="149" t="s">
        <v>42</v>
      </c>
      <c r="D441" s="167">
        <v>538</v>
      </c>
      <c r="E441" s="170">
        <f t="shared" si="6"/>
        <v>529.90350000000001</v>
      </c>
      <c r="F441" s="131">
        <f>VLOOKUP(B441,input!$I$3:$J$35,2,FALSE)</f>
        <v>529.90350000000001</v>
      </c>
    </row>
    <row r="442" spans="1:6" ht="45">
      <c r="A442" s="135" t="s">
        <v>895</v>
      </c>
      <c r="B442" s="144" t="s">
        <v>896</v>
      </c>
      <c r="C442" s="149" t="s">
        <v>45</v>
      </c>
      <c r="D442" s="165">
        <v>5.6500000953674316</v>
      </c>
      <c r="E442" s="170">
        <f t="shared" si="6"/>
        <v>5.6500000953674316</v>
      </c>
      <c r="F442" s="131" t="e">
        <f>VLOOKUP(B442,input!$I$3:$J$35,2,FALSE)</f>
        <v>#N/A</v>
      </c>
    </row>
    <row r="443" spans="1:6" ht="45">
      <c r="A443" s="135" t="s">
        <v>897</v>
      </c>
      <c r="B443" s="144" t="s">
        <v>898</v>
      </c>
      <c r="C443" s="149" t="s">
        <v>42</v>
      </c>
      <c r="D443" s="165">
        <v>5</v>
      </c>
      <c r="E443" s="170">
        <f t="shared" si="6"/>
        <v>5</v>
      </c>
      <c r="F443" s="131" t="e">
        <f>VLOOKUP(B443,input!$I$3:$J$35,2,FALSE)</f>
        <v>#N/A</v>
      </c>
    </row>
    <row r="444" spans="1:6" ht="45">
      <c r="A444" s="135" t="s">
        <v>899</v>
      </c>
      <c r="B444" s="144" t="s">
        <v>900</v>
      </c>
      <c r="C444" s="149" t="s">
        <v>45</v>
      </c>
      <c r="D444" s="165">
        <v>1</v>
      </c>
      <c r="E444" s="170">
        <f t="shared" si="6"/>
        <v>1</v>
      </c>
      <c r="F444" s="131" t="e">
        <f>VLOOKUP(B444,input!$I$3:$J$35,2,FALSE)</f>
        <v>#N/A</v>
      </c>
    </row>
    <row r="445" spans="1:6" ht="45">
      <c r="A445" s="135" t="s">
        <v>901</v>
      </c>
      <c r="B445" s="144" t="s">
        <v>902</v>
      </c>
      <c r="C445" s="149" t="s">
        <v>42</v>
      </c>
      <c r="D445" s="167">
        <v>538</v>
      </c>
      <c r="E445" s="170">
        <f t="shared" si="6"/>
        <v>529.90350000000001</v>
      </c>
      <c r="F445" s="131">
        <f>VLOOKUP(B445,input!$I$3:$J$35,2,FALSE)</f>
        <v>529.90350000000001</v>
      </c>
    </row>
    <row r="446" spans="1:6" ht="45">
      <c r="A446" s="135" t="s">
        <v>903</v>
      </c>
      <c r="B446" s="144" t="s">
        <v>904</v>
      </c>
      <c r="C446" s="149" t="s">
        <v>45</v>
      </c>
      <c r="D446" s="165">
        <v>5.6500000953674316</v>
      </c>
      <c r="E446" s="170">
        <f t="shared" si="6"/>
        <v>5.6500000953674316</v>
      </c>
      <c r="F446" s="131" t="e">
        <f>VLOOKUP(B446,input!$I$3:$J$35,2,FALSE)</f>
        <v>#N/A</v>
      </c>
    </row>
    <row r="447" spans="1:6" ht="45">
      <c r="A447" s="135" t="s">
        <v>905</v>
      </c>
      <c r="B447" s="144" t="s">
        <v>906</v>
      </c>
      <c r="C447" s="149" t="s">
        <v>42</v>
      </c>
      <c r="D447" s="165">
        <v>5</v>
      </c>
      <c r="E447" s="170">
        <f t="shared" si="6"/>
        <v>5</v>
      </c>
      <c r="F447" s="131" t="e">
        <f>VLOOKUP(B447,input!$I$3:$J$35,2,FALSE)</f>
        <v>#N/A</v>
      </c>
    </row>
    <row r="448" spans="1:6" ht="45">
      <c r="A448" s="135" t="s">
        <v>907</v>
      </c>
      <c r="B448" s="144" t="s">
        <v>908</v>
      </c>
      <c r="C448" s="149" t="s">
        <v>45</v>
      </c>
      <c r="D448" s="165">
        <v>1</v>
      </c>
      <c r="E448" s="170">
        <f t="shared" si="6"/>
        <v>1</v>
      </c>
      <c r="F448" s="131" t="e">
        <f>VLOOKUP(B448,input!$I$3:$J$35,2,FALSE)</f>
        <v>#N/A</v>
      </c>
    </row>
    <row r="449" spans="1:6" ht="45">
      <c r="A449" s="135" t="s">
        <v>909</v>
      </c>
      <c r="B449" s="144" t="s">
        <v>910</v>
      </c>
      <c r="C449" s="149" t="s">
        <v>42</v>
      </c>
      <c r="D449" s="167">
        <v>508</v>
      </c>
      <c r="E449" s="170">
        <f t="shared" si="6"/>
        <v>508</v>
      </c>
      <c r="F449" s="131" t="e">
        <f>VLOOKUP(B449,input!$I$3:$J$35,2,FALSE)</f>
        <v>#N/A</v>
      </c>
    </row>
    <row r="450" spans="1:6" ht="45">
      <c r="A450" s="135" t="s">
        <v>911</v>
      </c>
      <c r="B450" s="144" t="s">
        <v>912</v>
      </c>
      <c r="C450" s="149" t="s">
        <v>45</v>
      </c>
      <c r="D450" s="165">
        <v>5.6500000953674316</v>
      </c>
      <c r="E450" s="170">
        <f t="shared" si="6"/>
        <v>5.6500000953674316</v>
      </c>
      <c r="F450" s="131" t="e">
        <f>VLOOKUP(B450,input!$I$3:$J$35,2,FALSE)</f>
        <v>#N/A</v>
      </c>
    </row>
    <row r="451" spans="1:6" ht="45">
      <c r="A451" s="135" t="s">
        <v>913</v>
      </c>
      <c r="B451" s="144" t="s">
        <v>914</v>
      </c>
      <c r="C451" s="149" t="s">
        <v>42</v>
      </c>
      <c r="D451" s="165">
        <v>5</v>
      </c>
      <c r="E451" s="170">
        <f t="shared" si="6"/>
        <v>5</v>
      </c>
      <c r="F451" s="131" t="e">
        <f>VLOOKUP(B451,input!$I$3:$J$35,2,FALSE)</f>
        <v>#N/A</v>
      </c>
    </row>
    <row r="452" spans="1:6" ht="45">
      <c r="A452" s="135" t="s">
        <v>915</v>
      </c>
      <c r="B452" s="144" t="s">
        <v>916</v>
      </c>
      <c r="C452" s="149" t="s">
        <v>45</v>
      </c>
      <c r="D452" s="165">
        <v>1</v>
      </c>
      <c r="E452" s="170">
        <f t="shared" si="6"/>
        <v>1</v>
      </c>
      <c r="F452" s="131" t="e">
        <f>VLOOKUP(B452,input!$I$3:$J$35,2,FALSE)</f>
        <v>#N/A</v>
      </c>
    </row>
    <row r="453" spans="1:6" ht="45">
      <c r="A453" s="135" t="s">
        <v>917</v>
      </c>
      <c r="B453" s="144" t="s">
        <v>918</v>
      </c>
      <c r="C453" s="149" t="s">
        <v>42</v>
      </c>
      <c r="D453" s="167">
        <v>486</v>
      </c>
      <c r="E453" s="170">
        <f t="shared" si="6"/>
        <v>486</v>
      </c>
      <c r="F453" s="131" t="e">
        <f>VLOOKUP(B453,input!$I$3:$J$35,2,FALSE)</f>
        <v>#N/A</v>
      </c>
    </row>
    <row r="454" spans="1:6" ht="45">
      <c r="A454" s="135" t="s">
        <v>919</v>
      </c>
      <c r="B454" s="144" t="s">
        <v>920</v>
      </c>
      <c r="C454" s="149" t="s">
        <v>45</v>
      </c>
      <c r="D454" s="165">
        <v>5.6500000953674316</v>
      </c>
      <c r="E454" s="170">
        <f t="shared" si="6"/>
        <v>5.6500000953674316</v>
      </c>
      <c r="F454" s="131" t="e">
        <f>VLOOKUP(B454,input!$I$3:$J$35,2,FALSE)</f>
        <v>#N/A</v>
      </c>
    </row>
    <row r="455" spans="1:6" ht="45">
      <c r="A455" s="135" t="s">
        <v>921</v>
      </c>
      <c r="B455" s="144" t="s">
        <v>922</v>
      </c>
      <c r="C455" s="149" t="s">
        <v>42</v>
      </c>
      <c r="D455" s="165">
        <v>5</v>
      </c>
      <c r="E455" s="170">
        <f t="shared" si="6"/>
        <v>5</v>
      </c>
      <c r="F455" s="131" t="e">
        <f>VLOOKUP(B455,input!$I$3:$J$35,2,FALSE)</f>
        <v>#N/A</v>
      </c>
    </row>
    <row r="456" spans="1:6" ht="45">
      <c r="A456" s="135" t="s">
        <v>923</v>
      </c>
      <c r="B456" s="144" t="s">
        <v>924</v>
      </c>
      <c r="C456" s="149" t="s">
        <v>45</v>
      </c>
      <c r="D456" s="165">
        <v>1</v>
      </c>
      <c r="E456" s="170">
        <f t="shared" si="6"/>
        <v>1</v>
      </c>
      <c r="F456" s="131" t="e">
        <f>VLOOKUP(B456,input!$I$3:$J$35,2,FALSE)</f>
        <v>#N/A</v>
      </c>
    </row>
    <row r="457" spans="1:6" ht="30">
      <c r="A457" s="135" t="s">
        <v>925</v>
      </c>
      <c r="B457" s="144" t="s">
        <v>926</v>
      </c>
      <c r="C457" s="149"/>
      <c r="D457" s="165">
        <v>1</v>
      </c>
      <c r="E457" s="170">
        <f t="shared" ref="E457:E520" si="7">_xlfn.IFNA(F457,D457)</f>
        <v>1</v>
      </c>
      <c r="F457" s="131" t="e">
        <f>VLOOKUP(B457,input!$I$3:$J$35,2,FALSE)</f>
        <v>#N/A</v>
      </c>
    </row>
    <row r="458" spans="1:6" ht="30">
      <c r="A458" s="135" t="s">
        <v>927</v>
      </c>
      <c r="B458" s="144" t="s">
        <v>928</v>
      </c>
      <c r="C458" s="149" t="s">
        <v>45</v>
      </c>
      <c r="D458" s="164">
        <v>0</v>
      </c>
      <c r="E458" s="170">
        <f t="shared" si="7"/>
        <v>0</v>
      </c>
      <c r="F458" s="131" t="e">
        <f>VLOOKUP(B458,input!$I$3:$J$35,2,FALSE)</f>
        <v>#N/A</v>
      </c>
    </row>
    <row r="459" spans="1:6">
      <c r="A459" s="135" t="s">
        <v>929</v>
      </c>
      <c r="B459" s="144" t="s">
        <v>930</v>
      </c>
      <c r="C459" s="149" t="s">
        <v>50</v>
      </c>
      <c r="D459" s="165">
        <v>8.8000001907348633</v>
      </c>
      <c r="E459" s="170">
        <f t="shared" si="7"/>
        <v>8.8000001907348633</v>
      </c>
      <c r="F459" s="131" t="e">
        <f>VLOOKUP(B459,input!$I$3:$J$35,2,FALSE)</f>
        <v>#N/A</v>
      </c>
    </row>
    <row r="460" spans="1:6">
      <c r="A460" s="135" t="s">
        <v>931</v>
      </c>
      <c r="B460" s="144" t="s">
        <v>932</v>
      </c>
      <c r="C460" s="149" t="s">
        <v>50</v>
      </c>
      <c r="D460" s="165">
        <v>7.0199999809265137</v>
      </c>
      <c r="E460" s="170">
        <f t="shared" si="7"/>
        <v>7.0199999809265137</v>
      </c>
      <c r="F460" s="131" t="e">
        <f>VLOOKUP(B460,input!$I$3:$J$35,2,FALSE)</f>
        <v>#N/A</v>
      </c>
    </row>
    <row r="461" spans="1:6">
      <c r="A461" s="135" t="s">
        <v>933</v>
      </c>
      <c r="B461" s="144" t="s">
        <v>934</v>
      </c>
      <c r="C461" s="149" t="s">
        <v>50</v>
      </c>
      <c r="D461" s="164">
        <v>0</v>
      </c>
      <c r="E461" s="170">
        <f t="shared" si="7"/>
        <v>0</v>
      </c>
      <c r="F461" s="131" t="e">
        <f>VLOOKUP(B461,input!$I$3:$J$35,2,FALSE)</f>
        <v>#N/A</v>
      </c>
    </row>
    <row r="462" spans="1:6" ht="30">
      <c r="A462" s="135" t="s">
        <v>935</v>
      </c>
      <c r="B462" s="144" t="s">
        <v>936</v>
      </c>
      <c r="C462" s="149"/>
      <c r="D462" s="165">
        <v>1</v>
      </c>
      <c r="E462" s="170">
        <f t="shared" si="7"/>
        <v>1</v>
      </c>
      <c r="F462" s="131" t="e">
        <f>VLOOKUP(B462,input!$I$3:$J$35,2,FALSE)</f>
        <v>#N/A</v>
      </c>
    </row>
    <row r="463" spans="1:6" ht="30">
      <c r="A463" s="135" t="s">
        <v>937</v>
      </c>
      <c r="B463" s="144" t="s">
        <v>938</v>
      </c>
      <c r="C463" s="149" t="s">
        <v>45</v>
      </c>
      <c r="D463" s="164">
        <v>0</v>
      </c>
      <c r="E463" s="170">
        <f t="shared" si="7"/>
        <v>0</v>
      </c>
      <c r="F463" s="131" t="e">
        <f>VLOOKUP(B463,input!$I$3:$J$35,2,FALSE)</f>
        <v>#N/A</v>
      </c>
    </row>
    <row r="464" spans="1:6">
      <c r="A464" s="135" t="s">
        <v>939</v>
      </c>
      <c r="B464" s="144" t="s">
        <v>940</v>
      </c>
      <c r="C464" s="149" t="s">
        <v>50</v>
      </c>
      <c r="D464" s="165">
        <v>8.8000001907348633</v>
      </c>
      <c r="E464" s="170">
        <f t="shared" si="7"/>
        <v>8.8000001907348633</v>
      </c>
      <c r="F464" s="131" t="e">
        <f>VLOOKUP(B464,input!$I$3:$J$35,2,FALSE)</f>
        <v>#N/A</v>
      </c>
    </row>
    <row r="465" spans="1:6">
      <c r="A465" s="135" t="s">
        <v>941</v>
      </c>
      <c r="B465" s="144" t="s">
        <v>942</v>
      </c>
      <c r="C465" s="149" t="s">
        <v>50</v>
      </c>
      <c r="D465" s="165">
        <v>7.0199999809265137</v>
      </c>
      <c r="E465" s="170">
        <f t="shared" si="7"/>
        <v>7.0199999809265137</v>
      </c>
      <c r="F465" s="131" t="e">
        <f>VLOOKUP(B465,input!$I$3:$J$35,2,FALSE)</f>
        <v>#N/A</v>
      </c>
    </row>
    <row r="466" spans="1:6">
      <c r="A466" s="135" t="s">
        <v>943</v>
      </c>
      <c r="B466" s="144" t="s">
        <v>944</v>
      </c>
      <c r="C466" s="149" t="s">
        <v>50</v>
      </c>
      <c r="D466" s="164">
        <v>0</v>
      </c>
      <c r="E466" s="170">
        <f t="shared" si="7"/>
        <v>0</v>
      </c>
      <c r="F466" s="131" t="e">
        <f>VLOOKUP(B466,input!$I$3:$J$35,2,FALSE)</f>
        <v>#N/A</v>
      </c>
    </row>
    <row r="467" spans="1:6" ht="30">
      <c r="A467" s="135" t="s">
        <v>945</v>
      </c>
      <c r="B467" s="144" t="s">
        <v>946</v>
      </c>
      <c r="C467" s="149"/>
      <c r="D467" s="165">
        <v>1</v>
      </c>
      <c r="E467" s="170">
        <f t="shared" si="7"/>
        <v>1</v>
      </c>
      <c r="F467" s="131" t="e">
        <f>VLOOKUP(B467,input!$I$3:$J$35,2,FALSE)</f>
        <v>#N/A</v>
      </c>
    </row>
    <row r="468" spans="1:6" ht="30">
      <c r="A468" s="135" t="s">
        <v>947</v>
      </c>
      <c r="B468" s="144" t="s">
        <v>948</v>
      </c>
      <c r="C468" s="149" t="s">
        <v>45</v>
      </c>
      <c r="D468" s="164">
        <v>0</v>
      </c>
      <c r="E468" s="170">
        <f t="shared" si="7"/>
        <v>0</v>
      </c>
      <c r="F468" s="131" t="e">
        <f>VLOOKUP(B468,input!$I$3:$J$35,2,FALSE)</f>
        <v>#N/A</v>
      </c>
    </row>
    <row r="469" spans="1:6">
      <c r="A469" s="135" t="s">
        <v>949</v>
      </c>
      <c r="B469" s="144" t="s">
        <v>950</v>
      </c>
      <c r="C469" s="149" t="s">
        <v>50</v>
      </c>
      <c r="D469" s="165">
        <v>3.4473249912261963</v>
      </c>
      <c r="E469" s="170">
        <f t="shared" si="7"/>
        <v>3.4473249912261963</v>
      </c>
      <c r="F469" s="131" t="e">
        <f>VLOOKUP(B469,input!$I$3:$J$35,2,FALSE)</f>
        <v>#N/A</v>
      </c>
    </row>
    <row r="470" spans="1:6">
      <c r="A470" s="135" t="s">
        <v>951</v>
      </c>
      <c r="B470" s="144" t="s">
        <v>952</v>
      </c>
      <c r="C470" s="149" t="s">
        <v>50</v>
      </c>
      <c r="D470" s="165">
        <v>3.4473249912261963</v>
      </c>
      <c r="E470" s="170">
        <f t="shared" si="7"/>
        <v>3.4473249912261963</v>
      </c>
      <c r="F470" s="131" t="e">
        <f>VLOOKUP(B470,input!$I$3:$J$35,2,FALSE)</f>
        <v>#N/A</v>
      </c>
    </row>
    <row r="471" spans="1:6">
      <c r="A471" s="135" t="s">
        <v>953</v>
      </c>
      <c r="B471" s="144" t="s">
        <v>954</v>
      </c>
      <c r="C471" s="149" t="s">
        <v>50</v>
      </c>
      <c r="D471" s="164">
        <v>0</v>
      </c>
      <c r="E471" s="170">
        <f t="shared" si="7"/>
        <v>0</v>
      </c>
      <c r="F471" s="131" t="e">
        <f>VLOOKUP(B471,input!$I$3:$J$35,2,FALSE)</f>
        <v>#N/A</v>
      </c>
    </row>
    <row r="472" spans="1:6" ht="30">
      <c r="A472" s="135" t="s">
        <v>955</v>
      </c>
      <c r="B472" s="144" t="s">
        <v>956</v>
      </c>
      <c r="C472" s="149"/>
      <c r="D472" s="164">
        <v>0</v>
      </c>
      <c r="E472" s="170">
        <f t="shared" si="7"/>
        <v>0</v>
      </c>
      <c r="F472" s="131" t="e">
        <f>VLOOKUP(B472,input!$I$3:$J$35,2,FALSE)</f>
        <v>#N/A</v>
      </c>
    </row>
    <row r="473" spans="1:6" ht="30">
      <c r="A473" s="135" t="s">
        <v>957</v>
      </c>
      <c r="B473" s="144" t="s">
        <v>958</v>
      </c>
      <c r="C473" s="149" t="s">
        <v>45</v>
      </c>
      <c r="D473" s="164">
        <v>0</v>
      </c>
      <c r="E473" s="170">
        <f t="shared" si="7"/>
        <v>0</v>
      </c>
      <c r="F473" s="131" t="e">
        <f>VLOOKUP(B473,input!$I$3:$J$35,2,FALSE)</f>
        <v>#N/A</v>
      </c>
    </row>
    <row r="474" spans="1:6">
      <c r="A474" s="135" t="s">
        <v>959</v>
      </c>
      <c r="B474" s="144" t="s">
        <v>960</v>
      </c>
      <c r="C474" s="149" t="s">
        <v>50</v>
      </c>
      <c r="D474" s="168">
        <v>37.380001068115234</v>
      </c>
      <c r="E474" s="170">
        <f t="shared" si="7"/>
        <v>9.4676788696210679</v>
      </c>
      <c r="F474" s="131">
        <f>VLOOKUP(B474,input!$I$3:$J$35,2,FALSE)</f>
        <v>9.4676788696210679</v>
      </c>
    </row>
    <row r="475" spans="1:6">
      <c r="A475" s="135" t="s">
        <v>961</v>
      </c>
      <c r="B475" s="144" t="s">
        <v>962</v>
      </c>
      <c r="C475" s="149" t="s">
        <v>50</v>
      </c>
      <c r="D475" s="165">
        <v>3.4473249912261963</v>
      </c>
      <c r="E475" s="170">
        <f t="shared" si="7"/>
        <v>3.4473249912261963</v>
      </c>
      <c r="F475" s="131" t="e">
        <f>VLOOKUP(B475,input!$I$3:$J$35,2,FALSE)</f>
        <v>#N/A</v>
      </c>
    </row>
    <row r="476" spans="1:6">
      <c r="A476" s="135" t="s">
        <v>963</v>
      </c>
      <c r="B476" s="144" t="s">
        <v>964</v>
      </c>
      <c r="C476" s="149" t="s">
        <v>50</v>
      </c>
      <c r="D476" s="164">
        <v>0</v>
      </c>
      <c r="E476" s="170">
        <f t="shared" si="7"/>
        <v>0</v>
      </c>
      <c r="F476" s="131" t="e">
        <f>VLOOKUP(B476,input!$I$3:$J$35,2,FALSE)</f>
        <v>#N/A</v>
      </c>
    </row>
    <row r="477" spans="1:6" ht="30">
      <c r="A477" s="135" t="s">
        <v>965</v>
      </c>
      <c r="B477" s="144" t="s">
        <v>966</v>
      </c>
      <c r="C477" s="149"/>
      <c r="D477" s="165">
        <v>1</v>
      </c>
      <c r="E477" s="170">
        <f t="shared" si="7"/>
        <v>1</v>
      </c>
      <c r="F477" s="131" t="e">
        <f>VLOOKUP(B477,input!$I$3:$J$35,2,FALSE)</f>
        <v>#N/A</v>
      </c>
    </row>
    <row r="478" spans="1:6" ht="30">
      <c r="A478" s="135" t="s">
        <v>967</v>
      </c>
      <c r="B478" s="144" t="s">
        <v>968</v>
      </c>
      <c r="C478" s="149" t="s">
        <v>45</v>
      </c>
      <c r="D478" s="164">
        <v>0</v>
      </c>
      <c r="E478" s="170">
        <f t="shared" si="7"/>
        <v>0</v>
      </c>
      <c r="F478" s="131" t="e">
        <f>VLOOKUP(B478,input!$I$3:$J$35,2,FALSE)</f>
        <v>#N/A</v>
      </c>
    </row>
    <row r="479" spans="1:6">
      <c r="A479" s="135" t="s">
        <v>969</v>
      </c>
      <c r="B479" s="144" t="s">
        <v>970</v>
      </c>
      <c r="C479" s="149" t="s">
        <v>50</v>
      </c>
      <c r="D479" s="167">
        <v>174.19999694824219</v>
      </c>
      <c r="E479" s="170">
        <f t="shared" si="7"/>
        <v>174.19999694824219</v>
      </c>
      <c r="F479" s="131" t="e">
        <f>VLOOKUP(B479,input!$I$3:$J$35,2,FALSE)</f>
        <v>#N/A</v>
      </c>
    </row>
    <row r="480" spans="1:6">
      <c r="A480" s="135" t="s">
        <v>971</v>
      </c>
      <c r="B480" s="144" t="s">
        <v>972</v>
      </c>
      <c r="C480" s="149" t="s">
        <v>50</v>
      </c>
      <c r="D480" s="165">
        <v>3.4473249912261963</v>
      </c>
      <c r="E480" s="170">
        <f t="shared" si="7"/>
        <v>3.4473249912261963</v>
      </c>
      <c r="F480" s="131" t="e">
        <f>VLOOKUP(B480,input!$I$3:$J$35,2,FALSE)</f>
        <v>#N/A</v>
      </c>
    </row>
    <row r="481" spans="1:6">
      <c r="A481" s="135" t="s">
        <v>973</v>
      </c>
      <c r="B481" s="144" t="s">
        <v>974</v>
      </c>
      <c r="C481" s="149" t="s">
        <v>50</v>
      </c>
      <c r="D481" s="164">
        <v>0</v>
      </c>
      <c r="E481" s="170">
        <f t="shared" si="7"/>
        <v>0</v>
      </c>
      <c r="F481" s="131" t="e">
        <f>VLOOKUP(B481,input!$I$3:$J$35,2,FALSE)</f>
        <v>#N/A</v>
      </c>
    </row>
    <row r="482" spans="1:6" ht="30">
      <c r="A482" s="135" t="s">
        <v>975</v>
      </c>
      <c r="B482" s="144" t="s">
        <v>976</v>
      </c>
      <c r="C482" s="149"/>
      <c r="D482" s="165">
        <v>1</v>
      </c>
      <c r="E482" s="170">
        <f t="shared" si="7"/>
        <v>1</v>
      </c>
      <c r="F482" s="131" t="e">
        <f>VLOOKUP(B482,input!$I$3:$J$35,2,FALSE)</f>
        <v>#N/A</v>
      </c>
    </row>
    <row r="483" spans="1:6" ht="30">
      <c r="A483" s="135" t="s">
        <v>977</v>
      </c>
      <c r="B483" s="144" t="s">
        <v>978</v>
      </c>
      <c r="C483" s="149" t="s">
        <v>45</v>
      </c>
      <c r="D483" s="164">
        <v>0</v>
      </c>
      <c r="E483" s="170">
        <f t="shared" si="7"/>
        <v>0</v>
      </c>
      <c r="F483" s="131" t="e">
        <f>VLOOKUP(B483,input!$I$3:$J$35,2,FALSE)</f>
        <v>#N/A</v>
      </c>
    </row>
    <row r="484" spans="1:6">
      <c r="A484" s="135" t="s">
        <v>979</v>
      </c>
      <c r="B484" s="144" t="s">
        <v>980</v>
      </c>
      <c r="C484" s="149" t="s">
        <v>50</v>
      </c>
      <c r="D484" s="165">
        <v>9.5</v>
      </c>
      <c r="E484" s="170">
        <f t="shared" si="7"/>
        <v>9.5</v>
      </c>
      <c r="F484" s="131" t="e">
        <f>VLOOKUP(B484,input!$I$3:$J$35,2,FALSE)</f>
        <v>#N/A</v>
      </c>
    </row>
    <row r="485" spans="1:6">
      <c r="A485" s="135" t="s">
        <v>981</v>
      </c>
      <c r="B485" s="144" t="s">
        <v>982</v>
      </c>
      <c r="C485" s="149" t="s">
        <v>50</v>
      </c>
      <c r="D485" s="165">
        <v>3.4473249912261963</v>
      </c>
      <c r="E485" s="170">
        <f t="shared" si="7"/>
        <v>3.4473249912261963</v>
      </c>
      <c r="F485" s="131" t="e">
        <f>VLOOKUP(B485,input!$I$3:$J$35,2,FALSE)</f>
        <v>#N/A</v>
      </c>
    </row>
    <row r="486" spans="1:6">
      <c r="A486" s="135" t="s">
        <v>983</v>
      </c>
      <c r="B486" s="144" t="s">
        <v>984</v>
      </c>
      <c r="C486" s="149" t="s">
        <v>50</v>
      </c>
      <c r="D486" s="164">
        <v>0</v>
      </c>
      <c r="E486" s="170">
        <f t="shared" si="7"/>
        <v>0</v>
      </c>
      <c r="F486" s="131" t="e">
        <f>VLOOKUP(B486,input!$I$3:$J$35,2,FALSE)</f>
        <v>#N/A</v>
      </c>
    </row>
    <row r="487" spans="1:6" ht="30">
      <c r="A487" s="135" t="s">
        <v>985</v>
      </c>
      <c r="B487" s="144" t="s">
        <v>986</v>
      </c>
      <c r="C487" s="149"/>
      <c r="D487" s="165">
        <v>1</v>
      </c>
      <c r="E487" s="170">
        <f t="shared" si="7"/>
        <v>1</v>
      </c>
      <c r="F487" s="131" t="e">
        <f>VLOOKUP(B487,input!$I$3:$J$35,2,FALSE)</f>
        <v>#N/A</v>
      </c>
    </row>
    <row r="488" spans="1:6" ht="30">
      <c r="A488" s="135" t="s">
        <v>987</v>
      </c>
      <c r="B488" s="144" t="s">
        <v>988</v>
      </c>
      <c r="C488" s="149" t="s">
        <v>45</v>
      </c>
      <c r="D488" s="164">
        <v>0</v>
      </c>
      <c r="E488" s="170">
        <f t="shared" si="7"/>
        <v>0</v>
      </c>
      <c r="F488" s="131" t="e">
        <f>VLOOKUP(B488,input!$I$3:$J$35,2,FALSE)</f>
        <v>#N/A</v>
      </c>
    </row>
    <row r="489" spans="1:6">
      <c r="A489" s="135" t="s">
        <v>989</v>
      </c>
      <c r="B489" s="144" t="s">
        <v>990</v>
      </c>
      <c r="C489" s="149" t="s">
        <v>50</v>
      </c>
      <c r="D489" s="165">
        <v>3.4473249912261963</v>
      </c>
      <c r="E489" s="170">
        <f t="shared" si="7"/>
        <v>3.4473249912261963</v>
      </c>
      <c r="F489" s="131" t="e">
        <f>VLOOKUP(B489,input!$I$3:$J$35,2,FALSE)</f>
        <v>#N/A</v>
      </c>
    </row>
    <row r="490" spans="1:6">
      <c r="A490" s="135" t="s">
        <v>991</v>
      </c>
      <c r="B490" s="144" t="s">
        <v>992</v>
      </c>
      <c r="C490" s="149" t="s">
        <v>50</v>
      </c>
      <c r="D490" s="165">
        <v>3.4473249912261963</v>
      </c>
      <c r="E490" s="170">
        <f t="shared" si="7"/>
        <v>3.4473249912261963</v>
      </c>
      <c r="F490" s="131" t="e">
        <f>VLOOKUP(B490,input!$I$3:$J$35,2,FALSE)</f>
        <v>#N/A</v>
      </c>
    </row>
    <row r="491" spans="1:6">
      <c r="A491" s="135" t="s">
        <v>993</v>
      </c>
      <c r="B491" s="144" t="s">
        <v>994</v>
      </c>
      <c r="C491" s="149" t="s">
        <v>50</v>
      </c>
      <c r="D491" s="164">
        <v>0</v>
      </c>
      <c r="E491" s="170">
        <f t="shared" si="7"/>
        <v>0</v>
      </c>
      <c r="F491" s="131" t="e">
        <f>VLOOKUP(B491,input!$I$3:$J$35,2,FALSE)</f>
        <v>#N/A</v>
      </c>
    </row>
    <row r="492" spans="1:6" ht="30">
      <c r="A492" s="135" t="s">
        <v>995</v>
      </c>
      <c r="B492" s="144" t="s">
        <v>996</v>
      </c>
      <c r="C492" s="149"/>
      <c r="D492" s="165">
        <v>5</v>
      </c>
      <c r="E492" s="170">
        <f t="shared" si="7"/>
        <v>5</v>
      </c>
      <c r="F492" s="131" t="e">
        <f>VLOOKUP(B492,input!$I$3:$J$35,2,FALSE)</f>
        <v>#N/A</v>
      </c>
    </row>
    <row r="493" spans="1:6" ht="30">
      <c r="A493" s="135" t="s">
        <v>997</v>
      </c>
      <c r="B493" s="144" t="s">
        <v>998</v>
      </c>
      <c r="C493" s="149" t="s">
        <v>45</v>
      </c>
      <c r="D493" s="164">
        <v>0</v>
      </c>
      <c r="E493" s="170">
        <f t="shared" si="7"/>
        <v>0</v>
      </c>
      <c r="F493" s="131" t="e">
        <f>VLOOKUP(B493,input!$I$3:$J$35,2,FALSE)</f>
        <v>#N/A</v>
      </c>
    </row>
    <row r="494" spans="1:6">
      <c r="A494" s="135" t="s">
        <v>999</v>
      </c>
      <c r="B494" s="144" t="s">
        <v>1000</v>
      </c>
      <c r="C494" s="149" t="s">
        <v>50</v>
      </c>
      <c r="D494" s="165">
        <v>3.4473249912261963</v>
      </c>
      <c r="E494" s="170">
        <f t="shared" si="7"/>
        <v>3.4473249912261963</v>
      </c>
      <c r="F494" s="131" t="e">
        <f>VLOOKUP(B494,input!$I$3:$J$35,2,FALSE)</f>
        <v>#N/A</v>
      </c>
    </row>
    <row r="495" spans="1:6">
      <c r="A495" s="135" t="s">
        <v>1001</v>
      </c>
      <c r="B495" s="144" t="s">
        <v>1002</v>
      </c>
      <c r="C495" s="149" t="s">
        <v>50</v>
      </c>
      <c r="D495" s="165">
        <v>3.4473249912261963</v>
      </c>
      <c r="E495" s="170">
        <f t="shared" si="7"/>
        <v>3.4473249912261963</v>
      </c>
      <c r="F495" s="131" t="e">
        <f>VLOOKUP(B495,input!$I$3:$J$35,2,FALSE)</f>
        <v>#N/A</v>
      </c>
    </row>
    <row r="496" spans="1:6">
      <c r="A496" s="135" t="s">
        <v>1003</v>
      </c>
      <c r="B496" s="144" t="s">
        <v>1004</v>
      </c>
      <c r="C496" s="149" t="s">
        <v>50</v>
      </c>
      <c r="D496" s="164">
        <v>0</v>
      </c>
      <c r="E496" s="170">
        <f t="shared" si="7"/>
        <v>0</v>
      </c>
      <c r="F496" s="131" t="e">
        <f>VLOOKUP(B496,input!$I$3:$J$35,2,FALSE)</f>
        <v>#N/A</v>
      </c>
    </row>
    <row r="497" spans="1:6">
      <c r="A497" s="135" t="s">
        <v>1005</v>
      </c>
      <c r="B497" s="144" t="s">
        <v>1006</v>
      </c>
      <c r="C497" s="149" t="s">
        <v>50</v>
      </c>
      <c r="D497" s="165">
        <v>1.0135135650634766</v>
      </c>
      <c r="E497" s="170">
        <f t="shared" si="7"/>
        <v>1.0135135650634766</v>
      </c>
      <c r="F497" s="131" t="e">
        <f>VLOOKUP(B497,input!$I$3:$J$35,2,FALSE)</f>
        <v>#N/A</v>
      </c>
    </row>
    <row r="498" spans="1:6">
      <c r="A498" s="135" t="s">
        <v>1007</v>
      </c>
      <c r="B498" s="144" t="s">
        <v>1008</v>
      </c>
      <c r="C498" s="149" t="s">
        <v>449</v>
      </c>
      <c r="D498" s="165">
        <v>4.7393050193786621</v>
      </c>
      <c r="E498" s="170">
        <f t="shared" si="7"/>
        <v>4.7393050193786621</v>
      </c>
      <c r="F498" s="131" t="e">
        <f>VLOOKUP(B498,input!$I$3:$J$35,2,FALSE)</f>
        <v>#N/A</v>
      </c>
    </row>
    <row r="499" spans="1:6">
      <c r="A499" s="135" t="s">
        <v>1009</v>
      </c>
      <c r="B499" s="144" t="s">
        <v>1010</v>
      </c>
      <c r="C499" s="149" t="s">
        <v>452</v>
      </c>
      <c r="D499" s="168">
        <v>12.073519706726074</v>
      </c>
      <c r="E499" s="170">
        <f t="shared" si="7"/>
        <v>12.073519706726074</v>
      </c>
      <c r="F499" s="131" t="e">
        <f>VLOOKUP(B499,input!$I$3:$J$35,2,FALSE)</f>
        <v>#N/A</v>
      </c>
    </row>
    <row r="500" spans="1:6">
      <c r="A500" s="135" t="s">
        <v>1011</v>
      </c>
      <c r="B500" s="144" t="s">
        <v>1012</v>
      </c>
      <c r="C500" s="149" t="s">
        <v>50</v>
      </c>
      <c r="D500" s="165">
        <v>1.0135135650634766</v>
      </c>
      <c r="E500" s="170">
        <f t="shared" si="7"/>
        <v>1.0135135650634766</v>
      </c>
      <c r="F500" s="131" t="e">
        <f>VLOOKUP(B500,input!$I$3:$J$35,2,FALSE)</f>
        <v>#N/A</v>
      </c>
    </row>
    <row r="501" spans="1:6">
      <c r="A501" s="135" t="s">
        <v>1013</v>
      </c>
      <c r="B501" s="144" t="s">
        <v>1014</v>
      </c>
      <c r="C501" s="149" t="s">
        <v>449</v>
      </c>
      <c r="D501" s="165">
        <v>4.7393050193786621</v>
      </c>
      <c r="E501" s="170">
        <f t="shared" si="7"/>
        <v>4.7393050193786621</v>
      </c>
      <c r="F501" s="131" t="e">
        <f>VLOOKUP(B501,input!$I$3:$J$35,2,FALSE)</f>
        <v>#N/A</v>
      </c>
    </row>
    <row r="502" spans="1:6">
      <c r="A502" s="135" t="s">
        <v>1015</v>
      </c>
      <c r="B502" s="144" t="s">
        <v>1016</v>
      </c>
      <c r="C502" s="149" t="s">
        <v>452</v>
      </c>
      <c r="D502" s="168">
        <v>12.073519706726074</v>
      </c>
      <c r="E502" s="170">
        <f t="shared" si="7"/>
        <v>12.073519706726074</v>
      </c>
      <c r="F502" s="131" t="e">
        <f>VLOOKUP(B502,input!$I$3:$J$35,2,FALSE)</f>
        <v>#N/A</v>
      </c>
    </row>
    <row r="503" spans="1:6">
      <c r="A503" s="135" t="s">
        <v>1017</v>
      </c>
      <c r="B503" s="144" t="s">
        <v>1018</v>
      </c>
      <c r="C503" s="149" t="s">
        <v>50</v>
      </c>
      <c r="D503" s="169">
        <v>0.59983450174331665</v>
      </c>
      <c r="E503" s="170">
        <f t="shared" si="7"/>
        <v>0.59983450174331665</v>
      </c>
      <c r="F503" s="131" t="e">
        <f>VLOOKUP(B503,input!$I$3:$J$35,2,FALSE)</f>
        <v>#N/A</v>
      </c>
    </row>
    <row r="504" spans="1:6">
      <c r="A504" s="135" t="s">
        <v>1019</v>
      </c>
      <c r="B504" s="144" t="s">
        <v>1020</v>
      </c>
      <c r="C504" s="149" t="s">
        <v>449</v>
      </c>
      <c r="D504" s="165">
        <v>4.7393050193786621</v>
      </c>
      <c r="E504" s="170">
        <f t="shared" si="7"/>
        <v>4.7393050193786621</v>
      </c>
      <c r="F504" s="131" t="e">
        <f>VLOOKUP(B504,input!$I$3:$J$35,2,FALSE)</f>
        <v>#N/A</v>
      </c>
    </row>
    <row r="505" spans="1:6">
      <c r="A505" s="135" t="s">
        <v>1021</v>
      </c>
      <c r="B505" s="144" t="s">
        <v>1022</v>
      </c>
      <c r="C505" s="149" t="s">
        <v>452</v>
      </c>
      <c r="D505" s="168">
        <v>12.073519706726074</v>
      </c>
      <c r="E505" s="170">
        <f t="shared" si="7"/>
        <v>12.073519706726074</v>
      </c>
      <c r="F505" s="131" t="e">
        <f>VLOOKUP(B505,input!$I$3:$J$35,2,FALSE)</f>
        <v>#N/A</v>
      </c>
    </row>
    <row r="506" spans="1:6">
      <c r="A506" s="135" t="s">
        <v>1023</v>
      </c>
      <c r="B506" s="144" t="s">
        <v>1024</v>
      </c>
      <c r="C506" s="149" t="s">
        <v>50</v>
      </c>
      <c r="D506" s="165">
        <v>1.0135135650634766</v>
      </c>
      <c r="E506" s="170">
        <f t="shared" si="7"/>
        <v>1.0135135650634766</v>
      </c>
      <c r="F506" s="131" t="e">
        <f>VLOOKUP(B506,input!$I$3:$J$35,2,FALSE)</f>
        <v>#N/A</v>
      </c>
    </row>
    <row r="507" spans="1:6">
      <c r="A507" s="135" t="s">
        <v>1025</v>
      </c>
      <c r="B507" s="144" t="s">
        <v>1026</v>
      </c>
      <c r="C507" s="149" t="s">
        <v>42</v>
      </c>
      <c r="D507" s="168">
        <v>26.290002822875977</v>
      </c>
      <c r="E507" s="170">
        <f t="shared" si="7"/>
        <v>27</v>
      </c>
      <c r="F507" s="131">
        <f>VLOOKUP(B507,input!$I$3:$J$35,2,FALSE)</f>
        <v>27</v>
      </c>
    </row>
    <row r="508" spans="1:6">
      <c r="A508" s="135" t="s">
        <v>1027</v>
      </c>
      <c r="B508" s="144" t="s">
        <v>1028</v>
      </c>
      <c r="C508" s="149"/>
      <c r="D508" s="165">
        <v>-2</v>
      </c>
      <c r="E508" s="170">
        <f t="shared" si="7"/>
        <v>-2</v>
      </c>
      <c r="F508" s="131" t="e">
        <f>VLOOKUP(B508,input!$I$3:$J$35,2,FALSE)</f>
        <v>#N/A</v>
      </c>
    </row>
    <row r="509" spans="1:6">
      <c r="A509" s="135" t="s">
        <v>1029</v>
      </c>
      <c r="B509" s="144" t="s">
        <v>1030</v>
      </c>
      <c r="C509" s="149" t="s">
        <v>20</v>
      </c>
      <c r="D509" s="167">
        <v>163.2935791015625</v>
      </c>
      <c r="E509" s="170">
        <f t="shared" si="7"/>
        <v>163.2935791015625</v>
      </c>
      <c r="F509" s="131" t="e">
        <f>VLOOKUP(B509,input!$I$3:$J$35,2,FALSE)</f>
        <v>#N/A</v>
      </c>
    </row>
    <row r="510" spans="1:6" ht="30">
      <c r="A510" s="135" t="s">
        <v>1031</v>
      </c>
      <c r="B510" s="144" t="s">
        <v>1032</v>
      </c>
      <c r="C510" s="149" t="s">
        <v>449</v>
      </c>
      <c r="D510" s="165">
        <v>4.7393050193786621</v>
      </c>
      <c r="E510" s="170">
        <f t="shared" si="7"/>
        <v>4.7393050193786621</v>
      </c>
      <c r="F510" s="131" t="e">
        <f>VLOOKUP(B510,input!$I$3:$J$35,2,FALSE)</f>
        <v>#N/A</v>
      </c>
    </row>
    <row r="511" spans="1:6" ht="30">
      <c r="A511" s="135" t="s">
        <v>1033</v>
      </c>
      <c r="B511" s="144" t="s">
        <v>1034</v>
      </c>
      <c r="C511" s="149" t="s">
        <v>452</v>
      </c>
      <c r="D511" s="168">
        <v>12.073519706726074</v>
      </c>
      <c r="E511" s="170">
        <f t="shared" si="7"/>
        <v>12.073519706726074</v>
      </c>
      <c r="F511" s="131" t="e">
        <f>VLOOKUP(B511,input!$I$3:$J$35,2,FALSE)</f>
        <v>#N/A</v>
      </c>
    </row>
    <row r="512" spans="1:6" ht="30">
      <c r="A512" s="135" t="s">
        <v>1035</v>
      </c>
      <c r="B512" s="144" t="s">
        <v>1036</v>
      </c>
      <c r="C512" s="149" t="s">
        <v>449</v>
      </c>
      <c r="D512" s="165">
        <v>4.7393050193786621</v>
      </c>
      <c r="E512" s="170">
        <f t="shared" si="7"/>
        <v>4.7393050193786621</v>
      </c>
      <c r="F512" s="131" t="e">
        <f>VLOOKUP(B512,input!$I$3:$J$35,2,FALSE)</f>
        <v>#N/A</v>
      </c>
    </row>
    <row r="513" spans="1:6" ht="30">
      <c r="A513" s="135" t="s">
        <v>1037</v>
      </c>
      <c r="B513" s="144" t="s">
        <v>1038</v>
      </c>
      <c r="C513" s="149" t="s">
        <v>452</v>
      </c>
      <c r="D513" s="168">
        <v>12.073519706726074</v>
      </c>
      <c r="E513" s="170">
        <f t="shared" si="7"/>
        <v>12.073519706726074</v>
      </c>
      <c r="F513" s="131" t="e">
        <f>VLOOKUP(B513,input!$I$3:$J$35,2,FALSE)</f>
        <v>#N/A</v>
      </c>
    </row>
    <row r="514" spans="1:6" ht="30">
      <c r="A514" s="135" t="s">
        <v>1039</v>
      </c>
      <c r="B514" s="144" t="s">
        <v>1040</v>
      </c>
      <c r="C514" s="149" t="s">
        <v>449</v>
      </c>
      <c r="D514" s="165">
        <v>4.7393050193786621</v>
      </c>
      <c r="E514" s="170">
        <f t="shared" si="7"/>
        <v>4.7393050193786621</v>
      </c>
      <c r="F514" s="131" t="e">
        <f>VLOOKUP(B514,input!$I$3:$J$35,2,FALSE)</f>
        <v>#N/A</v>
      </c>
    </row>
    <row r="515" spans="1:6" ht="30">
      <c r="A515" s="135" t="s">
        <v>1041</v>
      </c>
      <c r="B515" s="144" t="s">
        <v>1042</v>
      </c>
      <c r="C515" s="149" t="s">
        <v>452</v>
      </c>
      <c r="D515" s="168">
        <v>12.073519706726074</v>
      </c>
      <c r="E515" s="170">
        <f t="shared" si="7"/>
        <v>12.073519706726074</v>
      </c>
      <c r="F515" s="131" t="e">
        <f>VLOOKUP(B515,input!$I$3:$J$35,2,FALSE)</f>
        <v>#N/A</v>
      </c>
    </row>
    <row r="516" spans="1:6" ht="30">
      <c r="A516" s="135" t="s">
        <v>1043</v>
      </c>
      <c r="B516" s="144" t="s">
        <v>1044</v>
      </c>
      <c r="C516" s="149" t="s">
        <v>449</v>
      </c>
      <c r="D516" s="165">
        <v>4.7393050193786621</v>
      </c>
      <c r="E516" s="170">
        <f t="shared" si="7"/>
        <v>4.7393050193786621</v>
      </c>
      <c r="F516" s="131" t="e">
        <f>VLOOKUP(B516,input!$I$3:$J$35,2,FALSE)</f>
        <v>#N/A</v>
      </c>
    </row>
    <row r="517" spans="1:6" ht="30">
      <c r="A517" s="135" t="s">
        <v>1045</v>
      </c>
      <c r="B517" s="144" t="s">
        <v>1046</v>
      </c>
      <c r="C517" s="149" t="s">
        <v>452</v>
      </c>
      <c r="D517" s="168">
        <v>12.073519706726074</v>
      </c>
      <c r="E517" s="170">
        <f t="shared" si="7"/>
        <v>12.073519706726074</v>
      </c>
      <c r="F517" s="131" t="e">
        <f>VLOOKUP(B517,input!$I$3:$J$35,2,FALSE)</f>
        <v>#N/A</v>
      </c>
    </row>
    <row r="518" spans="1:6" ht="30">
      <c r="A518" s="135" t="s">
        <v>1047</v>
      </c>
      <c r="B518" s="144" t="s">
        <v>1048</v>
      </c>
      <c r="C518" s="149" t="s">
        <v>449</v>
      </c>
      <c r="D518" s="165">
        <v>4.7393050193786621</v>
      </c>
      <c r="E518" s="170">
        <f t="shared" si="7"/>
        <v>4.7393050193786621</v>
      </c>
      <c r="F518" s="131" t="e">
        <f>VLOOKUP(B518,input!$I$3:$J$35,2,FALSE)</f>
        <v>#N/A</v>
      </c>
    </row>
    <row r="519" spans="1:6" ht="30">
      <c r="A519" s="135" t="s">
        <v>1049</v>
      </c>
      <c r="B519" s="144" t="s">
        <v>1050</v>
      </c>
      <c r="C519" s="149" t="s">
        <v>452</v>
      </c>
      <c r="D519" s="168">
        <v>12.073519706726074</v>
      </c>
      <c r="E519" s="170">
        <f t="shared" si="7"/>
        <v>12.073519706726074</v>
      </c>
      <c r="F519" s="131" t="e">
        <f>VLOOKUP(B519,input!$I$3:$J$35,2,FALSE)</f>
        <v>#N/A</v>
      </c>
    </row>
    <row r="520" spans="1:6">
      <c r="A520" s="135" t="s">
        <v>1051</v>
      </c>
      <c r="B520" s="144" t="s">
        <v>1052</v>
      </c>
      <c r="C520" s="149" t="s">
        <v>50</v>
      </c>
      <c r="D520" s="165">
        <v>1.0135135650634766</v>
      </c>
      <c r="E520" s="170">
        <f t="shared" si="7"/>
        <v>1.0135135650634766</v>
      </c>
      <c r="F520" s="131" t="e">
        <f>VLOOKUP(B520,input!$I$3:$J$35,2,FALSE)</f>
        <v>#N/A</v>
      </c>
    </row>
    <row r="521" spans="1:6">
      <c r="A521" s="135" t="s">
        <v>1053</v>
      </c>
      <c r="B521" s="144" t="s">
        <v>1054</v>
      </c>
      <c r="C521" s="149" t="s">
        <v>42</v>
      </c>
      <c r="D521" s="168">
        <v>29.999990463256836</v>
      </c>
      <c r="E521" s="170">
        <f t="shared" ref="E521:E584" si="8">_xlfn.IFNA(F521,D521)</f>
        <v>29.999990463256836</v>
      </c>
      <c r="F521" s="131" t="e">
        <f>VLOOKUP(B521,input!$I$3:$J$35,2,FALSE)</f>
        <v>#N/A</v>
      </c>
    </row>
    <row r="522" spans="1:6">
      <c r="A522" s="135" t="s">
        <v>1055</v>
      </c>
      <c r="B522" s="144" t="s">
        <v>1056</v>
      </c>
      <c r="C522" s="149"/>
      <c r="D522" s="165">
        <v>-2</v>
      </c>
      <c r="E522" s="170">
        <f t="shared" si="8"/>
        <v>-2</v>
      </c>
      <c r="F522" s="131" t="e">
        <f>VLOOKUP(B522,input!$I$3:$J$35,2,FALSE)</f>
        <v>#N/A</v>
      </c>
    </row>
    <row r="523" spans="1:6">
      <c r="A523" s="135" t="s">
        <v>1057</v>
      </c>
      <c r="B523" s="144" t="s">
        <v>1058</v>
      </c>
      <c r="C523" s="149" t="s">
        <v>20</v>
      </c>
      <c r="D523" s="167">
        <v>100</v>
      </c>
      <c r="E523" s="170">
        <f t="shared" si="8"/>
        <v>100</v>
      </c>
      <c r="F523" s="131" t="e">
        <f>VLOOKUP(B523,input!$I$3:$J$35,2,FALSE)</f>
        <v>#N/A</v>
      </c>
    </row>
    <row r="524" spans="1:6" ht="30">
      <c r="A524" s="135" t="s">
        <v>1059</v>
      </c>
      <c r="B524" s="144" t="s">
        <v>1060</v>
      </c>
      <c r="C524" s="149" t="s">
        <v>449</v>
      </c>
      <c r="D524" s="165">
        <v>4.7393050193786621</v>
      </c>
      <c r="E524" s="170">
        <f t="shared" si="8"/>
        <v>4.7393050193786621</v>
      </c>
      <c r="F524" s="131" t="e">
        <f>VLOOKUP(B524,input!$I$3:$J$35,2,FALSE)</f>
        <v>#N/A</v>
      </c>
    </row>
    <row r="525" spans="1:6" ht="30">
      <c r="A525" s="135" t="s">
        <v>1061</v>
      </c>
      <c r="B525" s="144" t="s">
        <v>1062</v>
      </c>
      <c r="C525" s="149" t="s">
        <v>452</v>
      </c>
      <c r="D525" s="168">
        <v>12.073519706726074</v>
      </c>
      <c r="E525" s="170">
        <f t="shared" si="8"/>
        <v>12.073519706726074</v>
      </c>
      <c r="F525" s="131" t="e">
        <f>VLOOKUP(B525,input!$I$3:$J$35,2,FALSE)</f>
        <v>#N/A</v>
      </c>
    </row>
    <row r="526" spans="1:6" ht="30">
      <c r="A526" s="135" t="s">
        <v>1063</v>
      </c>
      <c r="B526" s="144" t="s">
        <v>1064</v>
      </c>
      <c r="C526" s="149" t="s">
        <v>50</v>
      </c>
      <c r="D526" s="169">
        <v>0.11999999731779099</v>
      </c>
      <c r="E526" s="170">
        <f t="shared" si="8"/>
        <v>0.11999999731779099</v>
      </c>
      <c r="F526" s="131" t="e">
        <f>VLOOKUP(B526,input!$I$3:$J$35,2,FALSE)</f>
        <v>#N/A</v>
      </c>
    </row>
    <row r="527" spans="1:6" ht="45">
      <c r="A527" s="135" t="s">
        <v>1065</v>
      </c>
      <c r="B527" s="144" t="s">
        <v>1066</v>
      </c>
      <c r="C527" s="149" t="s">
        <v>42</v>
      </c>
      <c r="D527" s="164">
        <v>0</v>
      </c>
      <c r="E527" s="170">
        <f t="shared" si="8"/>
        <v>0</v>
      </c>
      <c r="F527" s="131" t="e">
        <f>VLOOKUP(B527,input!$I$3:$J$35,2,FALSE)</f>
        <v>#N/A</v>
      </c>
    </row>
    <row r="528" spans="1:6" ht="30">
      <c r="A528" s="135" t="s">
        <v>1067</v>
      </c>
      <c r="B528" s="144" t="s">
        <v>1068</v>
      </c>
      <c r="C528" s="149" t="s">
        <v>42</v>
      </c>
      <c r="D528" s="165">
        <v>8.3999996185302734</v>
      </c>
      <c r="E528" s="170">
        <f t="shared" si="8"/>
        <v>8</v>
      </c>
      <c r="F528" s="131">
        <f>VLOOKUP(B528,input!$I$3:$J$35,2,FALSE)</f>
        <v>8</v>
      </c>
    </row>
    <row r="529" spans="1:6" ht="30">
      <c r="A529" s="135" t="s">
        <v>1069</v>
      </c>
      <c r="B529" s="144" t="s">
        <v>1070</v>
      </c>
      <c r="C529" s="149" t="s">
        <v>45</v>
      </c>
      <c r="D529" s="168">
        <v>93</v>
      </c>
      <c r="E529" s="170">
        <f t="shared" si="8"/>
        <v>93</v>
      </c>
      <c r="F529" s="131" t="e">
        <f>VLOOKUP(B529,input!$I$3:$J$35,2,FALSE)</f>
        <v>#N/A</v>
      </c>
    </row>
    <row r="530" spans="1:6" ht="30">
      <c r="A530" s="135" t="s">
        <v>1071</v>
      </c>
      <c r="B530" s="144" t="s">
        <v>1072</v>
      </c>
      <c r="C530" s="149" t="s">
        <v>15</v>
      </c>
      <c r="D530" s="164">
        <v>15729</v>
      </c>
      <c r="E530" s="170">
        <f t="shared" si="8"/>
        <v>2077.8900000000003</v>
      </c>
      <c r="F530" s="131">
        <f>VLOOKUP(B530,input!$I$3:$J$35,2,FALSE)</f>
        <v>2077.8900000000003</v>
      </c>
    </row>
    <row r="531" spans="1:6" ht="30">
      <c r="A531" s="135" t="s">
        <v>1073</v>
      </c>
      <c r="B531" s="144" t="s">
        <v>1074</v>
      </c>
      <c r="C531" s="149"/>
      <c r="D531" s="164">
        <v>0</v>
      </c>
      <c r="E531" s="170">
        <f t="shared" si="8"/>
        <v>0</v>
      </c>
      <c r="F531" s="131" t="e">
        <f>VLOOKUP(B531,input!$I$3:$J$35,2,FALSE)</f>
        <v>#N/A</v>
      </c>
    </row>
    <row r="532" spans="1:6" ht="60">
      <c r="A532" s="135" t="s">
        <v>1075</v>
      </c>
      <c r="B532" s="144" t="s">
        <v>1076</v>
      </c>
      <c r="C532" s="149" t="s">
        <v>20</v>
      </c>
      <c r="D532" s="168">
        <v>19.090000152587891</v>
      </c>
      <c r="E532" s="170">
        <f t="shared" si="8"/>
        <v>-36.313000000000002</v>
      </c>
      <c r="F532" s="131">
        <f>VLOOKUP(B532,input!$I$3:$J$35,2,FALSE)</f>
        <v>-36.313000000000002</v>
      </c>
    </row>
    <row r="533" spans="1:6" ht="60">
      <c r="A533" s="135" t="s">
        <v>1077</v>
      </c>
      <c r="B533" s="144" t="s">
        <v>1078</v>
      </c>
      <c r="C533" s="149" t="s">
        <v>20</v>
      </c>
      <c r="D533" s="168">
        <v>65.889999389648438</v>
      </c>
      <c r="E533" s="170">
        <f t="shared" si="8"/>
        <v>-14.232499999999998</v>
      </c>
      <c r="F533" s="131">
        <f>VLOOKUP(B533,input!$I$3:$J$35,2,FALSE)</f>
        <v>-14.232499999999998</v>
      </c>
    </row>
    <row r="534" spans="1:6" ht="60">
      <c r="A534" s="135" t="s">
        <v>1079</v>
      </c>
      <c r="B534" s="144" t="s">
        <v>1080</v>
      </c>
      <c r="C534" s="149" t="s">
        <v>20</v>
      </c>
      <c r="D534" s="168">
        <v>61.140003204345703</v>
      </c>
      <c r="E534" s="170">
        <f t="shared" si="8"/>
        <v>-19.397000000000002</v>
      </c>
      <c r="F534" s="131">
        <f>VLOOKUP(B534,input!$I$3:$J$35,2,FALSE)</f>
        <v>-19.397000000000002</v>
      </c>
    </row>
    <row r="535" spans="1:6" ht="60">
      <c r="A535" s="135" t="s">
        <v>1081</v>
      </c>
      <c r="B535" s="144" t="s">
        <v>1082</v>
      </c>
      <c r="C535" s="149" t="s">
        <v>20</v>
      </c>
      <c r="D535" s="168">
        <v>23.049999237060547</v>
      </c>
      <c r="E535" s="170">
        <f t="shared" si="8"/>
        <v>-9.1639999999999997</v>
      </c>
      <c r="F535" s="131">
        <f>VLOOKUP(B535,input!$I$3:$J$35,2,FALSE)</f>
        <v>-9.1639999999999997</v>
      </c>
    </row>
    <row r="536" spans="1:6" ht="60">
      <c r="A536" s="135" t="s">
        <v>1083</v>
      </c>
      <c r="B536" s="144" t="s">
        <v>1084</v>
      </c>
      <c r="C536" s="149" t="s">
        <v>20</v>
      </c>
      <c r="D536" s="168">
        <v>24.629999160766602</v>
      </c>
      <c r="E536" s="170">
        <f t="shared" si="8"/>
        <v>-5.2960999999999991</v>
      </c>
      <c r="F536" s="131">
        <f>VLOOKUP(B536,input!$I$3:$J$35,2,FALSE)</f>
        <v>-5.2960999999999991</v>
      </c>
    </row>
    <row r="537" spans="1:6" ht="30">
      <c r="A537" s="135" t="s">
        <v>1085</v>
      </c>
      <c r="B537" s="144" t="s">
        <v>1086</v>
      </c>
      <c r="C537" s="149"/>
      <c r="D537" s="165">
        <v>1</v>
      </c>
      <c r="E537" s="170">
        <f t="shared" si="8"/>
        <v>1</v>
      </c>
      <c r="F537" s="131" t="e">
        <f>VLOOKUP(B537,input!$I$3:$J$35,2,FALSE)</f>
        <v>#N/A</v>
      </c>
    </row>
    <row r="538" spans="1:6" ht="30">
      <c r="A538" s="135" t="s">
        <v>1087</v>
      </c>
      <c r="B538" s="144" t="s">
        <v>1088</v>
      </c>
      <c r="C538" s="149"/>
      <c r="D538" s="165">
        <v>1</v>
      </c>
      <c r="E538" s="170">
        <f t="shared" si="8"/>
        <v>1</v>
      </c>
      <c r="F538" s="131" t="e">
        <f>VLOOKUP(B538,input!$I$3:$J$35,2,FALSE)</f>
        <v>#N/A</v>
      </c>
    </row>
    <row r="539" spans="1:6" ht="45">
      <c r="A539" s="135" t="s">
        <v>1089</v>
      </c>
      <c r="B539" s="144" t="s">
        <v>1090</v>
      </c>
      <c r="C539" s="149"/>
      <c r="D539" s="165">
        <v>1</v>
      </c>
      <c r="E539" s="170">
        <f t="shared" si="8"/>
        <v>1</v>
      </c>
      <c r="F539" s="131" t="e">
        <f>VLOOKUP(B539,input!$I$3:$J$35,2,FALSE)</f>
        <v>#N/A</v>
      </c>
    </row>
    <row r="540" spans="1:6" ht="45">
      <c r="A540" s="135" t="s">
        <v>1091</v>
      </c>
      <c r="B540" s="144" t="s">
        <v>1092</v>
      </c>
      <c r="C540" s="149"/>
      <c r="D540" s="165">
        <v>1</v>
      </c>
      <c r="E540" s="170">
        <f t="shared" si="8"/>
        <v>1</v>
      </c>
      <c r="F540" s="131" t="e">
        <f>VLOOKUP(B540,input!$I$3:$J$35,2,FALSE)</f>
        <v>#N/A</v>
      </c>
    </row>
    <row r="541" spans="1:6" ht="30">
      <c r="A541" s="135" t="s">
        <v>1093</v>
      </c>
      <c r="B541" s="144" t="s">
        <v>1094</v>
      </c>
      <c r="C541" s="149"/>
      <c r="D541" s="165">
        <v>1</v>
      </c>
      <c r="E541" s="170">
        <f t="shared" si="8"/>
        <v>1</v>
      </c>
      <c r="F541" s="131" t="e">
        <f>VLOOKUP(B541,input!$I$3:$J$35,2,FALSE)</f>
        <v>#N/A</v>
      </c>
    </row>
    <row r="542" spans="1:6" ht="30">
      <c r="A542" s="135" t="s">
        <v>1095</v>
      </c>
      <c r="B542" s="144" t="s">
        <v>1096</v>
      </c>
      <c r="C542" s="149"/>
      <c r="D542" s="165">
        <v>1</v>
      </c>
      <c r="E542" s="170">
        <f t="shared" si="8"/>
        <v>1</v>
      </c>
      <c r="F542" s="131" t="e">
        <f>VLOOKUP(B542,input!$I$3:$J$35,2,FALSE)</f>
        <v>#N/A</v>
      </c>
    </row>
    <row r="543" spans="1:6" ht="30">
      <c r="A543" s="135" t="s">
        <v>1097</v>
      </c>
      <c r="B543" s="144" t="s">
        <v>1098</v>
      </c>
      <c r="C543" s="149"/>
      <c r="D543" s="165">
        <v>1</v>
      </c>
      <c r="E543" s="170">
        <f t="shared" si="8"/>
        <v>1</v>
      </c>
      <c r="F543" s="131" t="e">
        <f>VLOOKUP(B543,input!$I$3:$J$35,2,FALSE)</f>
        <v>#N/A</v>
      </c>
    </row>
    <row r="544" spans="1:6" ht="30">
      <c r="A544" s="135" t="s">
        <v>1099</v>
      </c>
      <c r="B544" s="144" t="s">
        <v>1100</v>
      </c>
      <c r="C544" s="149"/>
      <c r="D544" s="165">
        <v>1</v>
      </c>
      <c r="E544" s="170">
        <f t="shared" si="8"/>
        <v>1</v>
      </c>
      <c r="F544" s="131" t="e">
        <f>VLOOKUP(B544,input!$I$3:$J$35,2,FALSE)</f>
        <v>#N/A</v>
      </c>
    </row>
    <row r="545" spans="1:6" ht="30">
      <c r="A545" s="135" t="s">
        <v>1101</v>
      </c>
      <c r="B545" s="144" t="s">
        <v>1102</v>
      </c>
      <c r="C545" s="149"/>
      <c r="D545" s="165">
        <v>1</v>
      </c>
      <c r="E545" s="170">
        <f t="shared" si="8"/>
        <v>1</v>
      </c>
      <c r="F545" s="131" t="e">
        <f>VLOOKUP(B545,input!$I$3:$J$35,2,FALSE)</f>
        <v>#N/A</v>
      </c>
    </row>
    <row r="546" spans="1:6" ht="30">
      <c r="A546" s="135" t="s">
        <v>1103</v>
      </c>
      <c r="B546" s="144" t="s">
        <v>1104</v>
      </c>
      <c r="C546" s="149"/>
      <c r="D546" s="165">
        <v>1</v>
      </c>
      <c r="E546" s="170">
        <f t="shared" si="8"/>
        <v>1</v>
      </c>
      <c r="F546" s="131" t="e">
        <f>VLOOKUP(B546,input!$I$3:$J$35,2,FALSE)</f>
        <v>#N/A</v>
      </c>
    </row>
    <row r="547" spans="1:6" ht="45">
      <c r="A547" s="135" t="s">
        <v>1105</v>
      </c>
      <c r="B547" s="144" t="s">
        <v>1106</v>
      </c>
      <c r="C547" s="149"/>
      <c r="D547" s="165">
        <v>1</v>
      </c>
      <c r="E547" s="170">
        <f t="shared" si="8"/>
        <v>1</v>
      </c>
      <c r="F547" s="131" t="e">
        <f>VLOOKUP(B547,input!$I$3:$J$35,2,FALSE)</f>
        <v>#N/A</v>
      </c>
    </row>
    <row r="548" spans="1:6" ht="30">
      <c r="A548" s="135" t="s">
        <v>1107</v>
      </c>
      <c r="B548" s="144" t="s">
        <v>1108</v>
      </c>
      <c r="C548" s="149"/>
      <c r="D548" s="165">
        <v>1</v>
      </c>
      <c r="E548" s="170">
        <f t="shared" si="8"/>
        <v>1</v>
      </c>
      <c r="F548" s="131" t="e">
        <f>VLOOKUP(B548,input!$I$3:$J$35,2,FALSE)</f>
        <v>#N/A</v>
      </c>
    </row>
    <row r="549" spans="1:6" ht="30">
      <c r="A549" s="135" t="s">
        <v>1109</v>
      </c>
      <c r="B549" s="144" t="s">
        <v>1110</v>
      </c>
      <c r="C549" s="149"/>
      <c r="D549" s="165">
        <v>1</v>
      </c>
      <c r="E549" s="170">
        <f t="shared" si="8"/>
        <v>1</v>
      </c>
      <c r="F549" s="131" t="e">
        <f>VLOOKUP(B549,input!$I$3:$J$35,2,FALSE)</f>
        <v>#N/A</v>
      </c>
    </row>
    <row r="550" spans="1:6" ht="30">
      <c r="A550" s="135" t="s">
        <v>1111</v>
      </c>
      <c r="B550" s="144" t="s">
        <v>1112</v>
      </c>
      <c r="C550" s="149"/>
      <c r="D550" s="165">
        <v>1</v>
      </c>
      <c r="E550" s="170">
        <f t="shared" si="8"/>
        <v>1</v>
      </c>
      <c r="F550" s="131" t="e">
        <f>VLOOKUP(B550,input!$I$3:$J$35,2,FALSE)</f>
        <v>#N/A</v>
      </c>
    </row>
    <row r="551" spans="1:6" ht="30">
      <c r="A551" s="135" t="s">
        <v>1113</v>
      </c>
      <c r="B551" s="144" t="s">
        <v>1114</v>
      </c>
      <c r="C551" s="149"/>
      <c r="D551" s="165">
        <v>1.7999999523162842</v>
      </c>
      <c r="E551" s="170">
        <f t="shared" si="8"/>
        <v>1.7999999523162842</v>
      </c>
      <c r="F551" s="131" t="e">
        <f>VLOOKUP(B551,input!$I$3:$J$35,2,FALSE)</f>
        <v>#N/A</v>
      </c>
    </row>
    <row r="552" spans="1:6" ht="30">
      <c r="A552" s="135" t="s">
        <v>1115</v>
      </c>
      <c r="B552" s="144" t="s">
        <v>1116</v>
      </c>
      <c r="C552" s="149"/>
      <c r="D552" s="165">
        <v>1.0499999523162842</v>
      </c>
      <c r="E552" s="170">
        <f t="shared" si="8"/>
        <v>1.0499999523162842</v>
      </c>
      <c r="F552" s="131" t="e">
        <f>VLOOKUP(B552,input!$I$3:$J$35,2,FALSE)</f>
        <v>#N/A</v>
      </c>
    </row>
    <row r="553" spans="1:6" ht="30">
      <c r="A553" s="135" t="s">
        <v>1117</v>
      </c>
      <c r="B553" s="144" t="s">
        <v>1118</v>
      </c>
      <c r="C553" s="149"/>
      <c r="D553" s="165">
        <v>1</v>
      </c>
      <c r="E553" s="170">
        <f t="shared" si="8"/>
        <v>1</v>
      </c>
      <c r="F553" s="131" t="e">
        <f>VLOOKUP(B553,input!$I$3:$J$35,2,FALSE)</f>
        <v>#N/A</v>
      </c>
    </row>
    <row r="554" spans="1:6" ht="30">
      <c r="A554" s="135" t="s">
        <v>1119</v>
      </c>
      <c r="B554" s="144" t="s">
        <v>1120</v>
      </c>
      <c r="C554" s="149" t="s">
        <v>50</v>
      </c>
      <c r="D554" s="169">
        <v>0.99282956123352051</v>
      </c>
      <c r="E554" s="170">
        <f t="shared" si="8"/>
        <v>0.99282956123352051</v>
      </c>
      <c r="F554" s="131" t="e">
        <f>VLOOKUP(B554,input!$I$3:$J$35,2,FALSE)</f>
        <v>#N/A</v>
      </c>
    </row>
    <row r="555" spans="1:6" ht="30">
      <c r="A555" s="135" t="s">
        <v>1121</v>
      </c>
      <c r="B555" s="144" t="s">
        <v>1122</v>
      </c>
      <c r="C555" s="149" t="s">
        <v>20</v>
      </c>
      <c r="D555" s="169">
        <v>0.66600000858306885</v>
      </c>
      <c r="E555" s="170">
        <f t="shared" si="8"/>
        <v>0.66600000858306885</v>
      </c>
      <c r="F555" s="131" t="e">
        <f>VLOOKUP(B555,input!$I$3:$J$35,2,FALSE)</f>
        <v>#N/A</v>
      </c>
    </row>
    <row r="556" spans="1:6" ht="30">
      <c r="A556" s="135" t="s">
        <v>1123</v>
      </c>
      <c r="B556" s="144" t="s">
        <v>1124</v>
      </c>
      <c r="C556" s="149" t="s">
        <v>50</v>
      </c>
      <c r="D556" s="165">
        <v>1.1767512559890747</v>
      </c>
      <c r="E556" s="170">
        <f t="shared" si="8"/>
        <v>1.1767512559890747</v>
      </c>
      <c r="F556" s="131" t="e">
        <f>VLOOKUP(B556,input!$I$3:$J$35,2,FALSE)</f>
        <v>#N/A</v>
      </c>
    </row>
    <row r="557" spans="1:6" ht="30">
      <c r="A557" s="135" t="s">
        <v>1125</v>
      </c>
      <c r="B557" s="144" t="s">
        <v>1126</v>
      </c>
      <c r="C557" s="149" t="s">
        <v>42</v>
      </c>
      <c r="D557" s="167">
        <v>148.88888549804687</v>
      </c>
      <c r="E557" s="170">
        <f t="shared" si="8"/>
        <v>148.88888549804687</v>
      </c>
      <c r="F557" s="131" t="e">
        <f>VLOOKUP(B557,input!$I$3:$J$35,2,FALSE)</f>
        <v>#N/A</v>
      </c>
    </row>
    <row r="558" spans="1:6" ht="30">
      <c r="A558" s="135" t="s">
        <v>1127</v>
      </c>
      <c r="B558" s="144" t="s">
        <v>1128</v>
      </c>
      <c r="C558" s="149" t="s">
        <v>42</v>
      </c>
      <c r="D558" s="168">
        <v>15</v>
      </c>
      <c r="E558" s="170">
        <f t="shared" si="8"/>
        <v>15</v>
      </c>
      <c r="F558" s="131" t="e">
        <f>VLOOKUP(B558,input!$I$3:$J$35,2,FALSE)</f>
        <v>#N/A</v>
      </c>
    </row>
    <row r="559" spans="1:6" ht="30">
      <c r="A559" s="135" t="s">
        <v>1129</v>
      </c>
      <c r="B559" s="144" t="s">
        <v>1130</v>
      </c>
      <c r="C559" s="149" t="s">
        <v>15</v>
      </c>
      <c r="D559" s="164">
        <v>0</v>
      </c>
      <c r="E559" s="170">
        <f t="shared" si="8"/>
        <v>0</v>
      </c>
      <c r="F559" s="131" t="e">
        <f>VLOOKUP(B559,input!$I$3:$J$35,2,FALSE)</f>
        <v>#N/A</v>
      </c>
    </row>
    <row r="560" spans="1:6" ht="30">
      <c r="A560" s="135" t="s">
        <v>1131</v>
      </c>
      <c r="B560" s="144" t="s">
        <v>1132</v>
      </c>
      <c r="C560" s="149" t="s">
        <v>45</v>
      </c>
      <c r="D560" s="168">
        <v>98.75</v>
      </c>
      <c r="E560" s="170">
        <f t="shared" si="8"/>
        <v>98.75</v>
      </c>
      <c r="F560" s="131" t="e">
        <f>VLOOKUP(B560,input!$I$3:$J$35,2,FALSE)</f>
        <v>#N/A</v>
      </c>
    </row>
    <row r="561" spans="1:6" ht="30">
      <c r="A561" s="135" t="s">
        <v>1133</v>
      </c>
      <c r="B561" s="144" t="s">
        <v>1134</v>
      </c>
      <c r="C561" s="149"/>
      <c r="D561" s="169">
        <v>0.89999997615814209</v>
      </c>
      <c r="E561" s="170">
        <f t="shared" si="8"/>
        <v>0.85653480857259001</v>
      </c>
      <c r="F561" s="131">
        <f>VLOOKUP(B561,input!$I$3:$J$35,2,FALSE)</f>
        <v>0.85653480857259001</v>
      </c>
    </row>
    <row r="562" spans="1:6" ht="30">
      <c r="A562" s="135" t="s">
        <v>1135</v>
      </c>
      <c r="B562" s="144" t="s">
        <v>1136</v>
      </c>
      <c r="C562" s="149"/>
      <c r="D562" s="165">
        <v>1.0499999523162842</v>
      </c>
      <c r="E562" s="170">
        <f t="shared" si="8"/>
        <v>1.0499999523162842</v>
      </c>
      <c r="F562" s="131" t="e">
        <f>VLOOKUP(B562,input!$I$3:$J$35,2,FALSE)</f>
        <v>#N/A</v>
      </c>
    </row>
    <row r="563" spans="1:6" ht="30">
      <c r="A563" s="135" t="s">
        <v>1137</v>
      </c>
      <c r="B563" s="144" t="s">
        <v>1138</v>
      </c>
      <c r="C563" s="149" t="s">
        <v>45</v>
      </c>
      <c r="D563" s="164">
        <v>0</v>
      </c>
      <c r="E563" s="170">
        <f t="shared" si="8"/>
        <v>0</v>
      </c>
      <c r="F563" s="131" t="e">
        <f>VLOOKUP(B563,input!$I$3:$J$35,2,FALSE)</f>
        <v>#N/A</v>
      </c>
    </row>
    <row r="564" spans="1:6" ht="45">
      <c r="A564" s="135" t="s">
        <v>1139</v>
      </c>
      <c r="B564" s="144" t="s">
        <v>1140</v>
      </c>
      <c r="C564" s="149" t="s">
        <v>50</v>
      </c>
      <c r="D564" s="167">
        <v>160</v>
      </c>
      <c r="E564" s="170">
        <f t="shared" si="8"/>
        <v>40.520000000000003</v>
      </c>
      <c r="F564" s="131">
        <f>VLOOKUP(B564,input!$I$3:$J$35,2,FALSE)</f>
        <v>40.520000000000003</v>
      </c>
    </row>
    <row r="565" spans="1:6" ht="45">
      <c r="A565" s="135" t="s">
        <v>1141</v>
      </c>
      <c r="B565" s="144" t="s">
        <v>1142</v>
      </c>
      <c r="C565" s="149" t="s">
        <v>368</v>
      </c>
      <c r="D565" s="164">
        <v>3214.219970703125</v>
      </c>
      <c r="E565" s="170">
        <f t="shared" si="8"/>
        <v>3214.219970703125</v>
      </c>
      <c r="F565" s="131" t="e">
        <f>VLOOKUP(B565,input!$I$3:$J$35,2,FALSE)</f>
        <v>#N/A</v>
      </c>
    </row>
    <row r="566" spans="1:6" ht="45">
      <c r="A566" s="135" t="s">
        <v>1143</v>
      </c>
      <c r="B566" s="144" t="s">
        <v>1144</v>
      </c>
      <c r="C566" s="149" t="s">
        <v>45</v>
      </c>
      <c r="D566" s="164">
        <v>0</v>
      </c>
      <c r="E566" s="170">
        <f t="shared" si="8"/>
        <v>0</v>
      </c>
      <c r="F566" s="131" t="e">
        <f>VLOOKUP(B566,input!$I$3:$J$35,2,FALSE)</f>
        <v>#N/A</v>
      </c>
    </row>
    <row r="567" spans="1:6" ht="30">
      <c r="A567" s="135" t="s">
        <v>1145</v>
      </c>
      <c r="B567" s="144" t="s">
        <v>1146</v>
      </c>
      <c r="C567" s="149" t="s">
        <v>368</v>
      </c>
      <c r="D567" s="164">
        <v>0</v>
      </c>
      <c r="E567" s="170">
        <f t="shared" si="8"/>
        <v>0</v>
      </c>
      <c r="F567" s="131" t="e">
        <f>VLOOKUP(B567,input!$I$3:$J$35,2,FALSE)</f>
        <v>#N/A</v>
      </c>
    </row>
    <row r="568" spans="1:6" ht="45">
      <c r="A568" s="135" t="s">
        <v>1147</v>
      </c>
      <c r="B568" s="144" t="s">
        <v>1148</v>
      </c>
      <c r="C568" s="149"/>
      <c r="D568" s="165">
        <v>1.3500000238418579</v>
      </c>
      <c r="E568" s="170">
        <f t="shared" si="8"/>
        <v>1.3500000238418579</v>
      </c>
      <c r="F568" s="131" t="e">
        <f>VLOOKUP(B568,input!$I$3:$J$35,2,FALSE)</f>
        <v>#N/A</v>
      </c>
    </row>
    <row r="569" spans="1:6" ht="30">
      <c r="A569" s="135" t="s">
        <v>1149</v>
      </c>
      <c r="B569" s="144" t="s">
        <v>1150</v>
      </c>
      <c r="C569" s="149"/>
      <c r="D569" s="169">
        <v>0.97000002861022949</v>
      </c>
      <c r="E569" s="170">
        <f t="shared" si="8"/>
        <v>0.97000002861022949</v>
      </c>
      <c r="F569" s="131" t="e">
        <f>VLOOKUP(B569,input!$I$3:$J$35,2,FALSE)</f>
        <v>#N/A</v>
      </c>
    </row>
    <row r="570" spans="1:6" ht="45">
      <c r="A570" s="135" t="s">
        <v>1151</v>
      </c>
      <c r="B570" s="144" t="s">
        <v>1152</v>
      </c>
      <c r="C570" s="149"/>
      <c r="D570" s="169">
        <v>0.72000002861022949</v>
      </c>
      <c r="E570" s="170">
        <f t="shared" si="8"/>
        <v>0.72000002861022949</v>
      </c>
      <c r="F570" s="131" t="e">
        <f>VLOOKUP(B570,input!$I$3:$J$35,2,FALSE)</f>
        <v>#N/A</v>
      </c>
    </row>
    <row r="571" spans="1:6" ht="30">
      <c r="A571" s="135" t="s">
        <v>1153</v>
      </c>
      <c r="B571" s="144" t="s">
        <v>1154</v>
      </c>
      <c r="C571" s="149" t="s">
        <v>45</v>
      </c>
      <c r="D571" s="168">
        <v>99</v>
      </c>
      <c r="E571" s="170">
        <f t="shared" si="8"/>
        <v>99</v>
      </c>
      <c r="F571" s="131" t="e">
        <f>VLOOKUP(B571,input!$I$3:$J$35,2,FALSE)</f>
        <v>#N/A</v>
      </c>
    </row>
    <row r="572" spans="1:6" ht="30">
      <c r="A572" s="135" t="s">
        <v>1155</v>
      </c>
      <c r="B572" s="144" t="s">
        <v>1156</v>
      </c>
      <c r="C572" s="149"/>
      <c r="D572" s="165">
        <v>1</v>
      </c>
      <c r="E572" s="170">
        <f t="shared" si="8"/>
        <v>1</v>
      </c>
      <c r="F572" s="131" t="e">
        <f>VLOOKUP(B572,input!$I$3:$J$35,2,FALSE)</f>
        <v>#N/A</v>
      </c>
    </row>
    <row r="573" spans="1:6" ht="45">
      <c r="A573" s="135" t="s">
        <v>1157</v>
      </c>
      <c r="B573" s="144" t="s">
        <v>1158</v>
      </c>
      <c r="C573" s="149" t="s">
        <v>50</v>
      </c>
      <c r="D573" s="168">
        <v>57.759998321533203</v>
      </c>
      <c r="E573" s="170">
        <f t="shared" si="8"/>
        <v>14.628318561335904</v>
      </c>
      <c r="F573" s="131">
        <f>VLOOKUP(B573,input!$I$3:$J$35,2,FALSE)</f>
        <v>14.628318561335904</v>
      </c>
    </row>
    <row r="574" spans="1:6" ht="45">
      <c r="A574" s="135" t="s">
        <v>1159</v>
      </c>
      <c r="B574" s="144" t="s">
        <v>1160</v>
      </c>
      <c r="C574" s="149" t="s">
        <v>368</v>
      </c>
      <c r="D574" s="164">
        <v>3118</v>
      </c>
      <c r="E574" s="170">
        <f t="shared" si="8"/>
        <v>3118</v>
      </c>
      <c r="F574" s="131" t="e">
        <f>VLOOKUP(B574,input!$I$3:$J$35,2,FALSE)</f>
        <v>#N/A</v>
      </c>
    </row>
    <row r="575" spans="1:6" ht="45">
      <c r="A575" s="135" t="s">
        <v>1161</v>
      </c>
      <c r="B575" s="144" t="s">
        <v>1162</v>
      </c>
      <c r="C575" s="149" t="s">
        <v>45</v>
      </c>
      <c r="D575" s="164">
        <v>0</v>
      </c>
      <c r="E575" s="170">
        <f t="shared" si="8"/>
        <v>0</v>
      </c>
      <c r="F575" s="131" t="e">
        <f>VLOOKUP(B575,input!$I$3:$J$35,2,FALSE)</f>
        <v>#N/A</v>
      </c>
    </row>
    <row r="576" spans="1:6" ht="30">
      <c r="A576" s="135" t="s">
        <v>1163</v>
      </c>
      <c r="B576" s="144" t="s">
        <v>1164</v>
      </c>
      <c r="C576" s="149" t="s">
        <v>368</v>
      </c>
      <c r="D576" s="164">
        <v>0</v>
      </c>
      <c r="E576" s="170">
        <f t="shared" si="8"/>
        <v>0</v>
      </c>
      <c r="F576" s="131" t="e">
        <f>VLOOKUP(B576,input!$I$3:$J$35,2,FALSE)</f>
        <v>#N/A</v>
      </c>
    </row>
    <row r="577" spans="1:6" ht="45">
      <c r="A577" s="135" t="s">
        <v>1165</v>
      </c>
      <c r="B577" s="144" t="s">
        <v>1166</v>
      </c>
      <c r="C577" s="149"/>
      <c r="D577" s="165">
        <v>1.3500000238418579</v>
      </c>
      <c r="E577" s="170">
        <f t="shared" si="8"/>
        <v>1.3500000238418579</v>
      </c>
      <c r="F577" s="131" t="e">
        <f>VLOOKUP(B577,input!$I$3:$J$35,2,FALSE)</f>
        <v>#N/A</v>
      </c>
    </row>
    <row r="578" spans="1:6" ht="30">
      <c r="A578" s="135" t="s">
        <v>1167</v>
      </c>
      <c r="B578" s="144" t="s">
        <v>1168</v>
      </c>
      <c r="C578" s="149"/>
      <c r="D578" s="169">
        <v>0.97000002861022949</v>
      </c>
      <c r="E578" s="170">
        <f t="shared" si="8"/>
        <v>0.97000002861022949</v>
      </c>
      <c r="F578" s="131" t="e">
        <f>VLOOKUP(B578,input!$I$3:$J$35,2,FALSE)</f>
        <v>#N/A</v>
      </c>
    </row>
    <row r="579" spans="1:6" ht="45">
      <c r="A579" s="135" t="s">
        <v>1169</v>
      </c>
      <c r="B579" s="144" t="s">
        <v>1170</v>
      </c>
      <c r="C579" s="149"/>
      <c r="D579" s="169">
        <v>0.72000002861022949</v>
      </c>
      <c r="E579" s="170">
        <f t="shared" si="8"/>
        <v>0.72000002861022949</v>
      </c>
      <c r="F579" s="131" t="e">
        <f>VLOOKUP(B579,input!$I$3:$J$35,2,FALSE)</f>
        <v>#N/A</v>
      </c>
    </row>
    <row r="580" spans="1:6" ht="30">
      <c r="A580" s="135" t="s">
        <v>1171</v>
      </c>
      <c r="B580" s="144" t="s">
        <v>1172</v>
      </c>
      <c r="C580" s="149" t="s">
        <v>45</v>
      </c>
      <c r="D580" s="168">
        <v>99</v>
      </c>
      <c r="E580" s="170">
        <f t="shared" si="8"/>
        <v>99</v>
      </c>
      <c r="F580" s="131" t="e">
        <f>VLOOKUP(B580,input!$I$3:$J$35,2,FALSE)</f>
        <v>#N/A</v>
      </c>
    </row>
    <row r="581" spans="1:6" ht="30">
      <c r="A581" s="135" t="s">
        <v>1173</v>
      </c>
      <c r="B581" s="144" t="s">
        <v>1174</v>
      </c>
      <c r="C581" s="149"/>
      <c r="D581" s="165">
        <v>1</v>
      </c>
      <c r="E581" s="170">
        <f t="shared" si="8"/>
        <v>1</v>
      </c>
      <c r="F581" s="131" t="e">
        <f>VLOOKUP(B581,input!$I$3:$J$35,2,FALSE)</f>
        <v>#N/A</v>
      </c>
    </row>
    <row r="582" spans="1:6" ht="45">
      <c r="A582" s="135" t="s">
        <v>1175</v>
      </c>
      <c r="B582" s="144" t="s">
        <v>1176</v>
      </c>
      <c r="C582" s="149" t="s">
        <v>50</v>
      </c>
      <c r="D582" s="168">
        <v>34.819999694824219</v>
      </c>
      <c r="E582" s="170">
        <f t="shared" si="8"/>
        <v>8.8170687219010944</v>
      </c>
      <c r="F582" s="131">
        <f>VLOOKUP(B582,input!$I$3:$J$35,2,FALSE)</f>
        <v>8.8170687219010944</v>
      </c>
    </row>
    <row r="583" spans="1:6" ht="45">
      <c r="A583" s="135" t="s">
        <v>1177</v>
      </c>
      <c r="B583" s="144" t="s">
        <v>1178</v>
      </c>
      <c r="C583" s="149" t="s">
        <v>368</v>
      </c>
      <c r="D583" s="164">
        <v>3380.5</v>
      </c>
      <c r="E583" s="170">
        <f t="shared" si="8"/>
        <v>3380.5</v>
      </c>
      <c r="F583" s="131" t="e">
        <f>VLOOKUP(B583,input!$I$3:$J$35,2,FALSE)</f>
        <v>#N/A</v>
      </c>
    </row>
    <row r="584" spans="1:6" ht="45">
      <c r="A584" s="135" t="s">
        <v>1179</v>
      </c>
      <c r="B584" s="144" t="s">
        <v>1180</v>
      </c>
      <c r="C584" s="149" t="s">
        <v>45</v>
      </c>
      <c r="D584" s="164">
        <v>0</v>
      </c>
      <c r="E584" s="170">
        <f t="shared" si="8"/>
        <v>0</v>
      </c>
      <c r="F584" s="131" t="e">
        <f>VLOOKUP(B584,input!$I$3:$J$35,2,FALSE)</f>
        <v>#N/A</v>
      </c>
    </row>
    <row r="585" spans="1:6" ht="30">
      <c r="A585" s="135" t="s">
        <v>1181</v>
      </c>
      <c r="B585" s="144" t="s">
        <v>1182</v>
      </c>
      <c r="C585" s="149" t="s">
        <v>368</v>
      </c>
      <c r="D585" s="164">
        <v>0</v>
      </c>
      <c r="E585" s="170">
        <f t="shared" ref="E585:E647" si="9">_xlfn.IFNA(F585,D585)</f>
        <v>0</v>
      </c>
      <c r="F585" s="131" t="e">
        <f>VLOOKUP(B585,input!$I$3:$J$35,2,FALSE)</f>
        <v>#N/A</v>
      </c>
    </row>
    <row r="586" spans="1:6" ht="45">
      <c r="A586" s="135" t="s">
        <v>1183</v>
      </c>
      <c r="B586" s="144" t="s">
        <v>1184</v>
      </c>
      <c r="C586" s="149"/>
      <c r="D586" s="165">
        <v>1.3500000238418579</v>
      </c>
      <c r="E586" s="170">
        <f t="shared" si="9"/>
        <v>1.3500000238418579</v>
      </c>
      <c r="F586" s="131" t="e">
        <f>VLOOKUP(B586,input!$I$3:$J$35,2,FALSE)</f>
        <v>#N/A</v>
      </c>
    </row>
    <row r="587" spans="1:6" ht="30">
      <c r="A587" s="135" t="s">
        <v>1185</v>
      </c>
      <c r="B587" s="144" t="s">
        <v>1186</v>
      </c>
      <c r="C587" s="149"/>
      <c r="D587" s="169">
        <v>0.97000002861022949</v>
      </c>
      <c r="E587" s="170">
        <f t="shared" si="9"/>
        <v>0.97000002861022949</v>
      </c>
      <c r="F587" s="131" t="e">
        <f>VLOOKUP(B587,input!$I$3:$J$35,2,FALSE)</f>
        <v>#N/A</v>
      </c>
    </row>
    <row r="588" spans="1:6" ht="45">
      <c r="A588" s="135" t="s">
        <v>1187</v>
      </c>
      <c r="B588" s="144" t="s">
        <v>1188</v>
      </c>
      <c r="C588" s="149"/>
      <c r="D588" s="169">
        <v>0.72000002861022949</v>
      </c>
      <c r="E588" s="170">
        <f t="shared" si="9"/>
        <v>0.72000002861022949</v>
      </c>
      <c r="F588" s="131" t="e">
        <f>VLOOKUP(B588,input!$I$3:$J$35,2,FALSE)</f>
        <v>#N/A</v>
      </c>
    </row>
    <row r="589" spans="1:6" ht="30">
      <c r="A589" s="135" t="s">
        <v>1189</v>
      </c>
      <c r="B589" s="144" t="s">
        <v>1190</v>
      </c>
      <c r="C589" s="149" t="s">
        <v>45</v>
      </c>
      <c r="D589" s="168">
        <v>99</v>
      </c>
      <c r="E589" s="170">
        <f t="shared" si="9"/>
        <v>99</v>
      </c>
      <c r="F589" s="131" t="e">
        <f>VLOOKUP(B589,input!$I$3:$J$35,2,FALSE)</f>
        <v>#N/A</v>
      </c>
    </row>
    <row r="590" spans="1:6" ht="30">
      <c r="A590" s="135" t="s">
        <v>1191</v>
      </c>
      <c r="B590" s="144" t="s">
        <v>1192</v>
      </c>
      <c r="C590" s="149"/>
      <c r="D590" s="165">
        <v>1</v>
      </c>
      <c r="E590" s="170">
        <f t="shared" si="9"/>
        <v>1</v>
      </c>
      <c r="F590" s="131" t="e">
        <f>VLOOKUP(B590,input!$I$3:$J$35,2,FALSE)</f>
        <v>#N/A</v>
      </c>
    </row>
    <row r="591" spans="1:6" ht="45">
      <c r="A591" s="135" t="s">
        <v>1193</v>
      </c>
      <c r="B591" s="144" t="s">
        <v>1194</v>
      </c>
      <c r="C591" s="149" t="s">
        <v>50</v>
      </c>
      <c r="D591" s="168">
        <v>18.190000534057617</v>
      </c>
      <c r="E591" s="170">
        <f t="shared" si="9"/>
        <v>4.6063198458574188</v>
      </c>
      <c r="F591" s="131">
        <f>VLOOKUP(B591,input!$I$3:$J$35,2,FALSE)</f>
        <v>4.6063198458574188</v>
      </c>
    </row>
    <row r="592" spans="1:6" ht="45">
      <c r="A592" s="135" t="s">
        <v>1195</v>
      </c>
      <c r="B592" s="144" t="s">
        <v>1196</v>
      </c>
      <c r="C592" s="149" t="s">
        <v>368</v>
      </c>
      <c r="D592" s="164">
        <v>3167</v>
      </c>
      <c r="E592" s="170">
        <f t="shared" si="9"/>
        <v>3167</v>
      </c>
      <c r="F592" s="131" t="e">
        <f>VLOOKUP(B592,input!$I$3:$J$35,2,FALSE)</f>
        <v>#N/A</v>
      </c>
    </row>
    <row r="593" spans="1:6" ht="45">
      <c r="A593" s="135" t="s">
        <v>1197</v>
      </c>
      <c r="B593" s="144" t="s">
        <v>1198</v>
      </c>
      <c r="C593" s="149" t="s">
        <v>45</v>
      </c>
      <c r="D593" s="164">
        <v>0</v>
      </c>
      <c r="E593" s="170">
        <f t="shared" si="9"/>
        <v>0</v>
      </c>
      <c r="F593" s="131" t="e">
        <f>VLOOKUP(B593,input!$I$3:$J$35,2,FALSE)</f>
        <v>#N/A</v>
      </c>
    </row>
    <row r="594" spans="1:6" ht="30">
      <c r="A594" s="135" t="s">
        <v>1199</v>
      </c>
      <c r="B594" s="144" t="s">
        <v>1200</v>
      </c>
      <c r="C594" s="149" t="s">
        <v>368</v>
      </c>
      <c r="D594" s="164">
        <v>0</v>
      </c>
      <c r="E594" s="170">
        <f t="shared" si="9"/>
        <v>0</v>
      </c>
      <c r="F594" s="131" t="e">
        <f>VLOOKUP(B594,input!$I$3:$J$35,2,FALSE)</f>
        <v>#N/A</v>
      </c>
    </row>
    <row r="595" spans="1:6" ht="45">
      <c r="A595" s="135" t="s">
        <v>1201</v>
      </c>
      <c r="B595" s="144" t="s">
        <v>1202</v>
      </c>
      <c r="C595" s="149"/>
      <c r="D595" s="165">
        <v>1.3500000238418579</v>
      </c>
      <c r="E595" s="170">
        <f t="shared" si="9"/>
        <v>1.3500000238418579</v>
      </c>
      <c r="F595" s="131" t="e">
        <f>VLOOKUP(B595,input!$I$3:$J$35,2,FALSE)</f>
        <v>#N/A</v>
      </c>
    </row>
    <row r="596" spans="1:6" ht="30">
      <c r="A596" s="135" t="s">
        <v>1203</v>
      </c>
      <c r="B596" s="144" t="s">
        <v>1204</v>
      </c>
      <c r="C596" s="149"/>
      <c r="D596" s="169">
        <v>0.97000002861022949</v>
      </c>
      <c r="E596" s="170">
        <f t="shared" si="9"/>
        <v>0.97000002861022949</v>
      </c>
      <c r="F596" s="131" t="e">
        <f>VLOOKUP(B596,input!$I$3:$J$35,2,FALSE)</f>
        <v>#N/A</v>
      </c>
    </row>
    <row r="597" spans="1:6" ht="45">
      <c r="A597" s="135" t="s">
        <v>1205</v>
      </c>
      <c r="B597" s="144" t="s">
        <v>1206</v>
      </c>
      <c r="C597" s="149"/>
      <c r="D597" s="169">
        <v>0.72000002861022949</v>
      </c>
      <c r="E597" s="170">
        <f t="shared" si="9"/>
        <v>0.72000002861022949</v>
      </c>
      <c r="F597" s="131" t="e">
        <f>VLOOKUP(B597,input!$I$3:$J$35,2,FALSE)</f>
        <v>#N/A</v>
      </c>
    </row>
    <row r="598" spans="1:6" ht="30">
      <c r="A598" s="135" t="s">
        <v>1207</v>
      </c>
      <c r="B598" s="144" t="s">
        <v>1208</v>
      </c>
      <c r="C598" s="149" t="s">
        <v>45</v>
      </c>
      <c r="D598" s="168">
        <v>99</v>
      </c>
      <c r="E598" s="170">
        <f t="shared" si="9"/>
        <v>99</v>
      </c>
      <c r="F598" s="131" t="e">
        <f>VLOOKUP(B598,input!$I$3:$J$35,2,FALSE)</f>
        <v>#N/A</v>
      </c>
    </row>
    <row r="599" spans="1:6" ht="30">
      <c r="A599" s="135" t="s">
        <v>1209</v>
      </c>
      <c r="B599" s="144" t="s">
        <v>1210</v>
      </c>
      <c r="C599" s="149"/>
      <c r="D599" s="165">
        <v>1</v>
      </c>
      <c r="E599" s="170">
        <f t="shared" si="9"/>
        <v>1</v>
      </c>
      <c r="F599" s="131" t="e">
        <f>VLOOKUP(B599,input!$I$3:$J$35,2,FALSE)</f>
        <v>#N/A</v>
      </c>
    </row>
    <row r="600" spans="1:6" ht="45">
      <c r="A600" s="135" t="s">
        <v>1211</v>
      </c>
      <c r="B600" s="144" t="s">
        <v>1212</v>
      </c>
      <c r="C600" s="149" t="s">
        <v>50</v>
      </c>
      <c r="D600" s="165">
        <v>7</v>
      </c>
      <c r="E600" s="170">
        <f t="shared" si="9"/>
        <v>1.7738235067437382</v>
      </c>
      <c r="F600" s="131">
        <f>VLOOKUP(B600,input!$I$3:$J$35,2,FALSE)</f>
        <v>1.7738235067437382</v>
      </c>
    </row>
    <row r="601" spans="1:6" ht="30">
      <c r="A601" s="135" t="s">
        <v>1213</v>
      </c>
      <c r="B601" s="144" t="s">
        <v>1214</v>
      </c>
      <c r="C601" s="149" t="s">
        <v>45</v>
      </c>
      <c r="D601" s="168">
        <v>93</v>
      </c>
      <c r="E601" s="170">
        <f t="shared" si="9"/>
        <v>93</v>
      </c>
      <c r="F601" s="131" t="e">
        <f>VLOOKUP(B601,input!$I$3:$J$35,2,FALSE)</f>
        <v>#N/A</v>
      </c>
    </row>
    <row r="602" spans="1:6" ht="45">
      <c r="A602" s="135" t="s">
        <v>1215</v>
      </c>
      <c r="B602" s="144" t="s">
        <v>1216</v>
      </c>
      <c r="C602" s="149" t="s">
        <v>45</v>
      </c>
      <c r="D602" s="164">
        <v>0</v>
      </c>
      <c r="E602" s="170">
        <f t="shared" si="9"/>
        <v>0</v>
      </c>
      <c r="F602" s="131" t="e">
        <f>VLOOKUP(B602,input!$I$3:$J$35,2,FALSE)</f>
        <v>#N/A</v>
      </c>
    </row>
    <row r="603" spans="1:6" ht="30">
      <c r="A603" s="135" t="s">
        <v>1217</v>
      </c>
      <c r="B603" s="144" t="s">
        <v>1218</v>
      </c>
      <c r="C603" s="149" t="s">
        <v>368</v>
      </c>
      <c r="D603" s="164">
        <v>0</v>
      </c>
      <c r="E603" s="170">
        <f t="shared" si="9"/>
        <v>0</v>
      </c>
      <c r="F603" s="131" t="e">
        <f>VLOOKUP(B603,input!$I$3:$J$35,2,FALSE)</f>
        <v>#N/A</v>
      </c>
    </row>
    <row r="604" spans="1:6" ht="45">
      <c r="A604" s="135" t="s">
        <v>1219</v>
      </c>
      <c r="B604" s="144" t="s">
        <v>1220</v>
      </c>
      <c r="C604" s="149"/>
      <c r="D604" s="165">
        <v>1.3500000238418579</v>
      </c>
      <c r="E604" s="170">
        <f t="shared" si="9"/>
        <v>1.3500000238418579</v>
      </c>
      <c r="F604" s="131" t="e">
        <f>VLOOKUP(B604,input!$I$3:$J$35,2,FALSE)</f>
        <v>#N/A</v>
      </c>
    </row>
    <row r="605" spans="1:6" ht="30">
      <c r="A605" s="135" t="s">
        <v>1221</v>
      </c>
      <c r="B605" s="144" t="s">
        <v>1222</v>
      </c>
      <c r="C605" s="149"/>
      <c r="D605" s="169">
        <v>0.97000002861022949</v>
      </c>
      <c r="E605" s="170">
        <f t="shared" si="9"/>
        <v>0.97000002861022949</v>
      </c>
      <c r="F605" s="131" t="e">
        <f>VLOOKUP(B605,input!$I$3:$J$35,2,FALSE)</f>
        <v>#N/A</v>
      </c>
    </row>
    <row r="606" spans="1:6" ht="45">
      <c r="A606" s="135" t="s">
        <v>1223</v>
      </c>
      <c r="B606" s="144" t="s">
        <v>1224</v>
      </c>
      <c r="C606" s="149"/>
      <c r="D606" s="169">
        <v>0.72000002861022949</v>
      </c>
      <c r="E606" s="170">
        <f t="shared" si="9"/>
        <v>0.72000002861022949</v>
      </c>
      <c r="F606" s="131" t="e">
        <f>VLOOKUP(B606,input!$I$3:$J$35,2,FALSE)</f>
        <v>#N/A</v>
      </c>
    </row>
    <row r="607" spans="1:6" ht="30">
      <c r="A607" s="135" t="s">
        <v>1225</v>
      </c>
      <c r="B607" s="144" t="s">
        <v>1226</v>
      </c>
      <c r="C607" s="149" t="s">
        <v>45</v>
      </c>
      <c r="D607" s="168">
        <v>99</v>
      </c>
      <c r="E607" s="170">
        <f t="shared" si="9"/>
        <v>99</v>
      </c>
      <c r="F607" s="131" t="e">
        <f>VLOOKUP(B607,input!$I$3:$J$35,2,FALSE)</f>
        <v>#N/A</v>
      </c>
    </row>
    <row r="608" spans="1:6" ht="30">
      <c r="A608" s="135" t="s">
        <v>1227</v>
      </c>
      <c r="B608" s="144" t="s">
        <v>1228</v>
      </c>
      <c r="C608" s="149"/>
      <c r="D608" s="165">
        <v>1</v>
      </c>
      <c r="E608" s="170">
        <f t="shared" si="9"/>
        <v>1</v>
      </c>
      <c r="F608" s="131" t="e">
        <f>VLOOKUP(B608,input!$I$3:$J$35,2,FALSE)</f>
        <v>#N/A</v>
      </c>
    </row>
    <row r="609" spans="1:6" ht="45">
      <c r="A609" s="135" t="s">
        <v>1229</v>
      </c>
      <c r="B609" s="144" t="s">
        <v>1230</v>
      </c>
      <c r="C609" s="149" t="s">
        <v>50</v>
      </c>
      <c r="D609" s="165">
        <v>5.2399997711181641</v>
      </c>
      <c r="E609" s="170">
        <f t="shared" si="9"/>
        <v>1.3272447013487476</v>
      </c>
      <c r="F609" s="131">
        <f>VLOOKUP(B609,input!$I$3:$J$35,2,FALSE)</f>
        <v>1.3272447013487476</v>
      </c>
    </row>
    <row r="610" spans="1:6" ht="30">
      <c r="A610" s="135" t="s">
        <v>1231</v>
      </c>
      <c r="B610" s="144" t="s">
        <v>1232</v>
      </c>
      <c r="C610" s="149" t="s">
        <v>45</v>
      </c>
      <c r="D610" s="168">
        <v>93</v>
      </c>
      <c r="E610" s="170">
        <f t="shared" si="9"/>
        <v>93</v>
      </c>
      <c r="F610" s="131" t="e">
        <f>VLOOKUP(B610,input!$I$3:$J$35,2,FALSE)</f>
        <v>#N/A</v>
      </c>
    </row>
    <row r="611" spans="1:6" ht="45">
      <c r="A611" s="135" t="s">
        <v>1233</v>
      </c>
      <c r="B611" s="144" t="s">
        <v>1234</v>
      </c>
      <c r="C611" s="149" t="s">
        <v>45</v>
      </c>
      <c r="D611" s="164">
        <v>0</v>
      </c>
      <c r="E611" s="170">
        <f t="shared" si="9"/>
        <v>0</v>
      </c>
      <c r="F611" s="131" t="e">
        <f>VLOOKUP(B611,input!$I$3:$J$35,2,FALSE)</f>
        <v>#N/A</v>
      </c>
    </row>
    <row r="612" spans="1:6" ht="30">
      <c r="A612" s="135" t="s">
        <v>1235</v>
      </c>
      <c r="B612" s="144" t="s">
        <v>1236</v>
      </c>
      <c r="C612" s="149" t="s">
        <v>368</v>
      </c>
      <c r="D612" s="164">
        <v>0</v>
      </c>
      <c r="E612" s="170">
        <f t="shared" si="9"/>
        <v>0</v>
      </c>
      <c r="F612" s="131" t="e">
        <f>VLOOKUP(B612,input!$I$3:$J$35,2,FALSE)</f>
        <v>#N/A</v>
      </c>
    </row>
    <row r="613" spans="1:6" ht="45">
      <c r="A613" s="135" t="s">
        <v>1237</v>
      </c>
      <c r="B613" s="144" t="s">
        <v>1238</v>
      </c>
      <c r="C613" s="149"/>
      <c r="D613" s="165">
        <v>1.3500000238418579</v>
      </c>
      <c r="E613" s="170">
        <f t="shared" si="9"/>
        <v>1.3500000238418579</v>
      </c>
      <c r="F613" s="131" t="e">
        <f>VLOOKUP(B613,input!$I$3:$J$35,2,FALSE)</f>
        <v>#N/A</v>
      </c>
    </row>
    <row r="614" spans="1:6" ht="30">
      <c r="A614" s="135" t="s">
        <v>1239</v>
      </c>
      <c r="B614" s="144" t="s">
        <v>1240</v>
      </c>
      <c r="C614" s="149"/>
      <c r="D614" s="169">
        <v>0.97000002861022949</v>
      </c>
      <c r="E614" s="170">
        <f t="shared" si="9"/>
        <v>0.97000002861022949</v>
      </c>
      <c r="F614" s="131" t="e">
        <f>VLOOKUP(B614,input!$I$3:$J$35,2,FALSE)</f>
        <v>#N/A</v>
      </c>
    </row>
    <row r="615" spans="1:6" ht="45">
      <c r="A615" s="135" t="s">
        <v>1241</v>
      </c>
      <c r="B615" s="144" t="s">
        <v>1242</v>
      </c>
      <c r="C615" s="149"/>
      <c r="D615" s="169">
        <v>0.72000002861022949</v>
      </c>
      <c r="E615" s="170">
        <f t="shared" si="9"/>
        <v>0.72000002861022949</v>
      </c>
      <c r="F615" s="131" t="e">
        <f>VLOOKUP(B615,input!$I$3:$J$35,2,FALSE)</f>
        <v>#N/A</v>
      </c>
    </row>
    <row r="616" spans="1:6" ht="30">
      <c r="A616" s="135" t="s">
        <v>1243</v>
      </c>
      <c r="B616" s="144" t="s">
        <v>1244</v>
      </c>
      <c r="C616" s="149" t="s">
        <v>45</v>
      </c>
      <c r="D616" s="168">
        <v>99</v>
      </c>
      <c r="E616" s="170">
        <f t="shared" si="9"/>
        <v>99</v>
      </c>
      <c r="F616" s="131" t="e">
        <f>VLOOKUP(B616,input!$I$3:$J$35,2,FALSE)</f>
        <v>#N/A</v>
      </c>
    </row>
    <row r="617" spans="1:6" ht="30">
      <c r="A617" s="135" t="s">
        <v>1245</v>
      </c>
      <c r="B617" s="144" t="s">
        <v>1246</v>
      </c>
      <c r="C617" s="149"/>
      <c r="D617" s="165">
        <v>1</v>
      </c>
      <c r="E617" s="170">
        <f t="shared" si="9"/>
        <v>1</v>
      </c>
      <c r="F617" s="131" t="e">
        <f>VLOOKUP(B617,input!$I$3:$J$35,2,FALSE)</f>
        <v>#N/A</v>
      </c>
    </row>
    <row r="618" spans="1:6" ht="45">
      <c r="A618" s="135" t="s">
        <v>1247</v>
      </c>
      <c r="B618" s="144" t="s">
        <v>1248</v>
      </c>
      <c r="C618" s="149" t="s">
        <v>50</v>
      </c>
      <c r="D618" s="165">
        <v>2.9600000381469727</v>
      </c>
      <c r="E618" s="170">
        <f t="shared" si="9"/>
        <v>0.74950289017341054</v>
      </c>
      <c r="F618" s="131">
        <f>VLOOKUP(B618,input!$I$3:$J$35,2,FALSE)</f>
        <v>0.74950289017341054</v>
      </c>
    </row>
    <row r="619" spans="1:6" ht="30">
      <c r="A619" s="135" t="s">
        <v>1249</v>
      </c>
      <c r="B619" s="144" t="s">
        <v>1250</v>
      </c>
      <c r="C619" s="149" t="s">
        <v>45</v>
      </c>
      <c r="D619" s="168">
        <v>93</v>
      </c>
      <c r="E619" s="170">
        <f t="shared" si="9"/>
        <v>93</v>
      </c>
      <c r="F619" s="131" t="e">
        <f>VLOOKUP(B619,input!$I$3:$J$35,2,FALSE)</f>
        <v>#N/A</v>
      </c>
    </row>
    <row r="620" spans="1:6" ht="45">
      <c r="A620" s="135" t="s">
        <v>1251</v>
      </c>
      <c r="B620" s="144" t="s">
        <v>1252</v>
      </c>
      <c r="C620" s="149" t="s">
        <v>45</v>
      </c>
      <c r="D620" s="164">
        <v>0</v>
      </c>
      <c r="E620" s="170">
        <f t="shared" si="9"/>
        <v>0</v>
      </c>
      <c r="F620" s="131" t="e">
        <f>VLOOKUP(B620,input!$I$3:$J$35,2,FALSE)</f>
        <v>#N/A</v>
      </c>
    </row>
    <row r="621" spans="1:6" ht="30">
      <c r="A621" s="135" t="s">
        <v>1253</v>
      </c>
      <c r="B621" s="144" t="s">
        <v>1254</v>
      </c>
      <c r="C621" s="149" t="s">
        <v>368</v>
      </c>
      <c r="D621" s="164">
        <v>0</v>
      </c>
      <c r="E621" s="170">
        <f t="shared" si="9"/>
        <v>0</v>
      </c>
      <c r="F621" s="131" t="e">
        <f>VLOOKUP(B621,input!$I$3:$J$35,2,FALSE)</f>
        <v>#N/A</v>
      </c>
    </row>
    <row r="622" spans="1:6" ht="45">
      <c r="A622" s="135" t="s">
        <v>1255</v>
      </c>
      <c r="B622" s="144" t="s">
        <v>1256</v>
      </c>
      <c r="C622" s="149"/>
      <c r="D622" s="165">
        <v>1.3500000238418579</v>
      </c>
      <c r="E622" s="170">
        <f t="shared" si="9"/>
        <v>1.3500000238418579</v>
      </c>
      <c r="F622" s="131" t="e">
        <f>VLOOKUP(B622,input!$I$3:$J$35,2,FALSE)</f>
        <v>#N/A</v>
      </c>
    </row>
    <row r="623" spans="1:6" ht="30">
      <c r="A623" s="135" t="s">
        <v>1257</v>
      </c>
      <c r="B623" s="144" t="s">
        <v>1258</v>
      </c>
      <c r="C623" s="149"/>
      <c r="D623" s="169">
        <v>0.97000002861022949</v>
      </c>
      <c r="E623" s="170">
        <f t="shared" si="9"/>
        <v>0.97000002861022949</v>
      </c>
      <c r="F623" s="131" t="e">
        <f>VLOOKUP(B623,input!$I$3:$J$35,2,FALSE)</f>
        <v>#N/A</v>
      </c>
    </row>
    <row r="624" spans="1:6" ht="45">
      <c r="A624" s="135" t="s">
        <v>1259</v>
      </c>
      <c r="B624" s="144" t="s">
        <v>1260</v>
      </c>
      <c r="C624" s="149"/>
      <c r="D624" s="169">
        <v>0.72000002861022949</v>
      </c>
      <c r="E624" s="170">
        <f t="shared" si="9"/>
        <v>0.72000002861022949</v>
      </c>
      <c r="F624" s="131" t="e">
        <f>VLOOKUP(B624,input!$I$3:$J$35,2,FALSE)</f>
        <v>#N/A</v>
      </c>
    </row>
    <row r="625" spans="1:6" ht="30">
      <c r="A625" s="135" t="s">
        <v>1261</v>
      </c>
      <c r="B625" s="144" t="s">
        <v>1262</v>
      </c>
      <c r="C625" s="149" t="s">
        <v>45</v>
      </c>
      <c r="D625" s="168">
        <v>99</v>
      </c>
      <c r="E625" s="170">
        <f t="shared" si="9"/>
        <v>99</v>
      </c>
      <c r="F625" s="131" t="e">
        <f>VLOOKUP(B625,input!$I$3:$J$35,2,FALSE)</f>
        <v>#N/A</v>
      </c>
    </row>
    <row r="626" spans="1:6" ht="30">
      <c r="A626" s="135" t="s">
        <v>1263</v>
      </c>
      <c r="B626" s="144" t="s">
        <v>1264</v>
      </c>
      <c r="C626" s="149"/>
      <c r="D626" s="165">
        <v>1</v>
      </c>
      <c r="E626" s="170">
        <f t="shared" si="9"/>
        <v>1</v>
      </c>
      <c r="F626" s="131" t="e">
        <f>VLOOKUP(B626,input!$I$3:$J$35,2,FALSE)</f>
        <v>#N/A</v>
      </c>
    </row>
    <row r="627" spans="1:6" ht="45">
      <c r="A627" s="135" t="s">
        <v>1265</v>
      </c>
      <c r="B627" s="144" t="s">
        <v>1266</v>
      </c>
      <c r="C627" s="149" t="s">
        <v>50</v>
      </c>
      <c r="D627" s="165">
        <v>1.9600000381469727</v>
      </c>
      <c r="E627" s="170">
        <f t="shared" si="9"/>
        <v>0.49706615285806038</v>
      </c>
      <c r="F627" s="131">
        <f>VLOOKUP(B627,input!$I$3:$J$35,2,FALSE)</f>
        <v>0.49706615285806038</v>
      </c>
    </row>
    <row r="628" spans="1:6" ht="30">
      <c r="A628" s="135" t="s">
        <v>1267</v>
      </c>
      <c r="B628" s="144" t="s">
        <v>1268</v>
      </c>
      <c r="C628" s="149" t="s">
        <v>45</v>
      </c>
      <c r="D628" s="168">
        <v>93</v>
      </c>
      <c r="E628" s="170">
        <f t="shared" si="9"/>
        <v>93</v>
      </c>
      <c r="F628" s="131" t="e">
        <f>VLOOKUP(B628,input!$I$3:$J$35,2,FALSE)</f>
        <v>#N/A</v>
      </c>
    </row>
    <row r="629" spans="1:6" ht="45">
      <c r="A629" s="135" t="s">
        <v>1269</v>
      </c>
      <c r="B629" s="144" t="s">
        <v>1270</v>
      </c>
      <c r="C629" s="149" t="s">
        <v>45</v>
      </c>
      <c r="D629" s="164">
        <v>0</v>
      </c>
      <c r="E629" s="170">
        <f t="shared" si="9"/>
        <v>0</v>
      </c>
      <c r="F629" s="131" t="e">
        <f>VLOOKUP(B629,input!$I$3:$J$35,2,FALSE)</f>
        <v>#N/A</v>
      </c>
    </row>
    <row r="630" spans="1:6" ht="30">
      <c r="A630" s="135" t="s">
        <v>1271</v>
      </c>
      <c r="B630" s="144" t="s">
        <v>1272</v>
      </c>
      <c r="C630" s="149" t="s">
        <v>368</v>
      </c>
      <c r="D630" s="164">
        <v>0</v>
      </c>
      <c r="E630" s="170">
        <f t="shared" si="9"/>
        <v>0</v>
      </c>
      <c r="F630" s="131" t="e">
        <f>VLOOKUP(B630,input!$I$3:$J$35,2,FALSE)</f>
        <v>#N/A</v>
      </c>
    </row>
    <row r="631" spans="1:6" ht="45">
      <c r="A631" s="135" t="s">
        <v>1273</v>
      </c>
      <c r="B631" s="144" t="s">
        <v>1274</v>
      </c>
      <c r="C631" s="149"/>
      <c r="D631" s="165">
        <v>1.3500000238418579</v>
      </c>
      <c r="E631" s="170">
        <f t="shared" si="9"/>
        <v>1.3500000238418579</v>
      </c>
      <c r="F631" s="131" t="e">
        <f>VLOOKUP(B631,input!$I$3:$J$35,2,FALSE)</f>
        <v>#N/A</v>
      </c>
    </row>
    <row r="632" spans="1:6" ht="30">
      <c r="A632" s="135" t="s">
        <v>1275</v>
      </c>
      <c r="B632" s="144" t="s">
        <v>1276</v>
      </c>
      <c r="C632" s="149"/>
      <c r="D632" s="169">
        <v>0.97000002861022949</v>
      </c>
      <c r="E632" s="170">
        <f t="shared" si="9"/>
        <v>0.97000002861022949</v>
      </c>
      <c r="F632" s="131" t="e">
        <f>VLOOKUP(B632,input!$I$3:$J$35,2,FALSE)</f>
        <v>#N/A</v>
      </c>
    </row>
    <row r="633" spans="1:6" ht="45">
      <c r="A633" s="135" t="s">
        <v>1277</v>
      </c>
      <c r="B633" s="144" t="s">
        <v>1278</v>
      </c>
      <c r="C633" s="149"/>
      <c r="D633" s="169">
        <v>0.72000002861022949</v>
      </c>
      <c r="E633" s="170">
        <f t="shared" si="9"/>
        <v>0.72000002861022949</v>
      </c>
      <c r="F633" s="131" t="e">
        <f>VLOOKUP(B633,input!$I$3:$J$35,2,FALSE)</f>
        <v>#N/A</v>
      </c>
    </row>
    <row r="634" spans="1:6" ht="30">
      <c r="A634" s="135" t="s">
        <v>1279</v>
      </c>
      <c r="B634" s="144" t="s">
        <v>1280</v>
      </c>
      <c r="C634" s="149" t="s">
        <v>45</v>
      </c>
      <c r="D634" s="168">
        <v>99</v>
      </c>
      <c r="E634" s="170">
        <f t="shared" si="9"/>
        <v>99</v>
      </c>
      <c r="F634" s="131" t="e">
        <f>VLOOKUP(B634,input!$I$3:$J$35,2,FALSE)</f>
        <v>#N/A</v>
      </c>
    </row>
    <row r="635" spans="1:6" ht="30">
      <c r="A635" s="135" t="s">
        <v>1281</v>
      </c>
      <c r="B635" s="144" t="s">
        <v>1282</v>
      </c>
      <c r="C635" s="149"/>
      <c r="D635" s="165">
        <v>1</v>
      </c>
      <c r="E635" s="170">
        <f t="shared" si="9"/>
        <v>1</v>
      </c>
      <c r="F635" s="131" t="e">
        <f>VLOOKUP(B635,input!$I$3:$J$35,2,FALSE)</f>
        <v>#N/A</v>
      </c>
    </row>
    <row r="636" spans="1:6" ht="45">
      <c r="A636" s="135" t="s">
        <v>1283</v>
      </c>
      <c r="B636" s="144" t="s">
        <v>1284</v>
      </c>
      <c r="C636" s="149" t="s">
        <v>50</v>
      </c>
      <c r="D636" s="169">
        <v>0.87000000476837158</v>
      </c>
      <c r="E636" s="170">
        <f t="shared" si="9"/>
        <v>0.87000000476837158</v>
      </c>
      <c r="F636" s="131" t="e">
        <f>VLOOKUP(B636,input!$I$3:$J$35,2,FALSE)</f>
        <v>#N/A</v>
      </c>
    </row>
    <row r="637" spans="1:6" ht="30">
      <c r="A637" s="135" t="s">
        <v>1285</v>
      </c>
      <c r="B637" s="144" t="s">
        <v>1286</v>
      </c>
      <c r="C637" s="149" t="s">
        <v>45</v>
      </c>
      <c r="D637" s="168">
        <v>93</v>
      </c>
      <c r="E637" s="170">
        <f t="shared" si="9"/>
        <v>93</v>
      </c>
      <c r="F637" s="131" t="e">
        <f>VLOOKUP(B637,input!$I$3:$J$35,2,FALSE)</f>
        <v>#N/A</v>
      </c>
    </row>
    <row r="638" spans="1:6" ht="45">
      <c r="A638" s="135" t="s">
        <v>1287</v>
      </c>
      <c r="B638" s="144" t="s">
        <v>1288</v>
      </c>
      <c r="C638" s="149" t="s">
        <v>45</v>
      </c>
      <c r="D638" s="164">
        <v>0</v>
      </c>
      <c r="E638" s="170">
        <f t="shared" si="9"/>
        <v>0</v>
      </c>
      <c r="F638" s="131" t="e">
        <f>VLOOKUP(B638,input!$I$3:$J$35,2,FALSE)</f>
        <v>#N/A</v>
      </c>
    </row>
    <row r="639" spans="1:6" ht="45">
      <c r="A639" s="135" t="s">
        <v>1289</v>
      </c>
      <c r="B639" s="144" t="s">
        <v>1290</v>
      </c>
      <c r="C639" s="149" t="s">
        <v>368</v>
      </c>
      <c r="D639" s="165">
        <v>2.3258519172668457</v>
      </c>
      <c r="E639" s="170">
        <f t="shared" si="9"/>
        <v>2.3258519172668457</v>
      </c>
      <c r="F639" s="131" t="e">
        <f>VLOOKUP(B639,input!$I$3:$J$35,2,FALSE)</f>
        <v>#N/A</v>
      </c>
    </row>
    <row r="640" spans="1:6" ht="45">
      <c r="A640" s="135" t="s">
        <v>1291</v>
      </c>
      <c r="B640" s="144" t="s">
        <v>1292</v>
      </c>
      <c r="C640" s="149"/>
      <c r="D640" s="165">
        <v>1.3500000238418579</v>
      </c>
      <c r="E640" s="170">
        <f t="shared" si="9"/>
        <v>1.3500000238418579</v>
      </c>
      <c r="F640" s="131" t="e">
        <f>VLOOKUP(B640,input!$I$3:$J$35,2,FALSE)</f>
        <v>#N/A</v>
      </c>
    </row>
    <row r="641" spans="1:6" ht="30">
      <c r="A641" s="135" t="s">
        <v>1293</v>
      </c>
      <c r="B641" s="144" t="s">
        <v>1294</v>
      </c>
      <c r="C641" s="149"/>
      <c r="D641" s="169">
        <v>0.97000002861022949</v>
      </c>
      <c r="E641" s="170">
        <f t="shared" si="9"/>
        <v>0.97000002861022949</v>
      </c>
      <c r="F641" s="131" t="e">
        <f>VLOOKUP(B641,input!$I$3:$J$35,2,FALSE)</f>
        <v>#N/A</v>
      </c>
    </row>
    <row r="642" spans="1:6" ht="45">
      <c r="A642" s="135" t="s">
        <v>1295</v>
      </c>
      <c r="B642" s="144" t="s">
        <v>1296</v>
      </c>
      <c r="C642" s="149"/>
      <c r="D642" s="169">
        <v>0.72000002861022949</v>
      </c>
      <c r="E642" s="170">
        <f t="shared" si="9"/>
        <v>0.72000002861022949</v>
      </c>
      <c r="F642" s="131" t="e">
        <f>VLOOKUP(B642,input!$I$3:$J$35,2,FALSE)</f>
        <v>#N/A</v>
      </c>
    </row>
    <row r="643" spans="1:6" ht="30">
      <c r="A643" s="135" t="s">
        <v>1297</v>
      </c>
      <c r="B643" s="144" t="s">
        <v>1298</v>
      </c>
      <c r="C643" s="149" t="s">
        <v>45</v>
      </c>
      <c r="D643" s="168">
        <v>99</v>
      </c>
      <c r="E643" s="170">
        <f t="shared" si="9"/>
        <v>99</v>
      </c>
      <c r="F643" s="131" t="e">
        <f>VLOOKUP(B643,input!$I$3:$J$35,2,FALSE)</f>
        <v>#N/A</v>
      </c>
    </row>
    <row r="644" spans="1:6" ht="30">
      <c r="A644" s="135" t="s">
        <v>1299</v>
      </c>
      <c r="B644" s="144" t="s">
        <v>1300</v>
      </c>
      <c r="C644" s="149"/>
      <c r="D644" s="165">
        <v>1</v>
      </c>
      <c r="E644" s="170">
        <f t="shared" si="9"/>
        <v>1</v>
      </c>
      <c r="F644" s="131" t="e">
        <f>VLOOKUP(B644,input!$I$3:$J$35,2,FALSE)</f>
        <v>#N/A</v>
      </c>
    </row>
    <row r="645" spans="1:6">
      <c r="A645" s="135" t="s">
        <v>1301</v>
      </c>
      <c r="B645" s="144" t="s">
        <v>1302</v>
      </c>
      <c r="C645" s="149"/>
      <c r="D645" s="141" t="s">
        <v>1303</v>
      </c>
      <c r="E645" s="170" t="str">
        <f t="shared" si="9"/>
        <v>Steam to MED</v>
      </c>
      <c r="F645" s="131" t="e">
        <f>VLOOKUP(B645,input!$I$3:$J$35,2,FALSE)</f>
        <v>#N/A</v>
      </c>
    </row>
    <row r="646" spans="1:6">
      <c r="A646" s="135" t="s">
        <v>1304</v>
      </c>
      <c r="B646" s="144" t="s">
        <v>1305</v>
      </c>
      <c r="C646" s="149"/>
      <c r="D646" s="141" t="s">
        <v>1303</v>
      </c>
      <c r="E646" s="170" t="str">
        <f t="shared" si="9"/>
        <v>Steam to MED</v>
      </c>
      <c r="F646" s="131" t="e">
        <f>VLOOKUP(B646,input!$I$3:$J$35,2,FALSE)</f>
        <v>#N/A</v>
      </c>
    </row>
    <row r="647" spans="1:6">
      <c r="A647" s="135" t="s">
        <v>1306</v>
      </c>
      <c r="B647" s="144" t="s">
        <v>1307</v>
      </c>
      <c r="C647" s="149"/>
      <c r="D647" s="141" t="s">
        <v>1308</v>
      </c>
      <c r="E647" s="170" t="str">
        <f t="shared" si="9"/>
        <v>DESALINATION SYSTEM</v>
      </c>
      <c r="F647" s="131" t="e">
        <f>VLOOKUP(B647,input!$I$3:$J$35,2,FALSE)</f>
        <v>#N/A</v>
      </c>
    </row>
    <row r="648" spans="1:6">
      <c r="A648" s="135"/>
      <c r="B648" s="144"/>
      <c r="C648" s="149"/>
      <c r="D648" s="141"/>
      <c r="E648" s="161"/>
    </row>
    <row r="649" spans="1:6">
      <c r="A649" s="138"/>
      <c r="B649" s="155" t="s">
        <v>5</v>
      </c>
      <c r="C649" s="156" t="s">
        <v>3</v>
      </c>
      <c r="D649" s="143" t="s">
        <v>6</v>
      </c>
      <c r="E649" s="162" t="s">
        <v>6</v>
      </c>
    </row>
    <row r="650" spans="1:6">
      <c r="A650" s="135" t="s">
        <v>1309</v>
      </c>
      <c r="B650" s="145" t="s">
        <v>1310</v>
      </c>
      <c r="C650" s="150" t="s">
        <v>50</v>
      </c>
      <c r="D650" s="171">
        <v>1.0124129056930542</v>
      </c>
      <c r="E650" s="182">
        <v>1.0124131441116333</v>
      </c>
    </row>
    <row r="651" spans="1:6">
      <c r="A651" s="135" t="s">
        <v>1311</v>
      </c>
      <c r="B651" s="145" t="s">
        <v>1312</v>
      </c>
      <c r="C651" s="150" t="s">
        <v>42</v>
      </c>
      <c r="D651" s="172">
        <v>29.999990463256836</v>
      </c>
      <c r="E651" s="183">
        <v>29.999990463256836</v>
      </c>
    </row>
    <row r="652" spans="1:6">
      <c r="A652" s="135" t="s">
        <v>1313</v>
      </c>
      <c r="B652" s="145" t="s">
        <v>1314</v>
      </c>
      <c r="C652" s="150" t="s">
        <v>45</v>
      </c>
      <c r="D652" s="172">
        <v>75</v>
      </c>
      <c r="E652" s="183">
        <v>74.98931884765625</v>
      </c>
    </row>
    <row r="653" spans="1:6" ht="30">
      <c r="A653" s="135" t="s">
        <v>1315</v>
      </c>
      <c r="B653" s="145" t="s">
        <v>1316</v>
      </c>
      <c r="C653" s="150" t="s">
        <v>42</v>
      </c>
      <c r="D653" s="172">
        <v>26.311094284057617</v>
      </c>
      <c r="E653" s="183">
        <v>26.309467315673828</v>
      </c>
    </row>
    <row r="654" spans="1:6">
      <c r="A654" s="135" t="s">
        <v>1317</v>
      </c>
      <c r="B654" s="145" t="s">
        <v>1318</v>
      </c>
      <c r="C654" s="150" t="s">
        <v>15</v>
      </c>
      <c r="D654" s="173">
        <v>295620</v>
      </c>
      <c r="E654" s="184">
        <v>295620</v>
      </c>
    </row>
    <row r="655" spans="1:6">
      <c r="A655" s="135" t="s">
        <v>1319</v>
      </c>
      <c r="B655" s="145" t="s">
        <v>1320</v>
      </c>
      <c r="C655" s="150" t="s">
        <v>15</v>
      </c>
      <c r="D655" s="173">
        <v>279891</v>
      </c>
      <c r="E655" s="184">
        <v>279891</v>
      </c>
    </row>
    <row r="656" spans="1:6" ht="30">
      <c r="A656" s="135" t="s">
        <v>1321</v>
      </c>
      <c r="B656" s="145" t="s">
        <v>1322</v>
      </c>
      <c r="C656" s="150" t="s">
        <v>15</v>
      </c>
      <c r="D656" s="173">
        <v>15729</v>
      </c>
      <c r="E656" s="184">
        <v>15729</v>
      </c>
    </row>
    <row r="657" spans="1:5">
      <c r="A657" s="135" t="s">
        <v>1323</v>
      </c>
      <c r="B657" s="145" t="s">
        <v>1324</v>
      </c>
      <c r="C657" s="150" t="s">
        <v>15</v>
      </c>
      <c r="D657" s="173">
        <v>15729</v>
      </c>
      <c r="E657" s="184">
        <v>15729</v>
      </c>
    </row>
    <row r="658" spans="1:5">
      <c r="A658" s="135" t="s">
        <v>1325</v>
      </c>
      <c r="B658" s="145" t="s">
        <v>1326</v>
      </c>
      <c r="C658" s="150" t="s">
        <v>15</v>
      </c>
      <c r="D658" s="174">
        <v>0</v>
      </c>
      <c r="E658" s="185">
        <v>0</v>
      </c>
    </row>
    <row r="659" spans="1:5" ht="30">
      <c r="A659" s="135" t="s">
        <v>1327</v>
      </c>
      <c r="B659" s="145" t="s">
        <v>1328</v>
      </c>
      <c r="C659" s="150" t="s">
        <v>45</v>
      </c>
      <c r="D659" s="172">
        <v>34.884719848632813</v>
      </c>
      <c r="E659" s="183">
        <v>34.884868621826172</v>
      </c>
    </row>
    <row r="660" spans="1:5">
      <c r="A660" s="135" t="s">
        <v>1329</v>
      </c>
      <c r="B660" s="145" t="s">
        <v>1330</v>
      </c>
      <c r="C660" s="150" t="s">
        <v>1331</v>
      </c>
      <c r="D660" s="173">
        <v>10319.7041015625</v>
      </c>
      <c r="E660" s="184">
        <v>10319.6611328125</v>
      </c>
    </row>
    <row r="661" spans="1:5">
      <c r="A661" s="135" t="s">
        <v>1332</v>
      </c>
      <c r="B661" s="145" t="s">
        <v>1333</v>
      </c>
      <c r="C661" s="150" t="s">
        <v>45</v>
      </c>
      <c r="D661" s="172">
        <v>33.028614044189453</v>
      </c>
      <c r="E661" s="183">
        <v>33.028755187988281</v>
      </c>
    </row>
    <row r="662" spans="1:5">
      <c r="A662" s="135" t="s">
        <v>1334</v>
      </c>
      <c r="B662" s="145" t="s">
        <v>1335</v>
      </c>
      <c r="C662" s="150" t="s">
        <v>1331</v>
      </c>
      <c r="D662" s="173">
        <v>10899.638671875</v>
      </c>
      <c r="E662" s="184">
        <v>10899.59375</v>
      </c>
    </row>
    <row r="663" spans="1:5">
      <c r="A663" s="135" t="s">
        <v>1336</v>
      </c>
      <c r="B663" s="145" t="s">
        <v>1337</v>
      </c>
      <c r="C663" s="150" t="s">
        <v>15</v>
      </c>
      <c r="D663" s="173">
        <v>847419.625</v>
      </c>
      <c r="E663" s="184">
        <v>847416.0625</v>
      </c>
    </row>
    <row r="664" spans="1:5">
      <c r="A664" s="135" t="s">
        <v>1338</v>
      </c>
      <c r="B664" s="145" t="s">
        <v>1339</v>
      </c>
      <c r="C664" s="150" t="s">
        <v>15</v>
      </c>
      <c r="D664" s="174">
        <v>0</v>
      </c>
      <c r="E664" s="185">
        <v>0</v>
      </c>
    </row>
    <row r="665" spans="1:5">
      <c r="A665" s="135" t="s">
        <v>1340</v>
      </c>
      <c r="B665" s="145" t="s">
        <v>1341</v>
      </c>
      <c r="C665" s="150" t="s">
        <v>45</v>
      </c>
      <c r="D665" s="172">
        <v>33.028614044189453</v>
      </c>
      <c r="E665" s="183">
        <v>33.028755187988281</v>
      </c>
    </row>
    <row r="666" spans="1:5">
      <c r="A666" s="135" t="s">
        <v>1342</v>
      </c>
      <c r="B666" s="145" t="s">
        <v>1343</v>
      </c>
      <c r="C666" s="150" t="s">
        <v>45</v>
      </c>
      <c r="D666" s="172">
        <v>33.028614044189453</v>
      </c>
      <c r="E666" s="183">
        <v>33.028755187988281</v>
      </c>
    </row>
    <row r="667" spans="1:5" ht="30">
      <c r="A667" s="135" t="s">
        <v>1344</v>
      </c>
      <c r="B667" s="145" t="s">
        <v>1345</v>
      </c>
      <c r="C667" s="150" t="s">
        <v>45</v>
      </c>
      <c r="D667" s="172">
        <v>30.237686157226562</v>
      </c>
      <c r="E667" s="183">
        <v>30.237812042236328</v>
      </c>
    </row>
    <row r="668" spans="1:5">
      <c r="A668" s="135" t="s">
        <v>1346</v>
      </c>
      <c r="B668" s="145" t="s">
        <v>1347</v>
      </c>
      <c r="C668" s="150" t="s">
        <v>1331</v>
      </c>
      <c r="D668" s="173">
        <v>11905.6728515625</v>
      </c>
      <c r="E668" s="184">
        <v>11905.623046875</v>
      </c>
    </row>
    <row r="669" spans="1:5" ht="30">
      <c r="A669" s="135" t="s">
        <v>1348</v>
      </c>
      <c r="B669" s="145" t="s">
        <v>1349</v>
      </c>
      <c r="C669" s="150" t="s">
        <v>15</v>
      </c>
      <c r="D669" s="173">
        <v>925636.25</v>
      </c>
      <c r="E669" s="184">
        <v>925632.375</v>
      </c>
    </row>
    <row r="670" spans="1:5" ht="30">
      <c r="A670" s="135" t="s">
        <v>1350</v>
      </c>
      <c r="B670" s="145" t="s">
        <v>1351</v>
      </c>
      <c r="C670" s="150" t="s">
        <v>15</v>
      </c>
      <c r="D670" s="173">
        <v>847419.625</v>
      </c>
      <c r="E670" s="184">
        <v>847416.0625</v>
      </c>
    </row>
    <row r="671" spans="1:5" ht="30">
      <c r="A671" s="135" t="s">
        <v>1352</v>
      </c>
      <c r="B671" s="145" t="s">
        <v>1353</v>
      </c>
      <c r="C671" s="150" t="s">
        <v>45</v>
      </c>
      <c r="D671" s="172">
        <v>33.028614044189453</v>
      </c>
      <c r="E671" s="183">
        <v>33.028755187988281</v>
      </c>
    </row>
    <row r="672" spans="1:5">
      <c r="A672" s="135" t="s">
        <v>1354</v>
      </c>
      <c r="B672" s="145" t="s">
        <v>1355</v>
      </c>
      <c r="C672" s="150" t="s">
        <v>20</v>
      </c>
      <c r="D672" s="171">
        <v>2.9018442630767822</v>
      </c>
      <c r="E672" s="182">
        <v>2.9018442630767822</v>
      </c>
    </row>
    <row r="673" spans="1:5">
      <c r="A673" s="135" t="s">
        <v>1356</v>
      </c>
      <c r="B673" s="145" t="s">
        <v>1357</v>
      </c>
      <c r="C673" s="150" t="s">
        <v>20</v>
      </c>
      <c r="D673" s="174">
        <v>0</v>
      </c>
      <c r="E673" s="185">
        <v>0</v>
      </c>
    </row>
    <row r="674" spans="1:5" ht="30">
      <c r="A674" s="135" t="s">
        <v>1358</v>
      </c>
      <c r="B674" s="145" t="s">
        <v>1359</v>
      </c>
      <c r="C674" s="150" t="s">
        <v>15</v>
      </c>
      <c r="D674" s="174">
        <v>0</v>
      </c>
      <c r="E674" s="185">
        <v>0</v>
      </c>
    </row>
    <row r="675" spans="1:5">
      <c r="A675" s="135" t="s">
        <v>1360</v>
      </c>
      <c r="B675" s="145" t="s">
        <v>1361</v>
      </c>
      <c r="C675" s="150" t="s">
        <v>15</v>
      </c>
      <c r="D675" s="174">
        <v>0</v>
      </c>
      <c r="E675" s="185">
        <v>0</v>
      </c>
    </row>
    <row r="676" spans="1:5">
      <c r="A676" s="135" t="s">
        <v>1362</v>
      </c>
      <c r="B676" s="145" t="s">
        <v>1363</v>
      </c>
      <c r="C676" s="150" t="s">
        <v>15</v>
      </c>
      <c r="D676" s="173">
        <v>847419.625</v>
      </c>
      <c r="E676" s="184">
        <v>847416.0625</v>
      </c>
    </row>
    <row r="677" spans="1:5" ht="30">
      <c r="A677" s="135" t="s">
        <v>1364</v>
      </c>
      <c r="B677" s="145" t="s">
        <v>1365</v>
      </c>
      <c r="C677" s="150" t="s">
        <v>15</v>
      </c>
      <c r="D677" s="174">
        <v>0</v>
      </c>
      <c r="E677" s="185">
        <v>0</v>
      </c>
    </row>
    <row r="678" spans="1:5">
      <c r="A678" s="135" t="s">
        <v>1366</v>
      </c>
      <c r="B678" s="145" t="s">
        <v>1367</v>
      </c>
      <c r="C678" s="150" t="s">
        <v>15</v>
      </c>
      <c r="D678" s="174">
        <v>0</v>
      </c>
      <c r="E678" s="185">
        <v>0</v>
      </c>
    </row>
    <row r="679" spans="1:5">
      <c r="A679" s="135" t="s">
        <v>1368</v>
      </c>
      <c r="B679" s="145" t="s">
        <v>1369</v>
      </c>
      <c r="C679" s="150" t="s">
        <v>15</v>
      </c>
      <c r="D679" s="173">
        <v>925636.25</v>
      </c>
      <c r="E679" s="184">
        <v>925632.375</v>
      </c>
    </row>
    <row r="680" spans="1:5">
      <c r="A680" s="135" t="s">
        <v>1370</v>
      </c>
      <c r="B680" s="145" t="s">
        <v>1371</v>
      </c>
      <c r="C680" s="150" t="s">
        <v>449</v>
      </c>
      <c r="D680" s="171">
        <v>2.5368001461029053</v>
      </c>
      <c r="E680" s="182">
        <v>2.5368001461029053</v>
      </c>
    </row>
    <row r="681" spans="1:5">
      <c r="A681" s="135" t="s">
        <v>1372</v>
      </c>
      <c r="B681" s="145" t="s">
        <v>1373</v>
      </c>
      <c r="C681" s="150" t="s">
        <v>1374</v>
      </c>
      <c r="D681" s="173">
        <v>7739.04345703125</v>
      </c>
      <c r="E681" s="184">
        <v>7739.0107421875</v>
      </c>
    </row>
    <row r="682" spans="1:5">
      <c r="A682" s="135" t="s">
        <v>1375</v>
      </c>
      <c r="B682" s="145" t="s">
        <v>1376</v>
      </c>
      <c r="C682" s="150" t="s">
        <v>449</v>
      </c>
      <c r="D682" s="171">
        <v>4.7393050193786621</v>
      </c>
      <c r="E682" s="182">
        <v>4.7393050193786621</v>
      </c>
    </row>
    <row r="683" spans="1:5">
      <c r="A683" s="135" t="s">
        <v>1377</v>
      </c>
      <c r="B683" s="145" t="s">
        <v>1378</v>
      </c>
      <c r="C683" s="150" t="s">
        <v>1374</v>
      </c>
      <c r="D683" s="174">
        <v>0</v>
      </c>
      <c r="E683" s="185">
        <v>0</v>
      </c>
    </row>
    <row r="684" spans="1:5">
      <c r="A684" s="135" t="s">
        <v>1379</v>
      </c>
      <c r="B684" s="145" t="s">
        <v>1380</v>
      </c>
      <c r="C684" s="150"/>
      <c r="D684" s="175">
        <v>44427</v>
      </c>
      <c r="E684" s="186">
        <v>44434</v>
      </c>
    </row>
    <row r="685" spans="1:5" ht="30">
      <c r="A685" s="135" t="s">
        <v>1381</v>
      </c>
      <c r="B685" s="145" t="s">
        <v>1382</v>
      </c>
      <c r="C685" s="150" t="s">
        <v>1383</v>
      </c>
      <c r="D685" s="173">
        <v>53828452</v>
      </c>
      <c r="E685" s="184">
        <v>53828452</v>
      </c>
    </row>
    <row r="686" spans="1:5" ht="30">
      <c r="A686" s="135" t="s">
        <v>1384</v>
      </c>
      <c r="B686" s="145" t="s">
        <v>1385</v>
      </c>
      <c r="C686" s="150" t="s">
        <v>1383</v>
      </c>
      <c r="D686" s="173">
        <v>69040888</v>
      </c>
      <c r="E686" s="184">
        <v>69040888</v>
      </c>
    </row>
    <row r="687" spans="1:5">
      <c r="A687" s="135" t="s">
        <v>1386</v>
      </c>
      <c r="B687" s="145" t="s">
        <v>1387</v>
      </c>
      <c r="C687" s="150" t="s">
        <v>1331</v>
      </c>
      <c r="D687" s="173">
        <v>9216.23828125</v>
      </c>
      <c r="E687" s="184">
        <v>9216.23828125</v>
      </c>
    </row>
    <row r="688" spans="1:5">
      <c r="A688" s="135" t="s">
        <v>1388</v>
      </c>
      <c r="B688" s="145" t="s">
        <v>1389</v>
      </c>
      <c r="C688" s="150"/>
      <c r="D688" s="173">
        <v>8100</v>
      </c>
      <c r="E688" s="184">
        <v>8100</v>
      </c>
    </row>
    <row r="689" spans="1:5" ht="30">
      <c r="A689" s="135" t="s">
        <v>1390</v>
      </c>
      <c r="B689" s="145" t="s">
        <v>1391</v>
      </c>
      <c r="C689" s="150"/>
      <c r="D689" s="176">
        <v>2267.1171875</v>
      </c>
      <c r="E689" s="187">
        <v>2267.1171875</v>
      </c>
    </row>
    <row r="690" spans="1:5">
      <c r="A690" s="135" t="s">
        <v>1392</v>
      </c>
      <c r="B690" s="145" t="s">
        <v>1393</v>
      </c>
      <c r="C690" s="150" t="s">
        <v>1394</v>
      </c>
      <c r="D690" s="174">
        <v>0</v>
      </c>
      <c r="E690" s="185">
        <v>0</v>
      </c>
    </row>
    <row r="691" spans="1:5">
      <c r="A691" s="135" t="s">
        <v>1395</v>
      </c>
      <c r="B691" s="145" t="s">
        <v>1396</v>
      </c>
      <c r="C691" s="150" t="s">
        <v>1394</v>
      </c>
      <c r="D691" s="173">
        <v>24710.7578125</v>
      </c>
      <c r="E691" s="184">
        <v>24710.654296875</v>
      </c>
    </row>
    <row r="692" spans="1:5">
      <c r="A692" s="135" t="s">
        <v>1397</v>
      </c>
      <c r="B692" s="145" t="s">
        <v>1398</v>
      </c>
      <c r="C692" s="150" t="s">
        <v>1399</v>
      </c>
      <c r="D692" s="172">
        <v>23.776708602905273</v>
      </c>
      <c r="E692" s="183">
        <v>23.776708602905273</v>
      </c>
    </row>
    <row r="693" spans="1:5">
      <c r="A693" s="135" t="s">
        <v>1400</v>
      </c>
      <c r="B693" s="145" t="s">
        <v>1401</v>
      </c>
      <c r="C693" s="150" t="s">
        <v>1402</v>
      </c>
      <c r="D693" s="176">
        <v>2506.822265625</v>
      </c>
      <c r="E693" s="187">
        <v>2506.8115234375</v>
      </c>
    </row>
    <row r="694" spans="1:5">
      <c r="A694" s="135" t="s">
        <v>1403</v>
      </c>
      <c r="B694" s="145" t="s">
        <v>1404</v>
      </c>
      <c r="C694" s="150" t="s">
        <v>1405</v>
      </c>
      <c r="D694" s="173">
        <v>69040.890625</v>
      </c>
      <c r="E694" s="184">
        <v>69040.890625</v>
      </c>
    </row>
    <row r="695" spans="1:5" ht="30">
      <c r="A695" s="135" t="s">
        <v>1406</v>
      </c>
      <c r="B695" s="145" t="s">
        <v>1407</v>
      </c>
      <c r="C695" s="150" t="s">
        <v>1408</v>
      </c>
      <c r="D695" s="177">
        <v>246.67063903808594</v>
      </c>
      <c r="E695" s="188">
        <v>246.67063903808594</v>
      </c>
    </row>
    <row r="696" spans="1:5">
      <c r="A696" s="135" t="s">
        <v>1409</v>
      </c>
      <c r="B696" s="145" t="s">
        <v>1410</v>
      </c>
      <c r="C696" s="150" t="s">
        <v>1405</v>
      </c>
      <c r="D696" s="173">
        <v>1262928.875</v>
      </c>
      <c r="E696" s="184">
        <v>1262933.5</v>
      </c>
    </row>
    <row r="697" spans="1:5">
      <c r="A697" s="135" t="s">
        <v>1411</v>
      </c>
      <c r="B697" s="145" t="s">
        <v>1412</v>
      </c>
      <c r="C697" s="150" t="s">
        <v>1405</v>
      </c>
      <c r="D697" s="173">
        <v>20712.265625</v>
      </c>
      <c r="E697" s="184">
        <v>20712.265625</v>
      </c>
    </row>
    <row r="698" spans="1:5" ht="30">
      <c r="A698" s="135" t="s">
        <v>1413</v>
      </c>
      <c r="B698" s="145" t="s">
        <v>1414</v>
      </c>
      <c r="C698" s="150" t="s">
        <v>45</v>
      </c>
      <c r="D698" s="172">
        <v>75.192344665527344</v>
      </c>
      <c r="E698" s="183">
        <v>75.192596435546875</v>
      </c>
    </row>
    <row r="699" spans="1:5" ht="30">
      <c r="A699" s="135" t="s">
        <v>1415</v>
      </c>
      <c r="B699" s="145" t="s">
        <v>1416</v>
      </c>
      <c r="C699" s="150" t="s">
        <v>45</v>
      </c>
      <c r="D699" s="177">
        <v>225.94570922851562</v>
      </c>
      <c r="E699" s="188">
        <v>225.94651794433594</v>
      </c>
    </row>
    <row r="700" spans="1:5">
      <c r="A700" s="135" t="s">
        <v>1417</v>
      </c>
      <c r="B700" s="145" t="s">
        <v>1418</v>
      </c>
      <c r="C700" s="150"/>
      <c r="D700" s="178">
        <v>0.44865956902503967</v>
      </c>
      <c r="E700" s="189">
        <v>0.44865792989730835</v>
      </c>
    </row>
    <row r="701" spans="1:5">
      <c r="A701" s="135" t="s">
        <v>1419</v>
      </c>
      <c r="B701" s="145" t="s">
        <v>1420</v>
      </c>
      <c r="C701" s="150" t="s">
        <v>1405</v>
      </c>
      <c r="D701" s="173">
        <v>660079</v>
      </c>
      <c r="E701" s="184">
        <v>660081.4375</v>
      </c>
    </row>
    <row r="702" spans="1:5">
      <c r="A702" s="135" t="s">
        <v>1421</v>
      </c>
      <c r="B702" s="145" t="s">
        <v>1422</v>
      </c>
      <c r="C702" s="150" t="s">
        <v>1423</v>
      </c>
      <c r="D702" s="178">
        <v>3.4238923341035843E-2</v>
      </c>
      <c r="E702" s="189">
        <v>3.4238807857036591E-2</v>
      </c>
    </row>
    <row r="703" spans="1:5">
      <c r="A703" s="135" t="s">
        <v>1424</v>
      </c>
      <c r="B703" s="145" t="s">
        <v>1425</v>
      </c>
      <c r="C703" s="150" t="s">
        <v>449</v>
      </c>
      <c r="D703" s="171">
        <v>5.359011173248291</v>
      </c>
      <c r="E703" s="182">
        <v>5.3590331077575684</v>
      </c>
    </row>
    <row r="704" spans="1:5" ht="30">
      <c r="A704" s="135" t="s">
        <v>1426</v>
      </c>
      <c r="B704" s="145" t="s">
        <v>1427</v>
      </c>
      <c r="C704" s="150" t="s">
        <v>1383</v>
      </c>
      <c r="D704" s="173">
        <v>53828452</v>
      </c>
      <c r="E704" s="184">
        <v>53828452</v>
      </c>
    </row>
    <row r="705" spans="1:5" ht="30">
      <c r="A705" s="135" t="s">
        <v>1428</v>
      </c>
      <c r="B705" s="145" t="s">
        <v>1429</v>
      </c>
      <c r="C705" s="150" t="s">
        <v>1383</v>
      </c>
      <c r="D705" s="174">
        <v>0</v>
      </c>
      <c r="E705" s="185">
        <v>0</v>
      </c>
    </row>
    <row r="706" spans="1:5" ht="45">
      <c r="A706" s="135" t="s">
        <v>1430</v>
      </c>
      <c r="B706" s="145" t="s">
        <v>1431</v>
      </c>
      <c r="C706" s="150" t="s">
        <v>1383</v>
      </c>
      <c r="D706" s="173">
        <v>53828452</v>
      </c>
      <c r="E706" s="184">
        <v>53828452</v>
      </c>
    </row>
    <row r="707" spans="1:5" ht="30">
      <c r="A707" s="135" t="s">
        <v>1432</v>
      </c>
      <c r="B707" s="145" t="s">
        <v>1433</v>
      </c>
      <c r="C707" s="150" t="s">
        <v>1383</v>
      </c>
      <c r="D707" s="173">
        <v>10367877</v>
      </c>
      <c r="E707" s="184">
        <v>10367877</v>
      </c>
    </row>
    <row r="708" spans="1:5">
      <c r="A708" s="135" t="s">
        <v>1434</v>
      </c>
      <c r="B708" s="145" t="s">
        <v>1435</v>
      </c>
      <c r="C708" s="150" t="s">
        <v>1383</v>
      </c>
      <c r="D708" s="173">
        <v>64196328</v>
      </c>
      <c r="E708" s="184">
        <v>64196328</v>
      </c>
    </row>
    <row r="709" spans="1:5" ht="30">
      <c r="A709" s="135" t="s">
        <v>1436</v>
      </c>
      <c r="B709" s="145" t="s">
        <v>1437</v>
      </c>
      <c r="C709" s="150" t="s">
        <v>1383</v>
      </c>
      <c r="D709" s="173">
        <v>4844560.5</v>
      </c>
      <c r="E709" s="184">
        <v>4844560.5</v>
      </c>
    </row>
    <row r="710" spans="1:5">
      <c r="A710" s="135" t="s">
        <v>1438</v>
      </c>
      <c r="B710" s="145" t="s">
        <v>1439</v>
      </c>
      <c r="C710" s="150" t="s">
        <v>1383</v>
      </c>
      <c r="D710" s="173">
        <v>69040888</v>
      </c>
      <c r="E710" s="184">
        <v>69040888</v>
      </c>
    </row>
    <row r="711" spans="1:5" ht="30">
      <c r="A711" s="135" t="s">
        <v>1440</v>
      </c>
      <c r="B711" s="145" t="s">
        <v>1441</v>
      </c>
      <c r="C711" s="150" t="s">
        <v>15</v>
      </c>
      <c r="D711" s="173">
        <v>295620</v>
      </c>
      <c r="E711" s="184">
        <v>295620</v>
      </c>
    </row>
    <row r="712" spans="1:5" ht="30">
      <c r="A712" s="135" t="s">
        <v>1442</v>
      </c>
      <c r="B712" s="145" t="s">
        <v>1443</v>
      </c>
      <c r="C712" s="150" t="s">
        <v>15</v>
      </c>
      <c r="D712" s="174">
        <v>0</v>
      </c>
      <c r="E712" s="185">
        <v>0</v>
      </c>
    </row>
    <row r="713" spans="1:5" ht="30">
      <c r="A713" s="135" t="s">
        <v>1444</v>
      </c>
      <c r="B713" s="145" t="s">
        <v>1445</v>
      </c>
      <c r="C713" s="150" t="s">
        <v>15</v>
      </c>
      <c r="D713" s="176">
        <v>1219.18310546875</v>
      </c>
      <c r="E713" s="187">
        <v>1219.1533203125</v>
      </c>
    </row>
    <row r="714" spans="1:5" ht="30">
      <c r="A714" s="135" t="s">
        <v>1446</v>
      </c>
      <c r="B714" s="145" t="s">
        <v>1447</v>
      </c>
      <c r="C714" s="150" t="s">
        <v>15</v>
      </c>
      <c r="D714" s="176">
        <v>1320.7220458984375</v>
      </c>
      <c r="E714" s="187">
        <v>1320.682861328125</v>
      </c>
    </row>
    <row r="715" spans="1:5" ht="30">
      <c r="A715" s="135" t="s">
        <v>1448</v>
      </c>
      <c r="B715" s="145" t="s">
        <v>1449</v>
      </c>
      <c r="C715" s="150" t="s">
        <v>15</v>
      </c>
      <c r="D715" s="176">
        <v>1320.7220458984375</v>
      </c>
      <c r="E715" s="187">
        <v>1320.682861328125</v>
      </c>
    </row>
    <row r="716" spans="1:5" ht="30">
      <c r="A716" s="135" t="s">
        <v>1450</v>
      </c>
      <c r="B716" s="145" t="s">
        <v>1451</v>
      </c>
      <c r="C716" s="150" t="s">
        <v>15</v>
      </c>
      <c r="D716" s="177">
        <v>395.07418823242187</v>
      </c>
      <c r="E716" s="188">
        <v>395.0699462890625</v>
      </c>
    </row>
    <row r="717" spans="1:5" ht="30">
      <c r="A717" s="135" t="s">
        <v>1452</v>
      </c>
      <c r="B717" s="145" t="s">
        <v>1453</v>
      </c>
      <c r="C717" s="150" t="s">
        <v>15</v>
      </c>
      <c r="D717" s="177">
        <v>136.60069274902344</v>
      </c>
      <c r="E717" s="188">
        <v>136.59982299804687</v>
      </c>
    </row>
    <row r="718" spans="1:5" ht="30">
      <c r="A718" s="135" t="s">
        <v>1454</v>
      </c>
      <c r="B718" s="145" t="s">
        <v>1455</v>
      </c>
      <c r="C718" s="150" t="s">
        <v>15</v>
      </c>
      <c r="D718" s="177">
        <v>395.07418823242187</v>
      </c>
      <c r="E718" s="188">
        <v>395.0699462890625</v>
      </c>
    </row>
    <row r="719" spans="1:5" ht="30">
      <c r="A719" s="135" t="s">
        <v>1456</v>
      </c>
      <c r="B719" s="145" t="s">
        <v>1457</v>
      </c>
      <c r="C719" s="150" t="s">
        <v>15</v>
      </c>
      <c r="D719" s="177">
        <v>136.60069274902344</v>
      </c>
      <c r="E719" s="188">
        <v>136.59982299804687</v>
      </c>
    </row>
    <row r="720" spans="1:5" ht="30">
      <c r="A720" s="135" t="s">
        <v>1458</v>
      </c>
      <c r="B720" s="145" t="s">
        <v>1459</v>
      </c>
      <c r="C720" s="150" t="s">
        <v>15</v>
      </c>
      <c r="D720" s="173">
        <v>7354.89208984375</v>
      </c>
      <c r="E720" s="184">
        <v>7354.8505859375</v>
      </c>
    </row>
    <row r="721" spans="1:5">
      <c r="A721" s="135" t="s">
        <v>1460</v>
      </c>
      <c r="B721" s="145" t="s">
        <v>1461</v>
      </c>
      <c r="C721" s="150" t="s">
        <v>15</v>
      </c>
      <c r="D721" s="177">
        <v>299.78924560546875</v>
      </c>
      <c r="E721" s="188">
        <v>299.78924560546875</v>
      </c>
    </row>
    <row r="722" spans="1:5">
      <c r="A722" s="135" t="s">
        <v>1462</v>
      </c>
      <c r="B722" s="145" t="s">
        <v>1463</v>
      </c>
      <c r="C722" s="150" t="s">
        <v>15</v>
      </c>
      <c r="D722" s="177">
        <v>473.6234130859375</v>
      </c>
      <c r="E722" s="188">
        <v>473.6234130859375</v>
      </c>
    </row>
    <row r="723" spans="1:5">
      <c r="A723" s="135" t="s">
        <v>1464</v>
      </c>
      <c r="B723" s="145" t="s">
        <v>1465</v>
      </c>
      <c r="C723" s="150" t="s">
        <v>15</v>
      </c>
      <c r="D723" s="177">
        <v>299.78924560546875</v>
      </c>
      <c r="E723" s="188">
        <v>299.78924560546875</v>
      </c>
    </row>
    <row r="724" spans="1:5" ht="30">
      <c r="A724" s="135" t="s">
        <v>1466</v>
      </c>
      <c r="B724" s="145" t="s">
        <v>1467</v>
      </c>
      <c r="C724" s="150" t="s">
        <v>15</v>
      </c>
      <c r="D724" s="177">
        <v>465.60150146484375</v>
      </c>
      <c r="E724" s="188">
        <v>465.60150146484375</v>
      </c>
    </row>
    <row r="725" spans="1:5" ht="30">
      <c r="A725" s="135" t="s">
        <v>1468</v>
      </c>
      <c r="B725" s="145" t="s">
        <v>1469</v>
      </c>
      <c r="C725" s="150" t="s">
        <v>15</v>
      </c>
      <c r="D725" s="174">
        <v>0</v>
      </c>
      <c r="E725" s="185">
        <v>0</v>
      </c>
    </row>
    <row r="726" spans="1:5">
      <c r="A726" s="135" t="s">
        <v>1323</v>
      </c>
      <c r="B726" s="145" t="s">
        <v>1470</v>
      </c>
      <c r="C726" s="150" t="s">
        <v>15</v>
      </c>
      <c r="D726" s="173">
        <v>15729</v>
      </c>
      <c r="E726" s="184">
        <v>15729</v>
      </c>
    </row>
    <row r="727" spans="1:5" ht="30">
      <c r="A727" s="135" t="s">
        <v>1471</v>
      </c>
      <c r="B727" s="145" t="s">
        <v>1472</v>
      </c>
      <c r="C727" s="150" t="s">
        <v>15</v>
      </c>
      <c r="D727" s="173">
        <v>847419.6875</v>
      </c>
      <c r="E727" s="184">
        <v>847416.125</v>
      </c>
    </row>
    <row r="728" spans="1:5" ht="30">
      <c r="A728" s="135" t="s">
        <v>1085</v>
      </c>
      <c r="B728" s="145" t="s">
        <v>1473</v>
      </c>
      <c r="C728" s="150"/>
      <c r="D728" s="171">
        <v>1</v>
      </c>
      <c r="E728" s="182">
        <v>1</v>
      </c>
    </row>
    <row r="729" spans="1:5" ht="30">
      <c r="A729" s="135" t="s">
        <v>1474</v>
      </c>
      <c r="B729" s="145" t="s">
        <v>1475</v>
      </c>
      <c r="C729" s="150"/>
      <c r="D729" s="142" t="s">
        <v>1476</v>
      </c>
      <c r="E729" s="163" t="s">
        <v>1476</v>
      </c>
    </row>
    <row r="730" spans="1:5" ht="30">
      <c r="A730" s="135" t="s">
        <v>1477</v>
      </c>
      <c r="B730" s="145" t="s">
        <v>1478</v>
      </c>
      <c r="C730" s="150" t="s">
        <v>15</v>
      </c>
      <c r="D730" s="174">
        <v>0</v>
      </c>
      <c r="E730" s="185">
        <v>0</v>
      </c>
    </row>
    <row r="731" spans="1:5" ht="30">
      <c r="A731" s="135" t="s">
        <v>1479</v>
      </c>
      <c r="B731" s="145" t="s">
        <v>1480</v>
      </c>
      <c r="C731" s="150"/>
      <c r="D731" s="171">
        <v>1</v>
      </c>
      <c r="E731" s="182">
        <v>1</v>
      </c>
    </row>
    <row r="732" spans="1:5" ht="30">
      <c r="A732" s="135" t="s">
        <v>1481</v>
      </c>
      <c r="B732" s="145" t="s">
        <v>1482</v>
      </c>
      <c r="C732" s="150"/>
      <c r="D732" s="142" t="s">
        <v>1483</v>
      </c>
      <c r="E732" s="163" t="s">
        <v>1483</v>
      </c>
    </row>
    <row r="733" spans="1:5" ht="30">
      <c r="A733" s="135" t="s">
        <v>1484</v>
      </c>
      <c r="B733" s="145" t="s">
        <v>1485</v>
      </c>
      <c r="C733" s="150" t="s">
        <v>15</v>
      </c>
      <c r="D733" s="174">
        <v>0</v>
      </c>
      <c r="E733" s="185">
        <v>0</v>
      </c>
    </row>
    <row r="734" spans="1:5" ht="30">
      <c r="A734" s="135" t="s">
        <v>1486</v>
      </c>
      <c r="B734" s="145" t="s">
        <v>1487</v>
      </c>
      <c r="C734" s="150"/>
      <c r="D734" s="171">
        <v>1</v>
      </c>
      <c r="E734" s="182">
        <v>1</v>
      </c>
    </row>
    <row r="735" spans="1:5" ht="30">
      <c r="A735" s="135" t="s">
        <v>1488</v>
      </c>
      <c r="B735" s="145" t="s">
        <v>1489</v>
      </c>
      <c r="C735" s="150"/>
      <c r="D735" s="142" t="s">
        <v>1483</v>
      </c>
      <c r="E735" s="163" t="s">
        <v>1483</v>
      </c>
    </row>
    <row r="736" spans="1:5" ht="30">
      <c r="A736" s="135" t="s">
        <v>1490</v>
      </c>
      <c r="B736" s="145" t="s">
        <v>1491</v>
      </c>
      <c r="C736" s="150" t="s">
        <v>15</v>
      </c>
      <c r="D736" s="172">
        <v>84.581398010253906</v>
      </c>
      <c r="E736" s="183">
        <v>84.581398010253906</v>
      </c>
    </row>
    <row r="737" spans="1:5" ht="30">
      <c r="A737" s="135" t="s">
        <v>1492</v>
      </c>
      <c r="B737" s="145" t="s">
        <v>1493</v>
      </c>
      <c r="C737" s="150"/>
      <c r="D737" s="171">
        <v>1</v>
      </c>
      <c r="E737" s="182">
        <v>1</v>
      </c>
    </row>
    <row r="738" spans="1:5" ht="30">
      <c r="A738" s="135" t="s">
        <v>1494</v>
      </c>
      <c r="B738" s="145" t="s">
        <v>1495</v>
      </c>
      <c r="C738" s="150"/>
      <c r="D738" s="142" t="s">
        <v>1483</v>
      </c>
      <c r="E738" s="163" t="s">
        <v>1483</v>
      </c>
    </row>
    <row r="739" spans="1:5" ht="45">
      <c r="A739" s="135" t="s">
        <v>1496</v>
      </c>
      <c r="B739" s="145" t="s">
        <v>1497</v>
      </c>
      <c r="C739" s="150" t="s">
        <v>15</v>
      </c>
      <c r="D739" s="173">
        <v>14207.162109375</v>
      </c>
      <c r="E739" s="184">
        <v>14207.162109375</v>
      </c>
    </row>
    <row r="740" spans="1:5" ht="45">
      <c r="A740" s="135" t="s">
        <v>1498</v>
      </c>
      <c r="B740" s="145" t="s">
        <v>1499</v>
      </c>
      <c r="C740" s="150"/>
      <c r="D740" s="171">
        <v>1</v>
      </c>
      <c r="E740" s="182">
        <v>1</v>
      </c>
    </row>
    <row r="741" spans="1:5" ht="30">
      <c r="A741" s="135" t="s">
        <v>1500</v>
      </c>
      <c r="B741" s="145" t="s">
        <v>1501</v>
      </c>
      <c r="C741" s="150"/>
      <c r="D741" s="142" t="s">
        <v>1483</v>
      </c>
      <c r="E741" s="163" t="s">
        <v>1483</v>
      </c>
    </row>
    <row r="742" spans="1:5" ht="45">
      <c r="A742" s="135" t="s">
        <v>1502</v>
      </c>
      <c r="B742" s="145" t="s">
        <v>1503</v>
      </c>
      <c r="C742" s="150" t="s">
        <v>15</v>
      </c>
      <c r="D742" s="176">
        <v>2250.4736328125</v>
      </c>
      <c r="E742" s="187">
        <v>2250.4736328125</v>
      </c>
    </row>
    <row r="743" spans="1:5" ht="45">
      <c r="A743" s="135" t="s">
        <v>1504</v>
      </c>
      <c r="B743" s="145" t="s">
        <v>1505</v>
      </c>
      <c r="C743" s="150"/>
      <c r="D743" s="171">
        <v>1</v>
      </c>
      <c r="E743" s="182">
        <v>1</v>
      </c>
    </row>
    <row r="744" spans="1:5" ht="30">
      <c r="A744" s="135" t="s">
        <v>1506</v>
      </c>
      <c r="B744" s="145" t="s">
        <v>1507</v>
      </c>
      <c r="C744" s="150"/>
      <c r="D744" s="142" t="s">
        <v>1483</v>
      </c>
      <c r="E744" s="163" t="s">
        <v>1483</v>
      </c>
    </row>
    <row r="745" spans="1:5" ht="45">
      <c r="A745" s="135" t="s">
        <v>1508</v>
      </c>
      <c r="B745" s="145" t="s">
        <v>1509</v>
      </c>
      <c r="C745" s="150" t="s">
        <v>15</v>
      </c>
      <c r="D745" s="173">
        <v>3598.34716796875</v>
      </c>
      <c r="E745" s="184">
        <v>3598.34716796875</v>
      </c>
    </row>
    <row r="746" spans="1:5" ht="45">
      <c r="A746" s="135" t="s">
        <v>1510</v>
      </c>
      <c r="B746" s="145" t="s">
        <v>1511</v>
      </c>
      <c r="C746" s="150"/>
      <c r="D746" s="171">
        <v>1</v>
      </c>
      <c r="E746" s="182">
        <v>1</v>
      </c>
    </row>
    <row r="747" spans="1:5" ht="30">
      <c r="A747" s="135" t="s">
        <v>1512</v>
      </c>
      <c r="B747" s="145" t="s">
        <v>1513</v>
      </c>
      <c r="C747" s="150"/>
      <c r="D747" s="142" t="s">
        <v>1483</v>
      </c>
      <c r="E747" s="163" t="s">
        <v>1483</v>
      </c>
    </row>
    <row r="748" spans="1:5" ht="45">
      <c r="A748" s="135" t="s">
        <v>1514</v>
      </c>
      <c r="B748" s="145" t="s">
        <v>1515</v>
      </c>
      <c r="C748" s="150" t="s">
        <v>15</v>
      </c>
      <c r="D748" s="176">
        <v>1183.23486328125</v>
      </c>
      <c r="E748" s="187">
        <v>1183.23486328125</v>
      </c>
    </row>
    <row r="749" spans="1:5" ht="45">
      <c r="A749" s="135" t="s">
        <v>1516</v>
      </c>
      <c r="B749" s="145" t="s">
        <v>1517</v>
      </c>
      <c r="C749" s="150"/>
      <c r="D749" s="171">
        <v>1</v>
      </c>
      <c r="E749" s="182">
        <v>1</v>
      </c>
    </row>
    <row r="750" spans="1:5" ht="30">
      <c r="A750" s="135" t="s">
        <v>1518</v>
      </c>
      <c r="B750" s="145" t="s">
        <v>1519</v>
      </c>
      <c r="C750" s="150"/>
      <c r="D750" s="142" t="s">
        <v>1483</v>
      </c>
      <c r="E750" s="163" t="s">
        <v>1483</v>
      </c>
    </row>
    <row r="751" spans="1:5" ht="30">
      <c r="A751" s="135" t="s">
        <v>1520</v>
      </c>
      <c r="B751" s="145" t="s">
        <v>1521</v>
      </c>
      <c r="C751" s="150" t="s">
        <v>15</v>
      </c>
      <c r="D751" s="173">
        <v>3495.434814453125</v>
      </c>
      <c r="E751" s="184">
        <v>3495.434814453125</v>
      </c>
    </row>
    <row r="752" spans="1:5" ht="30">
      <c r="A752" s="135" t="s">
        <v>1522</v>
      </c>
      <c r="B752" s="145" t="s">
        <v>1523</v>
      </c>
      <c r="C752" s="150"/>
      <c r="D752" s="171">
        <v>1</v>
      </c>
      <c r="E752" s="182">
        <v>1</v>
      </c>
    </row>
    <row r="753" spans="1:5">
      <c r="A753" s="135" t="s">
        <v>1524</v>
      </c>
      <c r="B753" s="145" t="s">
        <v>1525</v>
      </c>
      <c r="C753" s="150"/>
      <c r="D753" s="142" t="s">
        <v>1483</v>
      </c>
      <c r="E753" s="163" t="s">
        <v>1483</v>
      </c>
    </row>
    <row r="754" spans="1:5" ht="30">
      <c r="A754" s="135" t="s">
        <v>1526</v>
      </c>
      <c r="B754" s="145" t="s">
        <v>1527</v>
      </c>
      <c r="C754" s="150" t="s">
        <v>15</v>
      </c>
      <c r="D754" s="173">
        <v>1419693.375</v>
      </c>
      <c r="E754" s="184">
        <v>1419693.375</v>
      </c>
    </row>
    <row r="755" spans="1:5" ht="30">
      <c r="A755" s="135" t="s">
        <v>1528</v>
      </c>
      <c r="B755" s="145" t="s">
        <v>1529</v>
      </c>
      <c r="C755" s="150"/>
      <c r="D755" s="171">
        <v>1</v>
      </c>
      <c r="E755" s="182">
        <v>1</v>
      </c>
    </row>
    <row r="756" spans="1:5">
      <c r="A756" s="135" t="s">
        <v>1530</v>
      </c>
      <c r="B756" s="145" t="s">
        <v>1531</v>
      </c>
      <c r="C756" s="150"/>
      <c r="D756" s="142" t="s">
        <v>1483</v>
      </c>
      <c r="E756" s="163" t="s">
        <v>1483</v>
      </c>
    </row>
    <row r="757" spans="1:5" ht="30">
      <c r="A757" s="135" t="s">
        <v>1532</v>
      </c>
      <c r="B757" s="145" t="s">
        <v>1533</v>
      </c>
      <c r="C757" s="150" t="s">
        <v>15</v>
      </c>
      <c r="D757" s="174">
        <v>0</v>
      </c>
      <c r="E757" s="185">
        <v>0</v>
      </c>
    </row>
    <row r="758" spans="1:5" ht="30">
      <c r="A758" s="135" t="s">
        <v>1534</v>
      </c>
      <c r="B758" s="145" t="s">
        <v>1535</v>
      </c>
      <c r="C758" s="150"/>
      <c r="D758" s="171">
        <v>1</v>
      </c>
      <c r="E758" s="182">
        <v>1</v>
      </c>
    </row>
    <row r="759" spans="1:5" ht="30">
      <c r="A759" s="135" t="s">
        <v>1536</v>
      </c>
      <c r="B759" s="145" t="s">
        <v>1537</v>
      </c>
      <c r="C759" s="150"/>
      <c r="D759" s="142" t="s">
        <v>1483</v>
      </c>
      <c r="E759" s="163" t="s">
        <v>1483</v>
      </c>
    </row>
    <row r="760" spans="1:5" ht="30">
      <c r="A760" s="135" t="s">
        <v>1538</v>
      </c>
      <c r="B760" s="145" t="s">
        <v>1539</v>
      </c>
      <c r="C760" s="150" t="s">
        <v>15</v>
      </c>
      <c r="D760" s="176">
        <v>1349.998291015625</v>
      </c>
      <c r="E760" s="187">
        <v>1349.998291015625</v>
      </c>
    </row>
    <row r="761" spans="1:5" ht="30">
      <c r="A761" s="135" t="s">
        <v>1540</v>
      </c>
      <c r="B761" s="145" t="s">
        <v>1541</v>
      </c>
      <c r="C761" s="150"/>
      <c r="D761" s="171">
        <v>1</v>
      </c>
      <c r="E761" s="182">
        <v>1</v>
      </c>
    </row>
    <row r="762" spans="1:5">
      <c r="A762" s="135" t="s">
        <v>1542</v>
      </c>
      <c r="B762" s="145" t="s">
        <v>1543</v>
      </c>
      <c r="C762" s="150"/>
      <c r="D762" s="142" t="s">
        <v>1483</v>
      </c>
      <c r="E762" s="163" t="s">
        <v>1483</v>
      </c>
    </row>
    <row r="763" spans="1:5" ht="30">
      <c r="A763" s="135" t="s">
        <v>1544</v>
      </c>
      <c r="B763" s="145" t="s">
        <v>1545</v>
      </c>
      <c r="C763" s="150" t="s">
        <v>15</v>
      </c>
      <c r="D763" s="173">
        <v>4655.287109375</v>
      </c>
      <c r="E763" s="184">
        <v>4655.287109375</v>
      </c>
    </row>
    <row r="764" spans="1:5" ht="30">
      <c r="A764" s="135" t="s">
        <v>1546</v>
      </c>
      <c r="B764" s="145" t="s">
        <v>1547</v>
      </c>
      <c r="C764" s="150"/>
      <c r="D764" s="171">
        <v>1</v>
      </c>
      <c r="E764" s="182">
        <v>1</v>
      </c>
    </row>
    <row r="765" spans="1:5">
      <c r="A765" s="135" t="s">
        <v>1548</v>
      </c>
      <c r="B765" s="145" t="s">
        <v>1549</v>
      </c>
      <c r="C765" s="150"/>
      <c r="D765" s="142" t="s">
        <v>1483</v>
      </c>
      <c r="E765" s="163" t="s">
        <v>1483</v>
      </c>
    </row>
    <row r="766" spans="1:5" ht="30">
      <c r="A766" s="135" t="s">
        <v>1550</v>
      </c>
      <c r="B766" s="145" t="s">
        <v>1551</v>
      </c>
      <c r="C766" s="150" t="s">
        <v>15</v>
      </c>
      <c r="D766" s="173">
        <v>1872886.125</v>
      </c>
      <c r="E766" s="184">
        <v>1872886.125</v>
      </c>
    </row>
    <row r="767" spans="1:5" ht="30">
      <c r="A767" s="135" t="s">
        <v>1552</v>
      </c>
      <c r="B767" s="145" t="s">
        <v>1553</v>
      </c>
      <c r="C767" s="150"/>
      <c r="D767" s="171">
        <v>1</v>
      </c>
      <c r="E767" s="182">
        <v>1</v>
      </c>
    </row>
    <row r="768" spans="1:5">
      <c r="A768" s="135" t="s">
        <v>1554</v>
      </c>
      <c r="B768" s="145" t="s">
        <v>1555</v>
      </c>
      <c r="C768" s="150"/>
      <c r="D768" s="142" t="s">
        <v>1483</v>
      </c>
      <c r="E768" s="163" t="s">
        <v>1483</v>
      </c>
    </row>
    <row r="769" spans="1:5" ht="30">
      <c r="A769" s="135" t="s">
        <v>1556</v>
      </c>
      <c r="B769" s="145" t="s">
        <v>1557</v>
      </c>
      <c r="C769" s="150" t="s">
        <v>15</v>
      </c>
      <c r="D769" s="173">
        <v>38825.3046875</v>
      </c>
      <c r="E769" s="184">
        <v>38825.3046875</v>
      </c>
    </row>
    <row r="770" spans="1:5" ht="30">
      <c r="A770" s="135" t="s">
        <v>1558</v>
      </c>
      <c r="B770" s="145" t="s">
        <v>1559</v>
      </c>
      <c r="C770" s="150" t="s">
        <v>15</v>
      </c>
      <c r="D770" s="173">
        <v>49982.53125</v>
      </c>
      <c r="E770" s="184">
        <v>49982.53125</v>
      </c>
    </row>
    <row r="771" spans="1:5" ht="30">
      <c r="A771" s="135" t="s">
        <v>1560</v>
      </c>
      <c r="B771" s="145" t="s">
        <v>1561</v>
      </c>
      <c r="C771" s="150" t="s">
        <v>15</v>
      </c>
      <c r="D771" s="173">
        <v>16229.4130859375</v>
      </c>
      <c r="E771" s="184">
        <v>16229.4130859375</v>
      </c>
    </row>
    <row r="772" spans="1:5" ht="30">
      <c r="A772" s="135" t="s">
        <v>1562</v>
      </c>
      <c r="B772" s="145" t="s">
        <v>1563</v>
      </c>
      <c r="C772" s="150" t="s">
        <v>15</v>
      </c>
      <c r="D772" s="173">
        <v>28120.998046875</v>
      </c>
      <c r="E772" s="184">
        <v>28120.998046875</v>
      </c>
    </row>
    <row r="773" spans="1:5" ht="30">
      <c r="A773" s="135" t="s">
        <v>1564</v>
      </c>
      <c r="B773" s="145" t="s">
        <v>1565</v>
      </c>
      <c r="C773" s="150" t="s">
        <v>15</v>
      </c>
      <c r="D773" s="173">
        <v>17532.93359375</v>
      </c>
      <c r="E773" s="184">
        <v>17532.93359375</v>
      </c>
    </row>
    <row r="774" spans="1:5" ht="30">
      <c r="A774" s="135" t="s">
        <v>1566</v>
      </c>
      <c r="B774" s="145" t="s">
        <v>1567</v>
      </c>
      <c r="C774" s="150" t="s">
        <v>15</v>
      </c>
      <c r="D774" s="173">
        <v>29276.94921875</v>
      </c>
      <c r="E774" s="184">
        <v>29276.94921875</v>
      </c>
    </row>
    <row r="775" spans="1:5" ht="30">
      <c r="A775" s="135" t="s">
        <v>1568</v>
      </c>
      <c r="B775" s="145" t="s">
        <v>1569</v>
      </c>
      <c r="C775" s="150" t="s">
        <v>15</v>
      </c>
      <c r="D775" s="173">
        <v>47870.53515625</v>
      </c>
      <c r="E775" s="184">
        <v>47870.53515625</v>
      </c>
    </row>
    <row r="776" spans="1:5" ht="30">
      <c r="A776" s="135" t="s">
        <v>1570</v>
      </c>
      <c r="B776" s="145" t="s">
        <v>1571</v>
      </c>
      <c r="C776" s="150" t="s">
        <v>15</v>
      </c>
      <c r="D776" s="173">
        <v>48183.59765625</v>
      </c>
      <c r="E776" s="184">
        <v>48183.59765625</v>
      </c>
    </row>
    <row r="777" spans="1:5" ht="30">
      <c r="A777" s="135" t="s">
        <v>1572</v>
      </c>
      <c r="B777" s="145" t="s">
        <v>1573</v>
      </c>
      <c r="C777" s="150" t="s">
        <v>15</v>
      </c>
      <c r="D777" s="173">
        <v>23324.798828125</v>
      </c>
      <c r="E777" s="184">
        <v>23324.798828125</v>
      </c>
    </row>
    <row r="778" spans="1:5" ht="30">
      <c r="A778" s="135" t="s">
        <v>1574</v>
      </c>
      <c r="B778" s="145" t="s">
        <v>1575</v>
      </c>
      <c r="C778" s="150" t="s">
        <v>15</v>
      </c>
      <c r="D778" s="174">
        <v>0</v>
      </c>
      <c r="E778" s="185">
        <v>0</v>
      </c>
    </row>
    <row r="779" spans="1:5" ht="30">
      <c r="A779" s="135" t="s">
        <v>1089</v>
      </c>
      <c r="B779" s="145" t="s">
        <v>1576</v>
      </c>
      <c r="C779" s="150"/>
      <c r="D779" s="171">
        <v>1</v>
      </c>
      <c r="E779" s="182">
        <v>1</v>
      </c>
    </row>
    <row r="780" spans="1:5" ht="30">
      <c r="A780" s="135" t="s">
        <v>1577</v>
      </c>
      <c r="B780" s="145" t="s">
        <v>1578</v>
      </c>
      <c r="C780" s="150"/>
      <c r="D780" s="142" t="s">
        <v>1579</v>
      </c>
      <c r="E780" s="163" t="s">
        <v>1579</v>
      </c>
    </row>
    <row r="781" spans="1:5" ht="45">
      <c r="A781" s="135" t="s">
        <v>1580</v>
      </c>
      <c r="B781" s="145" t="s">
        <v>1581</v>
      </c>
      <c r="C781" s="150" t="s">
        <v>15</v>
      </c>
      <c r="D781" s="176">
        <v>1219.18310546875</v>
      </c>
      <c r="E781" s="187">
        <v>1219.1533203125</v>
      </c>
    </row>
    <row r="782" spans="1:5" ht="45">
      <c r="A782" s="135" t="s">
        <v>1091</v>
      </c>
      <c r="B782" s="145" t="s">
        <v>1582</v>
      </c>
      <c r="C782" s="150"/>
      <c r="D782" s="171">
        <v>1</v>
      </c>
      <c r="E782" s="182">
        <v>1</v>
      </c>
    </row>
    <row r="783" spans="1:5" ht="45">
      <c r="A783" s="135" t="s">
        <v>1583</v>
      </c>
      <c r="B783" s="145" t="s">
        <v>1584</v>
      </c>
      <c r="C783" s="150"/>
      <c r="D783" s="142" t="s">
        <v>1579</v>
      </c>
      <c r="E783" s="163" t="s">
        <v>1579</v>
      </c>
    </row>
    <row r="784" spans="1:5" ht="30">
      <c r="A784" s="135" t="s">
        <v>1585</v>
      </c>
      <c r="B784" s="145" t="s">
        <v>1586</v>
      </c>
      <c r="C784" s="150" t="s">
        <v>15</v>
      </c>
      <c r="D784" s="176">
        <v>1320.7220458984375</v>
      </c>
      <c r="E784" s="187">
        <v>1320.682861328125</v>
      </c>
    </row>
    <row r="785" spans="1:5" ht="30">
      <c r="A785" s="135" t="s">
        <v>1093</v>
      </c>
      <c r="B785" s="145" t="s">
        <v>1587</v>
      </c>
      <c r="C785" s="150"/>
      <c r="D785" s="171">
        <v>1</v>
      </c>
      <c r="E785" s="182">
        <v>1</v>
      </c>
    </row>
    <row r="786" spans="1:5" ht="30">
      <c r="A786" s="135" t="s">
        <v>1588</v>
      </c>
      <c r="B786" s="145" t="s">
        <v>1589</v>
      </c>
      <c r="C786" s="150"/>
      <c r="D786" s="142" t="s">
        <v>1579</v>
      </c>
      <c r="E786" s="163" t="s">
        <v>1579</v>
      </c>
    </row>
    <row r="787" spans="1:5" ht="30">
      <c r="A787" s="135" t="s">
        <v>1590</v>
      </c>
      <c r="B787" s="145" t="s">
        <v>1591</v>
      </c>
      <c r="C787" s="150" t="s">
        <v>15</v>
      </c>
      <c r="D787" s="176">
        <v>1320.7220458984375</v>
      </c>
      <c r="E787" s="187">
        <v>1320.682861328125</v>
      </c>
    </row>
    <row r="788" spans="1:5" ht="30">
      <c r="A788" s="135" t="s">
        <v>1095</v>
      </c>
      <c r="B788" s="145" t="s">
        <v>1592</v>
      </c>
      <c r="C788" s="150"/>
      <c r="D788" s="171">
        <v>1</v>
      </c>
      <c r="E788" s="182">
        <v>1</v>
      </c>
    </row>
    <row r="789" spans="1:5" ht="30">
      <c r="A789" s="135" t="s">
        <v>1593</v>
      </c>
      <c r="B789" s="145" t="s">
        <v>1594</v>
      </c>
      <c r="C789" s="150"/>
      <c r="D789" s="142" t="s">
        <v>1579</v>
      </c>
      <c r="E789" s="163" t="s">
        <v>1579</v>
      </c>
    </row>
    <row r="790" spans="1:5" ht="30">
      <c r="A790" s="135" t="s">
        <v>1595</v>
      </c>
      <c r="B790" s="145" t="s">
        <v>1596</v>
      </c>
      <c r="C790" s="150" t="s">
        <v>15</v>
      </c>
      <c r="D790" s="177">
        <v>395.07418823242187</v>
      </c>
      <c r="E790" s="188">
        <v>395.0699462890625</v>
      </c>
    </row>
    <row r="791" spans="1:5" ht="30">
      <c r="A791" s="135" t="s">
        <v>1097</v>
      </c>
      <c r="B791" s="145" t="s">
        <v>1597</v>
      </c>
      <c r="C791" s="150"/>
      <c r="D791" s="171">
        <v>1</v>
      </c>
      <c r="E791" s="182">
        <v>1</v>
      </c>
    </row>
    <row r="792" spans="1:5" ht="30">
      <c r="A792" s="135" t="s">
        <v>1598</v>
      </c>
      <c r="B792" s="145" t="s">
        <v>1599</v>
      </c>
      <c r="C792" s="150"/>
      <c r="D792" s="142" t="s">
        <v>1579</v>
      </c>
      <c r="E792" s="163" t="s">
        <v>1579</v>
      </c>
    </row>
    <row r="793" spans="1:5" ht="30">
      <c r="A793" s="135" t="s">
        <v>1600</v>
      </c>
      <c r="B793" s="145" t="s">
        <v>1601</v>
      </c>
      <c r="C793" s="150" t="s">
        <v>15</v>
      </c>
      <c r="D793" s="177">
        <v>136.60069274902344</v>
      </c>
      <c r="E793" s="188">
        <v>136.59982299804687</v>
      </c>
    </row>
    <row r="794" spans="1:5" ht="30">
      <c r="A794" s="135" t="s">
        <v>1099</v>
      </c>
      <c r="B794" s="145" t="s">
        <v>1602</v>
      </c>
      <c r="C794" s="150"/>
      <c r="D794" s="171">
        <v>1</v>
      </c>
      <c r="E794" s="182">
        <v>1</v>
      </c>
    </row>
    <row r="795" spans="1:5" ht="30">
      <c r="A795" s="135" t="s">
        <v>1603</v>
      </c>
      <c r="B795" s="145" t="s">
        <v>1604</v>
      </c>
      <c r="C795" s="150"/>
      <c r="D795" s="142" t="s">
        <v>1579</v>
      </c>
      <c r="E795" s="163" t="s">
        <v>1579</v>
      </c>
    </row>
    <row r="796" spans="1:5" ht="30">
      <c r="A796" s="135" t="s">
        <v>1605</v>
      </c>
      <c r="B796" s="145" t="s">
        <v>1606</v>
      </c>
      <c r="C796" s="150" t="s">
        <v>15</v>
      </c>
      <c r="D796" s="177">
        <v>395.07418823242187</v>
      </c>
      <c r="E796" s="188">
        <v>395.0699462890625</v>
      </c>
    </row>
    <row r="797" spans="1:5" ht="30">
      <c r="A797" s="135" t="s">
        <v>1101</v>
      </c>
      <c r="B797" s="145" t="s">
        <v>1607</v>
      </c>
      <c r="C797" s="150"/>
      <c r="D797" s="171">
        <v>1</v>
      </c>
      <c r="E797" s="182">
        <v>1</v>
      </c>
    </row>
    <row r="798" spans="1:5" ht="30">
      <c r="A798" s="135" t="s">
        <v>1608</v>
      </c>
      <c r="B798" s="145" t="s">
        <v>1609</v>
      </c>
      <c r="C798" s="150"/>
      <c r="D798" s="142" t="s">
        <v>1579</v>
      </c>
      <c r="E798" s="163" t="s">
        <v>1579</v>
      </c>
    </row>
    <row r="799" spans="1:5" ht="30">
      <c r="A799" s="135" t="s">
        <v>1610</v>
      </c>
      <c r="B799" s="145" t="s">
        <v>1611</v>
      </c>
      <c r="C799" s="150" t="s">
        <v>15</v>
      </c>
      <c r="D799" s="177">
        <v>136.60069274902344</v>
      </c>
      <c r="E799" s="188">
        <v>136.59982299804687</v>
      </c>
    </row>
    <row r="800" spans="1:5" ht="30">
      <c r="A800" s="135" t="s">
        <v>1103</v>
      </c>
      <c r="B800" s="145" t="s">
        <v>1612</v>
      </c>
      <c r="C800" s="150"/>
      <c r="D800" s="171">
        <v>1</v>
      </c>
      <c r="E800" s="182">
        <v>1</v>
      </c>
    </row>
    <row r="801" spans="1:5" ht="30">
      <c r="A801" s="135" t="s">
        <v>1613</v>
      </c>
      <c r="B801" s="145" t="s">
        <v>1614</v>
      </c>
      <c r="C801" s="150"/>
      <c r="D801" s="142" t="s">
        <v>1579</v>
      </c>
      <c r="E801" s="163" t="s">
        <v>1579</v>
      </c>
    </row>
    <row r="802" spans="1:5" ht="30">
      <c r="A802" s="135" t="s">
        <v>1615</v>
      </c>
      <c r="B802" s="145" t="s">
        <v>1616</v>
      </c>
      <c r="C802" s="150" t="s">
        <v>15</v>
      </c>
      <c r="D802" s="173">
        <v>7354.89208984375</v>
      </c>
      <c r="E802" s="184">
        <v>7354.8505859375</v>
      </c>
    </row>
    <row r="803" spans="1:5" ht="30">
      <c r="A803" s="135" t="s">
        <v>1105</v>
      </c>
      <c r="B803" s="145" t="s">
        <v>1617</v>
      </c>
      <c r="C803" s="150"/>
      <c r="D803" s="171">
        <v>1</v>
      </c>
      <c r="E803" s="182">
        <v>1</v>
      </c>
    </row>
    <row r="804" spans="1:5" ht="30">
      <c r="A804" s="135" t="s">
        <v>1618</v>
      </c>
      <c r="B804" s="145" t="s">
        <v>1619</v>
      </c>
      <c r="C804" s="150"/>
      <c r="D804" s="142" t="s">
        <v>1579</v>
      </c>
      <c r="E804" s="163" t="s">
        <v>1579</v>
      </c>
    </row>
    <row r="805" spans="1:5">
      <c r="A805" s="135" t="s">
        <v>1620</v>
      </c>
      <c r="B805" s="145" t="s">
        <v>1621</v>
      </c>
      <c r="C805" s="150" t="s">
        <v>15</v>
      </c>
      <c r="D805" s="177">
        <v>299.78924560546875</v>
      </c>
      <c r="E805" s="188">
        <v>299.78924560546875</v>
      </c>
    </row>
    <row r="806" spans="1:5" ht="30">
      <c r="A806" s="135" t="s">
        <v>1107</v>
      </c>
      <c r="B806" s="145" t="s">
        <v>1622</v>
      </c>
      <c r="C806" s="150"/>
      <c r="D806" s="171">
        <v>1</v>
      </c>
      <c r="E806" s="182">
        <v>1</v>
      </c>
    </row>
    <row r="807" spans="1:5">
      <c r="A807" s="135" t="s">
        <v>1623</v>
      </c>
      <c r="B807" s="145" t="s">
        <v>1624</v>
      </c>
      <c r="C807" s="150"/>
      <c r="D807" s="142" t="s">
        <v>1579</v>
      </c>
      <c r="E807" s="163" t="s">
        <v>1579</v>
      </c>
    </row>
    <row r="808" spans="1:5">
      <c r="A808" s="135" t="s">
        <v>1625</v>
      </c>
      <c r="B808" s="145" t="s">
        <v>1626</v>
      </c>
      <c r="C808" s="150" t="s">
        <v>15</v>
      </c>
      <c r="D808" s="177">
        <v>473.6234130859375</v>
      </c>
      <c r="E808" s="188">
        <v>473.6234130859375</v>
      </c>
    </row>
    <row r="809" spans="1:5" ht="30">
      <c r="A809" s="135" t="s">
        <v>1109</v>
      </c>
      <c r="B809" s="145" t="s">
        <v>1627</v>
      </c>
      <c r="C809" s="150"/>
      <c r="D809" s="171">
        <v>1</v>
      </c>
      <c r="E809" s="182">
        <v>1</v>
      </c>
    </row>
    <row r="810" spans="1:5">
      <c r="A810" s="135" t="s">
        <v>1628</v>
      </c>
      <c r="B810" s="145" t="s">
        <v>1629</v>
      </c>
      <c r="C810" s="150"/>
      <c r="D810" s="142" t="s">
        <v>1579</v>
      </c>
      <c r="E810" s="163" t="s">
        <v>1579</v>
      </c>
    </row>
    <row r="811" spans="1:5">
      <c r="A811" s="135" t="s">
        <v>1630</v>
      </c>
      <c r="B811" s="145" t="s">
        <v>1631</v>
      </c>
      <c r="C811" s="150" t="s">
        <v>15</v>
      </c>
      <c r="D811" s="177">
        <v>299.78924560546875</v>
      </c>
      <c r="E811" s="188">
        <v>299.78924560546875</v>
      </c>
    </row>
    <row r="812" spans="1:5" ht="30">
      <c r="A812" s="135" t="s">
        <v>1111</v>
      </c>
      <c r="B812" s="145" t="s">
        <v>1632</v>
      </c>
      <c r="C812" s="150"/>
      <c r="D812" s="171">
        <v>1</v>
      </c>
      <c r="E812" s="182">
        <v>1</v>
      </c>
    </row>
    <row r="813" spans="1:5">
      <c r="A813" s="135" t="s">
        <v>1633</v>
      </c>
      <c r="B813" s="145" t="s">
        <v>1634</v>
      </c>
      <c r="C813" s="150"/>
      <c r="D813" s="142" t="s">
        <v>1579</v>
      </c>
      <c r="E813" s="163" t="s">
        <v>1579</v>
      </c>
    </row>
    <row r="814" spans="1:5">
      <c r="A814" s="135" t="s">
        <v>1635</v>
      </c>
      <c r="B814" s="145" t="s">
        <v>1636</v>
      </c>
      <c r="C814" s="150"/>
      <c r="D814" s="142" t="s">
        <v>1637</v>
      </c>
      <c r="E814" s="163" t="s">
        <v>1637</v>
      </c>
    </row>
    <row r="815" spans="1:5">
      <c r="A815" s="135" t="s">
        <v>1638</v>
      </c>
      <c r="B815" s="145" t="s">
        <v>1639</v>
      </c>
      <c r="C815" s="150"/>
      <c r="D815" s="142" t="s">
        <v>1640</v>
      </c>
      <c r="E815" s="163" t="s">
        <v>1640</v>
      </c>
    </row>
    <row r="816" spans="1:5">
      <c r="A816" s="135" t="s">
        <v>1641</v>
      </c>
      <c r="B816" s="145" t="s">
        <v>1642</v>
      </c>
      <c r="C816" s="150" t="s">
        <v>50</v>
      </c>
      <c r="D816" s="171">
        <v>7.070000171661377</v>
      </c>
      <c r="E816" s="182">
        <v>7.070000171661377</v>
      </c>
    </row>
    <row r="817" spans="1:5">
      <c r="A817" s="135" t="s">
        <v>1643</v>
      </c>
      <c r="B817" s="145" t="s">
        <v>1644</v>
      </c>
      <c r="C817" s="150" t="s">
        <v>42</v>
      </c>
      <c r="D817" s="177">
        <v>165.35450744628906</v>
      </c>
      <c r="E817" s="188">
        <v>165.35450744628906</v>
      </c>
    </row>
    <row r="818" spans="1:5">
      <c r="A818" s="135" t="s">
        <v>1645</v>
      </c>
      <c r="B818" s="145" t="s">
        <v>1646</v>
      </c>
      <c r="C818" s="150" t="s">
        <v>50</v>
      </c>
      <c r="D818" s="172">
        <v>13.051798820495605</v>
      </c>
      <c r="E818" s="183">
        <v>13.051798820495605</v>
      </c>
    </row>
    <row r="819" spans="1:5">
      <c r="A819" s="135" t="s">
        <v>1647</v>
      </c>
      <c r="B819" s="145" t="s">
        <v>1648</v>
      </c>
      <c r="C819" s="150" t="s">
        <v>42</v>
      </c>
      <c r="D819" s="177">
        <v>151.63278198242187</v>
      </c>
      <c r="E819" s="188">
        <v>151.63278198242187</v>
      </c>
    </row>
    <row r="820" spans="1:5">
      <c r="A820" s="135" t="s">
        <v>1649</v>
      </c>
      <c r="B820" s="145" t="s">
        <v>1650</v>
      </c>
      <c r="C820" s="150" t="s">
        <v>368</v>
      </c>
      <c r="D820" s="177">
        <v>639.705810546875</v>
      </c>
      <c r="E820" s="188">
        <v>639.705810546875</v>
      </c>
    </row>
    <row r="821" spans="1:5">
      <c r="A821" s="135" t="s">
        <v>1651</v>
      </c>
      <c r="B821" s="145" t="s">
        <v>1652</v>
      </c>
      <c r="C821" s="150" t="s">
        <v>20</v>
      </c>
      <c r="D821" s="177">
        <v>857.53863525390625</v>
      </c>
      <c r="E821" s="188">
        <v>857.53863525390625</v>
      </c>
    </row>
    <row r="822" spans="1:5" ht="30">
      <c r="A822" s="135" t="s">
        <v>1653</v>
      </c>
      <c r="B822" s="145" t="s">
        <v>1654</v>
      </c>
      <c r="C822" s="150" t="s">
        <v>50</v>
      </c>
      <c r="D822" s="171">
        <v>5.9817981719970703</v>
      </c>
      <c r="E822" s="182">
        <v>5.9817981719970703</v>
      </c>
    </row>
    <row r="823" spans="1:5">
      <c r="A823" s="135" t="s">
        <v>1655</v>
      </c>
      <c r="B823" s="145" t="s">
        <v>1656</v>
      </c>
      <c r="C823" s="150" t="s">
        <v>50</v>
      </c>
      <c r="D823" s="171">
        <v>7.070000171661377</v>
      </c>
      <c r="E823" s="182">
        <v>7.070000171661377</v>
      </c>
    </row>
    <row r="824" spans="1:5" ht="30">
      <c r="A824" s="135" t="s">
        <v>1657</v>
      </c>
      <c r="B824" s="145" t="s">
        <v>1658</v>
      </c>
      <c r="C824" s="150" t="s">
        <v>42</v>
      </c>
      <c r="D824" s="177">
        <v>346.10415649414062</v>
      </c>
      <c r="E824" s="188">
        <v>346.10415649414062</v>
      </c>
    </row>
    <row r="825" spans="1:5">
      <c r="A825" s="135" t="s">
        <v>1659</v>
      </c>
      <c r="B825" s="145" t="s">
        <v>1660</v>
      </c>
      <c r="C825" s="150" t="s">
        <v>368</v>
      </c>
      <c r="D825" s="173">
        <v>3155.833984375</v>
      </c>
      <c r="E825" s="184">
        <v>3155.833984375</v>
      </c>
    </row>
    <row r="826" spans="1:5">
      <c r="A826" s="135" t="s">
        <v>1661</v>
      </c>
      <c r="B826" s="145" t="s">
        <v>1662</v>
      </c>
      <c r="C826" s="150" t="s">
        <v>20</v>
      </c>
      <c r="D826" s="172">
        <v>18.233966827392578</v>
      </c>
      <c r="E826" s="183">
        <v>18.233966827392578</v>
      </c>
    </row>
    <row r="827" spans="1:5">
      <c r="A827" s="135" t="s">
        <v>1663</v>
      </c>
      <c r="B827" s="145" t="s">
        <v>1664</v>
      </c>
      <c r="C827" s="150" t="s">
        <v>50</v>
      </c>
      <c r="D827" s="172">
        <v>18.189996719360352</v>
      </c>
      <c r="E827" s="183">
        <v>18.189996719360352</v>
      </c>
    </row>
    <row r="828" spans="1:5">
      <c r="A828" s="135" t="s">
        <v>1665</v>
      </c>
      <c r="B828" s="145" t="s">
        <v>1666</v>
      </c>
      <c r="C828" s="150" t="s">
        <v>42</v>
      </c>
      <c r="D828" s="177">
        <v>174.57550048828125</v>
      </c>
      <c r="E828" s="188">
        <v>174.57550048828125</v>
      </c>
    </row>
    <row r="829" spans="1:5">
      <c r="A829" s="135" t="s">
        <v>1667</v>
      </c>
      <c r="B829" s="145" t="s">
        <v>1668</v>
      </c>
      <c r="C829" s="150" t="s">
        <v>368</v>
      </c>
      <c r="D829" s="177">
        <v>739.6856689453125</v>
      </c>
      <c r="E829" s="188">
        <v>739.6856689453125</v>
      </c>
    </row>
    <row r="830" spans="1:5">
      <c r="A830" s="135" t="s">
        <v>1669</v>
      </c>
      <c r="B830" s="145" t="s">
        <v>1670</v>
      </c>
      <c r="C830" s="150" t="s">
        <v>20</v>
      </c>
      <c r="D830" s="177">
        <v>146.08061218261719</v>
      </c>
      <c r="E830" s="188">
        <v>146.08061218261719</v>
      </c>
    </row>
    <row r="831" spans="1:5">
      <c r="A831" s="135" t="s">
        <v>1671</v>
      </c>
      <c r="B831" s="145" t="s">
        <v>1672</v>
      </c>
      <c r="C831" s="150" t="s">
        <v>50</v>
      </c>
      <c r="D831" s="172">
        <v>13.051798820495605</v>
      </c>
      <c r="E831" s="183">
        <v>13.051798820495605</v>
      </c>
    </row>
    <row r="832" spans="1:5">
      <c r="A832" s="135" t="s">
        <v>1673</v>
      </c>
      <c r="B832" s="145" t="s">
        <v>1674</v>
      </c>
      <c r="C832" s="150" t="s">
        <v>42</v>
      </c>
      <c r="D832" s="177">
        <v>165.29991149902344</v>
      </c>
      <c r="E832" s="188">
        <v>165.29991149902344</v>
      </c>
    </row>
    <row r="833" spans="1:5">
      <c r="A833" s="135" t="s">
        <v>1675</v>
      </c>
      <c r="B833" s="145" t="s">
        <v>1676</v>
      </c>
      <c r="C833" s="150" t="s">
        <v>368</v>
      </c>
      <c r="D833" s="177">
        <v>698.89642333984375</v>
      </c>
      <c r="E833" s="188">
        <v>698.89642333984375</v>
      </c>
    </row>
    <row r="834" spans="1:5">
      <c r="A834" s="135" t="s">
        <v>1677</v>
      </c>
      <c r="B834" s="145" t="s">
        <v>1678</v>
      </c>
      <c r="C834" s="150" t="s">
        <v>20</v>
      </c>
      <c r="D834" s="176">
        <v>1021.853271484375</v>
      </c>
      <c r="E834" s="187">
        <v>1021.853271484375</v>
      </c>
    </row>
    <row r="835" spans="1:5" ht="30">
      <c r="A835" s="135" t="s">
        <v>1679</v>
      </c>
      <c r="B835" s="145" t="s">
        <v>1680</v>
      </c>
      <c r="C835" s="150" t="s">
        <v>50</v>
      </c>
      <c r="D835" s="171">
        <v>5.9817981719970703</v>
      </c>
      <c r="E835" s="182">
        <v>5.9817981719970703</v>
      </c>
    </row>
    <row r="836" spans="1:5">
      <c r="A836" s="135" t="s">
        <v>1681</v>
      </c>
      <c r="B836" s="145" t="s">
        <v>1682</v>
      </c>
      <c r="C836" s="150" t="s">
        <v>50</v>
      </c>
      <c r="D836" s="178">
        <v>8.6502611637115479E-2</v>
      </c>
      <c r="E836" s="189">
        <v>8.6502611637115479E-2</v>
      </c>
    </row>
    <row r="837" spans="1:5" ht="30">
      <c r="A837" s="135" t="s">
        <v>1683</v>
      </c>
      <c r="B837" s="145" t="s">
        <v>1684</v>
      </c>
      <c r="C837" s="150" t="s">
        <v>42</v>
      </c>
      <c r="D837" s="172">
        <v>43.000003814697266</v>
      </c>
      <c r="E837" s="183">
        <v>43.000003814697266</v>
      </c>
    </row>
    <row r="838" spans="1:5">
      <c r="A838" s="135" t="s">
        <v>1685</v>
      </c>
      <c r="B838" s="145" t="s">
        <v>1686</v>
      </c>
      <c r="C838" s="150" t="s">
        <v>15</v>
      </c>
      <c r="D838" s="176">
        <v>1159.8505859375</v>
      </c>
      <c r="E838" s="187">
        <v>1159.8505859375</v>
      </c>
    </row>
    <row r="839" spans="1:5" ht="30">
      <c r="A839" s="135" t="s">
        <v>1687</v>
      </c>
      <c r="B839" s="145" t="s">
        <v>1688</v>
      </c>
      <c r="C839" s="150" t="s">
        <v>15</v>
      </c>
      <c r="D839" s="176">
        <v>1146.8353271484375</v>
      </c>
      <c r="E839" s="187">
        <v>1146.8353271484375</v>
      </c>
    </row>
    <row r="840" spans="1:5" ht="30">
      <c r="A840" s="135" t="s">
        <v>1689</v>
      </c>
      <c r="B840" s="145" t="s">
        <v>1690</v>
      </c>
      <c r="C840" s="150" t="s">
        <v>15</v>
      </c>
      <c r="D840" s="172">
        <v>13.01530647277832</v>
      </c>
      <c r="E840" s="183">
        <v>13.01530647277832</v>
      </c>
    </row>
    <row r="841" spans="1:5" ht="30">
      <c r="A841" s="135" t="s">
        <v>1691</v>
      </c>
      <c r="B841" s="145" t="s">
        <v>1692</v>
      </c>
      <c r="C841" s="150" t="s">
        <v>42</v>
      </c>
      <c r="D841" s="171">
        <v>9.9787225723266602</v>
      </c>
      <c r="E841" s="182">
        <v>9.9787225723266602</v>
      </c>
    </row>
    <row r="842" spans="1:5">
      <c r="A842" s="135" t="s">
        <v>1693</v>
      </c>
      <c r="B842" s="145" t="s">
        <v>1694</v>
      </c>
      <c r="C842" s="150" t="s">
        <v>42</v>
      </c>
      <c r="D842" s="171">
        <v>3.0000009536743164</v>
      </c>
      <c r="E842" s="182">
        <v>3.0000009536743164</v>
      </c>
    </row>
    <row r="843" spans="1:5">
      <c r="A843" s="135" t="s">
        <v>1695</v>
      </c>
      <c r="B843" s="145" t="s">
        <v>1696</v>
      </c>
      <c r="C843" s="150" t="s">
        <v>42</v>
      </c>
      <c r="D843" s="171">
        <v>5</v>
      </c>
      <c r="E843" s="182">
        <v>5</v>
      </c>
    </row>
    <row r="844" spans="1:5" ht="30">
      <c r="A844" s="135" t="s">
        <v>1697</v>
      </c>
      <c r="B844" s="145" t="s">
        <v>1698</v>
      </c>
      <c r="C844" s="150" t="s">
        <v>1699</v>
      </c>
      <c r="D844" s="176">
        <v>1870.695556640625</v>
      </c>
      <c r="E844" s="187">
        <v>1870.695556640625</v>
      </c>
    </row>
    <row r="845" spans="1:5" ht="30">
      <c r="A845" s="135" t="s">
        <v>1700</v>
      </c>
      <c r="B845" s="145" t="s">
        <v>1701</v>
      </c>
      <c r="C845" s="150" t="s">
        <v>50</v>
      </c>
      <c r="D845" s="174">
        <v>0</v>
      </c>
      <c r="E845" s="185">
        <v>0</v>
      </c>
    </row>
    <row r="846" spans="1:5">
      <c r="A846" s="135" t="s">
        <v>1702</v>
      </c>
      <c r="B846" s="145" t="s">
        <v>1703</v>
      </c>
      <c r="C846" s="150" t="s">
        <v>39</v>
      </c>
      <c r="D846" s="174">
        <v>0</v>
      </c>
      <c r="E846" s="185">
        <v>0</v>
      </c>
    </row>
    <row r="847" spans="1:5">
      <c r="A847" s="135" t="s">
        <v>1704</v>
      </c>
      <c r="B847" s="145" t="s">
        <v>1705</v>
      </c>
      <c r="C847" s="150" t="s">
        <v>39</v>
      </c>
      <c r="D847" s="174">
        <v>0</v>
      </c>
      <c r="E847" s="185">
        <v>0</v>
      </c>
    </row>
    <row r="848" spans="1:5">
      <c r="A848" s="135" t="s">
        <v>1706</v>
      </c>
      <c r="B848" s="145" t="s">
        <v>1707</v>
      </c>
      <c r="C848" s="150" t="s">
        <v>39</v>
      </c>
      <c r="D848" s="174">
        <v>0</v>
      </c>
      <c r="E848" s="185">
        <v>0</v>
      </c>
    </row>
    <row r="849" spans="1:5" ht="30">
      <c r="A849" s="135" t="s">
        <v>1708</v>
      </c>
      <c r="B849" s="145" t="s">
        <v>1709</v>
      </c>
      <c r="C849" s="150" t="s">
        <v>39</v>
      </c>
      <c r="D849" s="174">
        <v>0</v>
      </c>
      <c r="E849" s="185">
        <v>0</v>
      </c>
    </row>
    <row r="850" spans="1:5">
      <c r="A850" s="135" t="s">
        <v>1710</v>
      </c>
      <c r="B850" s="145" t="s">
        <v>1711</v>
      </c>
      <c r="C850" s="150" t="s">
        <v>1712</v>
      </c>
      <c r="D850" s="174">
        <v>0</v>
      </c>
      <c r="E850" s="185">
        <v>0</v>
      </c>
    </row>
    <row r="851" spans="1:5" ht="30">
      <c r="A851" s="135" t="s">
        <v>1713</v>
      </c>
      <c r="B851" s="145" t="s">
        <v>1714</v>
      </c>
      <c r="C851" s="150" t="s">
        <v>1712</v>
      </c>
      <c r="D851" s="174">
        <v>0</v>
      </c>
      <c r="E851" s="185">
        <v>0</v>
      </c>
    </row>
    <row r="852" spans="1:5" ht="30">
      <c r="A852" s="135" t="s">
        <v>1715</v>
      </c>
      <c r="B852" s="145" t="s">
        <v>1716</v>
      </c>
      <c r="C852" s="150" t="s">
        <v>1383</v>
      </c>
      <c r="D852" s="174">
        <v>0</v>
      </c>
      <c r="E852" s="185">
        <v>0</v>
      </c>
    </row>
    <row r="853" spans="1:5" ht="30">
      <c r="A853" s="135" t="s">
        <v>1717</v>
      </c>
      <c r="B853" s="145" t="s">
        <v>1718</v>
      </c>
      <c r="C853" s="150"/>
      <c r="D853" s="142" t="s">
        <v>1719</v>
      </c>
      <c r="E853" s="163" t="s">
        <v>1719</v>
      </c>
    </row>
    <row r="854" spans="1:5" ht="30">
      <c r="A854" s="135" t="s">
        <v>1720</v>
      </c>
      <c r="B854" s="145" t="s">
        <v>1721</v>
      </c>
      <c r="C854" s="150" t="s">
        <v>71</v>
      </c>
      <c r="D854" s="171">
        <v>4.9813203811645508</v>
      </c>
      <c r="E854" s="182">
        <v>4.9813203811645508</v>
      </c>
    </row>
    <row r="855" spans="1:5" ht="30">
      <c r="A855" s="135" t="s">
        <v>1722</v>
      </c>
      <c r="B855" s="145" t="s">
        <v>1723</v>
      </c>
      <c r="C855" s="150" t="s">
        <v>42</v>
      </c>
      <c r="D855" s="171">
        <v>1.0000016689300537</v>
      </c>
      <c r="E855" s="182">
        <v>1.0000016689300537</v>
      </c>
    </row>
    <row r="856" spans="1:5" ht="30">
      <c r="A856" s="135" t="s">
        <v>1724</v>
      </c>
      <c r="B856" s="145" t="s">
        <v>1725</v>
      </c>
      <c r="C856" s="150" t="s">
        <v>15</v>
      </c>
      <c r="D856" s="177">
        <v>106.54660034179687</v>
      </c>
      <c r="E856" s="188">
        <v>106.54595184326172</v>
      </c>
    </row>
    <row r="857" spans="1:5" ht="30">
      <c r="A857" s="135" t="s">
        <v>1726</v>
      </c>
      <c r="B857" s="145" t="s">
        <v>1727</v>
      </c>
      <c r="C857" s="150"/>
      <c r="D857" s="142" t="s">
        <v>1719</v>
      </c>
      <c r="E857" s="163" t="s">
        <v>1719</v>
      </c>
    </row>
    <row r="858" spans="1:5" ht="30">
      <c r="A858" s="135" t="s">
        <v>1728</v>
      </c>
      <c r="B858" s="145" t="s">
        <v>1729</v>
      </c>
      <c r="C858" s="150" t="s">
        <v>71</v>
      </c>
      <c r="D858" s="171">
        <v>4.9813203811645508</v>
      </c>
      <c r="E858" s="182">
        <v>4.9813203811645508</v>
      </c>
    </row>
    <row r="859" spans="1:5" ht="30">
      <c r="A859" s="135" t="s">
        <v>1730</v>
      </c>
      <c r="B859" s="145" t="s">
        <v>1731</v>
      </c>
      <c r="C859" s="150" t="s">
        <v>42</v>
      </c>
      <c r="D859" s="171">
        <v>1.1111111640930176</v>
      </c>
      <c r="E859" s="182">
        <v>1.1111111640930176</v>
      </c>
    </row>
    <row r="860" spans="1:5" ht="30">
      <c r="A860" s="135" t="s">
        <v>1732</v>
      </c>
      <c r="B860" s="145" t="s">
        <v>1733</v>
      </c>
      <c r="C860" s="150" t="s">
        <v>15</v>
      </c>
      <c r="D860" s="177">
        <v>565.35528564453125</v>
      </c>
      <c r="E860" s="188">
        <v>565.3514404296875</v>
      </c>
    </row>
    <row r="861" spans="1:5" ht="30">
      <c r="A861" s="135" t="s">
        <v>1734</v>
      </c>
      <c r="B861" s="145" t="s">
        <v>1735</v>
      </c>
      <c r="C861" s="150"/>
      <c r="D861" s="142" t="s">
        <v>1719</v>
      </c>
      <c r="E861" s="163" t="s">
        <v>1719</v>
      </c>
    </row>
    <row r="862" spans="1:5" ht="30">
      <c r="A862" s="135" t="s">
        <v>1736</v>
      </c>
      <c r="B862" s="145" t="s">
        <v>1737</v>
      </c>
      <c r="C862" s="150" t="s">
        <v>71</v>
      </c>
      <c r="D862" s="171">
        <v>4.9813203811645508</v>
      </c>
      <c r="E862" s="182">
        <v>4.9813203811645508</v>
      </c>
    </row>
    <row r="863" spans="1:5" ht="30">
      <c r="A863" s="135" t="s">
        <v>1738</v>
      </c>
      <c r="B863" s="145" t="s">
        <v>1739</v>
      </c>
      <c r="C863" s="150" t="s">
        <v>42</v>
      </c>
      <c r="D863" s="171">
        <v>1.0000016689300537</v>
      </c>
      <c r="E863" s="182">
        <v>1.0000016689300537</v>
      </c>
    </row>
    <row r="864" spans="1:5" ht="30">
      <c r="A864" s="135" t="s">
        <v>1740</v>
      </c>
      <c r="B864" s="145" t="s">
        <v>1741</v>
      </c>
      <c r="C864" s="150" t="s">
        <v>15</v>
      </c>
      <c r="D864" s="177">
        <v>319.12124633789062</v>
      </c>
      <c r="E864" s="188">
        <v>319.1177978515625</v>
      </c>
    </row>
    <row r="865" spans="1:5" ht="30">
      <c r="A865" s="135" t="s">
        <v>1742</v>
      </c>
      <c r="B865" s="145" t="s">
        <v>1743</v>
      </c>
      <c r="C865" s="150"/>
      <c r="D865" s="142" t="s">
        <v>1637</v>
      </c>
      <c r="E865" s="163" t="s">
        <v>1637</v>
      </c>
    </row>
    <row r="866" spans="1:5" ht="30">
      <c r="A866" s="135" t="s">
        <v>1744</v>
      </c>
      <c r="B866" s="145" t="s">
        <v>1745</v>
      </c>
      <c r="C866" s="150" t="s">
        <v>20</v>
      </c>
      <c r="D866" s="177">
        <v>828.05322265625</v>
      </c>
      <c r="E866" s="188">
        <v>828.05322265625</v>
      </c>
    </row>
    <row r="867" spans="1:5" ht="30">
      <c r="A867" s="135" t="s">
        <v>1746</v>
      </c>
      <c r="B867" s="145" t="s">
        <v>1747</v>
      </c>
      <c r="C867" s="150" t="s">
        <v>50</v>
      </c>
      <c r="D867" s="177">
        <v>169.84320068359375</v>
      </c>
      <c r="E867" s="188">
        <v>169.84320068359375</v>
      </c>
    </row>
    <row r="868" spans="1:5" ht="30">
      <c r="A868" s="135" t="s">
        <v>1748</v>
      </c>
      <c r="B868" s="145" t="s">
        <v>1749</v>
      </c>
      <c r="C868" s="150" t="s">
        <v>368</v>
      </c>
      <c r="D868" s="176">
        <v>1158.5108642578125</v>
      </c>
      <c r="E868" s="187">
        <v>1158.5108642578125</v>
      </c>
    </row>
    <row r="869" spans="1:5" ht="30">
      <c r="A869" s="135" t="s">
        <v>1750</v>
      </c>
      <c r="B869" s="145" t="s">
        <v>1751</v>
      </c>
      <c r="C869" s="150" t="s">
        <v>42</v>
      </c>
      <c r="D869" s="177">
        <v>265.1060791015625</v>
      </c>
      <c r="E869" s="188">
        <v>265.1060791015625</v>
      </c>
    </row>
    <row r="870" spans="1:5" ht="30">
      <c r="A870" s="135" t="s">
        <v>1752</v>
      </c>
      <c r="B870" s="145" t="s">
        <v>1753</v>
      </c>
      <c r="C870" s="150" t="s">
        <v>20</v>
      </c>
      <c r="D870" s="177">
        <v>828.05322265625</v>
      </c>
      <c r="E870" s="188">
        <v>828.05322265625</v>
      </c>
    </row>
    <row r="871" spans="1:5" ht="30">
      <c r="A871" s="135" t="s">
        <v>1754</v>
      </c>
      <c r="B871" s="145" t="s">
        <v>1755</v>
      </c>
      <c r="C871" s="150" t="s">
        <v>50</v>
      </c>
      <c r="D871" s="177">
        <v>168.16159057617187</v>
      </c>
      <c r="E871" s="188">
        <v>168.16159057617187</v>
      </c>
    </row>
    <row r="872" spans="1:5" ht="30">
      <c r="A872" s="135" t="s">
        <v>1756</v>
      </c>
      <c r="B872" s="145" t="s">
        <v>1757</v>
      </c>
      <c r="C872" s="150" t="s">
        <v>42</v>
      </c>
      <c r="D872" s="177">
        <v>310</v>
      </c>
      <c r="E872" s="188">
        <v>310</v>
      </c>
    </row>
    <row r="873" spans="1:5" ht="30">
      <c r="A873" s="135" t="s">
        <v>1758</v>
      </c>
      <c r="B873" s="145" t="s">
        <v>1759</v>
      </c>
      <c r="C873" s="150" t="s">
        <v>368</v>
      </c>
      <c r="D873" s="176">
        <v>1391.932861328125</v>
      </c>
      <c r="E873" s="187">
        <v>1391.932861328125</v>
      </c>
    </row>
    <row r="874" spans="1:5" ht="30">
      <c r="A874" s="135" t="s">
        <v>1760</v>
      </c>
      <c r="B874" s="145" t="s">
        <v>1761</v>
      </c>
      <c r="C874" s="150" t="s">
        <v>20</v>
      </c>
      <c r="D874" s="176">
        <v>1494.068359375</v>
      </c>
      <c r="E874" s="187">
        <v>1494.05810546875</v>
      </c>
    </row>
    <row r="875" spans="1:5" ht="30">
      <c r="A875" s="135" t="s">
        <v>1762</v>
      </c>
      <c r="B875" s="145" t="s">
        <v>1763</v>
      </c>
      <c r="C875" s="150" t="s">
        <v>20</v>
      </c>
      <c r="D875" s="171">
        <v>8.9523487091064453</v>
      </c>
      <c r="E875" s="182">
        <v>8.9523172378540039</v>
      </c>
    </row>
    <row r="876" spans="1:5" ht="30">
      <c r="A876" s="135" t="s">
        <v>1764</v>
      </c>
      <c r="B876" s="145" t="s">
        <v>1765</v>
      </c>
      <c r="C876" s="150" t="s">
        <v>42</v>
      </c>
      <c r="D876" s="177">
        <v>526.38958740234375</v>
      </c>
      <c r="E876" s="188">
        <v>526.38433837890625</v>
      </c>
    </row>
    <row r="877" spans="1:5" ht="30">
      <c r="A877" s="135" t="s">
        <v>1766</v>
      </c>
      <c r="B877" s="145" t="s">
        <v>1767</v>
      </c>
      <c r="C877" s="150" t="s">
        <v>42</v>
      </c>
      <c r="D877" s="177">
        <v>413.36929321289062</v>
      </c>
      <c r="E877" s="188">
        <v>413.36285400390625</v>
      </c>
    </row>
    <row r="878" spans="1:5" ht="30">
      <c r="A878" s="135" t="s">
        <v>1768</v>
      </c>
      <c r="B878" s="145" t="s">
        <v>1769</v>
      </c>
      <c r="C878" s="150" t="s">
        <v>42</v>
      </c>
      <c r="D878" s="172">
        <v>54.173263549804688</v>
      </c>
      <c r="E878" s="183">
        <v>54.172786712646484</v>
      </c>
    </row>
    <row r="879" spans="1:5" ht="30">
      <c r="A879" s="135" t="s">
        <v>1770</v>
      </c>
      <c r="B879" s="145" t="s">
        <v>1771</v>
      </c>
      <c r="C879" s="150" t="s">
        <v>20</v>
      </c>
      <c r="D879" s="174">
        <v>0</v>
      </c>
      <c r="E879" s="185">
        <v>0</v>
      </c>
    </row>
    <row r="880" spans="1:5" ht="30">
      <c r="A880" s="135" t="s">
        <v>1772</v>
      </c>
      <c r="B880" s="145" t="s">
        <v>1773</v>
      </c>
      <c r="C880" s="150" t="s">
        <v>368</v>
      </c>
      <c r="D880" s="176">
        <v>2040.9459228515625</v>
      </c>
      <c r="E880" s="187">
        <v>2040.9459228515625</v>
      </c>
    </row>
    <row r="881" spans="1:5" ht="45">
      <c r="A881" s="135" t="s">
        <v>1774</v>
      </c>
      <c r="B881" s="145" t="s">
        <v>1775</v>
      </c>
      <c r="C881" s="150" t="s">
        <v>15</v>
      </c>
      <c r="D881" s="173">
        <v>53691.3515625</v>
      </c>
      <c r="E881" s="184">
        <v>53691.3515625</v>
      </c>
    </row>
    <row r="882" spans="1:5" ht="30">
      <c r="A882" s="135" t="s">
        <v>1776</v>
      </c>
      <c r="B882" s="145" t="s">
        <v>1777</v>
      </c>
      <c r="C882" s="150" t="s">
        <v>15</v>
      </c>
      <c r="D882" s="174">
        <v>0</v>
      </c>
      <c r="E882" s="185">
        <v>0</v>
      </c>
    </row>
    <row r="883" spans="1:5" ht="30">
      <c r="A883" s="135" t="s">
        <v>1778</v>
      </c>
      <c r="B883" s="145" t="s">
        <v>1779</v>
      </c>
      <c r="C883" s="150" t="s">
        <v>15</v>
      </c>
      <c r="D883" s="173">
        <v>53691.3515625</v>
      </c>
      <c r="E883" s="184">
        <v>53691.3515625</v>
      </c>
    </row>
    <row r="884" spans="1:5" ht="30">
      <c r="A884" s="135" t="s">
        <v>1780</v>
      </c>
      <c r="B884" s="145" t="s">
        <v>1781</v>
      </c>
      <c r="C884" s="150" t="s">
        <v>15</v>
      </c>
      <c r="D884" s="173">
        <v>3033.56103515625</v>
      </c>
      <c r="E884" s="184">
        <v>3033.56103515625</v>
      </c>
    </row>
    <row r="885" spans="1:5" ht="30">
      <c r="A885" s="135" t="s">
        <v>1782</v>
      </c>
      <c r="B885" s="145" t="s">
        <v>1783</v>
      </c>
      <c r="C885" s="150" t="s">
        <v>15</v>
      </c>
      <c r="D885" s="174">
        <v>0</v>
      </c>
      <c r="E885" s="185">
        <v>0</v>
      </c>
    </row>
    <row r="886" spans="1:5" ht="30">
      <c r="A886" s="135" t="s">
        <v>1784</v>
      </c>
      <c r="B886" s="145" t="s">
        <v>1785</v>
      </c>
      <c r="C886" s="150" t="s">
        <v>71</v>
      </c>
      <c r="D886" s="171">
        <v>2.4906601905822754</v>
      </c>
      <c r="E886" s="182">
        <v>2.4906601905822754</v>
      </c>
    </row>
    <row r="887" spans="1:5" ht="30">
      <c r="A887" s="135" t="s">
        <v>1786</v>
      </c>
      <c r="B887" s="145" t="s">
        <v>1787</v>
      </c>
      <c r="C887" s="150" t="s">
        <v>50</v>
      </c>
      <c r="D887" s="171">
        <v>1.6816145181655884</v>
      </c>
      <c r="E887" s="182">
        <v>1.6816145181655884</v>
      </c>
    </row>
    <row r="888" spans="1:5" ht="45">
      <c r="A888" s="135" t="s">
        <v>1788</v>
      </c>
      <c r="B888" s="145" t="s">
        <v>1789</v>
      </c>
      <c r="C888" s="150" t="s">
        <v>45</v>
      </c>
      <c r="D888" s="172">
        <v>99.680488586425781</v>
      </c>
      <c r="E888" s="183">
        <v>99.680488586425781</v>
      </c>
    </row>
    <row r="889" spans="1:5" ht="45">
      <c r="A889" s="135" t="s">
        <v>1790</v>
      </c>
      <c r="B889" s="145" t="s">
        <v>1791</v>
      </c>
      <c r="C889" s="150" t="s">
        <v>15</v>
      </c>
      <c r="D889" s="176">
        <v>1219.18310546875</v>
      </c>
      <c r="E889" s="187">
        <v>1219.1533203125</v>
      </c>
    </row>
    <row r="890" spans="1:5" ht="30">
      <c r="A890" s="135" t="s">
        <v>1792</v>
      </c>
      <c r="B890" s="145" t="s">
        <v>1793</v>
      </c>
      <c r="C890" s="150" t="s">
        <v>50</v>
      </c>
      <c r="D890" s="178">
        <v>0.98686367273330688</v>
      </c>
      <c r="E890" s="189">
        <v>0.98686385154724121</v>
      </c>
    </row>
    <row r="891" spans="1:5" ht="45">
      <c r="A891" s="135" t="s">
        <v>1794</v>
      </c>
      <c r="B891" s="145" t="s">
        <v>1795</v>
      </c>
      <c r="C891" s="150" t="s">
        <v>42</v>
      </c>
      <c r="D891" s="177">
        <v>152.15151977539062</v>
      </c>
      <c r="E891" s="188">
        <v>152.14552307128906</v>
      </c>
    </row>
    <row r="892" spans="1:5" ht="45">
      <c r="A892" s="135" t="s">
        <v>1796</v>
      </c>
      <c r="B892" s="145" t="s">
        <v>1797</v>
      </c>
      <c r="C892" s="150" t="s">
        <v>1798</v>
      </c>
      <c r="D892" s="173">
        <v>2076427.75</v>
      </c>
      <c r="E892" s="184">
        <v>2076380.625</v>
      </c>
    </row>
    <row r="893" spans="1:5" ht="30">
      <c r="A893" s="135" t="s">
        <v>1799</v>
      </c>
      <c r="B893" s="145" t="s">
        <v>1800</v>
      </c>
      <c r="C893" s="150" t="s">
        <v>20</v>
      </c>
      <c r="D893" s="176">
        <v>1673.2584228515625</v>
      </c>
      <c r="E893" s="187">
        <v>1673.2470703125</v>
      </c>
    </row>
    <row r="894" spans="1:5" ht="45">
      <c r="A894" s="135" t="s">
        <v>1801</v>
      </c>
      <c r="B894" s="145" t="s">
        <v>1802</v>
      </c>
      <c r="C894" s="150" t="s">
        <v>20</v>
      </c>
      <c r="D894" s="171">
        <v>8.9523487091064453</v>
      </c>
      <c r="E894" s="182">
        <v>8.9523172378540039</v>
      </c>
    </row>
    <row r="895" spans="1:5" ht="30">
      <c r="A895" s="135" t="s">
        <v>1803</v>
      </c>
      <c r="B895" s="145" t="s">
        <v>1804</v>
      </c>
      <c r="C895" s="150" t="s">
        <v>20</v>
      </c>
      <c r="D895" s="171">
        <v>8.9237451553344727</v>
      </c>
      <c r="E895" s="182">
        <v>8.9237136840820312</v>
      </c>
    </row>
    <row r="896" spans="1:5" ht="45">
      <c r="A896" s="135" t="s">
        <v>1805</v>
      </c>
      <c r="B896" s="145" t="s">
        <v>1806</v>
      </c>
      <c r="C896" s="150" t="s">
        <v>20</v>
      </c>
      <c r="D896" s="178">
        <v>2.8603503480553627E-2</v>
      </c>
      <c r="E896" s="189">
        <v>2.8603503480553627E-2</v>
      </c>
    </row>
    <row r="897" spans="1:5" ht="45">
      <c r="A897" s="135" t="s">
        <v>1807</v>
      </c>
      <c r="B897" s="145" t="s">
        <v>1808</v>
      </c>
      <c r="C897" s="150" t="s">
        <v>94</v>
      </c>
      <c r="D897" s="176">
        <v>2686.586669921875</v>
      </c>
      <c r="E897" s="187">
        <v>2686.58837890625</v>
      </c>
    </row>
    <row r="898" spans="1:5" ht="45">
      <c r="A898" s="135" t="s">
        <v>1809</v>
      </c>
      <c r="B898" s="145" t="s">
        <v>1810</v>
      </c>
      <c r="C898" s="150" t="s">
        <v>97</v>
      </c>
      <c r="D898" s="173">
        <v>7824.47216796875</v>
      </c>
      <c r="E898" s="184">
        <v>7824.47802734375</v>
      </c>
    </row>
    <row r="899" spans="1:5" ht="45">
      <c r="A899" s="135" t="s">
        <v>1811</v>
      </c>
      <c r="B899" s="145" t="s">
        <v>1812</v>
      </c>
      <c r="C899" s="150" t="s">
        <v>94</v>
      </c>
      <c r="D899" s="171">
        <v>8.5838699340820312</v>
      </c>
      <c r="E899" s="182">
        <v>8.5839052200317383</v>
      </c>
    </row>
    <row r="900" spans="1:5" ht="45">
      <c r="A900" s="135" t="s">
        <v>1813</v>
      </c>
      <c r="B900" s="145" t="s">
        <v>1814</v>
      </c>
      <c r="C900" s="150" t="s">
        <v>97</v>
      </c>
      <c r="D900" s="172">
        <v>24.999837875366211</v>
      </c>
      <c r="E900" s="183">
        <v>24.999946594238281</v>
      </c>
    </row>
    <row r="901" spans="1:5" ht="30">
      <c r="A901" s="135" t="s">
        <v>1815</v>
      </c>
      <c r="B901" s="145" t="s">
        <v>1816</v>
      </c>
      <c r="C901" s="150" t="s">
        <v>71</v>
      </c>
      <c r="D901" s="171">
        <v>8.0946455001831055</v>
      </c>
      <c r="E901" s="182">
        <v>8.0946455001831055</v>
      </c>
    </row>
    <row r="902" spans="1:5" ht="30">
      <c r="A902" s="135" t="s">
        <v>1817</v>
      </c>
      <c r="B902" s="145" t="s">
        <v>1818</v>
      </c>
      <c r="C902" s="150" t="s">
        <v>15</v>
      </c>
      <c r="D902" s="174">
        <v>0</v>
      </c>
      <c r="E902" s="185">
        <v>0</v>
      </c>
    </row>
    <row r="903" spans="1:5" ht="30">
      <c r="A903" s="135" t="s">
        <v>1819</v>
      </c>
      <c r="B903" s="145" t="s">
        <v>1820</v>
      </c>
      <c r="C903" s="150" t="s">
        <v>100</v>
      </c>
      <c r="D903" s="171">
        <v>1.2144889831542969</v>
      </c>
      <c r="E903" s="182">
        <v>1.2144614458084106</v>
      </c>
    </row>
    <row r="904" spans="1:5">
      <c r="A904" s="135" t="s">
        <v>1821</v>
      </c>
      <c r="B904" s="145" t="s">
        <v>1822</v>
      </c>
      <c r="C904" s="150"/>
      <c r="D904" s="142" t="s">
        <v>1823</v>
      </c>
      <c r="E904" s="163" t="s">
        <v>1823</v>
      </c>
    </row>
    <row r="905" spans="1:5" ht="30">
      <c r="A905" s="135" t="s">
        <v>1824</v>
      </c>
      <c r="B905" s="145" t="s">
        <v>1825</v>
      </c>
      <c r="C905" s="150"/>
      <c r="D905" s="142" t="s">
        <v>1823</v>
      </c>
      <c r="E905" s="163" t="s">
        <v>1823</v>
      </c>
    </row>
    <row r="906" spans="1:5" ht="30">
      <c r="A906" s="135" t="s">
        <v>1826</v>
      </c>
      <c r="B906" s="145" t="s">
        <v>1827</v>
      </c>
      <c r="C906" s="150"/>
      <c r="D906" s="171">
        <v>1</v>
      </c>
      <c r="E906" s="182">
        <v>1</v>
      </c>
    </row>
    <row r="907" spans="1:5" ht="30">
      <c r="A907" s="135" t="s">
        <v>1828</v>
      </c>
      <c r="B907" s="145" t="s">
        <v>127</v>
      </c>
      <c r="C907" s="150"/>
      <c r="D907" s="171">
        <v>1</v>
      </c>
      <c r="E907" s="182">
        <v>1</v>
      </c>
    </row>
    <row r="908" spans="1:5" ht="30">
      <c r="A908" s="135" t="s">
        <v>1829</v>
      </c>
      <c r="B908" s="145" t="s">
        <v>1830</v>
      </c>
      <c r="C908" s="150" t="s">
        <v>15</v>
      </c>
      <c r="D908" s="176">
        <v>1276.03125</v>
      </c>
      <c r="E908" s="187">
        <v>1275.9930419921875</v>
      </c>
    </row>
    <row r="909" spans="1:5" ht="30">
      <c r="A909" s="135" t="s">
        <v>1831</v>
      </c>
      <c r="B909" s="145" t="s">
        <v>1832</v>
      </c>
      <c r="C909" s="150" t="s">
        <v>15</v>
      </c>
      <c r="D909" s="176">
        <v>1276.03125</v>
      </c>
      <c r="E909" s="187">
        <v>1275.9930419921875</v>
      </c>
    </row>
    <row r="910" spans="1:5" ht="30">
      <c r="A910" s="135" t="s">
        <v>1833</v>
      </c>
      <c r="B910" s="145" t="s">
        <v>1834</v>
      </c>
      <c r="C910" s="150" t="s">
        <v>15</v>
      </c>
      <c r="D910" s="176">
        <v>1276.03125</v>
      </c>
      <c r="E910" s="187">
        <v>1275.9930419921875</v>
      </c>
    </row>
    <row r="911" spans="1:5" ht="30">
      <c r="A911" s="135" t="s">
        <v>1835</v>
      </c>
      <c r="B911" s="145" t="s">
        <v>1836</v>
      </c>
      <c r="C911" s="150" t="s">
        <v>136</v>
      </c>
      <c r="D911" s="177">
        <v>291.50485229492187</v>
      </c>
      <c r="E911" s="188">
        <v>291.49819946289062</v>
      </c>
    </row>
    <row r="912" spans="1:5" ht="30">
      <c r="A912" s="135" t="s">
        <v>1837</v>
      </c>
      <c r="B912" s="145" t="s">
        <v>1838</v>
      </c>
      <c r="C912" s="150" t="s">
        <v>71</v>
      </c>
      <c r="D912" s="172">
        <v>38.60498046875</v>
      </c>
      <c r="E912" s="183">
        <v>38.604915618896484</v>
      </c>
    </row>
    <row r="913" spans="1:5" ht="30">
      <c r="A913" s="135" t="s">
        <v>1839</v>
      </c>
      <c r="B913" s="145" t="s">
        <v>1840</v>
      </c>
      <c r="C913" s="150" t="s">
        <v>71</v>
      </c>
      <c r="D913" s="172">
        <v>38.60498046875</v>
      </c>
      <c r="E913" s="183">
        <v>38.604915618896484</v>
      </c>
    </row>
    <row r="914" spans="1:5" ht="30">
      <c r="A914" s="135" t="s">
        <v>1841</v>
      </c>
      <c r="B914" s="145" t="s">
        <v>1842</v>
      </c>
      <c r="C914" s="150" t="s">
        <v>45</v>
      </c>
      <c r="D914" s="172">
        <v>87</v>
      </c>
      <c r="E914" s="183">
        <v>87</v>
      </c>
    </row>
    <row r="915" spans="1:5" ht="30">
      <c r="A915" s="135" t="s">
        <v>1843</v>
      </c>
      <c r="B915" s="145" t="s">
        <v>1844</v>
      </c>
      <c r="C915" s="150" t="s">
        <v>45</v>
      </c>
      <c r="D915" s="172">
        <v>87.064994812011719</v>
      </c>
      <c r="E915" s="183">
        <v>87.065467834472656</v>
      </c>
    </row>
    <row r="916" spans="1:5" ht="30">
      <c r="A916" s="135" t="s">
        <v>1845</v>
      </c>
      <c r="B916" s="145" t="s">
        <v>1846</v>
      </c>
      <c r="C916" s="150" t="s">
        <v>45</v>
      </c>
      <c r="D916" s="172">
        <v>87.000068664550781</v>
      </c>
      <c r="E916" s="183">
        <v>86.999961853027344</v>
      </c>
    </row>
    <row r="917" spans="1:5" ht="30">
      <c r="A917" s="135" t="s">
        <v>1847</v>
      </c>
      <c r="B917" s="145" t="s">
        <v>121</v>
      </c>
      <c r="C917" s="150"/>
      <c r="D917" s="176">
        <v>1200</v>
      </c>
      <c r="E917" s="187">
        <v>1200</v>
      </c>
    </row>
    <row r="918" spans="1:5" ht="30">
      <c r="A918" s="135" t="s">
        <v>1848</v>
      </c>
      <c r="B918" s="145" t="s">
        <v>1849</v>
      </c>
      <c r="C918" s="150" t="s">
        <v>15</v>
      </c>
      <c r="D918" s="174">
        <v>0</v>
      </c>
      <c r="E918" s="185">
        <v>0</v>
      </c>
    </row>
    <row r="919" spans="1:5" ht="30">
      <c r="A919" s="135" t="s">
        <v>1850</v>
      </c>
      <c r="B919" s="145" t="s">
        <v>125</v>
      </c>
      <c r="C919" s="150" t="s">
        <v>45</v>
      </c>
      <c r="D919" s="177">
        <v>100</v>
      </c>
      <c r="E919" s="188">
        <v>100</v>
      </c>
    </row>
    <row r="920" spans="1:5" ht="30">
      <c r="A920" s="135" t="s">
        <v>1851</v>
      </c>
      <c r="B920" s="145" t="s">
        <v>1852</v>
      </c>
      <c r="C920" s="150"/>
      <c r="D920" s="142" t="s">
        <v>1853</v>
      </c>
      <c r="E920" s="163" t="s">
        <v>1853</v>
      </c>
    </row>
    <row r="921" spans="1:5" ht="30">
      <c r="A921" s="135" t="s">
        <v>1854</v>
      </c>
      <c r="B921" s="145" t="s">
        <v>1855</v>
      </c>
      <c r="C921" s="150" t="s">
        <v>15</v>
      </c>
      <c r="D921" s="176">
        <v>1386.758056640625</v>
      </c>
      <c r="E921" s="187">
        <v>1386.716796875</v>
      </c>
    </row>
    <row r="922" spans="1:5" ht="30">
      <c r="A922" s="135" t="s">
        <v>1856</v>
      </c>
      <c r="B922" s="145" t="s">
        <v>1857</v>
      </c>
      <c r="C922" s="150" t="s">
        <v>45</v>
      </c>
      <c r="D922" s="172">
        <v>96.633018493652344</v>
      </c>
      <c r="E922" s="183">
        <v>96.633003234863281</v>
      </c>
    </row>
    <row r="923" spans="1:5" ht="30">
      <c r="A923" s="135" t="s">
        <v>139</v>
      </c>
      <c r="B923" s="145" t="s">
        <v>1858</v>
      </c>
      <c r="C923" s="150"/>
      <c r="D923" s="171">
        <v>1.0499999523162842</v>
      </c>
      <c r="E923" s="182">
        <v>1.0499999523162842</v>
      </c>
    </row>
    <row r="924" spans="1:5" ht="30">
      <c r="A924" s="135" t="s">
        <v>1859</v>
      </c>
      <c r="B924" s="145" t="s">
        <v>1860</v>
      </c>
      <c r="C924" s="150"/>
      <c r="D924" s="171">
        <v>1</v>
      </c>
      <c r="E924" s="182">
        <v>1</v>
      </c>
    </row>
    <row r="925" spans="1:5" ht="30">
      <c r="A925" s="135" t="s">
        <v>1861</v>
      </c>
      <c r="B925" s="145" t="s">
        <v>1862</v>
      </c>
      <c r="C925" s="150" t="s">
        <v>15</v>
      </c>
      <c r="D925" s="176">
        <v>1320.7220458984375</v>
      </c>
      <c r="E925" s="187">
        <v>1320.6827392578125</v>
      </c>
    </row>
    <row r="926" spans="1:5" ht="30">
      <c r="A926" s="135" t="s">
        <v>1863</v>
      </c>
      <c r="B926" s="145" t="s">
        <v>1864</v>
      </c>
      <c r="C926" s="150" t="s">
        <v>15</v>
      </c>
      <c r="D926" s="176">
        <v>1276.03125</v>
      </c>
      <c r="E926" s="187">
        <v>1275.9930419921875</v>
      </c>
    </row>
    <row r="927" spans="1:5" ht="30">
      <c r="A927" s="135" t="s">
        <v>1865</v>
      </c>
      <c r="B927" s="145" t="s">
        <v>1866</v>
      </c>
      <c r="C927" s="150" t="s">
        <v>45</v>
      </c>
      <c r="D927" s="172">
        <v>96.616188049316406</v>
      </c>
      <c r="E927" s="183">
        <v>96.616165161132813</v>
      </c>
    </row>
    <row r="928" spans="1:5" ht="30">
      <c r="A928" s="135" t="s">
        <v>1867</v>
      </c>
      <c r="B928" s="145" t="s">
        <v>1868</v>
      </c>
      <c r="C928" s="150" t="s">
        <v>15</v>
      </c>
      <c r="D928" s="172">
        <v>44.690830230712891</v>
      </c>
      <c r="E928" s="183">
        <v>44.689655303955078</v>
      </c>
    </row>
    <row r="929" spans="1:5" ht="30">
      <c r="A929" s="135" t="s">
        <v>1869</v>
      </c>
      <c r="B929" s="145" t="s">
        <v>1870</v>
      </c>
      <c r="C929" s="150" t="s">
        <v>15</v>
      </c>
      <c r="D929" s="176">
        <v>1339.832763671875</v>
      </c>
      <c r="E929" s="187">
        <v>1339.7926025390625</v>
      </c>
    </row>
    <row r="930" spans="1:5" ht="30">
      <c r="A930" s="135" t="s">
        <v>1871</v>
      </c>
      <c r="B930" s="145" t="s">
        <v>1872</v>
      </c>
      <c r="C930" s="150"/>
      <c r="D930" s="142" t="s">
        <v>1823</v>
      </c>
      <c r="E930" s="163" t="s">
        <v>1823</v>
      </c>
    </row>
    <row r="931" spans="1:5" ht="30">
      <c r="A931" s="135" t="s">
        <v>1873</v>
      </c>
      <c r="B931" s="145" t="s">
        <v>1874</v>
      </c>
      <c r="C931" s="150"/>
      <c r="D931" s="142" t="s">
        <v>1823</v>
      </c>
      <c r="E931" s="163" t="s">
        <v>1823</v>
      </c>
    </row>
    <row r="932" spans="1:5" ht="30">
      <c r="A932" s="135" t="s">
        <v>1875</v>
      </c>
      <c r="B932" s="145" t="s">
        <v>1876</v>
      </c>
      <c r="C932" s="150"/>
      <c r="D932" s="171">
        <v>1</v>
      </c>
      <c r="E932" s="182">
        <v>1</v>
      </c>
    </row>
    <row r="933" spans="1:5" ht="30">
      <c r="A933" s="135" t="s">
        <v>1877</v>
      </c>
      <c r="B933" s="145" t="s">
        <v>156</v>
      </c>
      <c r="C933" s="150"/>
      <c r="D933" s="171">
        <v>1</v>
      </c>
      <c r="E933" s="182">
        <v>1</v>
      </c>
    </row>
    <row r="934" spans="1:5" ht="30">
      <c r="A934" s="135" t="s">
        <v>1878</v>
      </c>
      <c r="B934" s="145" t="s">
        <v>1879</v>
      </c>
      <c r="C934" s="150" t="s">
        <v>15</v>
      </c>
      <c r="D934" s="177">
        <v>378.80960083007812</v>
      </c>
      <c r="E934" s="188">
        <v>378.8055419921875</v>
      </c>
    </row>
    <row r="935" spans="1:5" ht="30">
      <c r="A935" s="135" t="s">
        <v>1880</v>
      </c>
      <c r="B935" s="145" t="s">
        <v>1881</v>
      </c>
      <c r="C935" s="150" t="s">
        <v>15</v>
      </c>
      <c r="D935" s="177">
        <v>378.80960083007812</v>
      </c>
      <c r="E935" s="188">
        <v>378.8055419921875</v>
      </c>
    </row>
    <row r="936" spans="1:5" ht="30">
      <c r="A936" s="135" t="s">
        <v>1882</v>
      </c>
      <c r="B936" s="145" t="s">
        <v>1883</v>
      </c>
      <c r="C936" s="150" t="s">
        <v>15</v>
      </c>
      <c r="D936" s="177">
        <v>375.02151489257812</v>
      </c>
      <c r="E936" s="188">
        <v>375.01748657226563</v>
      </c>
    </row>
    <row r="937" spans="1:5" ht="30">
      <c r="A937" s="135" t="s">
        <v>1884</v>
      </c>
      <c r="B937" s="145" t="s">
        <v>1885</v>
      </c>
      <c r="C937" s="150" t="s">
        <v>136</v>
      </c>
      <c r="D937" s="177">
        <v>135.39387512207031</v>
      </c>
      <c r="E937" s="188">
        <v>135.39250183105469</v>
      </c>
    </row>
    <row r="938" spans="1:5" ht="30">
      <c r="A938" s="135" t="s">
        <v>1886</v>
      </c>
      <c r="B938" s="145" t="s">
        <v>1887</v>
      </c>
      <c r="C938" s="150" t="s">
        <v>71</v>
      </c>
      <c r="D938" s="172">
        <v>24.283912658691406</v>
      </c>
      <c r="E938" s="183">
        <v>24.283912658691406</v>
      </c>
    </row>
    <row r="939" spans="1:5" ht="30">
      <c r="A939" s="135" t="s">
        <v>1888</v>
      </c>
      <c r="B939" s="145" t="s">
        <v>1889</v>
      </c>
      <c r="C939" s="150" t="s">
        <v>71</v>
      </c>
      <c r="D939" s="172">
        <v>24.283912658691406</v>
      </c>
      <c r="E939" s="183">
        <v>24.283912658691406</v>
      </c>
    </row>
    <row r="940" spans="1:5" ht="30">
      <c r="A940" s="135" t="s">
        <v>1890</v>
      </c>
      <c r="B940" s="145" t="s">
        <v>1891</v>
      </c>
      <c r="C940" s="150" t="s">
        <v>45</v>
      </c>
      <c r="D940" s="172">
        <v>87</v>
      </c>
      <c r="E940" s="183">
        <v>87</v>
      </c>
    </row>
    <row r="941" spans="1:5" ht="30">
      <c r="A941" s="135" t="s">
        <v>1892</v>
      </c>
      <c r="B941" s="145" t="s">
        <v>1893</v>
      </c>
      <c r="C941" s="150" t="s">
        <v>45</v>
      </c>
      <c r="D941" s="172">
        <v>87.035736083984375</v>
      </c>
      <c r="E941" s="183">
        <v>87.035560607910156</v>
      </c>
    </row>
    <row r="942" spans="1:5" ht="30">
      <c r="A942" s="135" t="s">
        <v>1894</v>
      </c>
      <c r="B942" s="145" t="s">
        <v>1895</v>
      </c>
      <c r="C942" s="150" t="s">
        <v>45</v>
      </c>
      <c r="D942" s="172">
        <v>87</v>
      </c>
      <c r="E942" s="183">
        <v>86.999984741210938</v>
      </c>
    </row>
    <row r="943" spans="1:5" ht="30">
      <c r="A943" s="135" t="s">
        <v>1896</v>
      </c>
      <c r="B943" s="145" t="s">
        <v>150</v>
      </c>
      <c r="C943" s="150"/>
      <c r="D943" s="176">
        <v>1200</v>
      </c>
      <c r="E943" s="187">
        <v>1200</v>
      </c>
    </row>
    <row r="944" spans="1:5" ht="30">
      <c r="A944" s="135" t="s">
        <v>1897</v>
      </c>
      <c r="B944" s="145" t="s">
        <v>1898</v>
      </c>
      <c r="C944" s="150" t="s">
        <v>15</v>
      </c>
      <c r="D944" s="171">
        <v>3.7880923748016357</v>
      </c>
      <c r="E944" s="182">
        <v>3.7880516052246094</v>
      </c>
    </row>
    <row r="945" spans="1:5" ht="30">
      <c r="A945" s="135" t="s">
        <v>1899</v>
      </c>
      <c r="B945" s="145" t="s">
        <v>154</v>
      </c>
      <c r="C945" s="150" t="s">
        <v>45</v>
      </c>
      <c r="D945" s="172">
        <v>99</v>
      </c>
      <c r="E945" s="183">
        <v>99</v>
      </c>
    </row>
    <row r="946" spans="1:5" ht="30">
      <c r="A946" s="135" t="s">
        <v>1900</v>
      </c>
      <c r="B946" s="145" t="s">
        <v>1901</v>
      </c>
      <c r="C946" s="150"/>
      <c r="D946" s="142" t="s">
        <v>1853</v>
      </c>
      <c r="E946" s="163" t="s">
        <v>1853</v>
      </c>
    </row>
    <row r="947" spans="1:5" ht="30">
      <c r="A947" s="135" t="s">
        <v>1902</v>
      </c>
      <c r="B947" s="145" t="s">
        <v>1903</v>
      </c>
      <c r="C947" s="150" t="s">
        <v>15</v>
      </c>
      <c r="D947" s="177">
        <v>414.82785034179687</v>
      </c>
      <c r="E947" s="188">
        <v>414.82342529296875</v>
      </c>
    </row>
    <row r="948" spans="1:5" ht="30">
      <c r="A948" s="135" t="s">
        <v>1904</v>
      </c>
      <c r="B948" s="145" t="s">
        <v>1905</v>
      </c>
      <c r="C948" s="150" t="s">
        <v>45</v>
      </c>
      <c r="D948" s="172">
        <v>95.903648376464844</v>
      </c>
      <c r="E948" s="183">
        <v>95.903640747070313</v>
      </c>
    </row>
    <row r="949" spans="1:5" ht="30">
      <c r="A949" s="135" t="s">
        <v>167</v>
      </c>
      <c r="B949" s="145" t="s">
        <v>1906</v>
      </c>
      <c r="C949" s="150"/>
      <c r="D949" s="171">
        <v>1.0499999523162842</v>
      </c>
      <c r="E949" s="182">
        <v>1.0499999523162842</v>
      </c>
    </row>
    <row r="950" spans="1:5" ht="30">
      <c r="A950" s="135" t="s">
        <v>1907</v>
      </c>
      <c r="B950" s="145" t="s">
        <v>1908</v>
      </c>
      <c r="C950" s="150"/>
      <c r="D950" s="171">
        <v>1</v>
      </c>
      <c r="E950" s="182">
        <v>1</v>
      </c>
    </row>
    <row r="951" spans="1:5" ht="30">
      <c r="A951" s="135" t="s">
        <v>1909</v>
      </c>
      <c r="B951" s="145" t="s">
        <v>1910</v>
      </c>
      <c r="C951" s="150" t="s">
        <v>15</v>
      </c>
      <c r="D951" s="177">
        <v>395.07415771484375</v>
      </c>
      <c r="E951" s="188">
        <v>395.0699462890625</v>
      </c>
    </row>
    <row r="952" spans="1:5" ht="30">
      <c r="A952" s="135" t="s">
        <v>1911</v>
      </c>
      <c r="B952" s="145" t="s">
        <v>1912</v>
      </c>
      <c r="C952" s="150" t="s">
        <v>15</v>
      </c>
      <c r="D952" s="177">
        <v>378.80960083007812</v>
      </c>
      <c r="E952" s="188">
        <v>378.8055419921875</v>
      </c>
    </row>
    <row r="953" spans="1:5" ht="30">
      <c r="A953" s="135" t="s">
        <v>1913</v>
      </c>
      <c r="B953" s="145" t="s">
        <v>1914</v>
      </c>
      <c r="C953" s="150" t="s">
        <v>45</v>
      </c>
      <c r="D953" s="172">
        <v>95.883163452148438</v>
      </c>
      <c r="E953" s="183">
        <v>95.883163452148438</v>
      </c>
    </row>
    <row r="954" spans="1:5" ht="30">
      <c r="A954" s="135" t="s">
        <v>1915</v>
      </c>
      <c r="B954" s="145" t="s">
        <v>1916</v>
      </c>
      <c r="C954" s="150" t="s">
        <v>15</v>
      </c>
      <c r="D954" s="172">
        <v>16.264549255371094</v>
      </c>
      <c r="E954" s="183">
        <v>16.264400482177734</v>
      </c>
    </row>
    <row r="955" spans="1:5" ht="30">
      <c r="A955" s="135" t="s">
        <v>1917</v>
      </c>
      <c r="B955" s="145" t="s">
        <v>1918</v>
      </c>
      <c r="C955" s="150" t="s">
        <v>15</v>
      </c>
      <c r="D955" s="177">
        <v>397.75009155273437</v>
      </c>
      <c r="E955" s="188">
        <v>397.74578857421875</v>
      </c>
    </row>
    <row r="956" spans="1:5" ht="30">
      <c r="A956" s="135" t="s">
        <v>1919</v>
      </c>
      <c r="B956" s="145" t="s">
        <v>1920</v>
      </c>
      <c r="C956" s="150"/>
      <c r="D956" s="142" t="s">
        <v>1823</v>
      </c>
      <c r="E956" s="163" t="s">
        <v>1823</v>
      </c>
    </row>
    <row r="957" spans="1:5" ht="30">
      <c r="A957" s="135" t="s">
        <v>1921</v>
      </c>
      <c r="B957" s="145" t="s">
        <v>1922</v>
      </c>
      <c r="C957" s="150"/>
      <c r="D957" s="142" t="s">
        <v>1823</v>
      </c>
      <c r="E957" s="163" t="s">
        <v>1823</v>
      </c>
    </row>
    <row r="958" spans="1:5" ht="30">
      <c r="A958" s="135" t="s">
        <v>1923</v>
      </c>
      <c r="B958" s="145" t="s">
        <v>1924</v>
      </c>
      <c r="C958" s="150"/>
      <c r="D958" s="171">
        <v>1</v>
      </c>
      <c r="E958" s="182">
        <v>1</v>
      </c>
    </row>
    <row r="959" spans="1:5" ht="30">
      <c r="A959" s="135" t="s">
        <v>1925</v>
      </c>
      <c r="B959" s="145" t="s">
        <v>184</v>
      </c>
      <c r="C959" s="150"/>
      <c r="D959" s="171">
        <v>1</v>
      </c>
      <c r="E959" s="182">
        <v>1</v>
      </c>
    </row>
    <row r="960" spans="1:5" ht="30">
      <c r="A960" s="135" t="s">
        <v>1926</v>
      </c>
      <c r="B960" s="145" t="s">
        <v>1927</v>
      </c>
      <c r="C960" s="150" t="s">
        <v>15</v>
      </c>
      <c r="D960" s="177">
        <v>129.683837890625</v>
      </c>
      <c r="E960" s="188">
        <v>129.68299865722656</v>
      </c>
    </row>
    <row r="961" spans="1:5" ht="30">
      <c r="A961" s="135" t="s">
        <v>1928</v>
      </c>
      <c r="B961" s="145" t="s">
        <v>1929</v>
      </c>
      <c r="C961" s="150" t="s">
        <v>15</v>
      </c>
      <c r="D961" s="177">
        <v>129.683837890625</v>
      </c>
      <c r="E961" s="188">
        <v>129.68299865722656</v>
      </c>
    </row>
    <row r="962" spans="1:5" ht="30">
      <c r="A962" s="135" t="s">
        <v>1930</v>
      </c>
      <c r="B962" s="145" t="s">
        <v>1931</v>
      </c>
      <c r="C962" s="150" t="s">
        <v>15</v>
      </c>
      <c r="D962" s="177">
        <v>128.38699340820312</v>
      </c>
      <c r="E962" s="188">
        <v>128.38616943359375</v>
      </c>
    </row>
    <row r="963" spans="1:5" ht="30">
      <c r="A963" s="135" t="s">
        <v>1932</v>
      </c>
      <c r="B963" s="145" t="s">
        <v>1933</v>
      </c>
      <c r="C963" s="150" t="s">
        <v>136</v>
      </c>
      <c r="D963" s="172">
        <v>45.204578399658203</v>
      </c>
      <c r="E963" s="183">
        <v>45.204311370849609</v>
      </c>
    </row>
    <row r="964" spans="1:5" ht="30">
      <c r="A964" s="135" t="s">
        <v>1934</v>
      </c>
      <c r="B964" s="145" t="s">
        <v>1935</v>
      </c>
      <c r="C964" s="150" t="s">
        <v>71</v>
      </c>
      <c r="D964" s="172">
        <v>24.906553268432617</v>
      </c>
      <c r="E964" s="183">
        <v>24.906553268432617</v>
      </c>
    </row>
    <row r="965" spans="1:5" ht="30">
      <c r="A965" s="135" t="s">
        <v>1936</v>
      </c>
      <c r="B965" s="145" t="s">
        <v>1937</v>
      </c>
      <c r="C965" s="150" t="s">
        <v>71</v>
      </c>
      <c r="D965" s="172">
        <v>24.906553268432617</v>
      </c>
      <c r="E965" s="183">
        <v>24.906553268432617</v>
      </c>
    </row>
    <row r="966" spans="1:5" ht="30">
      <c r="A966" s="135" t="s">
        <v>1938</v>
      </c>
      <c r="B966" s="145" t="s">
        <v>1939</v>
      </c>
      <c r="C966" s="150" t="s">
        <v>45</v>
      </c>
      <c r="D966" s="172">
        <v>87</v>
      </c>
      <c r="E966" s="183">
        <v>87</v>
      </c>
    </row>
    <row r="967" spans="1:5" ht="30">
      <c r="A967" s="135" t="s">
        <v>1940</v>
      </c>
      <c r="B967" s="145" t="s">
        <v>1941</v>
      </c>
      <c r="C967" s="150" t="s">
        <v>45</v>
      </c>
      <c r="D967" s="172">
        <v>87.04156494140625</v>
      </c>
      <c r="E967" s="183">
        <v>87.041374206542969</v>
      </c>
    </row>
    <row r="968" spans="1:5" ht="30">
      <c r="A968" s="135" t="s">
        <v>1942</v>
      </c>
      <c r="B968" s="145" t="s">
        <v>1943</v>
      </c>
      <c r="C968" s="150" t="s">
        <v>45</v>
      </c>
      <c r="D968" s="172">
        <v>87.000007629394531</v>
      </c>
      <c r="E968" s="183">
        <v>87</v>
      </c>
    </row>
    <row r="969" spans="1:5" ht="30">
      <c r="A969" s="135" t="s">
        <v>1944</v>
      </c>
      <c r="B969" s="145" t="s">
        <v>178</v>
      </c>
      <c r="C969" s="150"/>
      <c r="D969" s="176">
        <v>1200</v>
      </c>
      <c r="E969" s="187">
        <v>1200</v>
      </c>
    </row>
    <row r="970" spans="1:5" ht="30">
      <c r="A970" s="135" t="s">
        <v>1945</v>
      </c>
      <c r="B970" s="145" t="s">
        <v>1946</v>
      </c>
      <c r="C970" s="150" t="s">
        <v>15</v>
      </c>
      <c r="D970" s="171">
        <v>1.2968369722366333</v>
      </c>
      <c r="E970" s="182">
        <v>1.2968287467956543</v>
      </c>
    </row>
    <row r="971" spans="1:5" ht="30">
      <c r="A971" s="135" t="s">
        <v>1947</v>
      </c>
      <c r="B971" s="145" t="s">
        <v>182</v>
      </c>
      <c r="C971" s="150" t="s">
        <v>45</v>
      </c>
      <c r="D971" s="172">
        <v>98.999992370605469</v>
      </c>
      <c r="E971" s="183">
        <v>99</v>
      </c>
    </row>
    <row r="972" spans="1:5" ht="30">
      <c r="A972" s="135" t="s">
        <v>1948</v>
      </c>
      <c r="B972" s="145" t="s">
        <v>1949</v>
      </c>
      <c r="C972" s="150"/>
      <c r="D972" s="142" t="s">
        <v>1853</v>
      </c>
      <c r="E972" s="163" t="s">
        <v>1853</v>
      </c>
    </row>
    <row r="973" spans="1:5" ht="30">
      <c r="A973" s="135" t="s">
        <v>1950</v>
      </c>
      <c r="B973" s="145" t="s">
        <v>1951</v>
      </c>
      <c r="C973" s="150" t="s">
        <v>15</v>
      </c>
      <c r="D973" s="177">
        <v>143.43072509765625</v>
      </c>
      <c r="E973" s="188">
        <v>143.4298095703125</v>
      </c>
    </row>
    <row r="974" spans="1:5" ht="30">
      <c r="A974" s="135" t="s">
        <v>1952</v>
      </c>
      <c r="B974" s="145" t="s">
        <v>1953</v>
      </c>
      <c r="C974" s="150" t="s">
        <v>45</v>
      </c>
      <c r="D974" s="172">
        <v>94.961631774902344</v>
      </c>
      <c r="E974" s="183">
        <v>94.961624145507813</v>
      </c>
    </row>
    <row r="975" spans="1:5" ht="30">
      <c r="A975" s="135" t="s">
        <v>195</v>
      </c>
      <c r="B975" s="145" t="s">
        <v>1954</v>
      </c>
      <c r="C975" s="150"/>
      <c r="D975" s="171">
        <v>1.0499999523162842</v>
      </c>
      <c r="E975" s="182">
        <v>1.0499999523162842</v>
      </c>
    </row>
    <row r="976" spans="1:5" ht="30">
      <c r="A976" s="135" t="s">
        <v>1955</v>
      </c>
      <c r="B976" s="145" t="s">
        <v>1956</v>
      </c>
      <c r="C976" s="150"/>
      <c r="D976" s="171">
        <v>1</v>
      </c>
      <c r="E976" s="182">
        <v>1</v>
      </c>
    </row>
    <row r="977" spans="1:5" ht="30">
      <c r="A977" s="135" t="s">
        <v>1957</v>
      </c>
      <c r="B977" s="145" t="s">
        <v>1958</v>
      </c>
      <c r="C977" s="150" t="s">
        <v>15</v>
      </c>
      <c r="D977" s="177">
        <v>136.60069274902344</v>
      </c>
      <c r="E977" s="188">
        <v>136.59982299804687</v>
      </c>
    </row>
    <row r="978" spans="1:5" ht="30">
      <c r="A978" s="135" t="s">
        <v>1959</v>
      </c>
      <c r="B978" s="145" t="s">
        <v>1960</v>
      </c>
      <c r="C978" s="150" t="s">
        <v>15</v>
      </c>
      <c r="D978" s="177">
        <v>129.683837890625</v>
      </c>
      <c r="E978" s="188">
        <v>129.68299865722656</v>
      </c>
    </row>
    <row r="979" spans="1:5" ht="30">
      <c r="A979" s="135" t="s">
        <v>1961</v>
      </c>
      <c r="B979" s="145" t="s">
        <v>1962</v>
      </c>
      <c r="C979" s="150" t="s">
        <v>45</v>
      </c>
      <c r="D979" s="172">
        <v>94.936439514160156</v>
      </c>
      <c r="E979" s="183">
        <v>94.936431884765625</v>
      </c>
    </row>
    <row r="980" spans="1:5" ht="30">
      <c r="A980" s="135" t="s">
        <v>1963</v>
      </c>
      <c r="B980" s="145" t="s">
        <v>1964</v>
      </c>
      <c r="C980" s="150" t="s">
        <v>15</v>
      </c>
      <c r="D980" s="171">
        <v>6.9168586730957031</v>
      </c>
      <c r="E980" s="182">
        <v>6.9168229103088379</v>
      </c>
    </row>
    <row r="981" spans="1:5" ht="30">
      <c r="A981" s="135" t="s">
        <v>1965</v>
      </c>
      <c r="B981" s="145" t="s">
        <v>1966</v>
      </c>
      <c r="C981" s="150" t="s">
        <v>15</v>
      </c>
      <c r="D981" s="177">
        <v>136.16801452636719</v>
      </c>
      <c r="E981" s="188">
        <v>136.16714477539062</v>
      </c>
    </row>
    <row r="982" spans="1:5" ht="30">
      <c r="A982" s="135" t="s">
        <v>1967</v>
      </c>
      <c r="B982" s="145" t="s">
        <v>1968</v>
      </c>
      <c r="C982" s="150"/>
      <c r="D982" s="142" t="s">
        <v>1823</v>
      </c>
      <c r="E982" s="163" t="s">
        <v>1823</v>
      </c>
    </row>
    <row r="983" spans="1:5" ht="30">
      <c r="A983" s="135" t="s">
        <v>1969</v>
      </c>
      <c r="B983" s="145" t="s">
        <v>1970</v>
      </c>
      <c r="C983" s="150"/>
      <c r="D983" s="142" t="s">
        <v>1823</v>
      </c>
      <c r="E983" s="163" t="s">
        <v>1823</v>
      </c>
    </row>
    <row r="984" spans="1:5" ht="30">
      <c r="A984" s="135" t="s">
        <v>1971</v>
      </c>
      <c r="B984" s="145" t="s">
        <v>1972</v>
      </c>
      <c r="C984" s="150"/>
      <c r="D984" s="171">
        <v>1</v>
      </c>
      <c r="E984" s="182">
        <v>1</v>
      </c>
    </row>
    <row r="985" spans="1:5" ht="30">
      <c r="A985" s="135" t="s">
        <v>1973</v>
      </c>
      <c r="B985" s="145" t="s">
        <v>212</v>
      </c>
      <c r="C985" s="150"/>
      <c r="D985" s="171">
        <v>1</v>
      </c>
      <c r="E985" s="182">
        <v>1</v>
      </c>
    </row>
    <row r="986" spans="1:5" ht="30">
      <c r="A986" s="135" t="s">
        <v>1974</v>
      </c>
      <c r="B986" s="145" t="s">
        <v>1975</v>
      </c>
      <c r="C986" s="150" t="s">
        <v>15</v>
      </c>
      <c r="D986" s="177">
        <v>378.80960083007812</v>
      </c>
      <c r="E986" s="188">
        <v>378.8055419921875</v>
      </c>
    </row>
    <row r="987" spans="1:5" ht="30">
      <c r="A987" s="135" t="s">
        <v>1976</v>
      </c>
      <c r="B987" s="145" t="s">
        <v>1977</v>
      </c>
      <c r="C987" s="150" t="s">
        <v>15</v>
      </c>
      <c r="D987" s="177">
        <v>378.80960083007812</v>
      </c>
      <c r="E987" s="188">
        <v>378.8055419921875</v>
      </c>
    </row>
    <row r="988" spans="1:5" ht="30">
      <c r="A988" s="135" t="s">
        <v>1978</v>
      </c>
      <c r="B988" s="145" t="s">
        <v>1979</v>
      </c>
      <c r="C988" s="150" t="s">
        <v>15</v>
      </c>
      <c r="D988" s="177">
        <v>375.02151489257812</v>
      </c>
      <c r="E988" s="188">
        <v>375.01748657226563</v>
      </c>
    </row>
    <row r="989" spans="1:5" ht="30">
      <c r="A989" s="135" t="s">
        <v>1980</v>
      </c>
      <c r="B989" s="145" t="s">
        <v>1981</v>
      </c>
      <c r="C989" s="150" t="s">
        <v>136</v>
      </c>
      <c r="D989" s="177">
        <v>135.39387512207031</v>
      </c>
      <c r="E989" s="188">
        <v>135.39250183105469</v>
      </c>
    </row>
    <row r="990" spans="1:5" ht="30">
      <c r="A990" s="135" t="s">
        <v>1982</v>
      </c>
      <c r="B990" s="145" t="s">
        <v>1983</v>
      </c>
      <c r="C990" s="150" t="s">
        <v>71</v>
      </c>
      <c r="D990" s="172">
        <v>24.283912658691406</v>
      </c>
      <c r="E990" s="183">
        <v>24.283912658691406</v>
      </c>
    </row>
    <row r="991" spans="1:5" ht="30">
      <c r="A991" s="135" t="s">
        <v>1984</v>
      </c>
      <c r="B991" s="145" t="s">
        <v>1985</v>
      </c>
      <c r="C991" s="150" t="s">
        <v>71</v>
      </c>
      <c r="D991" s="172">
        <v>24.283912658691406</v>
      </c>
      <c r="E991" s="183">
        <v>24.283912658691406</v>
      </c>
    </row>
    <row r="992" spans="1:5" ht="30">
      <c r="A992" s="135" t="s">
        <v>1986</v>
      </c>
      <c r="B992" s="145" t="s">
        <v>1987</v>
      </c>
      <c r="C992" s="150" t="s">
        <v>45</v>
      </c>
      <c r="D992" s="172">
        <v>87</v>
      </c>
      <c r="E992" s="183">
        <v>87</v>
      </c>
    </row>
    <row r="993" spans="1:5" ht="30">
      <c r="A993" s="135" t="s">
        <v>1988</v>
      </c>
      <c r="B993" s="145" t="s">
        <v>1989</v>
      </c>
      <c r="C993" s="150" t="s">
        <v>45</v>
      </c>
      <c r="D993" s="172">
        <v>87.035736083984375</v>
      </c>
      <c r="E993" s="183">
        <v>87.035560607910156</v>
      </c>
    </row>
    <row r="994" spans="1:5" ht="30">
      <c r="A994" s="135" t="s">
        <v>1990</v>
      </c>
      <c r="B994" s="145" t="s">
        <v>1991</v>
      </c>
      <c r="C994" s="150" t="s">
        <v>45</v>
      </c>
      <c r="D994" s="172">
        <v>87</v>
      </c>
      <c r="E994" s="183">
        <v>86.999984741210938</v>
      </c>
    </row>
    <row r="995" spans="1:5" ht="30">
      <c r="A995" s="135" t="s">
        <v>1992</v>
      </c>
      <c r="B995" s="145" t="s">
        <v>206</v>
      </c>
      <c r="C995" s="150"/>
      <c r="D995" s="176">
        <v>1200</v>
      </c>
      <c r="E995" s="187">
        <v>1200</v>
      </c>
    </row>
    <row r="996" spans="1:5" ht="30">
      <c r="A996" s="135" t="s">
        <v>1993</v>
      </c>
      <c r="B996" s="145" t="s">
        <v>1994</v>
      </c>
      <c r="C996" s="150" t="s">
        <v>15</v>
      </c>
      <c r="D996" s="171">
        <v>3.7880923748016357</v>
      </c>
      <c r="E996" s="182">
        <v>3.7880516052246094</v>
      </c>
    </row>
    <row r="997" spans="1:5" ht="30">
      <c r="A997" s="135" t="s">
        <v>1995</v>
      </c>
      <c r="B997" s="145" t="s">
        <v>210</v>
      </c>
      <c r="C997" s="150" t="s">
        <v>45</v>
      </c>
      <c r="D997" s="172">
        <v>99</v>
      </c>
      <c r="E997" s="183">
        <v>99</v>
      </c>
    </row>
    <row r="998" spans="1:5" ht="30">
      <c r="A998" s="135" t="s">
        <v>1996</v>
      </c>
      <c r="B998" s="145" t="s">
        <v>1997</v>
      </c>
      <c r="C998" s="150"/>
      <c r="D998" s="142" t="s">
        <v>1853</v>
      </c>
      <c r="E998" s="163" t="s">
        <v>1853</v>
      </c>
    </row>
    <row r="999" spans="1:5" ht="30">
      <c r="A999" s="135" t="s">
        <v>1998</v>
      </c>
      <c r="B999" s="145" t="s">
        <v>1999</v>
      </c>
      <c r="C999" s="150" t="s">
        <v>15</v>
      </c>
      <c r="D999" s="177">
        <v>414.82785034179687</v>
      </c>
      <c r="E999" s="188">
        <v>414.82342529296875</v>
      </c>
    </row>
    <row r="1000" spans="1:5" ht="30">
      <c r="A1000" s="135" t="s">
        <v>2000</v>
      </c>
      <c r="B1000" s="145" t="s">
        <v>2001</v>
      </c>
      <c r="C1000" s="150" t="s">
        <v>45</v>
      </c>
      <c r="D1000" s="172">
        <v>95.903648376464844</v>
      </c>
      <c r="E1000" s="183">
        <v>95.903640747070313</v>
      </c>
    </row>
    <row r="1001" spans="1:5" ht="30">
      <c r="A1001" s="135" t="s">
        <v>223</v>
      </c>
      <c r="B1001" s="145" t="s">
        <v>2002</v>
      </c>
      <c r="C1001" s="150"/>
      <c r="D1001" s="171">
        <v>1.0499999523162842</v>
      </c>
      <c r="E1001" s="182">
        <v>1.0499999523162842</v>
      </c>
    </row>
    <row r="1002" spans="1:5" ht="30">
      <c r="A1002" s="135" t="s">
        <v>2003</v>
      </c>
      <c r="B1002" s="145" t="s">
        <v>2004</v>
      </c>
      <c r="C1002" s="150"/>
      <c r="D1002" s="171">
        <v>1</v>
      </c>
      <c r="E1002" s="182">
        <v>1</v>
      </c>
    </row>
    <row r="1003" spans="1:5" ht="30">
      <c r="A1003" s="135" t="s">
        <v>2005</v>
      </c>
      <c r="B1003" s="145" t="s">
        <v>2006</v>
      </c>
      <c r="C1003" s="150" t="s">
        <v>15</v>
      </c>
      <c r="D1003" s="177">
        <v>395.07415771484375</v>
      </c>
      <c r="E1003" s="188">
        <v>395.0699462890625</v>
      </c>
    </row>
    <row r="1004" spans="1:5" ht="30">
      <c r="A1004" s="135" t="s">
        <v>2007</v>
      </c>
      <c r="B1004" s="145" t="s">
        <v>2008</v>
      </c>
      <c r="C1004" s="150" t="s">
        <v>15</v>
      </c>
      <c r="D1004" s="177">
        <v>378.80960083007812</v>
      </c>
      <c r="E1004" s="188">
        <v>378.8055419921875</v>
      </c>
    </row>
    <row r="1005" spans="1:5" ht="30">
      <c r="A1005" s="135" t="s">
        <v>2009</v>
      </c>
      <c r="B1005" s="145" t="s">
        <v>2010</v>
      </c>
      <c r="C1005" s="150" t="s">
        <v>45</v>
      </c>
      <c r="D1005" s="172">
        <v>95.883163452148438</v>
      </c>
      <c r="E1005" s="183">
        <v>95.883163452148438</v>
      </c>
    </row>
    <row r="1006" spans="1:5" ht="30">
      <c r="A1006" s="135" t="s">
        <v>2011</v>
      </c>
      <c r="B1006" s="145" t="s">
        <v>2012</v>
      </c>
      <c r="C1006" s="150" t="s">
        <v>15</v>
      </c>
      <c r="D1006" s="172">
        <v>16.264549255371094</v>
      </c>
      <c r="E1006" s="183">
        <v>16.264400482177734</v>
      </c>
    </row>
    <row r="1007" spans="1:5" ht="30">
      <c r="A1007" s="135" t="s">
        <v>2013</v>
      </c>
      <c r="B1007" s="145" t="s">
        <v>2014</v>
      </c>
      <c r="C1007" s="150" t="s">
        <v>15</v>
      </c>
      <c r="D1007" s="177">
        <v>397.75009155273437</v>
      </c>
      <c r="E1007" s="188">
        <v>397.74578857421875</v>
      </c>
    </row>
    <row r="1008" spans="1:5" ht="30">
      <c r="A1008" s="135" t="s">
        <v>2015</v>
      </c>
      <c r="B1008" s="145" t="s">
        <v>2016</v>
      </c>
      <c r="C1008" s="150"/>
      <c r="D1008" s="142" t="s">
        <v>1823</v>
      </c>
      <c r="E1008" s="163" t="s">
        <v>1823</v>
      </c>
    </row>
    <row r="1009" spans="1:5" ht="30">
      <c r="A1009" s="135" t="s">
        <v>2017</v>
      </c>
      <c r="B1009" s="145" t="s">
        <v>2018</v>
      </c>
      <c r="C1009" s="150"/>
      <c r="D1009" s="142" t="s">
        <v>1823</v>
      </c>
      <c r="E1009" s="163" t="s">
        <v>1823</v>
      </c>
    </row>
    <row r="1010" spans="1:5" ht="30">
      <c r="A1010" s="135" t="s">
        <v>2019</v>
      </c>
      <c r="B1010" s="145" t="s">
        <v>2020</v>
      </c>
      <c r="C1010" s="150"/>
      <c r="D1010" s="171">
        <v>1</v>
      </c>
      <c r="E1010" s="182">
        <v>1</v>
      </c>
    </row>
    <row r="1011" spans="1:5" ht="30">
      <c r="A1011" s="135" t="s">
        <v>2021</v>
      </c>
      <c r="B1011" s="145" t="s">
        <v>240</v>
      </c>
      <c r="C1011" s="150"/>
      <c r="D1011" s="171">
        <v>1</v>
      </c>
      <c r="E1011" s="182">
        <v>1</v>
      </c>
    </row>
    <row r="1012" spans="1:5" ht="30">
      <c r="A1012" s="135" t="s">
        <v>2022</v>
      </c>
      <c r="B1012" s="145" t="s">
        <v>2023</v>
      </c>
      <c r="C1012" s="150" t="s">
        <v>15</v>
      </c>
      <c r="D1012" s="177">
        <v>129.683837890625</v>
      </c>
      <c r="E1012" s="188">
        <v>129.68299865722656</v>
      </c>
    </row>
    <row r="1013" spans="1:5" ht="30">
      <c r="A1013" s="135" t="s">
        <v>2024</v>
      </c>
      <c r="B1013" s="145" t="s">
        <v>2025</v>
      </c>
      <c r="C1013" s="150" t="s">
        <v>15</v>
      </c>
      <c r="D1013" s="177">
        <v>129.683837890625</v>
      </c>
      <c r="E1013" s="188">
        <v>129.68299865722656</v>
      </c>
    </row>
    <row r="1014" spans="1:5" ht="30">
      <c r="A1014" s="135" t="s">
        <v>2026</v>
      </c>
      <c r="B1014" s="145" t="s">
        <v>2027</v>
      </c>
      <c r="C1014" s="150" t="s">
        <v>15</v>
      </c>
      <c r="D1014" s="177">
        <v>128.38699340820312</v>
      </c>
      <c r="E1014" s="188">
        <v>128.38616943359375</v>
      </c>
    </row>
    <row r="1015" spans="1:5" ht="30">
      <c r="A1015" s="135" t="s">
        <v>2028</v>
      </c>
      <c r="B1015" s="145" t="s">
        <v>2029</v>
      </c>
      <c r="C1015" s="150" t="s">
        <v>136</v>
      </c>
      <c r="D1015" s="172">
        <v>45.204578399658203</v>
      </c>
      <c r="E1015" s="183">
        <v>45.204311370849609</v>
      </c>
    </row>
    <row r="1016" spans="1:5" ht="30">
      <c r="A1016" s="135" t="s">
        <v>2030</v>
      </c>
      <c r="B1016" s="145" t="s">
        <v>2031</v>
      </c>
      <c r="C1016" s="150" t="s">
        <v>71</v>
      </c>
      <c r="D1016" s="172">
        <v>24.906553268432617</v>
      </c>
      <c r="E1016" s="183">
        <v>24.906553268432617</v>
      </c>
    </row>
    <row r="1017" spans="1:5" ht="30">
      <c r="A1017" s="135" t="s">
        <v>2032</v>
      </c>
      <c r="B1017" s="145" t="s">
        <v>2033</v>
      </c>
      <c r="C1017" s="150" t="s">
        <v>71</v>
      </c>
      <c r="D1017" s="172">
        <v>24.906553268432617</v>
      </c>
      <c r="E1017" s="183">
        <v>24.906553268432617</v>
      </c>
    </row>
    <row r="1018" spans="1:5" ht="30">
      <c r="A1018" s="135" t="s">
        <v>2034</v>
      </c>
      <c r="B1018" s="145" t="s">
        <v>2035</v>
      </c>
      <c r="C1018" s="150" t="s">
        <v>45</v>
      </c>
      <c r="D1018" s="172">
        <v>87</v>
      </c>
      <c r="E1018" s="183">
        <v>87</v>
      </c>
    </row>
    <row r="1019" spans="1:5" ht="30">
      <c r="A1019" s="135" t="s">
        <v>2036</v>
      </c>
      <c r="B1019" s="145" t="s">
        <v>2037</v>
      </c>
      <c r="C1019" s="150" t="s">
        <v>45</v>
      </c>
      <c r="D1019" s="172">
        <v>87.04156494140625</v>
      </c>
      <c r="E1019" s="183">
        <v>87.041374206542969</v>
      </c>
    </row>
    <row r="1020" spans="1:5" ht="30">
      <c r="A1020" s="135" t="s">
        <v>2038</v>
      </c>
      <c r="B1020" s="145" t="s">
        <v>2039</v>
      </c>
      <c r="C1020" s="150" t="s">
        <v>45</v>
      </c>
      <c r="D1020" s="172">
        <v>87.000007629394531</v>
      </c>
      <c r="E1020" s="183">
        <v>87</v>
      </c>
    </row>
    <row r="1021" spans="1:5" ht="30">
      <c r="A1021" s="135" t="s">
        <v>2040</v>
      </c>
      <c r="B1021" s="145" t="s">
        <v>234</v>
      </c>
      <c r="C1021" s="150"/>
      <c r="D1021" s="176">
        <v>1200</v>
      </c>
      <c r="E1021" s="187">
        <v>1200</v>
      </c>
    </row>
    <row r="1022" spans="1:5" ht="30">
      <c r="A1022" s="135" t="s">
        <v>2041</v>
      </c>
      <c r="B1022" s="145" t="s">
        <v>2042</v>
      </c>
      <c r="C1022" s="150" t="s">
        <v>15</v>
      </c>
      <c r="D1022" s="171">
        <v>1.2968369722366333</v>
      </c>
      <c r="E1022" s="182">
        <v>1.2968287467956543</v>
      </c>
    </row>
    <row r="1023" spans="1:5" ht="30">
      <c r="A1023" s="135" t="s">
        <v>2043</v>
      </c>
      <c r="B1023" s="145" t="s">
        <v>238</v>
      </c>
      <c r="C1023" s="150" t="s">
        <v>45</v>
      </c>
      <c r="D1023" s="172">
        <v>98.999992370605469</v>
      </c>
      <c r="E1023" s="183">
        <v>99</v>
      </c>
    </row>
    <row r="1024" spans="1:5" ht="30">
      <c r="A1024" s="135" t="s">
        <v>2044</v>
      </c>
      <c r="B1024" s="145" t="s">
        <v>2045</v>
      </c>
      <c r="C1024" s="150"/>
      <c r="D1024" s="142" t="s">
        <v>1853</v>
      </c>
      <c r="E1024" s="163" t="s">
        <v>1853</v>
      </c>
    </row>
    <row r="1025" spans="1:5" ht="30">
      <c r="A1025" s="135" t="s">
        <v>2046</v>
      </c>
      <c r="B1025" s="145" t="s">
        <v>2047</v>
      </c>
      <c r="C1025" s="150" t="s">
        <v>15</v>
      </c>
      <c r="D1025" s="177">
        <v>143.43072509765625</v>
      </c>
      <c r="E1025" s="188">
        <v>143.4298095703125</v>
      </c>
    </row>
    <row r="1026" spans="1:5" ht="30">
      <c r="A1026" s="135" t="s">
        <v>2048</v>
      </c>
      <c r="B1026" s="145" t="s">
        <v>2049</v>
      </c>
      <c r="C1026" s="150" t="s">
        <v>45</v>
      </c>
      <c r="D1026" s="172">
        <v>94.961631774902344</v>
      </c>
      <c r="E1026" s="183">
        <v>94.961624145507813</v>
      </c>
    </row>
    <row r="1027" spans="1:5" ht="30">
      <c r="A1027" s="135" t="s">
        <v>251</v>
      </c>
      <c r="B1027" s="145" t="s">
        <v>2050</v>
      </c>
      <c r="C1027" s="150"/>
      <c r="D1027" s="171">
        <v>1.0499999523162842</v>
      </c>
      <c r="E1027" s="182">
        <v>1.0499999523162842</v>
      </c>
    </row>
    <row r="1028" spans="1:5" ht="30">
      <c r="A1028" s="135" t="s">
        <v>2051</v>
      </c>
      <c r="B1028" s="145" t="s">
        <v>2052</v>
      </c>
      <c r="C1028" s="150"/>
      <c r="D1028" s="171">
        <v>1</v>
      </c>
      <c r="E1028" s="182">
        <v>1</v>
      </c>
    </row>
    <row r="1029" spans="1:5" ht="30">
      <c r="A1029" s="135" t="s">
        <v>2053</v>
      </c>
      <c r="B1029" s="145" t="s">
        <v>2054</v>
      </c>
      <c r="C1029" s="150" t="s">
        <v>15</v>
      </c>
      <c r="D1029" s="177">
        <v>136.60069274902344</v>
      </c>
      <c r="E1029" s="188">
        <v>136.59982299804687</v>
      </c>
    </row>
    <row r="1030" spans="1:5" ht="30">
      <c r="A1030" s="135" t="s">
        <v>2055</v>
      </c>
      <c r="B1030" s="145" t="s">
        <v>2056</v>
      </c>
      <c r="C1030" s="150" t="s">
        <v>15</v>
      </c>
      <c r="D1030" s="177">
        <v>129.683837890625</v>
      </c>
      <c r="E1030" s="188">
        <v>129.68299865722656</v>
      </c>
    </row>
    <row r="1031" spans="1:5" ht="30">
      <c r="A1031" s="135" t="s">
        <v>2057</v>
      </c>
      <c r="B1031" s="145" t="s">
        <v>2058</v>
      </c>
      <c r="C1031" s="150" t="s">
        <v>45</v>
      </c>
      <c r="D1031" s="172">
        <v>94.936439514160156</v>
      </c>
      <c r="E1031" s="183">
        <v>94.936431884765625</v>
      </c>
    </row>
    <row r="1032" spans="1:5" ht="30">
      <c r="A1032" s="135" t="s">
        <v>2059</v>
      </c>
      <c r="B1032" s="145" t="s">
        <v>2060</v>
      </c>
      <c r="C1032" s="150" t="s">
        <v>15</v>
      </c>
      <c r="D1032" s="171">
        <v>6.9168586730957031</v>
      </c>
      <c r="E1032" s="182">
        <v>6.9168229103088379</v>
      </c>
    </row>
    <row r="1033" spans="1:5" ht="30">
      <c r="A1033" s="135" t="s">
        <v>2061</v>
      </c>
      <c r="B1033" s="145" t="s">
        <v>2062</v>
      </c>
      <c r="C1033" s="150" t="s">
        <v>15</v>
      </c>
      <c r="D1033" s="177">
        <v>136.16801452636719</v>
      </c>
      <c r="E1033" s="188">
        <v>136.16714477539062</v>
      </c>
    </row>
    <row r="1034" spans="1:5">
      <c r="A1034" s="135" t="s">
        <v>2063</v>
      </c>
      <c r="B1034" s="145" t="s">
        <v>2064</v>
      </c>
      <c r="C1034" s="150"/>
      <c r="D1034" s="142" t="s">
        <v>1823</v>
      </c>
      <c r="E1034" s="163" t="s">
        <v>1823</v>
      </c>
    </row>
    <row r="1035" spans="1:5" ht="30">
      <c r="A1035" s="135" t="s">
        <v>2065</v>
      </c>
      <c r="B1035" s="145" t="s">
        <v>2066</v>
      </c>
      <c r="C1035" s="150"/>
      <c r="D1035" s="142" t="s">
        <v>1823</v>
      </c>
      <c r="E1035" s="163" t="s">
        <v>1823</v>
      </c>
    </row>
    <row r="1036" spans="1:5" ht="30">
      <c r="A1036" s="135" t="s">
        <v>2067</v>
      </c>
      <c r="B1036" s="145" t="s">
        <v>2068</v>
      </c>
      <c r="C1036" s="150"/>
      <c r="D1036" s="171">
        <v>1</v>
      </c>
      <c r="E1036" s="182">
        <v>1</v>
      </c>
    </row>
    <row r="1037" spans="1:5" ht="30">
      <c r="A1037" s="135" t="s">
        <v>2069</v>
      </c>
      <c r="B1037" s="145" t="s">
        <v>268</v>
      </c>
      <c r="C1037" s="150"/>
      <c r="D1037" s="171">
        <v>1</v>
      </c>
      <c r="E1037" s="182">
        <v>1</v>
      </c>
    </row>
    <row r="1038" spans="1:5" ht="30">
      <c r="A1038" s="135" t="s">
        <v>2070</v>
      </c>
      <c r="B1038" s="145" t="s">
        <v>2071</v>
      </c>
      <c r="C1038" s="150" t="s">
        <v>15</v>
      </c>
      <c r="D1038" s="176">
        <v>1276.03125</v>
      </c>
      <c r="E1038" s="187">
        <v>1275.9930419921875</v>
      </c>
    </row>
    <row r="1039" spans="1:5" ht="30">
      <c r="A1039" s="135" t="s">
        <v>2072</v>
      </c>
      <c r="B1039" s="145" t="s">
        <v>2073</v>
      </c>
      <c r="C1039" s="150" t="s">
        <v>15</v>
      </c>
      <c r="D1039" s="176">
        <v>1276.03125</v>
      </c>
      <c r="E1039" s="187">
        <v>1275.9930419921875</v>
      </c>
    </row>
    <row r="1040" spans="1:5" ht="30">
      <c r="A1040" s="135" t="s">
        <v>2074</v>
      </c>
      <c r="B1040" s="145" t="s">
        <v>2075</v>
      </c>
      <c r="C1040" s="150" t="s">
        <v>15</v>
      </c>
      <c r="D1040" s="176">
        <v>1276.03125</v>
      </c>
      <c r="E1040" s="187">
        <v>1275.9930419921875</v>
      </c>
    </row>
    <row r="1041" spans="1:5" ht="30">
      <c r="A1041" s="135" t="s">
        <v>2076</v>
      </c>
      <c r="B1041" s="145" t="s">
        <v>2077</v>
      </c>
      <c r="C1041" s="150" t="s">
        <v>136</v>
      </c>
      <c r="D1041" s="177">
        <v>291.50485229492187</v>
      </c>
      <c r="E1041" s="188">
        <v>291.49819946289062</v>
      </c>
    </row>
    <row r="1042" spans="1:5" ht="30">
      <c r="A1042" s="135" t="s">
        <v>2078</v>
      </c>
      <c r="B1042" s="145" t="s">
        <v>2079</v>
      </c>
      <c r="C1042" s="150" t="s">
        <v>71</v>
      </c>
      <c r="D1042" s="172">
        <v>38.60498046875</v>
      </c>
      <c r="E1042" s="183">
        <v>38.604915618896484</v>
      </c>
    </row>
    <row r="1043" spans="1:5" ht="30">
      <c r="A1043" s="135" t="s">
        <v>2080</v>
      </c>
      <c r="B1043" s="145" t="s">
        <v>2081</v>
      </c>
      <c r="C1043" s="150" t="s">
        <v>71</v>
      </c>
      <c r="D1043" s="172">
        <v>38.60498046875</v>
      </c>
      <c r="E1043" s="183">
        <v>38.604915618896484</v>
      </c>
    </row>
    <row r="1044" spans="1:5" ht="30">
      <c r="A1044" s="135" t="s">
        <v>2082</v>
      </c>
      <c r="B1044" s="145" t="s">
        <v>2083</v>
      </c>
      <c r="C1044" s="150" t="s">
        <v>45</v>
      </c>
      <c r="D1044" s="172">
        <v>87</v>
      </c>
      <c r="E1044" s="183">
        <v>87</v>
      </c>
    </row>
    <row r="1045" spans="1:5" ht="30">
      <c r="A1045" s="135" t="s">
        <v>2084</v>
      </c>
      <c r="B1045" s="145" t="s">
        <v>2085</v>
      </c>
      <c r="C1045" s="150" t="s">
        <v>45</v>
      </c>
      <c r="D1045" s="172">
        <v>87.064994812011719</v>
      </c>
      <c r="E1045" s="183">
        <v>87.065467834472656</v>
      </c>
    </row>
    <row r="1046" spans="1:5" ht="30">
      <c r="A1046" s="135" t="s">
        <v>2086</v>
      </c>
      <c r="B1046" s="145" t="s">
        <v>2087</v>
      </c>
      <c r="C1046" s="150" t="s">
        <v>45</v>
      </c>
      <c r="D1046" s="172">
        <v>87.000068664550781</v>
      </c>
      <c r="E1046" s="183">
        <v>86.999961853027344</v>
      </c>
    </row>
    <row r="1047" spans="1:5" ht="30">
      <c r="A1047" s="135" t="s">
        <v>2088</v>
      </c>
      <c r="B1047" s="145" t="s">
        <v>262</v>
      </c>
      <c r="C1047" s="150"/>
      <c r="D1047" s="176">
        <v>1200</v>
      </c>
      <c r="E1047" s="187">
        <v>1200</v>
      </c>
    </row>
    <row r="1048" spans="1:5" ht="30">
      <c r="A1048" s="135" t="s">
        <v>2089</v>
      </c>
      <c r="B1048" s="145" t="s">
        <v>2090</v>
      </c>
      <c r="C1048" s="150" t="s">
        <v>15</v>
      </c>
      <c r="D1048" s="174">
        <v>0</v>
      </c>
      <c r="E1048" s="185">
        <v>0</v>
      </c>
    </row>
    <row r="1049" spans="1:5" ht="30">
      <c r="A1049" s="135" t="s">
        <v>2091</v>
      </c>
      <c r="B1049" s="145" t="s">
        <v>266</v>
      </c>
      <c r="C1049" s="150" t="s">
        <v>45</v>
      </c>
      <c r="D1049" s="177">
        <v>100</v>
      </c>
      <c r="E1049" s="188">
        <v>100</v>
      </c>
    </row>
    <row r="1050" spans="1:5" ht="30">
      <c r="A1050" s="135" t="s">
        <v>2092</v>
      </c>
      <c r="B1050" s="145" t="s">
        <v>2093</v>
      </c>
      <c r="C1050" s="150"/>
      <c r="D1050" s="142" t="s">
        <v>1853</v>
      </c>
      <c r="E1050" s="163" t="s">
        <v>1853</v>
      </c>
    </row>
    <row r="1051" spans="1:5" ht="30">
      <c r="A1051" s="135" t="s">
        <v>2094</v>
      </c>
      <c r="B1051" s="145" t="s">
        <v>2095</v>
      </c>
      <c r="C1051" s="150" t="s">
        <v>15</v>
      </c>
      <c r="D1051" s="176">
        <v>1386.758056640625</v>
      </c>
      <c r="E1051" s="187">
        <v>1386.716796875</v>
      </c>
    </row>
    <row r="1052" spans="1:5" ht="30">
      <c r="A1052" s="135" t="s">
        <v>2096</v>
      </c>
      <c r="B1052" s="145" t="s">
        <v>2097</v>
      </c>
      <c r="C1052" s="150" t="s">
        <v>45</v>
      </c>
      <c r="D1052" s="172">
        <v>96.633018493652344</v>
      </c>
      <c r="E1052" s="183">
        <v>96.633003234863281</v>
      </c>
    </row>
    <row r="1053" spans="1:5" ht="30">
      <c r="A1053" s="135" t="s">
        <v>279</v>
      </c>
      <c r="B1053" s="145" t="s">
        <v>2098</v>
      </c>
      <c r="C1053" s="150"/>
      <c r="D1053" s="171">
        <v>1.0499999523162842</v>
      </c>
      <c r="E1053" s="182">
        <v>1.0499999523162842</v>
      </c>
    </row>
    <row r="1054" spans="1:5" ht="30">
      <c r="A1054" s="135" t="s">
        <v>2099</v>
      </c>
      <c r="B1054" s="145" t="s">
        <v>2100</v>
      </c>
      <c r="C1054" s="150"/>
      <c r="D1054" s="171">
        <v>1</v>
      </c>
      <c r="E1054" s="182">
        <v>1</v>
      </c>
    </row>
    <row r="1055" spans="1:5" ht="30">
      <c r="A1055" s="135" t="s">
        <v>2101</v>
      </c>
      <c r="B1055" s="145" t="s">
        <v>2102</v>
      </c>
      <c r="C1055" s="150" t="s">
        <v>15</v>
      </c>
      <c r="D1055" s="176">
        <v>1320.7220458984375</v>
      </c>
      <c r="E1055" s="187">
        <v>1320.6827392578125</v>
      </c>
    </row>
    <row r="1056" spans="1:5" ht="30">
      <c r="A1056" s="135" t="s">
        <v>2103</v>
      </c>
      <c r="B1056" s="145" t="s">
        <v>2104</v>
      </c>
      <c r="C1056" s="150" t="s">
        <v>15</v>
      </c>
      <c r="D1056" s="176">
        <v>1276.03125</v>
      </c>
      <c r="E1056" s="187">
        <v>1275.9930419921875</v>
      </c>
    </row>
    <row r="1057" spans="1:5" ht="30">
      <c r="A1057" s="135" t="s">
        <v>2105</v>
      </c>
      <c r="B1057" s="145" t="s">
        <v>2106</v>
      </c>
      <c r="C1057" s="150" t="s">
        <v>45</v>
      </c>
      <c r="D1057" s="172">
        <v>96.616188049316406</v>
      </c>
      <c r="E1057" s="183">
        <v>96.616165161132813</v>
      </c>
    </row>
    <row r="1058" spans="1:5" ht="30">
      <c r="A1058" s="135" t="s">
        <v>2107</v>
      </c>
      <c r="B1058" s="145" t="s">
        <v>2108</v>
      </c>
      <c r="C1058" s="150" t="s">
        <v>15</v>
      </c>
      <c r="D1058" s="172">
        <v>44.690830230712891</v>
      </c>
      <c r="E1058" s="183">
        <v>44.689655303955078</v>
      </c>
    </row>
    <row r="1059" spans="1:5" ht="30">
      <c r="A1059" s="135" t="s">
        <v>2109</v>
      </c>
      <c r="B1059" s="145" t="s">
        <v>2110</v>
      </c>
      <c r="C1059" s="150" t="s">
        <v>15</v>
      </c>
      <c r="D1059" s="176">
        <v>1339.832763671875</v>
      </c>
      <c r="E1059" s="187">
        <v>1339.7926025390625</v>
      </c>
    </row>
    <row r="1060" spans="1:5" ht="30">
      <c r="A1060" s="135" t="s">
        <v>2111</v>
      </c>
      <c r="B1060" s="145" t="s">
        <v>2112</v>
      </c>
      <c r="C1060" s="150" t="s">
        <v>50</v>
      </c>
      <c r="D1060" s="172">
        <v>57.759998321533203</v>
      </c>
      <c r="E1060" s="183">
        <v>57.759998321533203</v>
      </c>
    </row>
    <row r="1061" spans="1:5" ht="30">
      <c r="A1061" s="135" t="s">
        <v>2113</v>
      </c>
      <c r="B1061" s="145" t="s">
        <v>2114</v>
      </c>
      <c r="C1061" s="150" t="s">
        <v>42</v>
      </c>
      <c r="D1061" s="177">
        <v>273.11492919921875</v>
      </c>
      <c r="E1061" s="188">
        <v>273.11492919921875</v>
      </c>
    </row>
    <row r="1062" spans="1:5" ht="30">
      <c r="A1062" s="135" t="s">
        <v>2115</v>
      </c>
      <c r="B1062" s="145" t="s">
        <v>2116</v>
      </c>
      <c r="C1062" s="150" t="s">
        <v>15</v>
      </c>
      <c r="D1062" s="173">
        <v>17510.115234375</v>
      </c>
      <c r="E1062" s="184">
        <v>17510.115234375</v>
      </c>
    </row>
    <row r="1063" spans="1:5" ht="30">
      <c r="A1063" s="135" t="s">
        <v>2117</v>
      </c>
      <c r="B1063" s="145" t="s">
        <v>2118</v>
      </c>
      <c r="C1063" s="150" t="s">
        <v>15</v>
      </c>
      <c r="D1063" s="173">
        <v>13407.06640625</v>
      </c>
      <c r="E1063" s="184">
        <v>13407.06640625</v>
      </c>
    </row>
    <row r="1064" spans="1:5" ht="30">
      <c r="A1064" s="135" t="s">
        <v>2119</v>
      </c>
      <c r="B1064" s="145" t="s">
        <v>2120</v>
      </c>
      <c r="C1064" s="150" t="s">
        <v>15</v>
      </c>
      <c r="D1064" s="173">
        <v>3151.790771484375</v>
      </c>
      <c r="E1064" s="184">
        <v>3151.790771484375</v>
      </c>
    </row>
    <row r="1065" spans="1:5" ht="30">
      <c r="A1065" s="135" t="s">
        <v>2121</v>
      </c>
      <c r="B1065" s="145" t="s">
        <v>2122</v>
      </c>
      <c r="C1065" s="150" t="s">
        <v>15</v>
      </c>
      <c r="D1065" s="177">
        <v>951.25927734375</v>
      </c>
      <c r="E1065" s="188">
        <v>951.25927734375</v>
      </c>
    </row>
    <row r="1066" spans="1:5" ht="30">
      <c r="A1066" s="135" t="s">
        <v>2123</v>
      </c>
      <c r="B1066" s="145" t="s">
        <v>2124</v>
      </c>
      <c r="C1066" s="150" t="s">
        <v>42</v>
      </c>
      <c r="D1066" s="172">
        <v>15.941739082336426</v>
      </c>
      <c r="E1066" s="183">
        <v>15.941739082336426</v>
      </c>
    </row>
    <row r="1067" spans="1:5" ht="30">
      <c r="A1067" s="135" t="s">
        <v>2125</v>
      </c>
      <c r="B1067" s="145" t="s">
        <v>2126</v>
      </c>
      <c r="C1067" s="150" t="s">
        <v>42</v>
      </c>
      <c r="D1067" s="171">
        <v>7.7900018692016602</v>
      </c>
      <c r="E1067" s="182">
        <v>7.7900018692016602</v>
      </c>
    </row>
    <row r="1068" spans="1:5" ht="30">
      <c r="A1068" s="135" t="s">
        <v>2127</v>
      </c>
      <c r="B1068" s="145" t="s">
        <v>2128</v>
      </c>
      <c r="C1068" s="150" t="s">
        <v>42</v>
      </c>
      <c r="D1068" s="178">
        <v>0.55555558204650879</v>
      </c>
      <c r="E1068" s="189">
        <v>0.55555558204650879</v>
      </c>
    </row>
    <row r="1069" spans="1:5" ht="30">
      <c r="A1069" s="135" t="s">
        <v>2129</v>
      </c>
      <c r="B1069" s="145" t="s">
        <v>2130</v>
      </c>
      <c r="C1069" s="150" t="s">
        <v>1699</v>
      </c>
      <c r="D1069" s="176">
        <v>1870.695556640625</v>
      </c>
      <c r="E1069" s="187">
        <v>1870.695556640625</v>
      </c>
    </row>
    <row r="1070" spans="1:5" ht="30">
      <c r="A1070" s="135" t="s">
        <v>2131</v>
      </c>
      <c r="B1070" s="145" t="s">
        <v>2132</v>
      </c>
      <c r="C1070" s="150" t="s">
        <v>50</v>
      </c>
      <c r="D1070" s="174">
        <v>0</v>
      </c>
      <c r="E1070" s="185">
        <v>0</v>
      </c>
    </row>
    <row r="1071" spans="1:5">
      <c r="A1071" s="135" t="s">
        <v>2133</v>
      </c>
      <c r="B1071" s="145" t="s">
        <v>2134</v>
      </c>
      <c r="C1071" s="150" t="s">
        <v>39</v>
      </c>
      <c r="D1071" s="174">
        <v>0</v>
      </c>
      <c r="E1071" s="185">
        <v>0</v>
      </c>
    </row>
    <row r="1072" spans="1:5" ht="30">
      <c r="A1072" s="135" t="s">
        <v>2135</v>
      </c>
      <c r="B1072" s="145" t="s">
        <v>2136</v>
      </c>
      <c r="C1072" s="150" t="s">
        <v>39</v>
      </c>
      <c r="D1072" s="174">
        <v>0</v>
      </c>
      <c r="E1072" s="185">
        <v>0</v>
      </c>
    </row>
    <row r="1073" spans="1:5" ht="30">
      <c r="A1073" s="135" t="s">
        <v>2137</v>
      </c>
      <c r="B1073" s="145" t="s">
        <v>2138</v>
      </c>
      <c r="C1073" s="150" t="s">
        <v>39</v>
      </c>
      <c r="D1073" s="174">
        <v>0</v>
      </c>
      <c r="E1073" s="185">
        <v>0</v>
      </c>
    </row>
    <row r="1074" spans="1:5" ht="30">
      <c r="A1074" s="135" t="s">
        <v>2139</v>
      </c>
      <c r="B1074" s="145" t="s">
        <v>2140</v>
      </c>
      <c r="C1074" s="150" t="s">
        <v>39</v>
      </c>
      <c r="D1074" s="174">
        <v>0</v>
      </c>
      <c r="E1074" s="185">
        <v>0</v>
      </c>
    </row>
    <row r="1075" spans="1:5" ht="30">
      <c r="A1075" s="135" t="s">
        <v>2141</v>
      </c>
      <c r="B1075" s="145" t="s">
        <v>2142</v>
      </c>
      <c r="C1075" s="150" t="s">
        <v>1712</v>
      </c>
      <c r="D1075" s="174">
        <v>0</v>
      </c>
      <c r="E1075" s="185">
        <v>0</v>
      </c>
    </row>
    <row r="1076" spans="1:5" ht="30">
      <c r="A1076" s="135" t="s">
        <v>2143</v>
      </c>
      <c r="B1076" s="145" t="s">
        <v>2144</v>
      </c>
      <c r="C1076" s="150" t="s">
        <v>1712</v>
      </c>
      <c r="D1076" s="174">
        <v>0</v>
      </c>
      <c r="E1076" s="185">
        <v>0</v>
      </c>
    </row>
    <row r="1077" spans="1:5" ht="30">
      <c r="A1077" s="135" t="s">
        <v>2145</v>
      </c>
      <c r="B1077" s="145" t="s">
        <v>2146</v>
      </c>
      <c r="C1077" s="150" t="s">
        <v>1383</v>
      </c>
      <c r="D1077" s="174">
        <v>0</v>
      </c>
      <c r="E1077" s="185">
        <v>0</v>
      </c>
    </row>
    <row r="1078" spans="1:5" ht="30">
      <c r="A1078" s="135" t="s">
        <v>2147</v>
      </c>
      <c r="B1078" s="145" t="s">
        <v>2148</v>
      </c>
      <c r="C1078" s="150" t="s">
        <v>50</v>
      </c>
      <c r="D1078" s="172">
        <v>37.380001068115234</v>
      </c>
      <c r="E1078" s="183">
        <v>37.380001068115234</v>
      </c>
    </row>
    <row r="1079" spans="1:5" ht="30">
      <c r="A1079" s="135" t="s">
        <v>2149</v>
      </c>
      <c r="B1079" s="145" t="s">
        <v>2150</v>
      </c>
      <c r="C1079" s="150" t="s">
        <v>42</v>
      </c>
      <c r="D1079" s="177">
        <v>246.37213134765625</v>
      </c>
      <c r="E1079" s="188">
        <v>246.37213134765625</v>
      </c>
    </row>
    <row r="1080" spans="1:5" ht="30">
      <c r="A1080" s="135" t="s">
        <v>2151</v>
      </c>
      <c r="B1080" s="145" t="s">
        <v>2152</v>
      </c>
      <c r="C1080" s="150" t="s">
        <v>15</v>
      </c>
      <c r="D1080" s="173">
        <v>42437.76171875</v>
      </c>
      <c r="E1080" s="184">
        <v>42437.76171875</v>
      </c>
    </row>
    <row r="1081" spans="1:5" ht="30">
      <c r="A1081" s="135" t="s">
        <v>2153</v>
      </c>
      <c r="B1081" s="145" t="s">
        <v>2154</v>
      </c>
      <c r="C1081" s="150" t="s">
        <v>15</v>
      </c>
      <c r="D1081" s="173">
        <v>34251.29296875</v>
      </c>
      <c r="E1081" s="184">
        <v>34251.29296875</v>
      </c>
    </row>
    <row r="1082" spans="1:5" ht="30">
      <c r="A1082" s="135" t="s">
        <v>2155</v>
      </c>
      <c r="B1082" s="145" t="s">
        <v>2156</v>
      </c>
      <c r="C1082" s="150" t="s">
        <v>15</v>
      </c>
      <c r="D1082" s="173">
        <v>4655.9248046875</v>
      </c>
      <c r="E1082" s="184">
        <v>4655.9248046875</v>
      </c>
    </row>
    <row r="1083" spans="1:5" ht="30">
      <c r="A1083" s="135" t="s">
        <v>2157</v>
      </c>
      <c r="B1083" s="145" t="s">
        <v>2158</v>
      </c>
      <c r="C1083" s="150" t="s">
        <v>15</v>
      </c>
      <c r="D1083" s="173">
        <v>3530.547119140625</v>
      </c>
      <c r="E1083" s="184">
        <v>3530.547119140625</v>
      </c>
    </row>
    <row r="1084" spans="1:5" ht="30">
      <c r="A1084" s="135" t="s">
        <v>2159</v>
      </c>
      <c r="B1084" s="145" t="s">
        <v>2160</v>
      </c>
      <c r="C1084" s="150" t="s">
        <v>42</v>
      </c>
      <c r="D1084" s="172">
        <v>40.403697967529297</v>
      </c>
      <c r="E1084" s="183">
        <v>40.403697967529297</v>
      </c>
    </row>
    <row r="1085" spans="1:5" ht="30">
      <c r="A1085" s="135" t="s">
        <v>2161</v>
      </c>
      <c r="B1085" s="145" t="s">
        <v>2162</v>
      </c>
      <c r="C1085" s="150" t="s">
        <v>42</v>
      </c>
      <c r="D1085" s="171">
        <v>-3.0200026035308838</v>
      </c>
      <c r="E1085" s="182">
        <v>-3.0200026035308838</v>
      </c>
    </row>
    <row r="1086" spans="1:5" ht="30">
      <c r="A1086" s="135" t="s">
        <v>2163</v>
      </c>
      <c r="B1086" s="145" t="s">
        <v>2164</v>
      </c>
      <c r="C1086" s="150" t="s">
        <v>42</v>
      </c>
      <c r="D1086" s="171">
        <v>9.6999950408935547</v>
      </c>
      <c r="E1086" s="182">
        <v>9.6999950408935547</v>
      </c>
    </row>
    <row r="1087" spans="1:5" ht="30">
      <c r="A1087" s="135" t="s">
        <v>2165</v>
      </c>
      <c r="B1087" s="145" t="s">
        <v>2166</v>
      </c>
      <c r="C1087" s="150" t="s">
        <v>1699</v>
      </c>
      <c r="D1087" s="176">
        <v>1870.695556640625</v>
      </c>
      <c r="E1087" s="187">
        <v>1870.695556640625</v>
      </c>
    </row>
    <row r="1088" spans="1:5" ht="30">
      <c r="A1088" s="135" t="s">
        <v>2167</v>
      </c>
      <c r="B1088" s="145" t="s">
        <v>2168</v>
      </c>
      <c r="C1088" s="150" t="s">
        <v>50</v>
      </c>
      <c r="D1088" s="174">
        <v>0</v>
      </c>
      <c r="E1088" s="185">
        <v>0</v>
      </c>
    </row>
    <row r="1089" spans="1:5">
      <c r="A1089" s="135" t="s">
        <v>2169</v>
      </c>
      <c r="B1089" s="145" t="s">
        <v>2170</v>
      </c>
      <c r="C1089" s="150" t="s">
        <v>39</v>
      </c>
      <c r="D1089" s="174">
        <v>0</v>
      </c>
      <c r="E1089" s="185">
        <v>0</v>
      </c>
    </row>
    <row r="1090" spans="1:5" ht="30">
      <c r="A1090" s="135" t="s">
        <v>2171</v>
      </c>
      <c r="B1090" s="145" t="s">
        <v>2172</v>
      </c>
      <c r="C1090" s="150" t="s">
        <v>39</v>
      </c>
      <c r="D1090" s="174">
        <v>0</v>
      </c>
      <c r="E1090" s="185">
        <v>0</v>
      </c>
    </row>
    <row r="1091" spans="1:5" ht="30">
      <c r="A1091" s="135" t="s">
        <v>2173</v>
      </c>
      <c r="B1091" s="145" t="s">
        <v>2174</v>
      </c>
      <c r="C1091" s="150" t="s">
        <v>39</v>
      </c>
      <c r="D1091" s="174">
        <v>0</v>
      </c>
      <c r="E1091" s="185">
        <v>0</v>
      </c>
    </row>
    <row r="1092" spans="1:5" ht="30">
      <c r="A1092" s="135" t="s">
        <v>2175</v>
      </c>
      <c r="B1092" s="145" t="s">
        <v>2176</v>
      </c>
      <c r="C1092" s="150" t="s">
        <v>39</v>
      </c>
      <c r="D1092" s="174">
        <v>0</v>
      </c>
      <c r="E1092" s="185">
        <v>0</v>
      </c>
    </row>
    <row r="1093" spans="1:5" ht="30">
      <c r="A1093" s="135" t="s">
        <v>2177</v>
      </c>
      <c r="B1093" s="145" t="s">
        <v>2178</v>
      </c>
      <c r="C1093" s="150" t="s">
        <v>1712</v>
      </c>
      <c r="D1093" s="174">
        <v>0</v>
      </c>
      <c r="E1093" s="185">
        <v>0</v>
      </c>
    </row>
    <row r="1094" spans="1:5" ht="30">
      <c r="A1094" s="135" t="s">
        <v>2179</v>
      </c>
      <c r="B1094" s="145" t="s">
        <v>2180</v>
      </c>
      <c r="C1094" s="150" t="s">
        <v>1712</v>
      </c>
      <c r="D1094" s="174">
        <v>0</v>
      </c>
      <c r="E1094" s="185">
        <v>0</v>
      </c>
    </row>
    <row r="1095" spans="1:5" ht="30">
      <c r="A1095" s="135" t="s">
        <v>2181</v>
      </c>
      <c r="B1095" s="145" t="s">
        <v>2182</v>
      </c>
      <c r="C1095" s="150" t="s">
        <v>1383</v>
      </c>
      <c r="D1095" s="174">
        <v>0</v>
      </c>
      <c r="E1095" s="185">
        <v>0</v>
      </c>
    </row>
    <row r="1096" spans="1:5" ht="30">
      <c r="A1096" s="135" t="s">
        <v>2183</v>
      </c>
      <c r="B1096" s="145" t="s">
        <v>2184</v>
      </c>
      <c r="C1096" s="150" t="s">
        <v>50</v>
      </c>
      <c r="D1096" s="172">
        <v>18.190000534057617</v>
      </c>
      <c r="E1096" s="183">
        <v>18.190000534057617</v>
      </c>
    </row>
    <row r="1097" spans="1:5" ht="30">
      <c r="A1097" s="135" t="s">
        <v>2185</v>
      </c>
      <c r="B1097" s="145" t="s">
        <v>2186</v>
      </c>
      <c r="C1097" s="150" t="s">
        <v>42</v>
      </c>
      <c r="D1097" s="177">
        <v>207.63874816894531</v>
      </c>
      <c r="E1097" s="188">
        <v>207.63874816894531</v>
      </c>
    </row>
    <row r="1098" spans="1:5" ht="30">
      <c r="A1098" s="135" t="s">
        <v>2187</v>
      </c>
      <c r="B1098" s="145" t="s">
        <v>2188</v>
      </c>
      <c r="C1098" s="150" t="s">
        <v>15</v>
      </c>
      <c r="D1098" s="173">
        <v>40897.94140625</v>
      </c>
      <c r="E1098" s="184">
        <v>40897.94140625</v>
      </c>
    </row>
    <row r="1099" spans="1:5" ht="30">
      <c r="A1099" s="135" t="s">
        <v>2189</v>
      </c>
      <c r="B1099" s="145" t="s">
        <v>2190</v>
      </c>
      <c r="C1099" s="150" t="s">
        <v>15</v>
      </c>
      <c r="D1099" s="173">
        <v>27817.357421875</v>
      </c>
      <c r="E1099" s="184">
        <v>27817.357421875</v>
      </c>
    </row>
    <row r="1100" spans="1:5" ht="30">
      <c r="A1100" s="135" t="s">
        <v>2191</v>
      </c>
      <c r="B1100" s="145" t="s">
        <v>2192</v>
      </c>
      <c r="C1100" s="150" t="s">
        <v>15</v>
      </c>
      <c r="D1100" s="173">
        <v>7103.806640625</v>
      </c>
      <c r="E1100" s="184">
        <v>7103.806640625</v>
      </c>
    </row>
    <row r="1101" spans="1:5" ht="30">
      <c r="A1101" s="135" t="s">
        <v>2193</v>
      </c>
      <c r="B1101" s="145" t="s">
        <v>2194</v>
      </c>
      <c r="C1101" s="150" t="s">
        <v>15</v>
      </c>
      <c r="D1101" s="173">
        <v>5976.77490234375</v>
      </c>
      <c r="E1101" s="184">
        <v>5976.77490234375</v>
      </c>
    </row>
    <row r="1102" spans="1:5" ht="30">
      <c r="A1102" s="135" t="s">
        <v>2195</v>
      </c>
      <c r="B1102" s="145" t="s">
        <v>2196</v>
      </c>
      <c r="C1102" s="150" t="s">
        <v>42</v>
      </c>
      <c r="D1102" s="172">
        <v>40.664234161376953</v>
      </c>
      <c r="E1102" s="183">
        <v>40.664234161376953</v>
      </c>
    </row>
    <row r="1103" spans="1:5" ht="30">
      <c r="A1103" s="135" t="s">
        <v>2197</v>
      </c>
      <c r="B1103" s="145" t="s">
        <v>2198</v>
      </c>
      <c r="C1103" s="150" t="s">
        <v>42</v>
      </c>
      <c r="D1103" s="171">
        <v>-1.3399930000305176</v>
      </c>
      <c r="E1103" s="182">
        <v>-1.3399930000305176</v>
      </c>
    </row>
    <row r="1104" spans="1:5" ht="30">
      <c r="A1104" s="135" t="s">
        <v>2199</v>
      </c>
      <c r="B1104" s="145" t="s">
        <v>2200</v>
      </c>
      <c r="C1104" s="150" t="s">
        <v>42</v>
      </c>
      <c r="D1104" s="171">
        <v>6.239997386932373</v>
      </c>
      <c r="E1104" s="182">
        <v>6.239997386932373</v>
      </c>
    </row>
    <row r="1105" spans="1:5" ht="30">
      <c r="A1105" s="135" t="s">
        <v>2201</v>
      </c>
      <c r="B1105" s="145" t="s">
        <v>2202</v>
      </c>
      <c r="C1105" s="150" t="s">
        <v>1699</v>
      </c>
      <c r="D1105" s="176">
        <v>1870.695556640625</v>
      </c>
      <c r="E1105" s="187">
        <v>1870.695556640625</v>
      </c>
    </row>
    <row r="1106" spans="1:5" ht="30">
      <c r="A1106" s="135" t="s">
        <v>2203</v>
      </c>
      <c r="B1106" s="145" t="s">
        <v>2204</v>
      </c>
      <c r="C1106" s="150" t="s">
        <v>50</v>
      </c>
      <c r="D1106" s="174">
        <v>0</v>
      </c>
      <c r="E1106" s="185">
        <v>0</v>
      </c>
    </row>
    <row r="1107" spans="1:5">
      <c r="A1107" s="135" t="s">
        <v>2205</v>
      </c>
      <c r="B1107" s="145" t="s">
        <v>2206</v>
      </c>
      <c r="C1107" s="150" t="s">
        <v>39</v>
      </c>
      <c r="D1107" s="174">
        <v>0</v>
      </c>
      <c r="E1107" s="185">
        <v>0</v>
      </c>
    </row>
    <row r="1108" spans="1:5" ht="30">
      <c r="A1108" s="135" t="s">
        <v>2207</v>
      </c>
      <c r="B1108" s="145" t="s">
        <v>2208</v>
      </c>
      <c r="C1108" s="150" t="s">
        <v>39</v>
      </c>
      <c r="D1108" s="174">
        <v>0</v>
      </c>
      <c r="E1108" s="185">
        <v>0</v>
      </c>
    </row>
    <row r="1109" spans="1:5" ht="30">
      <c r="A1109" s="135" t="s">
        <v>2209</v>
      </c>
      <c r="B1109" s="145" t="s">
        <v>2210</v>
      </c>
      <c r="C1109" s="150" t="s">
        <v>39</v>
      </c>
      <c r="D1109" s="174">
        <v>0</v>
      </c>
      <c r="E1109" s="185">
        <v>0</v>
      </c>
    </row>
    <row r="1110" spans="1:5" ht="30">
      <c r="A1110" s="135" t="s">
        <v>2211</v>
      </c>
      <c r="B1110" s="145" t="s">
        <v>2212</v>
      </c>
      <c r="C1110" s="150" t="s">
        <v>39</v>
      </c>
      <c r="D1110" s="174">
        <v>0</v>
      </c>
      <c r="E1110" s="185">
        <v>0</v>
      </c>
    </row>
    <row r="1111" spans="1:5" ht="30">
      <c r="A1111" s="135" t="s">
        <v>2213</v>
      </c>
      <c r="B1111" s="145" t="s">
        <v>2214</v>
      </c>
      <c r="C1111" s="150" t="s">
        <v>1712</v>
      </c>
      <c r="D1111" s="174">
        <v>0</v>
      </c>
      <c r="E1111" s="185">
        <v>0</v>
      </c>
    </row>
    <row r="1112" spans="1:5" ht="30">
      <c r="A1112" s="135" t="s">
        <v>2215</v>
      </c>
      <c r="B1112" s="145" t="s">
        <v>2216</v>
      </c>
      <c r="C1112" s="150" t="s">
        <v>1712</v>
      </c>
      <c r="D1112" s="174">
        <v>0</v>
      </c>
      <c r="E1112" s="185">
        <v>0</v>
      </c>
    </row>
    <row r="1113" spans="1:5" ht="30">
      <c r="A1113" s="135" t="s">
        <v>2217</v>
      </c>
      <c r="B1113" s="145" t="s">
        <v>2218</v>
      </c>
      <c r="C1113" s="150" t="s">
        <v>1383</v>
      </c>
      <c r="D1113" s="174">
        <v>0</v>
      </c>
      <c r="E1113" s="185">
        <v>0</v>
      </c>
    </row>
    <row r="1114" spans="1:5" ht="30">
      <c r="A1114" s="135" t="s">
        <v>2219</v>
      </c>
      <c r="B1114" s="145" t="s">
        <v>2220</v>
      </c>
      <c r="C1114" s="150" t="s">
        <v>50</v>
      </c>
      <c r="D1114" s="171">
        <v>5.2399997711181641</v>
      </c>
      <c r="E1114" s="182">
        <v>5.2399997711181641</v>
      </c>
    </row>
    <row r="1115" spans="1:5" ht="30">
      <c r="A1115" s="135" t="s">
        <v>2221</v>
      </c>
      <c r="B1115" s="145" t="s">
        <v>2222</v>
      </c>
      <c r="C1115" s="150" t="s">
        <v>42</v>
      </c>
      <c r="D1115" s="177">
        <v>153.61087036132812</v>
      </c>
      <c r="E1115" s="188">
        <v>153.61087036132812</v>
      </c>
    </row>
    <row r="1116" spans="1:5" ht="30">
      <c r="A1116" s="135" t="s">
        <v>2223</v>
      </c>
      <c r="B1116" s="145" t="s">
        <v>2224</v>
      </c>
      <c r="C1116" s="150" t="s">
        <v>15</v>
      </c>
      <c r="D1116" s="173">
        <v>20970.978515625</v>
      </c>
      <c r="E1116" s="184">
        <v>20970.978515625</v>
      </c>
    </row>
    <row r="1117" spans="1:5" ht="30">
      <c r="A1117" s="135" t="s">
        <v>2225</v>
      </c>
      <c r="B1117" s="145" t="s">
        <v>2226</v>
      </c>
      <c r="C1117" s="150" t="s">
        <v>15</v>
      </c>
      <c r="D1117" s="173">
        <v>20217.697265625</v>
      </c>
      <c r="E1117" s="184">
        <v>20217.697265625</v>
      </c>
    </row>
    <row r="1118" spans="1:5" ht="30">
      <c r="A1118" s="135" t="s">
        <v>2227</v>
      </c>
      <c r="B1118" s="145" t="s">
        <v>2228</v>
      </c>
      <c r="C1118" s="150" t="s">
        <v>15</v>
      </c>
      <c r="D1118" s="177">
        <v>753.280517578125</v>
      </c>
      <c r="E1118" s="188">
        <v>753.280517578125</v>
      </c>
    </row>
    <row r="1119" spans="1:5" ht="30">
      <c r="A1119" s="135" t="s">
        <v>2229</v>
      </c>
      <c r="B1119" s="145" t="s">
        <v>2230</v>
      </c>
      <c r="C1119" s="150" t="s">
        <v>42</v>
      </c>
      <c r="D1119" s="172">
        <v>20.528327941894531</v>
      </c>
      <c r="E1119" s="183">
        <v>20.528327941894531</v>
      </c>
    </row>
    <row r="1120" spans="1:5" ht="30">
      <c r="A1120" s="135" t="s">
        <v>2231</v>
      </c>
      <c r="B1120" s="145" t="s">
        <v>2232</v>
      </c>
      <c r="C1120" s="150" t="s">
        <v>42</v>
      </c>
      <c r="D1120" s="171">
        <v>2.0000033378601074</v>
      </c>
      <c r="E1120" s="182">
        <v>2.0000033378601074</v>
      </c>
    </row>
    <row r="1121" spans="1:5" ht="30">
      <c r="A1121" s="135" t="s">
        <v>2233</v>
      </c>
      <c r="B1121" s="145" t="s">
        <v>2234</v>
      </c>
      <c r="C1121" s="150" t="s">
        <v>42</v>
      </c>
      <c r="D1121" s="171">
        <v>1.310001015663147</v>
      </c>
      <c r="E1121" s="182">
        <v>1.310001015663147</v>
      </c>
    </row>
    <row r="1122" spans="1:5" ht="30">
      <c r="A1122" s="135" t="s">
        <v>2235</v>
      </c>
      <c r="B1122" s="145" t="s">
        <v>2236</v>
      </c>
      <c r="C1122" s="150" t="s">
        <v>1699</v>
      </c>
      <c r="D1122" s="176">
        <v>1870.695556640625</v>
      </c>
      <c r="E1122" s="187">
        <v>1870.695556640625</v>
      </c>
    </row>
    <row r="1123" spans="1:5" ht="30">
      <c r="A1123" s="135" t="s">
        <v>2237</v>
      </c>
      <c r="B1123" s="145" t="s">
        <v>2238</v>
      </c>
      <c r="C1123" s="150" t="s">
        <v>50</v>
      </c>
      <c r="D1123" s="174">
        <v>0</v>
      </c>
      <c r="E1123" s="185">
        <v>0</v>
      </c>
    </row>
    <row r="1124" spans="1:5">
      <c r="A1124" s="135" t="s">
        <v>2239</v>
      </c>
      <c r="B1124" s="145" t="s">
        <v>2240</v>
      </c>
      <c r="C1124" s="150" t="s">
        <v>39</v>
      </c>
      <c r="D1124" s="174">
        <v>0</v>
      </c>
      <c r="E1124" s="185">
        <v>0</v>
      </c>
    </row>
    <row r="1125" spans="1:5" ht="30">
      <c r="A1125" s="135" t="s">
        <v>2241</v>
      </c>
      <c r="B1125" s="145" t="s">
        <v>2242</v>
      </c>
      <c r="C1125" s="150" t="s">
        <v>39</v>
      </c>
      <c r="D1125" s="174">
        <v>0</v>
      </c>
      <c r="E1125" s="185">
        <v>0</v>
      </c>
    </row>
    <row r="1126" spans="1:5" ht="30">
      <c r="A1126" s="135" t="s">
        <v>2243</v>
      </c>
      <c r="B1126" s="145" t="s">
        <v>2244</v>
      </c>
      <c r="C1126" s="150" t="s">
        <v>39</v>
      </c>
      <c r="D1126" s="174">
        <v>0</v>
      </c>
      <c r="E1126" s="185">
        <v>0</v>
      </c>
    </row>
    <row r="1127" spans="1:5" ht="30">
      <c r="A1127" s="135" t="s">
        <v>2245</v>
      </c>
      <c r="B1127" s="145" t="s">
        <v>2246</v>
      </c>
      <c r="C1127" s="150" t="s">
        <v>39</v>
      </c>
      <c r="D1127" s="174">
        <v>0</v>
      </c>
      <c r="E1127" s="185">
        <v>0</v>
      </c>
    </row>
    <row r="1128" spans="1:5" ht="30">
      <c r="A1128" s="135" t="s">
        <v>2247</v>
      </c>
      <c r="B1128" s="145" t="s">
        <v>2248</v>
      </c>
      <c r="C1128" s="150" t="s">
        <v>1712</v>
      </c>
      <c r="D1128" s="174">
        <v>0</v>
      </c>
      <c r="E1128" s="185">
        <v>0</v>
      </c>
    </row>
    <row r="1129" spans="1:5" ht="30">
      <c r="A1129" s="135" t="s">
        <v>2249</v>
      </c>
      <c r="B1129" s="145" t="s">
        <v>2250</v>
      </c>
      <c r="C1129" s="150" t="s">
        <v>1712</v>
      </c>
      <c r="D1129" s="174">
        <v>0</v>
      </c>
      <c r="E1129" s="185">
        <v>0</v>
      </c>
    </row>
    <row r="1130" spans="1:5" ht="30">
      <c r="A1130" s="135" t="s">
        <v>2251</v>
      </c>
      <c r="B1130" s="145" t="s">
        <v>2252</v>
      </c>
      <c r="C1130" s="150" t="s">
        <v>1383</v>
      </c>
      <c r="D1130" s="174">
        <v>0</v>
      </c>
      <c r="E1130" s="185">
        <v>0</v>
      </c>
    </row>
    <row r="1131" spans="1:5" ht="30">
      <c r="A1131" s="135" t="s">
        <v>2253</v>
      </c>
      <c r="B1131" s="145" t="s">
        <v>2254</v>
      </c>
      <c r="C1131" s="150" t="s">
        <v>50</v>
      </c>
      <c r="D1131" s="171">
        <v>2.9600000381469727</v>
      </c>
      <c r="E1131" s="182">
        <v>2.9600000381469727</v>
      </c>
    </row>
    <row r="1132" spans="1:5" ht="30">
      <c r="A1132" s="135" t="s">
        <v>2255</v>
      </c>
      <c r="B1132" s="145" t="s">
        <v>2256</v>
      </c>
      <c r="C1132" s="150" t="s">
        <v>42</v>
      </c>
      <c r="D1132" s="177">
        <v>133.06817626953125</v>
      </c>
      <c r="E1132" s="188">
        <v>133.06817626953125</v>
      </c>
    </row>
    <row r="1133" spans="1:5" ht="30">
      <c r="A1133" s="135" t="s">
        <v>2257</v>
      </c>
      <c r="B1133" s="145" t="s">
        <v>2258</v>
      </c>
      <c r="C1133" s="150" t="s">
        <v>15</v>
      </c>
      <c r="D1133" s="173">
        <v>20697.78125</v>
      </c>
      <c r="E1133" s="184">
        <v>20697.78125</v>
      </c>
    </row>
    <row r="1134" spans="1:5" ht="30">
      <c r="A1134" s="135" t="s">
        <v>2259</v>
      </c>
      <c r="B1134" s="145" t="s">
        <v>2260</v>
      </c>
      <c r="C1134" s="150" t="s">
        <v>15</v>
      </c>
      <c r="D1134" s="173">
        <v>19316.84765625</v>
      </c>
      <c r="E1134" s="184">
        <v>19316.84765625</v>
      </c>
    </row>
    <row r="1135" spans="1:5" ht="30">
      <c r="A1135" s="135" t="s">
        <v>2261</v>
      </c>
      <c r="B1135" s="145" t="s">
        <v>2262</v>
      </c>
      <c r="C1135" s="150" t="s">
        <v>15</v>
      </c>
      <c r="D1135" s="176">
        <v>1380.932373046875</v>
      </c>
      <c r="E1135" s="187">
        <v>1380.932373046875</v>
      </c>
    </row>
    <row r="1136" spans="1:5" ht="30">
      <c r="A1136" s="135" t="s">
        <v>2263</v>
      </c>
      <c r="B1136" s="145" t="s">
        <v>2264</v>
      </c>
      <c r="C1136" s="150" t="s">
        <v>42</v>
      </c>
      <c r="D1136" s="172">
        <v>20.469734191894531</v>
      </c>
      <c r="E1136" s="183">
        <v>20.469734191894531</v>
      </c>
    </row>
    <row r="1137" spans="1:5" ht="30">
      <c r="A1137" s="135" t="s">
        <v>2265</v>
      </c>
      <c r="B1137" s="145" t="s">
        <v>2266</v>
      </c>
      <c r="C1137" s="150" t="s">
        <v>42</v>
      </c>
      <c r="D1137" s="171">
        <v>2.0000033378601074</v>
      </c>
      <c r="E1137" s="182">
        <v>2.0000033378601074</v>
      </c>
    </row>
    <row r="1138" spans="1:5" ht="30">
      <c r="A1138" s="135" t="s">
        <v>2267</v>
      </c>
      <c r="B1138" s="145" t="s">
        <v>2268</v>
      </c>
      <c r="C1138" s="150" t="s">
        <v>42</v>
      </c>
      <c r="D1138" s="171">
        <v>2.5799984931945801</v>
      </c>
      <c r="E1138" s="182">
        <v>2.5799984931945801</v>
      </c>
    </row>
    <row r="1139" spans="1:5" ht="30">
      <c r="A1139" s="135" t="s">
        <v>2269</v>
      </c>
      <c r="B1139" s="145" t="s">
        <v>2270</v>
      </c>
      <c r="C1139" s="150" t="s">
        <v>1699</v>
      </c>
      <c r="D1139" s="176">
        <v>1870.695556640625</v>
      </c>
      <c r="E1139" s="187">
        <v>1870.695556640625</v>
      </c>
    </row>
    <row r="1140" spans="1:5" ht="30">
      <c r="A1140" s="135" t="s">
        <v>2271</v>
      </c>
      <c r="B1140" s="145" t="s">
        <v>2272</v>
      </c>
      <c r="C1140" s="150" t="s">
        <v>50</v>
      </c>
      <c r="D1140" s="174">
        <v>0</v>
      </c>
      <c r="E1140" s="185">
        <v>0</v>
      </c>
    </row>
    <row r="1141" spans="1:5">
      <c r="A1141" s="135" t="s">
        <v>2273</v>
      </c>
      <c r="B1141" s="145" t="s">
        <v>2274</v>
      </c>
      <c r="C1141" s="150" t="s">
        <v>39</v>
      </c>
      <c r="D1141" s="174">
        <v>0</v>
      </c>
      <c r="E1141" s="185">
        <v>0</v>
      </c>
    </row>
    <row r="1142" spans="1:5" ht="30">
      <c r="A1142" s="135" t="s">
        <v>2275</v>
      </c>
      <c r="B1142" s="145" t="s">
        <v>2276</v>
      </c>
      <c r="C1142" s="150" t="s">
        <v>39</v>
      </c>
      <c r="D1142" s="174">
        <v>0</v>
      </c>
      <c r="E1142" s="185">
        <v>0</v>
      </c>
    </row>
    <row r="1143" spans="1:5" ht="30">
      <c r="A1143" s="135" t="s">
        <v>2277</v>
      </c>
      <c r="B1143" s="145" t="s">
        <v>2278</v>
      </c>
      <c r="C1143" s="150" t="s">
        <v>39</v>
      </c>
      <c r="D1143" s="174">
        <v>0</v>
      </c>
      <c r="E1143" s="185">
        <v>0</v>
      </c>
    </row>
    <row r="1144" spans="1:5" ht="30">
      <c r="A1144" s="135" t="s">
        <v>2279</v>
      </c>
      <c r="B1144" s="145" t="s">
        <v>2280</v>
      </c>
      <c r="C1144" s="150" t="s">
        <v>39</v>
      </c>
      <c r="D1144" s="174">
        <v>0</v>
      </c>
      <c r="E1144" s="185">
        <v>0</v>
      </c>
    </row>
    <row r="1145" spans="1:5" ht="30">
      <c r="A1145" s="135" t="s">
        <v>2281</v>
      </c>
      <c r="B1145" s="145" t="s">
        <v>2282</v>
      </c>
      <c r="C1145" s="150" t="s">
        <v>1712</v>
      </c>
      <c r="D1145" s="174">
        <v>0</v>
      </c>
      <c r="E1145" s="185">
        <v>0</v>
      </c>
    </row>
    <row r="1146" spans="1:5" ht="30">
      <c r="A1146" s="135" t="s">
        <v>2283</v>
      </c>
      <c r="B1146" s="145" t="s">
        <v>2284</v>
      </c>
      <c r="C1146" s="150" t="s">
        <v>1712</v>
      </c>
      <c r="D1146" s="174">
        <v>0</v>
      </c>
      <c r="E1146" s="185">
        <v>0</v>
      </c>
    </row>
    <row r="1147" spans="1:5" ht="30">
      <c r="A1147" s="135" t="s">
        <v>2285</v>
      </c>
      <c r="B1147" s="145" t="s">
        <v>2286</v>
      </c>
      <c r="C1147" s="150" t="s">
        <v>1383</v>
      </c>
      <c r="D1147" s="174">
        <v>0</v>
      </c>
      <c r="E1147" s="185">
        <v>0</v>
      </c>
    </row>
    <row r="1148" spans="1:5" ht="30">
      <c r="A1148" s="135" t="s">
        <v>2287</v>
      </c>
      <c r="B1148" s="145" t="s">
        <v>2288</v>
      </c>
      <c r="C1148" s="150" t="s">
        <v>50</v>
      </c>
      <c r="D1148" s="171">
        <v>1.9600000381469727</v>
      </c>
      <c r="E1148" s="182">
        <v>1.9600000381469727</v>
      </c>
    </row>
    <row r="1149" spans="1:5" ht="30">
      <c r="A1149" s="135" t="s">
        <v>2289</v>
      </c>
      <c r="B1149" s="145" t="s">
        <v>2290</v>
      </c>
      <c r="C1149" s="150" t="s">
        <v>42</v>
      </c>
      <c r="D1149" s="177">
        <v>119.57401275634766</v>
      </c>
      <c r="E1149" s="188">
        <v>119.57401275634766</v>
      </c>
    </row>
    <row r="1150" spans="1:5" ht="30">
      <c r="A1150" s="135" t="s">
        <v>2291</v>
      </c>
      <c r="B1150" s="145" t="s">
        <v>2292</v>
      </c>
      <c r="C1150" s="150" t="s">
        <v>15</v>
      </c>
      <c r="D1150" s="173">
        <v>17012.89453125</v>
      </c>
      <c r="E1150" s="184">
        <v>17012.89453125</v>
      </c>
    </row>
    <row r="1151" spans="1:5" ht="30">
      <c r="A1151" s="135" t="s">
        <v>2293</v>
      </c>
      <c r="B1151" s="145" t="s">
        <v>2294</v>
      </c>
      <c r="C1151" s="150" t="s">
        <v>15</v>
      </c>
      <c r="D1151" s="173">
        <v>14788.26953125</v>
      </c>
      <c r="E1151" s="184">
        <v>14788.26953125</v>
      </c>
    </row>
    <row r="1152" spans="1:5" ht="30">
      <c r="A1152" s="135" t="s">
        <v>2295</v>
      </c>
      <c r="B1152" s="145" t="s">
        <v>2296</v>
      </c>
      <c r="C1152" s="150" t="s">
        <v>15</v>
      </c>
      <c r="D1152" s="176">
        <v>2224.625</v>
      </c>
      <c r="E1152" s="187">
        <v>2224.625</v>
      </c>
    </row>
    <row r="1153" spans="1:5" ht="30">
      <c r="A1153" s="135" t="s">
        <v>2297</v>
      </c>
      <c r="B1153" s="145" t="s">
        <v>2298</v>
      </c>
      <c r="C1153" s="150" t="s">
        <v>42</v>
      </c>
      <c r="D1153" s="172">
        <v>16.946496963500977</v>
      </c>
      <c r="E1153" s="183">
        <v>16.946496963500977</v>
      </c>
    </row>
    <row r="1154" spans="1:5" ht="30">
      <c r="A1154" s="135" t="s">
        <v>2299</v>
      </c>
      <c r="B1154" s="145" t="s">
        <v>2300</v>
      </c>
      <c r="C1154" s="150" t="s">
        <v>42</v>
      </c>
      <c r="D1154" s="171">
        <v>8.9800014495849609</v>
      </c>
      <c r="E1154" s="182">
        <v>8.9800014495849609</v>
      </c>
    </row>
    <row r="1155" spans="1:5" ht="30">
      <c r="A1155" s="135" t="s">
        <v>2301</v>
      </c>
      <c r="B1155" s="145" t="s">
        <v>2302</v>
      </c>
      <c r="C1155" s="150" t="s">
        <v>42</v>
      </c>
      <c r="D1155" s="171">
        <v>2.7999963760375977</v>
      </c>
      <c r="E1155" s="182">
        <v>2.7999963760375977</v>
      </c>
    </row>
    <row r="1156" spans="1:5" ht="30">
      <c r="A1156" s="135" t="s">
        <v>2303</v>
      </c>
      <c r="B1156" s="145" t="s">
        <v>2304</v>
      </c>
      <c r="C1156" s="150" t="s">
        <v>1699</v>
      </c>
      <c r="D1156" s="176">
        <v>1870.695556640625</v>
      </c>
      <c r="E1156" s="187">
        <v>1870.695556640625</v>
      </c>
    </row>
    <row r="1157" spans="1:5" ht="30">
      <c r="A1157" s="135" t="s">
        <v>2305</v>
      </c>
      <c r="B1157" s="145" t="s">
        <v>2306</v>
      </c>
      <c r="C1157" s="150" t="s">
        <v>50</v>
      </c>
      <c r="D1157" s="174">
        <v>0</v>
      </c>
      <c r="E1157" s="185">
        <v>0</v>
      </c>
    </row>
    <row r="1158" spans="1:5">
      <c r="A1158" s="135" t="s">
        <v>2307</v>
      </c>
      <c r="B1158" s="145" t="s">
        <v>2308</v>
      </c>
      <c r="C1158" s="150" t="s">
        <v>39</v>
      </c>
      <c r="D1158" s="174">
        <v>0</v>
      </c>
      <c r="E1158" s="185">
        <v>0</v>
      </c>
    </row>
    <row r="1159" spans="1:5" ht="30">
      <c r="A1159" s="135" t="s">
        <v>2309</v>
      </c>
      <c r="B1159" s="145" t="s">
        <v>2310</v>
      </c>
      <c r="C1159" s="150" t="s">
        <v>39</v>
      </c>
      <c r="D1159" s="174">
        <v>0</v>
      </c>
      <c r="E1159" s="185">
        <v>0</v>
      </c>
    </row>
    <row r="1160" spans="1:5" ht="30">
      <c r="A1160" s="135" t="s">
        <v>2311</v>
      </c>
      <c r="B1160" s="145" t="s">
        <v>2312</v>
      </c>
      <c r="C1160" s="150" t="s">
        <v>39</v>
      </c>
      <c r="D1160" s="174">
        <v>0</v>
      </c>
      <c r="E1160" s="185">
        <v>0</v>
      </c>
    </row>
    <row r="1161" spans="1:5" ht="30">
      <c r="A1161" s="135" t="s">
        <v>2313</v>
      </c>
      <c r="B1161" s="145" t="s">
        <v>2314</v>
      </c>
      <c r="C1161" s="150" t="s">
        <v>39</v>
      </c>
      <c r="D1161" s="174">
        <v>0</v>
      </c>
      <c r="E1161" s="185">
        <v>0</v>
      </c>
    </row>
    <row r="1162" spans="1:5" ht="30">
      <c r="A1162" s="135" t="s">
        <v>2315</v>
      </c>
      <c r="B1162" s="145" t="s">
        <v>2316</v>
      </c>
      <c r="C1162" s="150" t="s">
        <v>1712</v>
      </c>
      <c r="D1162" s="174">
        <v>0</v>
      </c>
      <c r="E1162" s="185">
        <v>0</v>
      </c>
    </row>
    <row r="1163" spans="1:5" ht="30">
      <c r="A1163" s="135" t="s">
        <v>2317</v>
      </c>
      <c r="B1163" s="145" t="s">
        <v>2318</v>
      </c>
      <c r="C1163" s="150" t="s">
        <v>1712</v>
      </c>
      <c r="D1163" s="174">
        <v>0</v>
      </c>
      <c r="E1163" s="185">
        <v>0</v>
      </c>
    </row>
    <row r="1164" spans="1:5" ht="30">
      <c r="A1164" s="135" t="s">
        <v>2319</v>
      </c>
      <c r="B1164" s="145" t="s">
        <v>2320</v>
      </c>
      <c r="C1164" s="150" t="s">
        <v>1383</v>
      </c>
      <c r="D1164" s="174">
        <v>0</v>
      </c>
      <c r="E1164" s="185">
        <v>0</v>
      </c>
    </row>
    <row r="1165" spans="1:5" ht="30">
      <c r="A1165" s="135" t="s">
        <v>2321</v>
      </c>
      <c r="B1165" s="145" t="s">
        <v>2322</v>
      </c>
      <c r="C1165" s="150" t="s">
        <v>50</v>
      </c>
      <c r="D1165" s="178">
        <v>0.87000000476837158</v>
      </c>
      <c r="E1165" s="189">
        <v>0.87000000476837158</v>
      </c>
    </row>
    <row r="1166" spans="1:5" ht="30">
      <c r="A1166" s="135" t="s">
        <v>2323</v>
      </c>
      <c r="B1166" s="145" t="s">
        <v>2324</v>
      </c>
      <c r="C1166" s="150" t="s">
        <v>42</v>
      </c>
      <c r="D1166" s="172">
        <v>95.758941650390625</v>
      </c>
      <c r="E1166" s="183">
        <v>95.758941650390625</v>
      </c>
    </row>
    <row r="1167" spans="1:5" ht="30">
      <c r="A1167" s="135" t="s">
        <v>2325</v>
      </c>
      <c r="B1167" s="145" t="s">
        <v>2326</v>
      </c>
      <c r="C1167" s="150" t="s">
        <v>15</v>
      </c>
      <c r="D1167" s="173">
        <v>31594.43359375</v>
      </c>
      <c r="E1167" s="184">
        <v>31594.43359375</v>
      </c>
    </row>
    <row r="1168" spans="1:5" ht="30">
      <c r="A1168" s="135" t="s">
        <v>2327</v>
      </c>
      <c r="B1168" s="145" t="s">
        <v>2328</v>
      </c>
      <c r="C1168" s="150" t="s">
        <v>15</v>
      </c>
      <c r="D1168" s="173">
        <v>27545.205078125</v>
      </c>
      <c r="E1168" s="184">
        <v>27545.205078125</v>
      </c>
    </row>
    <row r="1169" spans="1:5" ht="30">
      <c r="A1169" s="135" t="s">
        <v>2329</v>
      </c>
      <c r="B1169" s="145" t="s">
        <v>2330</v>
      </c>
      <c r="C1169" s="150" t="s">
        <v>15</v>
      </c>
      <c r="D1169" s="173">
        <v>4049.22998046875</v>
      </c>
      <c r="E1169" s="184">
        <v>4049.22998046875</v>
      </c>
    </row>
    <row r="1170" spans="1:5" ht="30">
      <c r="A1170" s="135" t="s">
        <v>2331</v>
      </c>
      <c r="B1170" s="145" t="s">
        <v>2332</v>
      </c>
      <c r="C1170" s="150" t="s">
        <v>42</v>
      </c>
      <c r="D1170" s="172">
        <v>31.648357391357422</v>
      </c>
      <c r="E1170" s="183">
        <v>31.648357391357422</v>
      </c>
    </row>
    <row r="1171" spans="1:5" ht="30">
      <c r="A1171" s="135" t="s">
        <v>2333</v>
      </c>
      <c r="B1171" s="145" t="s">
        <v>2334</v>
      </c>
      <c r="C1171" s="150" t="s">
        <v>42</v>
      </c>
      <c r="D1171" s="171">
        <v>2.1100022792816162</v>
      </c>
      <c r="E1171" s="182">
        <v>2.1100022792816162</v>
      </c>
    </row>
    <row r="1172" spans="1:5" ht="30">
      <c r="A1172" s="135" t="s">
        <v>2335</v>
      </c>
      <c r="B1172" s="145" t="s">
        <v>2336</v>
      </c>
      <c r="C1172" s="150" t="s">
        <v>42</v>
      </c>
      <c r="D1172" s="171">
        <v>5.8600025177001953</v>
      </c>
      <c r="E1172" s="182">
        <v>5.8600025177001953</v>
      </c>
    </row>
    <row r="1173" spans="1:5" ht="30">
      <c r="A1173" s="135" t="s">
        <v>2337</v>
      </c>
      <c r="B1173" s="145" t="s">
        <v>2338</v>
      </c>
      <c r="C1173" s="150" t="s">
        <v>1699</v>
      </c>
      <c r="D1173" s="176">
        <v>1870.695556640625</v>
      </c>
      <c r="E1173" s="187">
        <v>1870.695556640625</v>
      </c>
    </row>
    <row r="1174" spans="1:5" ht="30">
      <c r="A1174" s="135" t="s">
        <v>2339</v>
      </c>
      <c r="B1174" s="145" t="s">
        <v>2340</v>
      </c>
      <c r="C1174" s="150" t="s">
        <v>50</v>
      </c>
      <c r="D1174" s="174">
        <v>0</v>
      </c>
      <c r="E1174" s="185">
        <v>0</v>
      </c>
    </row>
    <row r="1175" spans="1:5">
      <c r="A1175" s="135" t="s">
        <v>2341</v>
      </c>
      <c r="B1175" s="145" t="s">
        <v>2342</v>
      </c>
      <c r="C1175" s="150" t="s">
        <v>39</v>
      </c>
      <c r="D1175" s="174">
        <v>0</v>
      </c>
      <c r="E1175" s="185">
        <v>0</v>
      </c>
    </row>
    <row r="1176" spans="1:5" ht="30">
      <c r="A1176" s="135" t="s">
        <v>2343</v>
      </c>
      <c r="B1176" s="145" t="s">
        <v>2344</v>
      </c>
      <c r="C1176" s="150" t="s">
        <v>39</v>
      </c>
      <c r="D1176" s="174">
        <v>0</v>
      </c>
      <c r="E1176" s="185">
        <v>0</v>
      </c>
    </row>
    <row r="1177" spans="1:5" ht="30">
      <c r="A1177" s="135" t="s">
        <v>2345</v>
      </c>
      <c r="B1177" s="145" t="s">
        <v>2346</v>
      </c>
      <c r="C1177" s="150" t="s">
        <v>39</v>
      </c>
      <c r="D1177" s="174">
        <v>0</v>
      </c>
      <c r="E1177" s="185">
        <v>0</v>
      </c>
    </row>
    <row r="1178" spans="1:5" ht="30">
      <c r="A1178" s="135" t="s">
        <v>2347</v>
      </c>
      <c r="B1178" s="145" t="s">
        <v>2348</v>
      </c>
      <c r="C1178" s="150" t="s">
        <v>39</v>
      </c>
      <c r="D1178" s="174">
        <v>0</v>
      </c>
      <c r="E1178" s="185">
        <v>0</v>
      </c>
    </row>
    <row r="1179" spans="1:5" ht="30">
      <c r="A1179" s="135" t="s">
        <v>2349</v>
      </c>
      <c r="B1179" s="145" t="s">
        <v>2350</v>
      </c>
      <c r="C1179" s="150" t="s">
        <v>1712</v>
      </c>
      <c r="D1179" s="174">
        <v>0</v>
      </c>
      <c r="E1179" s="185">
        <v>0</v>
      </c>
    </row>
    <row r="1180" spans="1:5" ht="30">
      <c r="A1180" s="135" t="s">
        <v>2351</v>
      </c>
      <c r="B1180" s="145" t="s">
        <v>2352</v>
      </c>
      <c r="C1180" s="150" t="s">
        <v>1712</v>
      </c>
      <c r="D1180" s="174">
        <v>0</v>
      </c>
      <c r="E1180" s="185">
        <v>0</v>
      </c>
    </row>
    <row r="1181" spans="1:5" ht="30">
      <c r="A1181" s="135" t="s">
        <v>2353</v>
      </c>
      <c r="B1181" s="145" t="s">
        <v>2354</v>
      </c>
      <c r="C1181" s="150" t="s">
        <v>1383</v>
      </c>
      <c r="D1181" s="174">
        <v>0</v>
      </c>
      <c r="E1181" s="185">
        <v>0</v>
      </c>
    </row>
    <row r="1182" spans="1:5">
      <c r="A1182" s="135" t="s">
        <v>2355</v>
      </c>
      <c r="B1182" s="145" t="s">
        <v>2356</v>
      </c>
      <c r="C1182" s="150" t="s">
        <v>50</v>
      </c>
      <c r="D1182" s="171">
        <v>1.0124130249023437</v>
      </c>
      <c r="E1182" s="182">
        <v>1.0124131441116333</v>
      </c>
    </row>
    <row r="1183" spans="1:5">
      <c r="A1183" s="135" t="s">
        <v>2357</v>
      </c>
      <c r="B1183" s="145" t="s">
        <v>2358</v>
      </c>
      <c r="C1183" s="150" t="s">
        <v>42</v>
      </c>
      <c r="D1183" s="172">
        <v>29.999990463256836</v>
      </c>
      <c r="E1183" s="183">
        <v>29.999990463256836</v>
      </c>
    </row>
    <row r="1184" spans="1:5">
      <c r="A1184" s="135" t="s">
        <v>2359</v>
      </c>
      <c r="B1184" s="145" t="s">
        <v>2360</v>
      </c>
      <c r="C1184" s="150" t="s">
        <v>368</v>
      </c>
      <c r="D1184" s="173">
        <v>16105.9404296875</v>
      </c>
      <c r="E1184" s="184">
        <v>16105.939453125</v>
      </c>
    </row>
    <row r="1185" spans="1:5">
      <c r="A1185" s="135" t="s">
        <v>2361</v>
      </c>
      <c r="B1185" s="145" t="s">
        <v>348</v>
      </c>
      <c r="C1185" s="150" t="s">
        <v>20</v>
      </c>
      <c r="D1185" s="177">
        <v>189.54318237304687</v>
      </c>
      <c r="E1185" s="188">
        <v>189.54240417480469</v>
      </c>
    </row>
    <row r="1186" spans="1:5">
      <c r="A1186" s="135" t="s">
        <v>2362</v>
      </c>
      <c r="B1186" s="145" t="s">
        <v>2363</v>
      </c>
      <c r="C1186" s="150" t="s">
        <v>15</v>
      </c>
      <c r="D1186" s="173">
        <v>847419.6875</v>
      </c>
      <c r="E1186" s="184">
        <v>847416.125</v>
      </c>
    </row>
    <row r="1187" spans="1:5">
      <c r="A1187" s="135" t="s">
        <v>2364</v>
      </c>
      <c r="B1187" s="145" t="s">
        <v>2365</v>
      </c>
      <c r="C1187" s="150" t="s">
        <v>15</v>
      </c>
      <c r="D1187" s="173">
        <v>925636.25</v>
      </c>
      <c r="E1187" s="184">
        <v>925632.4375</v>
      </c>
    </row>
    <row r="1188" spans="1:5">
      <c r="A1188" s="135" t="s">
        <v>2366</v>
      </c>
      <c r="B1188" s="145" t="s">
        <v>2367</v>
      </c>
      <c r="C1188" s="150" t="s">
        <v>449</v>
      </c>
      <c r="D1188" s="171">
        <v>2.5368001461029053</v>
      </c>
      <c r="E1188" s="182">
        <v>2.5368001461029053</v>
      </c>
    </row>
    <row r="1189" spans="1:5">
      <c r="A1189" s="135" t="s">
        <v>2368</v>
      </c>
      <c r="B1189" s="145" t="s">
        <v>2369</v>
      </c>
      <c r="C1189" s="150" t="s">
        <v>1374</v>
      </c>
      <c r="D1189" s="173">
        <v>7739.04345703125</v>
      </c>
      <c r="E1189" s="184">
        <v>7739.0107421875</v>
      </c>
    </row>
    <row r="1190" spans="1:5">
      <c r="A1190" s="135" t="s">
        <v>2370</v>
      </c>
      <c r="B1190" s="145" t="s">
        <v>350</v>
      </c>
      <c r="C1190" s="150"/>
      <c r="D1190" s="142" t="s">
        <v>351</v>
      </c>
      <c r="E1190" s="163" t="s">
        <v>351</v>
      </c>
    </row>
    <row r="1191" spans="1:5">
      <c r="A1191" s="135" t="s">
        <v>2371</v>
      </c>
      <c r="B1191" s="145" t="s">
        <v>2372</v>
      </c>
      <c r="C1191" s="150"/>
      <c r="D1191" s="142" t="s">
        <v>2373</v>
      </c>
      <c r="E1191" s="163" t="s">
        <v>2373</v>
      </c>
    </row>
    <row r="1192" spans="1:5">
      <c r="A1192" s="135" t="s">
        <v>2374</v>
      </c>
      <c r="B1192" s="145" t="s">
        <v>2375</v>
      </c>
      <c r="C1192" s="150" t="s">
        <v>368</v>
      </c>
      <c r="D1192" s="173">
        <v>16094.8212890625</v>
      </c>
      <c r="E1192" s="184">
        <v>16094.8212890625</v>
      </c>
    </row>
    <row r="1193" spans="1:5">
      <c r="A1193" s="135" t="s">
        <v>2376</v>
      </c>
      <c r="B1193" s="145" t="s">
        <v>367</v>
      </c>
      <c r="C1193" s="150" t="s">
        <v>368</v>
      </c>
      <c r="D1193" s="173">
        <v>17580.369140625</v>
      </c>
      <c r="E1193" s="184">
        <v>17580.369140625</v>
      </c>
    </row>
    <row r="1194" spans="1:5" ht="30">
      <c r="A1194" s="135" t="s">
        <v>2377</v>
      </c>
      <c r="B1194" s="145" t="s">
        <v>346</v>
      </c>
      <c r="C1194" s="150" t="s">
        <v>42</v>
      </c>
      <c r="D1194" s="172">
        <v>29.999992370605469</v>
      </c>
      <c r="E1194" s="183">
        <v>29.999992370605469</v>
      </c>
    </row>
    <row r="1195" spans="1:5" ht="30">
      <c r="A1195" s="135" t="s">
        <v>2378</v>
      </c>
      <c r="B1195" s="145" t="s">
        <v>2379</v>
      </c>
      <c r="C1195" s="150" t="s">
        <v>368</v>
      </c>
      <c r="D1195" s="173">
        <v>16105.9384765625</v>
      </c>
      <c r="E1195" s="184">
        <v>16105.9384765625</v>
      </c>
    </row>
    <row r="1196" spans="1:5" ht="30">
      <c r="A1196" s="135" t="s">
        <v>2380</v>
      </c>
      <c r="B1196" s="145" t="s">
        <v>2381</v>
      </c>
      <c r="C1196" s="150" t="s">
        <v>368</v>
      </c>
      <c r="D1196" s="173">
        <v>17660.283203125</v>
      </c>
      <c r="E1196" s="184">
        <v>17660.283203125</v>
      </c>
    </row>
    <row r="1197" spans="1:5">
      <c r="A1197" s="135" t="s">
        <v>2382</v>
      </c>
      <c r="B1197" s="145" t="s">
        <v>2383</v>
      </c>
      <c r="C1197" s="150" t="s">
        <v>45</v>
      </c>
      <c r="D1197" s="172">
        <v>44.779998779296875</v>
      </c>
      <c r="E1197" s="183">
        <v>44.779998779296875</v>
      </c>
    </row>
    <row r="1198" spans="1:5">
      <c r="A1198" s="135" t="s">
        <v>2384</v>
      </c>
      <c r="B1198" s="145" t="s">
        <v>2385</v>
      </c>
      <c r="C1198" s="150" t="s">
        <v>45</v>
      </c>
      <c r="D1198" s="171">
        <v>3.2400000095367432</v>
      </c>
      <c r="E1198" s="182">
        <v>3.2400000095367432</v>
      </c>
    </row>
    <row r="1199" spans="1:5">
      <c r="A1199" s="135" t="s">
        <v>2386</v>
      </c>
      <c r="B1199" s="145" t="s">
        <v>2387</v>
      </c>
      <c r="C1199" s="150" t="s">
        <v>45</v>
      </c>
      <c r="D1199" s="172">
        <v>13.500000953674316</v>
      </c>
      <c r="E1199" s="183">
        <v>13.500000953674316</v>
      </c>
    </row>
    <row r="1200" spans="1:5">
      <c r="A1200" s="135" t="s">
        <v>2388</v>
      </c>
      <c r="B1200" s="145" t="s">
        <v>2389</v>
      </c>
      <c r="C1200" s="150" t="s">
        <v>45</v>
      </c>
      <c r="D1200" s="178">
        <v>0.63999998569488525</v>
      </c>
      <c r="E1200" s="189">
        <v>0.63999998569488525</v>
      </c>
    </row>
    <row r="1201" spans="1:5">
      <c r="A1201" s="135" t="s">
        <v>2390</v>
      </c>
      <c r="B1201" s="145" t="s">
        <v>2391</v>
      </c>
      <c r="C1201" s="150" t="s">
        <v>45</v>
      </c>
      <c r="D1201" s="178">
        <v>0.28999999165534973</v>
      </c>
      <c r="E1201" s="189">
        <v>0.28999999165534973</v>
      </c>
    </row>
    <row r="1202" spans="1:5">
      <c r="A1202" s="135" t="s">
        <v>2392</v>
      </c>
      <c r="B1202" s="145" t="s">
        <v>2393</v>
      </c>
      <c r="C1202" s="150" t="s">
        <v>45</v>
      </c>
      <c r="D1202" s="174">
        <v>0</v>
      </c>
      <c r="E1202" s="185">
        <v>0</v>
      </c>
    </row>
    <row r="1203" spans="1:5" ht="30">
      <c r="A1203" s="135" t="s">
        <v>2394</v>
      </c>
      <c r="B1203" s="145" t="s">
        <v>2395</v>
      </c>
      <c r="C1203" s="150" t="s">
        <v>45</v>
      </c>
      <c r="D1203" s="174">
        <v>0</v>
      </c>
      <c r="E1203" s="185">
        <v>0</v>
      </c>
    </row>
    <row r="1204" spans="1:5">
      <c r="A1204" s="135" t="s">
        <v>2396</v>
      </c>
      <c r="B1204" s="145" t="s">
        <v>2397</v>
      </c>
      <c r="C1204" s="150" t="s">
        <v>45</v>
      </c>
      <c r="D1204" s="171">
        <v>5.679999828338623</v>
      </c>
      <c r="E1204" s="182">
        <v>5.679999828338623</v>
      </c>
    </row>
    <row r="1205" spans="1:5" ht="30">
      <c r="A1205" s="135" t="s">
        <v>2398</v>
      </c>
      <c r="B1205" s="145" t="s">
        <v>2399</v>
      </c>
      <c r="C1205" s="150" t="s">
        <v>45</v>
      </c>
      <c r="D1205" s="172">
        <v>31.870000839233398</v>
      </c>
      <c r="E1205" s="183">
        <v>31.870000839233398</v>
      </c>
    </row>
    <row r="1206" spans="1:5" ht="30">
      <c r="A1206" s="135" t="s">
        <v>2400</v>
      </c>
      <c r="B1206" s="145" t="s">
        <v>2401</v>
      </c>
      <c r="C1206" s="150"/>
      <c r="D1206" s="171">
        <v>7.1734423637390137</v>
      </c>
      <c r="E1206" s="182">
        <v>7.1734423637390137</v>
      </c>
    </row>
    <row r="1207" spans="1:5" ht="30">
      <c r="A1207" s="135" t="s">
        <v>2402</v>
      </c>
      <c r="B1207" s="145" t="s">
        <v>2403</v>
      </c>
      <c r="C1207" s="150" t="s">
        <v>20</v>
      </c>
      <c r="D1207" s="177">
        <v>825.1651611328125</v>
      </c>
      <c r="E1207" s="188">
        <v>825.1651611328125</v>
      </c>
    </row>
    <row r="1208" spans="1:5" ht="30">
      <c r="A1208" s="135" t="s">
        <v>2404</v>
      </c>
      <c r="B1208" s="145" t="s">
        <v>2405</v>
      </c>
      <c r="C1208" s="150" t="s">
        <v>50</v>
      </c>
      <c r="D1208" s="177">
        <v>168.16159057617187</v>
      </c>
      <c r="E1208" s="188">
        <v>168.16159057617187</v>
      </c>
    </row>
    <row r="1209" spans="1:5" ht="30">
      <c r="A1209" s="135" t="s">
        <v>2406</v>
      </c>
      <c r="B1209" s="145" t="s">
        <v>2407</v>
      </c>
      <c r="C1209" s="150" t="s">
        <v>42</v>
      </c>
      <c r="D1209" s="177">
        <v>351.40438842773437</v>
      </c>
      <c r="E1209" s="188">
        <v>351.40438842773437</v>
      </c>
    </row>
    <row r="1210" spans="1:5" ht="30">
      <c r="A1210" s="135" t="s">
        <v>2408</v>
      </c>
      <c r="B1210" s="145" t="s">
        <v>2409</v>
      </c>
      <c r="C1210" s="150" t="s">
        <v>368</v>
      </c>
      <c r="D1210" s="176">
        <v>2554.04931640625</v>
      </c>
      <c r="E1210" s="187">
        <v>2554.04931640625</v>
      </c>
    </row>
    <row r="1211" spans="1:5" ht="30">
      <c r="A1211" s="135" t="s">
        <v>2410</v>
      </c>
      <c r="B1211" s="145" t="s">
        <v>2411</v>
      </c>
      <c r="C1211" s="150" t="s">
        <v>20</v>
      </c>
      <c r="D1211" s="171">
        <v>2.888077974319458</v>
      </c>
      <c r="E1211" s="182">
        <v>2.888077974319458</v>
      </c>
    </row>
    <row r="1212" spans="1:5" ht="30">
      <c r="A1212" s="135" t="s">
        <v>2412</v>
      </c>
      <c r="B1212" s="145" t="s">
        <v>2413</v>
      </c>
      <c r="C1212" s="150" t="s">
        <v>368</v>
      </c>
      <c r="D1212" s="176">
        <v>1682.751708984375</v>
      </c>
      <c r="E1212" s="187">
        <v>1682.751708984375</v>
      </c>
    </row>
    <row r="1213" spans="1:5" ht="30">
      <c r="A1213" s="135" t="s">
        <v>2414</v>
      </c>
      <c r="B1213" s="145" t="s">
        <v>2415</v>
      </c>
      <c r="C1213" s="150" t="s">
        <v>42</v>
      </c>
      <c r="D1213" s="176">
        <v>1819.384033203125</v>
      </c>
      <c r="E1213" s="187">
        <v>1819.3907470703125</v>
      </c>
    </row>
    <row r="1214" spans="1:5" ht="30">
      <c r="A1214" s="135" t="s">
        <v>2416</v>
      </c>
      <c r="B1214" s="145" t="s">
        <v>2417</v>
      </c>
      <c r="C1214" s="150" t="s">
        <v>42</v>
      </c>
      <c r="D1214" s="176">
        <v>1452.1822509765625</v>
      </c>
      <c r="E1214" s="187">
        <v>1452.152099609375</v>
      </c>
    </row>
    <row r="1215" spans="1:5" ht="30">
      <c r="A1215" s="135" t="s">
        <v>2418</v>
      </c>
      <c r="B1215" s="145" t="s">
        <v>407</v>
      </c>
      <c r="C1215" s="150" t="s">
        <v>42</v>
      </c>
      <c r="D1215" s="176">
        <v>1077.1363525390625</v>
      </c>
      <c r="E1215" s="187">
        <v>1077.0670166015625</v>
      </c>
    </row>
    <row r="1216" spans="1:5" ht="30">
      <c r="A1216" s="135" t="s">
        <v>2419</v>
      </c>
      <c r="B1216" s="145" t="s">
        <v>2420</v>
      </c>
      <c r="C1216" s="150" t="s">
        <v>42</v>
      </c>
      <c r="D1216" s="176">
        <v>1036.6103515625</v>
      </c>
      <c r="E1216" s="187">
        <v>1036.54150390625</v>
      </c>
    </row>
    <row r="1217" spans="1:5" ht="30">
      <c r="A1217" s="135" t="s">
        <v>2421</v>
      </c>
      <c r="B1217" s="145" t="s">
        <v>409</v>
      </c>
      <c r="C1217" s="150" t="s">
        <v>45</v>
      </c>
      <c r="D1217" s="172">
        <v>20.000003814697266</v>
      </c>
      <c r="E1217" s="183">
        <v>20.000003814697266</v>
      </c>
    </row>
    <row r="1218" spans="1:5" ht="30">
      <c r="A1218" s="135" t="s">
        <v>2422</v>
      </c>
      <c r="B1218" s="145" t="s">
        <v>2423</v>
      </c>
      <c r="C1218" s="150" t="s">
        <v>45</v>
      </c>
      <c r="D1218" s="172">
        <v>67.341934204101563</v>
      </c>
      <c r="E1218" s="183">
        <v>67.342216491699219</v>
      </c>
    </row>
    <row r="1219" spans="1:5" ht="30">
      <c r="A1219" s="135" t="s">
        <v>2424</v>
      </c>
      <c r="B1219" s="145" t="s">
        <v>2425</v>
      </c>
      <c r="C1219" s="150" t="s">
        <v>45</v>
      </c>
      <c r="D1219" s="171">
        <v>3.0076761245727539</v>
      </c>
      <c r="E1219" s="182">
        <v>3.0076882839202881</v>
      </c>
    </row>
    <row r="1220" spans="1:5" ht="30">
      <c r="A1220" s="135" t="s">
        <v>2426</v>
      </c>
      <c r="B1220" s="145" t="s">
        <v>2427</v>
      </c>
      <c r="C1220" s="150" t="s">
        <v>45</v>
      </c>
      <c r="D1220" s="172">
        <v>13.631510734558105</v>
      </c>
      <c r="E1220" s="183">
        <v>13.631567001342773</v>
      </c>
    </row>
    <row r="1221" spans="1:5" ht="30">
      <c r="A1221" s="135" t="s">
        <v>2428</v>
      </c>
      <c r="B1221" s="145" t="s">
        <v>2429</v>
      </c>
      <c r="C1221" s="150" t="s">
        <v>45</v>
      </c>
      <c r="D1221" s="172">
        <v>15.175684928894043</v>
      </c>
      <c r="E1221" s="183">
        <v>15.175336837768555</v>
      </c>
    </row>
    <row r="1222" spans="1:5" ht="30">
      <c r="A1222" s="135" t="s">
        <v>2430</v>
      </c>
      <c r="B1222" s="145" t="s">
        <v>2431</v>
      </c>
      <c r="C1222" s="150" t="s">
        <v>45</v>
      </c>
      <c r="D1222" s="178">
        <v>3.3172760158777237E-2</v>
      </c>
      <c r="E1222" s="189">
        <v>3.317289799451828E-2</v>
      </c>
    </row>
    <row r="1223" spans="1:5" ht="30">
      <c r="A1223" s="135" t="s">
        <v>2432</v>
      </c>
      <c r="B1223" s="145" t="s">
        <v>2433</v>
      </c>
      <c r="C1223" s="150" t="s">
        <v>45</v>
      </c>
      <c r="D1223" s="178">
        <v>0.81001687049865723</v>
      </c>
      <c r="E1223" s="189">
        <v>0.81002014875411987</v>
      </c>
    </row>
    <row r="1224" spans="1:5" ht="30">
      <c r="A1224" s="135" t="s">
        <v>2434</v>
      </c>
      <c r="B1224" s="145" t="s">
        <v>2435</v>
      </c>
      <c r="C1224" s="150" t="s">
        <v>15</v>
      </c>
      <c r="D1224" s="173">
        <v>420658.28125</v>
      </c>
      <c r="E1224" s="184">
        <v>420696</v>
      </c>
    </row>
    <row r="1225" spans="1:5" ht="30">
      <c r="A1225" s="135" t="s">
        <v>2436</v>
      </c>
      <c r="B1225" s="145" t="s">
        <v>2437</v>
      </c>
      <c r="C1225" s="150" t="s">
        <v>15</v>
      </c>
      <c r="D1225" s="173">
        <v>266610.09375</v>
      </c>
      <c r="E1225" s="184">
        <v>266627.46875</v>
      </c>
    </row>
    <row r="1226" spans="1:5" ht="30">
      <c r="A1226" s="135" t="s">
        <v>2438</v>
      </c>
      <c r="B1226" s="145" t="s">
        <v>2439</v>
      </c>
      <c r="C1226" s="150" t="s">
        <v>15</v>
      </c>
      <c r="D1226" s="173">
        <v>89022.2109375</v>
      </c>
      <c r="E1226" s="184">
        <v>89033.984375</v>
      </c>
    </row>
    <row r="1227" spans="1:5" ht="30">
      <c r="A1227" s="135" t="s">
        <v>2440</v>
      </c>
      <c r="B1227" s="145" t="s">
        <v>2441</v>
      </c>
      <c r="C1227" s="150" t="s">
        <v>15</v>
      </c>
      <c r="D1227" s="173">
        <v>65025.98046875</v>
      </c>
      <c r="E1227" s="184">
        <v>65034.56640625</v>
      </c>
    </row>
    <row r="1228" spans="1:5" ht="30">
      <c r="A1228" s="135" t="s">
        <v>2442</v>
      </c>
      <c r="B1228" s="145" t="s">
        <v>2443</v>
      </c>
      <c r="C1228" s="150" t="s">
        <v>15</v>
      </c>
      <c r="D1228" s="173">
        <v>3975.72998046875</v>
      </c>
      <c r="E1228" s="184">
        <v>3975.71044921875</v>
      </c>
    </row>
    <row r="1229" spans="1:5" ht="30">
      <c r="A1229" s="135" t="s">
        <v>2444</v>
      </c>
      <c r="B1229" s="145" t="s">
        <v>2445</v>
      </c>
      <c r="C1229" s="150" t="s">
        <v>15</v>
      </c>
      <c r="D1229" s="173">
        <v>10515.0068359375</v>
      </c>
      <c r="E1229" s="184">
        <v>10516.1240234375</v>
      </c>
    </row>
    <row r="1230" spans="1:5" ht="30">
      <c r="A1230" s="135" t="s">
        <v>2446</v>
      </c>
      <c r="B1230" s="145" t="s">
        <v>419</v>
      </c>
      <c r="C1230" s="150" t="s">
        <v>15</v>
      </c>
      <c r="D1230" s="176">
        <v>2579.078125</v>
      </c>
      <c r="E1230" s="187">
        <v>2579.245361328125</v>
      </c>
    </row>
    <row r="1231" spans="1:5" ht="30">
      <c r="A1231" s="135" t="s">
        <v>2447</v>
      </c>
      <c r="B1231" s="145" t="s">
        <v>2448</v>
      </c>
      <c r="C1231" s="150" t="s">
        <v>15</v>
      </c>
      <c r="D1231" s="177">
        <v>734.720947265625</v>
      </c>
      <c r="E1231" s="188">
        <v>734.7183837890625</v>
      </c>
    </row>
    <row r="1232" spans="1:5" ht="30">
      <c r="A1232" s="135" t="s">
        <v>2449</v>
      </c>
      <c r="B1232" s="145" t="s">
        <v>2450</v>
      </c>
      <c r="C1232" s="150" t="s">
        <v>15</v>
      </c>
      <c r="D1232" s="176">
        <v>2938.884033203125</v>
      </c>
      <c r="E1232" s="187">
        <v>2938.87353515625</v>
      </c>
    </row>
    <row r="1233" spans="1:5" ht="30">
      <c r="A1233" s="135" t="s">
        <v>2451</v>
      </c>
      <c r="B1233" s="145" t="s">
        <v>2452</v>
      </c>
      <c r="C1233" s="150" t="s">
        <v>2453</v>
      </c>
      <c r="D1233" s="172">
        <v>90.382354736328125</v>
      </c>
      <c r="E1233" s="183">
        <v>90.379310607910156</v>
      </c>
    </row>
    <row r="1234" spans="1:5" ht="30">
      <c r="A1234" s="135" t="s">
        <v>2454</v>
      </c>
      <c r="B1234" s="145" t="s">
        <v>2455</v>
      </c>
      <c r="C1234" s="150" t="s">
        <v>2453</v>
      </c>
      <c r="D1234" s="177">
        <v>203.97187805175781</v>
      </c>
      <c r="E1234" s="188">
        <v>203.94546508789062</v>
      </c>
    </row>
    <row r="1235" spans="1:5" ht="30">
      <c r="A1235" s="135" t="s">
        <v>2456</v>
      </c>
      <c r="B1235" s="145" t="s">
        <v>2457</v>
      </c>
      <c r="C1235" s="150" t="s">
        <v>2458</v>
      </c>
      <c r="D1235" s="177">
        <v>126.01937103271484</v>
      </c>
      <c r="E1235" s="188">
        <v>126.00106811523437</v>
      </c>
    </row>
    <row r="1236" spans="1:5" ht="30">
      <c r="A1236" s="135" t="s">
        <v>2459</v>
      </c>
      <c r="B1236" s="145" t="s">
        <v>2460</v>
      </c>
      <c r="C1236" s="150" t="s">
        <v>45</v>
      </c>
      <c r="D1236" s="174">
        <v>0</v>
      </c>
      <c r="E1236" s="185">
        <v>0</v>
      </c>
    </row>
    <row r="1237" spans="1:5" ht="30">
      <c r="A1237" s="135" t="s">
        <v>2461</v>
      </c>
      <c r="B1237" s="145" t="s">
        <v>2462</v>
      </c>
      <c r="C1237" s="150" t="s">
        <v>20</v>
      </c>
      <c r="D1237" s="174">
        <v>0</v>
      </c>
      <c r="E1237" s="185">
        <v>0</v>
      </c>
    </row>
    <row r="1238" spans="1:5" ht="30">
      <c r="A1238" s="135" t="s">
        <v>2463</v>
      </c>
      <c r="B1238" s="145" t="s">
        <v>2464</v>
      </c>
      <c r="C1238" s="150" t="s">
        <v>20</v>
      </c>
      <c r="D1238" s="174">
        <v>0</v>
      </c>
      <c r="E1238" s="185">
        <v>0</v>
      </c>
    </row>
    <row r="1239" spans="1:5" ht="30">
      <c r="A1239" s="135" t="s">
        <v>2465</v>
      </c>
      <c r="B1239" s="145" t="s">
        <v>2466</v>
      </c>
      <c r="C1239" s="150" t="s">
        <v>2467</v>
      </c>
      <c r="D1239" s="172">
        <v>11.949060440063477</v>
      </c>
      <c r="E1239" s="183">
        <v>11.947856903076172</v>
      </c>
    </row>
    <row r="1240" spans="1:5" ht="45">
      <c r="A1240" s="135" t="s">
        <v>2468</v>
      </c>
      <c r="B1240" s="145" t="s">
        <v>2469</v>
      </c>
      <c r="C1240" s="150" t="s">
        <v>100</v>
      </c>
      <c r="D1240" s="172">
        <v>12.738540649414062</v>
      </c>
      <c r="E1240" s="183">
        <v>12.736581802368164</v>
      </c>
    </row>
    <row r="1241" spans="1:5" ht="30">
      <c r="A1241" s="135" t="s">
        <v>2470</v>
      </c>
      <c r="B1241" s="145" t="s">
        <v>2471</v>
      </c>
      <c r="C1241" s="150" t="s">
        <v>2467</v>
      </c>
      <c r="D1241" s="171">
        <v>9.7543344497680664</v>
      </c>
      <c r="E1241" s="182">
        <v>9.753352165222168</v>
      </c>
    </row>
    <row r="1242" spans="1:5" ht="45">
      <c r="A1242" s="135" t="s">
        <v>2472</v>
      </c>
      <c r="B1242" s="145" t="s">
        <v>2473</v>
      </c>
      <c r="C1242" s="150" t="s">
        <v>100</v>
      </c>
      <c r="D1242" s="172">
        <v>13.287106513977051</v>
      </c>
      <c r="E1242" s="183">
        <v>13.28551197052002</v>
      </c>
    </row>
    <row r="1243" spans="1:5" ht="30">
      <c r="A1243" s="135" t="s">
        <v>2474</v>
      </c>
      <c r="B1243" s="145" t="s">
        <v>2475</v>
      </c>
      <c r="C1243" s="150" t="s">
        <v>20</v>
      </c>
      <c r="D1243" s="177">
        <v>189.54318237304687</v>
      </c>
      <c r="E1243" s="188">
        <v>189.54240417480469</v>
      </c>
    </row>
    <row r="1244" spans="1:5" ht="30">
      <c r="A1244" s="135" t="s">
        <v>2476</v>
      </c>
      <c r="B1244" s="145" t="s">
        <v>2477</v>
      </c>
      <c r="C1244" s="150" t="s">
        <v>2478</v>
      </c>
      <c r="D1244" s="173">
        <v>4549.033203125</v>
      </c>
      <c r="E1244" s="184">
        <v>4549.01416015625</v>
      </c>
    </row>
    <row r="1245" spans="1:5" ht="30">
      <c r="A1245" s="135" t="s">
        <v>2479</v>
      </c>
      <c r="B1245" s="145" t="s">
        <v>2480</v>
      </c>
      <c r="C1245" s="150" t="s">
        <v>15</v>
      </c>
      <c r="D1245" s="173">
        <v>847419.6875</v>
      </c>
      <c r="E1245" s="184">
        <v>847416.125</v>
      </c>
    </row>
    <row r="1246" spans="1:5" ht="30">
      <c r="A1246" s="135" t="s">
        <v>2481</v>
      </c>
      <c r="B1246" s="145" t="s">
        <v>2482</v>
      </c>
      <c r="C1246" s="150" t="s">
        <v>15</v>
      </c>
      <c r="D1246" s="173">
        <v>925636.25</v>
      </c>
      <c r="E1246" s="184">
        <v>925632.4375</v>
      </c>
    </row>
    <row r="1247" spans="1:5" ht="30">
      <c r="A1247" s="135" t="s">
        <v>2483</v>
      </c>
      <c r="B1247" s="145" t="s">
        <v>2484</v>
      </c>
      <c r="C1247" s="150" t="s">
        <v>15</v>
      </c>
      <c r="D1247" s="173">
        <v>6861.4794921875</v>
      </c>
      <c r="E1247" s="184">
        <v>6861.439453125</v>
      </c>
    </row>
    <row r="1248" spans="1:5" ht="30">
      <c r="A1248" s="135" t="s">
        <v>2485</v>
      </c>
      <c r="B1248" s="145" t="s">
        <v>2486</v>
      </c>
      <c r="C1248" s="150" t="s">
        <v>15</v>
      </c>
      <c r="D1248" s="177">
        <v>493.41281127929687</v>
      </c>
      <c r="E1248" s="188">
        <v>493.41107177734375</v>
      </c>
    </row>
    <row r="1249" spans="1:5" ht="30">
      <c r="A1249" s="135" t="s">
        <v>2487</v>
      </c>
      <c r="B1249" s="145" t="s">
        <v>2488</v>
      </c>
      <c r="C1249" s="150" t="s">
        <v>20</v>
      </c>
      <c r="D1249" s="172">
        <v>10.766048431396484</v>
      </c>
      <c r="E1249" s="183">
        <v>10.766011238098145</v>
      </c>
    </row>
    <row r="1250" spans="1:5" ht="30">
      <c r="A1250" s="135" t="s">
        <v>2489</v>
      </c>
      <c r="B1250" s="145" t="s">
        <v>2490</v>
      </c>
      <c r="C1250" s="150" t="s">
        <v>20</v>
      </c>
      <c r="D1250" s="178">
        <v>0.42438754439353943</v>
      </c>
      <c r="E1250" s="189">
        <v>0.42438545823097229</v>
      </c>
    </row>
    <row r="1251" spans="1:5" ht="45">
      <c r="A1251" s="135" t="s">
        <v>2491</v>
      </c>
      <c r="B1251" s="145" t="s">
        <v>2492</v>
      </c>
      <c r="C1251" s="150" t="s">
        <v>20</v>
      </c>
      <c r="D1251" s="174">
        <v>0</v>
      </c>
      <c r="E1251" s="185">
        <v>0</v>
      </c>
    </row>
    <row r="1252" spans="1:5" ht="30">
      <c r="A1252" s="135" t="s">
        <v>2493</v>
      </c>
      <c r="B1252" s="145" t="s">
        <v>2494</v>
      </c>
      <c r="C1252" s="150" t="s">
        <v>20</v>
      </c>
      <c r="D1252" s="174">
        <v>0</v>
      </c>
      <c r="E1252" s="185">
        <v>0</v>
      </c>
    </row>
    <row r="1253" spans="1:5" ht="30">
      <c r="A1253" s="135" t="s">
        <v>2495</v>
      </c>
      <c r="B1253" s="145" t="s">
        <v>2496</v>
      </c>
      <c r="C1253" s="150" t="s">
        <v>20</v>
      </c>
      <c r="D1253" s="172">
        <v>11.190436363220215</v>
      </c>
      <c r="E1253" s="183">
        <v>11.190396308898926</v>
      </c>
    </row>
    <row r="1254" spans="1:5" ht="30">
      <c r="A1254" s="135" t="s">
        <v>2497</v>
      </c>
      <c r="B1254" s="145" t="s">
        <v>2498</v>
      </c>
      <c r="C1254" s="150" t="s">
        <v>20</v>
      </c>
      <c r="D1254" s="171">
        <v>2.2380871772766113</v>
      </c>
      <c r="E1254" s="182">
        <v>2.238079309463501</v>
      </c>
    </row>
    <row r="1255" spans="1:5" ht="30">
      <c r="A1255" s="135" t="s">
        <v>2499</v>
      </c>
      <c r="B1255" s="145" t="s">
        <v>2500</v>
      </c>
      <c r="C1255" s="150" t="s">
        <v>20</v>
      </c>
      <c r="D1255" s="171">
        <v>8.9523487091064453</v>
      </c>
      <c r="E1255" s="182">
        <v>8.9523172378540039</v>
      </c>
    </row>
    <row r="1256" spans="1:5" ht="30">
      <c r="A1256" s="135" t="s">
        <v>424</v>
      </c>
      <c r="B1256" s="145" t="s">
        <v>2501</v>
      </c>
      <c r="C1256" s="150" t="s">
        <v>45</v>
      </c>
      <c r="D1256" s="171">
        <v>5.3000001907348633</v>
      </c>
      <c r="E1256" s="182">
        <v>5.3000001907348633</v>
      </c>
    </row>
    <row r="1257" spans="1:5" ht="30">
      <c r="A1257" s="135" t="s">
        <v>2502</v>
      </c>
      <c r="B1257" s="145" t="s">
        <v>2503</v>
      </c>
      <c r="C1257" s="150" t="s">
        <v>2504</v>
      </c>
      <c r="D1257" s="174">
        <v>0</v>
      </c>
      <c r="E1257" s="185">
        <v>0</v>
      </c>
    </row>
    <row r="1258" spans="1:5" ht="30">
      <c r="A1258" s="135" t="s">
        <v>2505</v>
      </c>
      <c r="B1258" s="145" t="s">
        <v>2506</v>
      </c>
      <c r="C1258" s="150" t="s">
        <v>2504</v>
      </c>
      <c r="D1258" s="174">
        <v>0</v>
      </c>
      <c r="E1258" s="185">
        <v>0</v>
      </c>
    </row>
    <row r="1259" spans="1:5" ht="30">
      <c r="A1259" s="135" t="s">
        <v>2507</v>
      </c>
      <c r="B1259" s="145" t="s">
        <v>2508</v>
      </c>
      <c r="C1259" s="150" t="s">
        <v>2504</v>
      </c>
      <c r="D1259" s="174">
        <v>0</v>
      </c>
      <c r="E1259" s="185">
        <v>0</v>
      </c>
    </row>
    <row r="1260" spans="1:5" ht="30">
      <c r="A1260" s="135" t="s">
        <v>2509</v>
      </c>
      <c r="B1260" s="145" t="s">
        <v>2510</v>
      </c>
      <c r="C1260" s="150" t="s">
        <v>2504</v>
      </c>
      <c r="D1260" s="174">
        <v>0</v>
      </c>
      <c r="E1260" s="185">
        <v>0</v>
      </c>
    </row>
    <row r="1261" spans="1:5" ht="45">
      <c r="A1261" s="135" t="s">
        <v>2511</v>
      </c>
      <c r="B1261" s="145" t="s">
        <v>2512</v>
      </c>
      <c r="C1261" s="150" t="s">
        <v>2513</v>
      </c>
      <c r="D1261" s="174">
        <v>0</v>
      </c>
      <c r="E1261" s="185">
        <v>0</v>
      </c>
    </row>
    <row r="1262" spans="1:5" ht="30">
      <c r="A1262" s="135" t="s">
        <v>2514</v>
      </c>
      <c r="B1262" s="145" t="s">
        <v>2515</v>
      </c>
      <c r="C1262" s="150" t="s">
        <v>2516</v>
      </c>
      <c r="D1262" s="174">
        <v>0</v>
      </c>
      <c r="E1262" s="185">
        <v>0</v>
      </c>
    </row>
    <row r="1263" spans="1:5" ht="45">
      <c r="A1263" s="135" t="s">
        <v>2517</v>
      </c>
      <c r="B1263" s="145" t="s">
        <v>2518</v>
      </c>
      <c r="C1263" s="150" t="s">
        <v>2519</v>
      </c>
      <c r="D1263" s="174">
        <v>0</v>
      </c>
      <c r="E1263" s="185">
        <v>0</v>
      </c>
    </row>
    <row r="1264" spans="1:5" ht="45">
      <c r="A1264" s="135" t="s">
        <v>2520</v>
      </c>
      <c r="B1264" s="145" t="s">
        <v>2521</v>
      </c>
      <c r="C1264" s="150" t="s">
        <v>2519</v>
      </c>
      <c r="D1264" s="174">
        <v>0</v>
      </c>
      <c r="E1264" s="185">
        <v>0</v>
      </c>
    </row>
    <row r="1265" spans="1:5" ht="30">
      <c r="A1265" s="135" t="s">
        <v>2522</v>
      </c>
      <c r="B1265" s="145" t="s">
        <v>2523</v>
      </c>
      <c r="C1265" s="150"/>
      <c r="D1265" s="171">
        <v>5</v>
      </c>
      <c r="E1265" s="182">
        <v>5</v>
      </c>
    </row>
    <row r="1266" spans="1:5" ht="30">
      <c r="A1266" s="135" t="s">
        <v>2524</v>
      </c>
      <c r="B1266" s="145" t="s">
        <v>2525</v>
      </c>
      <c r="C1266" s="150"/>
      <c r="D1266" s="171">
        <v>4</v>
      </c>
      <c r="E1266" s="182">
        <v>4</v>
      </c>
    </row>
    <row r="1267" spans="1:5" ht="30">
      <c r="A1267" s="135" t="s">
        <v>2526</v>
      </c>
      <c r="B1267" s="145" t="s">
        <v>2527</v>
      </c>
      <c r="C1267" s="150" t="s">
        <v>20</v>
      </c>
      <c r="D1267" s="177">
        <v>189.54318237304687</v>
      </c>
      <c r="E1267" s="188">
        <v>189.54240417480469</v>
      </c>
    </row>
    <row r="1268" spans="1:5" ht="30">
      <c r="A1268" s="135" t="s">
        <v>2528</v>
      </c>
      <c r="B1268" s="145" t="s">
        <v>2529</v>
      </c>
      <c r="C1268" s="150" t="s">
        <v>20</v>
      </c>
      <c r="D1268" s="172">
        <v>47.385795593261719</v>
      </c>
      <c r="E1268" s="183">
        <v>47.385601043701172</v>
      </c>
    </row>
    <row r="1269" spans="1:5" ht="30">
      <c r="A1269" s="135" t="s">
        <v>2530</v>
      </c>
      <c r="B1269" s="145" t="s">
        <v>2531</v>
      </c>
      <c r="C1269" s="150" t="s">
        <v>42</v>
      </c>
      <c r="D1269" s="172">
        <v>29.999990463256836</v>
      </c>
      <c r="E1269" s="183">
        <v>29.999990463256836</v>
      </c>
    </row>
    <row r="1270" spans="1:5" ht="30">
      <c r="A1270" s="135" t="s">
        <v>2532</v>
      </c>
      <c r="B1270" s="145" t="s">
        <v>2533</v>
      </c>
      <c r="C1270" s="150" t="s">
        <v>45</v>
      </c>
      <c r="D1270" s="172">
        <v>31.870000839233398</v>
      </c>
      <c r="E1270" s="183">
        <v>31.870000839233398</v>
      </c>
    </row>
    <row r="1271" spans="1:5" ht="30">
      <c r="A1271" s="135" t="s">
        <v>2534</v>
      </c>
      <c r="B1271" s="145" t="s">
        <v>2535</v>
      </c>
      <c r="C1271" s="150" t="s">
        <v>20</v>
      </c>
      <c r="D1271" s="172">
        <v>39.07977294921875</v>
      </c>
      <c r="E1271" s="183">
        <v>39.079616546630859</v>
      </c>
    </row>
    <row r="1272" spans="1:5" ht="30">
      <c r="A1272" s="135" t="s">
        <v>2536</v>
      </c>
      <c r="B1272" s="145" t="s">
        <v>2537</v>
      </c>
      <c r="C1272" s="150" t="s">
        <v>45</v>
      </c>
      <c r="D1272" s="172">
        <v>17.389642715454102</v>
      </c>
      <c r="E1272" s="183">
        <v>17.389642715454102</v>
      </c>
    </row>
    <row r="1273" spans="1:5" ht="30">
      <c r="A1273" s="135" t="s">
        <v>2538</v>
      </c>
      <c r="B1273" s="145" t="s">
        <v>2539</v>
      </c>
      <c r="C1273" s="150" t="s">
        <v>42</v>
      </c>
      <c r="D1273" s="172">
        <v>59.999992370605469</v>
      </c>
      <c r="E1273" s="183">
        <v>59.999992370605469</v>
      </c>
    </row>
    <row r="1274" spans="1:5" ht="30">
      <c r="A1274" s="135" t="s">
        <v>2540</v>
      </c>
      <c r="B1274" s="145" t="s">
        <v>2541</v>
      </c>
      <c r="C1274" s="150" t="s">
        <v>20</v>
      </c>
      <c r="D1274" s="172">
        <v>33.224082946777344</v>
      </c>
      <c r="E1274" s="183">
        <v>33.223941802978516</v>
      </c>
    </row>
    <row r="1275" spans="1:5" ht="45">
      <c r="A1275" s="135" t="s">
        <v>2542</v>
      </c>
      <c r="B1275" s="145" t="s">
        <v>2543</v>
      </c>
      <c r="C1275" s="150" t="s">
        <v>45</v>
      </c>
      <c r="D1275" s="172">
        <v>55.000003814697266</v>
      </c>
      <c r="E1275" s="183">
        <v>55.000003814697266</v>
      </c>
    </row>
    <row r="1276" spans="1:5" ht="30">
      <c r="A1276" s="135" t="s">
        <v>2544</v>
      </c>
      <c r="B1276" s="145" t="s">
        <v>2545</v>
      </c>
      <c r="C1276" s="150" t="s">
        <v>20</v>
      </c>
      <c r="D1276" s="177">
        <v>220.0709228515625</v>
      </c>
      <c r="E1276" s="188">
        <v>220.07058715820312</v>
      </c>
    </row>
    <row r="1277" spans="1:5" ht="45">
      <c r="A1277" s="135" t="s">
        <v>2546</v>
      </c>
      <c r="B1277" s="145" t="s">
        <v>2547</v>
      </c>
      <c r="C1277" s="150" t="s">
        <v>20</v>
      </c>
      <c r="D1277" s="172">
        <v>55.017730712890625</v>
      </c>
      <c r="E1277" s="183">
        <v>55.017646789550781</v>
      </c>
    </row>
    <row r="1278" spans="1:5" ht="30">
      <c r="A1278" s="135" t="s">
        <v>2548</v>
      </c>
      <c r="B1278" s="145" t="s">
        <v>2549</v>
      </c>
      <c r="C1278" s="150" t="s">
        <v>42</v>
      </c>
      <c r="D1278" s="177">
        <v>379.99996948242187</v>
      </c>
      <c r="E1278" s="188">
        <v>379.99996948242187</v>
      </c>
    </row>
    <row r="1279" spans="1:5" ht="30">
      <c r="A1279" s="135" t="s">
        <v>2550</v>
      </c>
      <c r="B1279" s="145" t="s">
        <v>2551</v>
      </c>
      <c r="C1279" s="150" t="s">
        <v>20</v>
      </c>
      <c r="D1279" s="177">
        <v>121.10678863525391</v>
      </c>
      <c r="E1279" s="188">
        <v>121.10572052001953</v>
      </c>
    </row>
    <row r="1280" spans="1:5" ht="45">
      <c r="A1280" s="135" t="s">
        <v>2552</v>
      </c>
      <c r="B1280" s="145" t="s">
        <v>2553</v>
      </c>
      <c r="C1280" s="150" t="s">
        <v>20</v>
      </c>
      <c r="D1280" s="172">
        <v>30.276697158813477</v>
      </c>
      <c r="E1280" s="183">
        <v>30.276430130004883</v>
      </c>
    </row>
    <row r="1281" spans="1:5" ht="30">
      <c r="A1281" s="135" t="s">
        <v>2554</v>
      </c>
      <c r="B1281" s="145" t="s">
        <v>2555</v>
      </c>
      <c r="C1281" s="150" t="s">
        <v>42</v>
      </c>
      <c r="D1281" s="172">
        <v>31.410140991210938</v>
      </c>
      <c r="E1281" s="183">
        <v>31.410140991210938</v>
      </c>
    </row>
    <row r="1282" spans="1:5" ht="30">
      <c r="A1282" s="135" t="s">
        <v>2556</v>
      </c>
      <c r="B1282" s="145" t="s">
        <v>2557</v>
      </c>
      <c r="C1282" s="150" t="s">
        <v>20</v>
      </c>
      <c r="D1282" s="177">
        <v>341.177734375</v>
      </c>
      <c r="E1282" s="188">
        <v>341.17630004882812</v>
      </c>
    </row>
    <row r="1283" spans="1:5" ht="30">
      <c r="A1283" s="135" t="s">
        <v>2558</v>
      </c>
      <c r="B1283" s="145" t="s">
        <v>2559</v>
      </c>
      <c r="C1283" s="150" t="s">
        <v>20</v>
      </c>
      <c r="D1283" s="172">
        <v>85.29443359375</v>
      </c>
      <c r="E1283" s="183">
        <v>85.294075012207031</v>
      </c>
    </row>
    <row r="1284" spans="1:5" ht="30">
      <c r="A1284" s="135" t="s">
        <v>2560</v>
      </c>
      <c r="B1284" s="145" t="s">
        <v>2561</v>
      </c>
      <c r="C1284" s="150" t="s">
        <v>42</v>
      </c>
      <c r="D1284" s="177">
        <v>258.71746826171875</v>
      </c>
      <c r="E1284" s="188">
        <v>258.71804809570312</v>
      </c>
    </row>
    <row r="1285" spans="1:5" ht="30">
      <c r="A1285" s="135" t="s">
        <v>2562</v>
      </c>
      <c r="B1285" s="145" t="s">
        <v>2563</v>
      </c>
      <c r="C1285" s="150" t="s">
        <v>50</v>
      </c>
      <c r="D1285" s="171">
        <v>1.0248761177062988</v>
      </c>
      <c r="E1285" s="182">
        <v>1.0248763561248779</v>
      </c>
    </row>
    <row r="1286" spans="1:5" ht="45">
      <c r="A1286" s="135" t="s">
        <v>2564</v>
      </c>
      <c r="B1286" s="145" t="s">
        <v>2565</v>
      </c>
      <c r="C1286" s="150" t="s">
        <v>45</v>
      </c>
      <c r="D1286" s="172">
        <v>35.496688842773438</v>
      </c>
      <c r="E1286" s="183">
        <v>35.49652099609375</v>
      </c>
    </row>
    <row r="1287" spans="1:5" ht="30">
      <c r="A1287" s="135" t="s">
        <v>2566</v>
      </c>
      <c r="B1287" s="145" t="s">
        <v>2567</v>
      </c>
      <c r="C1287" s="150"/>
      <c r="D1287" s="171">
        <v>1.8000000715255737</v>
      </c>
      <c r="E1287" s="182">
        <v>1.7999999523162842</v>
      </c>
    </row>
    <row r="1288" spans="1:5" ht="30">
      <c r="A1288" s="135" t="s">
        <v>2568</v>
      </c>
      <c r="B1288" s="145" t="s">
        <v>2569</v>
      </c>
      <c r="C1288" s="150" t="s">
        <v>20</v>
      </c>
      <c r="D1288" s="177">
        <v>374.40182495117187</v>
      </c>
      <c r="E1288" s="188">
        <v>374.40020751953125</v>
      </c>
    </row>
    <row r="1289" spans="1:5" ht="30">
      <c r="A1289" s="135" t="s">
        <v>2570</v>
      </c>
      <c r="B1289" s="145" t="s">
        <v>2571</v>
      </c>
      <c r="C1289" s="150" t="s">
        <v>20</v>
      </c>
      <c r="D1289" s="172">
        <v>93.600456237792969</v>
      </c>
      <c r="E1289" s="183">
        <v>93.600051879882813</v>
      </c>
    </row>
    <row r="1290" spans="1:5" ht="30">
      <c r="A1290" s="135" t="s">
        <v>2572</v>
      </c>
      <c r="B1290" s="145" t="s">
        <v>2573</v>
      </c>
      <c r="C1290" s="150" t="s">
        <v>42</v>
      </c>
      <c r="D1290" s="172">
        <v>57.740028381347656</v>
      </c>
      <c r="E1290" s="183">
        <v>57.739555358886719</v>
      </c>
    </row>
    <row r="1291" spans="1:5" ht="30">
      <c r="A1291" s="135" t="s">
        <v>2574</v>
      </c>
      <c r="B1291" s="145" t="s">
        <v>2575</v>
      </c>
      <c r="C1291" s="150" t="s">
        <v>45</v>
      </c>
      <c r="D1291" s="172">
        <v>89.994316101074219</v>
      </c>
      <c r="E1291" s="183">
        <v>89.992271423339844</v>
      </c>
    </row>
    <row r="1292" spans="1:5" ht="30">
      <c r="A1292" s="135" t="s">
        <v>2576</v>
      </c>
      <c r="B1292" s="145" t="s">
        <v>2577</v>
      </c>
      <c r="C1292" s="150" t="s">
        <v>15</v>
      </c>
      <c r="D1292" s="176">
        <v>1283.6531982421875</v>
      </c>
      <c r="E1292" s="187">
        <v>1283.64794921875</v>
      </c>
    </row>
    <row r="1293" spans="1:5" ht="30">
      <c r="A1293" s="135" t="s">
        <v>2578</v>
      </c>
      <c r="B1293" s="145" t="s">
        <v>2579</v>
      </c>
      <c r="C1293" s="150" t="s">
        <v>15</v>
      </c>
      <c r="D1293" s="177">
        <v>431.71661376953125</v>
      </c>
      <c r="E1293" s="188">
        <v>431.71188354492187</v>
      </c>
    </row>
    <row r="1294" spans="1:5" ht="30">
      <c r="A1294" s="135" t="s">
        <v>2580</v>
      </c>
      <c r="B1294" s="145" t="s">
        <v>2581</v>
      </c>
      <c r="C1294" s="150" t="s">
        <v>15</v>
      </c>
      <c r="D1294" s="173">
        <v>6861.4794921875</v>
      </c>
      <c r="E1294" s="184">
        <v>6861.439453125</v>
      </c>
    </row>
    <row r="1295" spans="1:5">
      <c r="A1295" s="135" t="s">
        <v>2582</v>
      </c>
      <c r="B1295" s="145" t="s">
        <v>2583</v>
      </c>
      <c r="C1295" s="150" t="s">
        <v>50</v>
      </c>
      <c r="D1295" s="171">
        <v>1.0124129056930542</v>
      </c>
      <c r="E1295" s="182">
        <v>1.0124131441116333</v>
      </c>
    </row>
    <row r="1296" spans="1:5">
      <c r="A1296" s="135" t="s">
        <v>2584</v>
      </c>
      <c r="B1296" s="145" t="s">
        <v>2585</v>
      </c>
      <c r="C1296" s="150" t="s">
        <v>42</v>
      </c>
      <c r="D1296" s="172">
        <v>30.000093460083008</v>
      </c>
      <c r="E1296" s="183">
        <v>30.000093460083008</v>
      </c>
    </row>
    <row r="1297" spans="1:5">
      <c r="A1297" s="135" t="s">
        <v>2586</v>
      </c>
      <c r="B1297" s="145" t="s">
        <v>2587</v>
      </c>
      <c r="C1297" s="150" t="s">
        <v>368</v>
      </c>
      <c r="D1297" s="171">
        <v>5.125032901763916</v>
      </c>
      <c r="E1297" s="182">
        <v>5.1250205039978027</v>
      </c>
    </row>
    <row r="1298" spans="1:5">
      <c r="A1298" s="135" t="s">
        <v>2588</v>
      </c>
      <c r="B1298" s="145" t="s">
        <v>446</v>
      </c>
      <c r="C1298" s="150" t="s">
        <v>20</v>
      </c>
      <c r="D1298" s="176">
        <v>1120.71728515625</v>
      </c>
      <c r="E1298" s="187">
        <v>1120.7081298828125</v>
      </c>
    </row>
    <row r="1299" spans="1:5" ht="30">
      <c r="A1299" s="135" t="s">
        <v>2589</v>
      </c>
      <c r="B1299" s="145" t="s">
        <v>2590</v>
      </c>
      <c r="C1299" s="150"/>
      <c r="D1299" s="172">
        <v>28.622810363769531</v>
      </c>
      <c r="E1299" s="183">
        <v>28.622859954833984</v>
      </c>
    </row>
    <row r="1300" spans="1:5" ht="30">
      <c r="A1300" s="135" t="s">
        <v>2591</v>
      </c>
      <c r="B1300" s="145" t="s">
        <v>2592</v>
      </c>
      <c r="C1300" s="150" t="s">
        <v>45</v>
      </c>
      <c r="D1300" s="172">
        <v>75.626541137695313</v>
      </c>
      <c r="E1300" s="183">
        <v>75.62689208984375</v>
      </c>
    </row>
    <row r="1301" spans="1:5" ht="30">
      <c r="A1301" s="135" t="s">
        <v>2593</v>
      </c>
      <c r="B1301" s="145" t="s">
        <v>2594</v>
      </c>
      <c r="C1301" s="150" t="s">
        <v>45</v>
      </c>
      <c r="D1301" s="172">
        <v>20.291248321533203</v>
      </c>
      <c r="E1301" s="183">
        <v>20.291341781616211</v>
      </c>
    </row>
    <row r="1302" spans="1:5" ht="30">
      <c r="A1302" s="135" t="s">
        <v>2595</v>
      </c>
      <c r="B1302" s="145" t="s">
        <v>2596</v>
      </c>
      <c r="C1302" s="150" t="s">
        <v>45</v>
      </c>
      <c r="D1302" s="178">
        <v>2.9350889846682549E-2</v>
      </c>
      <c r="E1302" s="189">
        <v>2.9351025819778442E-2</v>
      </c>
    </row>
    <row r="1303" spans="1:5" ht="30">
      <c r="A1303" s="135" t="s">
        <v>2597</v>
      </c>
      <c r="B1303" s="145" t="s">
        <v>2598</v>
      </c>
      <c r="C1303" s="150" t="s">
        <v>45</v>
      </c>
      <c r="D1303" s="171">
        <v>3.1420629024505615</v>
      </c>
      <c r="E1303" s="182">
        <v>3.1416149139404297</v>
      </c>
    </row>
    <row r="1304" spans="1:5" ht="30">
      <c r="A1304" s="135" t="s">
        <v>2599</v>
      </c>
      <c r="B1304" s="145" t="s">
        <v>2600</v>
      </c>
      <c r="C1304" s="150" t="s">
        <v>45</v>
      </c>
      <c r="D1304" s="174">
        <v>0</v>
      </c>
      <c r="E1304" s="185">
        <v>0</v>
      </c>
    </row>
    <row r="1305" spans="1:5" ht="30">
      <c r="A1305" s="135" t="s">
        <v>2601</v>
      </c>
      <c r="B1305" s="145" t="s">
        <v>2602</v>
      </c>
      <c r="C1305" s="150" t="s">
        <v>45</v>
      </c>
      <c r="D1305" s="178">
        <v>0.91079491376876831</v>
      </c>
      <c r="E1305" s="189">
        <v>0.91079908609390259</v>
      </c>
    </row>
    <row r="1306" spans="1:5" ht="30">
      <c r="A1306" s="135" t="s">
        <v>2603</v>
      </c>
      <c r="B1306" s="145" t="s">
        <v>2604</v>
      </c>
      <c r="C1306" s="150" t="s">
        <v>45</v>
      </c>
      <c r="D1306" s="174">
        <v>0</v>
      </c>
      <c r="E1306" s="185">
        <v>0</v>
      </c>
    </row>
    <row r="1307" spans="1:5">
      <c r="A1307" s="135" t="s">
        <v>2605</v>
      </c>
      <c r="B1307" s="145" t="s">
        <v>2606</v>
      </c>
      <c r="C1307" s="150" t="s">
        <v>20</v>
      </c>
      <c r="D1307" s="178">
        <v>0.50577390193939209</v>
      </c>
      <c r="E1307" s="189">
        <v>0.5057712197303772</v>
      </c>
    </row>
    <row r="1308" spans="1:5">
      <c r="A1308" s="135" t="s">
        <v>2607</v>
      </c>
      <c r="B1308" s="145" t="s">
        <v>2608</v>
      </c>
      <c r="C1308" s="150" t="s">
        <v>50</v>
      </c>
      <c r="D1308" s="171">
        <v>1.0124129056930542</v>
      </c>
      <c r="E1308" s="182">
        <v>1.0124131441116333</v>
      </c>
    </row>
    <row r="1309" spans="1:5">
      <c r="A1309" s="135" t="s">
        <v>2609</v>
      </c>
      <c r="B1309" s="145" t="s">
        <v>2610</v>
      </c>
      <c r="C1309" s="150" t="s">
        <v>42</v>
      </c>
      <c r="D1309" s="172">
        <v>30.000093460083008</v>
      </c>
      <c r="E1309" s="183">
        <v>30.000093460083008</v>
      </c>
    </row>
    <row r="1310" spans="1:5">
      <c r="A1310" s="135" t="s">
        <v>2611</v>
      </c>
      <c r="B1310" s="145" t="s">
        <v>2612</v>
      </c>
      <c r="C1310" s="150" t="s">
        <v>368</v>
      </c>
      <c r="D1310" s="171">
        <v>5.125032901763916</v>
      </c>
      <c r="E1310" s="182">
        <v>5.1250205039978027</v>
      </c>
    </row>
    <row r="1311" spans="1:5">
      <c r="A1311" s="135" t="s">
        <v>2613</v>
      </c>
      <c r="B1311" s="145" t="s">
        <v>454</v>
      </c>
      <c r="C1311" s="150" t="s">
        <v>20</v>
      </c>
      <c r="D1311" s="177">
        <v>374.1790771484375</v>
      </c>
      <c r="E1311" s="188">
        <v>374.17758178710937</v>
      </c>
    </row>
    <row r="1312" spans="1:5" ht="30">
      <c r="A1312" s="135" t="s">
        <v>2614</v>
      </c>
      <c r="B1312" s="145" t="s">
        <v>2615</v>
      </c>
      <c r="C1312" s="150"/>
      <c r="D1312" s="172">
        <v>28.622810363769531</v>
      </c>
      <c r="E1312" s="183">
        <v>28.622859954833984</v>
      </c>
    </row>
    <row r="1313" spans="1:5" ht="30">
      <c r="A1313" s="135" t="s">
        <v>2616</v>
      </c>
      <c r="B1313" s="145" t="s">
        <v>2617</v>
      </c>
      <c r="C1313" s="150" t="s">
        <v>45</v>
      </c>
      <c r="D1313" s="172">
        <v>75.626541137695313</v>
      </c>
      <c r="E1313" s="183">
        <v>75.62689208984375</v>
      </c>
    </row>
    <row r="1314" spans="1:5" ht="30">
      <c r="A1314" s="135" t="s">
        <v>2618</v>
      </c>
      <c r="B1314" s="145" t="s">
        <v>2619</v>
      </c>
      <c r="C1314" s="150" t="s">
        <v>45</v>
      </c>
      <c r="D1314" s="172">
        <v>20.291248321533203</v>
      </c>
      <c r="E1314" s="183">
        <v>20.291341781616211</v>
      </c>
    </row>
    <row r="1315" spans="1:5" ht="30">
      <c r="A1315" s="135" t="s">
        <v>2620</v>
      </c>
      <c r="B1315" s="145" t="s">
        <v>2621</v>
      </c>
      <c r="C1315" s="150" t="s">
        <v>45</v>
      </c>
      <c r="D1315" s="178">
        <v>2.9350889846682549E-2</v>
      </c>
      <c r="E1315" s="189">
        <v>2.9351025819778442E-2</v>
      </c>
    </row>
    <row r="1316" spans="1:5" ht="30">
      <c r="A1316" s="135" t="s">
        <v>2622</v>
      </c>
      <c r="B1316" s="145" t="s">
        <v>2623</v>
      </c>
      <c r="C1316" s="150" t="s">
        <v>45</v>
      </c>
      <c r="D1316" s="171">
        <v>3.1420629024505615</v>
      </c>
      <c r="E1316" s="182">
        <v>3.1416149139404297</v>
      </c>
    </row>
    <row r="1317" spans="1:5" ht="30">
      <c r="A1317" s="135" t="s">
        <v>2624</v>
      </c>
      <c r="B1317" s="145" t="s">
        <v>2625</v>
      </c>
      <c r="C1317" s="150" t="s">
        <v>45</v>
      </c>
      <c r="D1317" s="174">
        <v>0</v>
      </c>
      <c r="E1317" s="185">
        <v>0</v>
      </c>
    </row>
    <row r="1318" spans="1:5" ht="30">
      <c r="A1318" s="135" t="s">
        <v>2626</v>
      </c>
      <c r="B1318" s="145" t="s">
        <v>2627</v>
      </c>
      <c r="C1318" s="150" t="s">
        <v>45</v>
      </c>
      <c r="D1318" s="178">
        <v>0.91079491376876831</v>
      </c>
      <c r="E1318" s="189">
        <v>0.91079908609390259</v>
      </c>
    </row>
    <row r="1319" spans="1:5" ht="30">
      <c r="A1319" s="135" t="s">
        <v>2628</v>
      </c>
      <c r="B1319" s="145" t="s">
        <v>2629</v>
      </c>
      <c r="C1319" s="150" t="s">
        <v>45</v>
      </c>
      <c r="D1319" s="174">
        <v>0</v>
      </c>
      <c r="E1319" s="185">
        <v>0</v>
      </c>
    </row>
    <row r="1320" spans="1:5" ht="30">
      <c r="A1320" s="135" t="s">
        <v>2630</v>
      </c>
      <c r="B1320" s="145" t="s">
        <v>2631</v>
      </c>
      <c r="C1320" s="150" t="s">
        <v>20</v>
      </c>
      <c r="D1320" s="178">
        <v>0.16886506974697113</v>
      </c>
      <c r="E1320" s="189">
        <v>0.1688648909330368</v>
      </c>
    </row>
    <row r="1321" spans="1:5">
      <c r="A1321" s="135" t="s">
        <v>2632</v>
      </c>
      <c r="B1321" s="145" t="s">
        <v>2633</v>
      </c>
      <c r="C1321" s="150"/>
      <c r="D1321" s="142" t="s">
        <v>2634</v>
      </c>
      <c r="E1321" s="163" t="s">
        <v>2634</v>
      </c>
    </row>
    <row r="1322" spans="1:5" ht="30">
      <c r="A1322" s="135" t="s">
        <v>2635</v>
      </c>
      <c r="B1322" s="145" t="s">
        <v>2636</v>
      </c>
      <c r="C1322" s="150"/>
      <c r="D1322" s="142" t="s">
        <v>2637</v>
      </c>
      <c r="E1322" s="163" t="s">
        <v>2637</v>
      </c>
    </row>
    <row r="1323" spans="1:5">
      <c r="A1323" s="135" t="s">
        <v>2638</v>
      </c>
      <c r="B1323" s="145" t="s">
        <v>460</v>
      </c>
      <c r="C1323" s="150" t="s">
        <v>50</v>
      </c>
      <c r="D1323" s="171">
        <v>1</v>
      </c>
      <c r="E1323" s="182">
        <v>1</v>
      </c>
    </row>
    <row r="1324" spans="1:5" ht="30">
      <c r="A1324" s="135" t="s">
        <v>2639</v>
      </c>
      <c r="B1324" s="145" t="s">
        <v>2640</v>
      </c>
      <c r="C1324" s="150" t="s">
        <v>42</v>
      </c>
      <c r="D1324" s="177">
        <v>321.537109375</v>
      </c>
      <c r="E1324" s="188">
        <v>321.537109375</v>
      </c>
    </row>
    <row r="1325" spans="1:5">
      <c r="A1325" s="135" t="s">
        <v>2641</v>
      </c>
      <c r="B1325" s="145" t="s">
        <v>2642</v>
      </c>
      <c r="C1325" s="150" t="s">
        <v>368</v>
      </c>
      <c r="D1325" s="173">
        <v>3117.995849609375</v>
      </c>
      <c r="E1325" s="184">
        <v>3117.995849609375</v>
      </c>
    </row>
    <row r="1326" spans="1:5">
      <c r="A1326" s="135" t="s">
        <v>2643</v>
      </c>
      <c r="B1326" s="145" t="s">
        <v>2644</v>
      </c>
      <c r="C1326" s="150" t="s">
        <v>20</v>
      </c>
      <c r="D1326" s="171">
        <v>1.4052624702453613</v>
      </c>
      <c r="E1326" s="182">
        <v>1.4052624702453613</v>
      </c>
    </row>
    <row r="1327" spans="1:5">
      <c r="A1327" s="135" t="s">
        <v>2645</v>
      </c>
      <c r="B1327" s="145" t="s">
        <v>2646</v>
      </c>
      <c r="C1327" s="150" t="s">
        <v>50</v>
      </c>
      <c r="D1327" s="172">
        <v>35.875072479248047</v>
      </c>
      <c r="E1327" s="183">
        <v>35.875072479248047</v>
      </c>
    </row>
    <row r="1328" spans="1:5" ht="30">
      <c r="A1328" s="135" t="s">
        <v>2647</v>
      </c>
      <c r="B1328" s="145" t="s">
        <v>2648</v>
      </c>
      <c r="C1328" s="150" t="s">
        <v>42</v>
      </c>
      <c r="D1328" s="177">
        <v>356.24520874023437</v>
      </c>
      <c r="E1328" s="188">
        <v>356.24520874023437</v>
      </c>
    </row>
    <row r="1329" spans="1:5">
      <c r="A1329" s="135" t="s">
        <v>2649</v>
      </c>
      <c r="B1329" s="145" t="s">
        <v>2650</v>
      </c>
      <c r="C1329" s="150" t="s">
        <v>20</v>
      </c>
      <c r="D1329" s="171">
        <v>1.4052621126174927</v>
      </c>
      <c r="E1329" s="182">
        <v>1.4052621126174927</v>
      </c>
    </row>
    <row r="1330" spans="1:5">
      <c r="A1330" s="135" t="s">
        <v>2651</v>
      </c>
      <c r="B1330" s="145" t="s">
        <v>2652</v>
      </c>
      <c r="C1330" s="150" t="s">
        <v>368</v>
      </c>
      <c r="D1330" s="173">
        <v>3117.995849609375</v>
      </c>
      <c r="E1330" s="184">
        <v>3117.995849609375</v>
      </c>
    </row>
    <row r="1331" spans="1:5">
      <c r="A1331" s="135" t="s">
        <v>2653</v>
      </c>
      <c r="B1331" s="145" t="s">
        <v>2654</v>
      </c>
      <c r="C1331" s="150" t="s">
        <v>50</v>
      </c>
      <c r="D1331" s="171">
        <v>1</v>
      </c>
      <c r="E1331" s="182">
        <v>1</v>
      </c>
    </row>
    <row r="1332" spans="1:5" ht="30">
      <c r="A1332" s="135" t="s">
        <v>2655</v>
      </c>
      <c r="B1332" s="145" t="s">
        <v>2656</v>
      </c>
      <c r="C1332" s="150" t="s">
        <v>42</v>
      </c>
      <c r="D1332" s="177">
        <v>345.6749267578125</v>
      </c>
      <c r="E1332" s="188">
        <v>345.6749267578125</v>
      </c>
    </row>
    <row r="1333" spans="1:5">
      <c r="A1333" s="135" t="s">
        <v>2657</v>
      </c>
      <c r="B1333" s="145" t="s">
        <v>2658</v>
      </c>
      <c r="C1333" s="150" t="s">
        <v>20</v>
      </c>
      <c r="D1333" s="179">
        <v>2.9418970370898023E-7</v>
      </c>
      <c r="E1333" s="190">
        <v>2.9418970370898023E-7</v>
      </c>
    </row>
    <row r="1334" spans="1:5">
      <c r="A1334" s="135" t="s">
        <v>2659</v>
      </c>
      <c r="B1334" s="145" t="s">
        <v>2660</v>
      </c>
      <c r="C1334" s="150" t="s">
        <v>368</v>
      </c>
      <c r="D1334" s="173">
        <v>3166.999267578125</v>
      </c>
      <c r="E1334" s="184">
        <v>3166.999267578125</v>
      </c>
    </row>
    <row r="1335" spans="1:5">
      <c r="A1335" s="135" t="s">
        <v>2661</v>
      </c>
      <c r="B1335" s="145" t="s">
        <v>2662</v>
      </c>
      <c r="C1335" s="150" t="s">
        <v>50</v>
      </c>
      <c r="D1335" s="171">
        <v>1</v>
      </c>
      <c r="E1335" s="182">
        <v>1</v>
      </c>
    </row>
    <row r="1336" spans="1:5" ht="30">
      <c r="A1336" s="135" t="s">
        <v>2663</v>
      </c>
      <c r="B1336" s="145" t="s">
        <v>2664</v>
      </c>
      <c r="C1336" s="150" t="s">
        <v>42</v>
      </c>
      <c r="D1336" s="177">
        <v>321.53707885742187</v>
      </c>
      <c r="E1336" s="188">
        <v>321.53707885742187</v>
      </c>
    </row>
    <row r="1337" spans="1:5">
      <c r="A1337" s="135" t="s">
        <v>2665</v>
      </c>
      <c r="B1337" s="145" t="s">
        <v>2666</v>
      </c>
      <c r="C1337" s="150" t="s">
        <v>20</v>
      </c>
      <c r="D1337" s="171">
        <v>1.4052624702453613</v>
      </c>
      <c r="E1337" s="182">
        <v>1.4052624702453613</v>
      </c>
    </row>
    <row r="1338" spans="1:5">
      <c r="A1338" s="135" t="s">
        <v>2667</v>
      </c>
      <c r="B1338" s="145" t="s">
        <v>2668</v>
      </c>
      <c r="C1338" s="150" t="s">
        <v>368</v>
      </c>
      <c r="D1338" s="173">
        <v>3117.995849609375</v>
      </c>
      <c r="E1338" s="184">
        <v>3117.995849609375</v>
      </c>
    </row>
    <row r="1339" spans="1:5">
      <c r="A1339" s="135" t="s">
        <v>2669</v>
      </c>
      <c r="B1339" s="145" t="s">
        <v>2670</v>
      </c>
      <c r="C1339" s="150" t="s">
        <v>20</v>
      </c>
      <c r="D1339" s="171">
        <v>2.9018442630767822</v>
      </c>
      <c r="E1339" s="182">
        <v>2.9018442630767822</v>
      </c>
    </row>
    <row r="1340" spans="1:5" ht="30">
      <c r="A1340" s="135" t="s">
        <v>2671</v>
      </c>
      <c r="B1340" s="145" t="s">
        <v>470</v>
      </c>
      <c r="C1340" s="150" t="s">
        <v>42</v>
      </c>
      <c r="D1340" s="172">
        <v>24.999990463256836</v>
      </c>
      <c r="E1340" s="183">
        <v>24.999990463256836</v>
      </c>
    </row>
    <row r="1341" spans="1:5" ht="30">
      <c r="A1341" s="135" t="s">
        <v>2672</v>
      </c>
      <c r="B1341" s="145" t="s">
        <v>2673</v>
      </c>
      <c r="C1341" s="150" t="s">
        <v>368</v>
      </c>
      <c r="D1341" s="177">
        <v>104.92924499511719</v>
      </c>
      <c r="E1341" s="188">
        <v>104.92924499511719</v>
      </c>
    </row>
    <row r="1342" spans="1:5">
      <c r="A1342" s="135" t="s">
        <v>2674</v>
      </c>
      <c r="B1342" s="145" t="s">
        <v>2675</v>
      </c>
      <c r="C1342" s="150" t="s">
        <v>20</v>
      </c>
      <c r="D1342" s="174">
        <v>0</v>
      </c>
      <c r="E1342" s="185">
        <v>0</v>
      </c>
    </row>
    <row r="1343" spans="1:5" ht="30">
      <c r="A1343" s="135" t="s">
        <v>2676</v>
      </c>
      <c r="B1343" s="145" t="s">
        <v>2677</v>
      </c>
      <c r="C1343" s="150" t="s">
        <v>42</v>
      </c>
      <c r="D1343" s="172">
        <v>49.422599792480469</v>
      </c>
      <c r="E1343" s="183">
        <v>49.422599792480469</v>
      </c>
    </row>
    <row r="1344" spans="1:5" ht="30">
      <c r="A1344" s="135" t="s">
        <v>2678</v>
      </c>
      <c r="B1344" s="145" t="s">
        <v>2679</v>
      </c>
      <c r="C1344" s="150" t="s">
        <v>368</v>
      </c>
      <c r="D1344" s="177">
        <v>206.91079711914062</v>
      </c>
      <c r="E1344" s="188">
        <v>206.91079711914062</v>
      </c>
    </row>
    <row r="1345" spans="1:5">
      <c r="A1345" s="135" t="s">
        <v>2680</v>
      </c>
      <c r="B1345" s="145" t="s">
        <v>2681</v>
      </c>
      <c r="C1345" s="150" t="s">
        <v>50</v>
      </c>
      <c r="D1345" s="178">
        <v>0.47890791296958923</v>
      </c>
      <c r="E1345" s="189">
        <v>0.47890791296958923</v>
      </c>
    </row>
    <row r="1346" spans="1:5">
      <c r="A1346" s="135" t="s">
        <v>2682</v>
      </c>
      <c r="B1346" s="145" t="s">
        <v>2683</v>
      </c>
      <c r="C1346" s="150" t="s">
        <v>20</v>
      </c>
      <c r="D1346" s="177">
        <v>854.6368408203125</v>
      </c>
      <c r="E1346" s="188">
        <v>854.6368408203125</v>
      </c>
    </row>
    <row r="1347" spans="1:5" ht="30">
      <c r="A1347" s="135" t="s">
        <v>2684</v>
      </c>
      <c r="B1347" s="145" t="s">
        <v>2685</v>
      </c>
      <c r="C1347" s="150" t="s">
        <v>42</v>
      </c>
      <c r="D1347" s="172">
        <v>49.422599792480469</v>
      </c>
      <c r="E1347" s="183">
        <v>49.422599792480469</v>
      </c>
    </row>
    <row r="1348" spans="1:5">
      <c r="A1348" s="135" t="s">
        <v>2686</v>
      </c>
      <c r="B1348" s="145" t="s">
        <v>2687</v>
      </c>
      <c r="C1348" s="150" t="s">
        <v>368</v>
      </c>
      <c r="D1348" s="177">
        <v>206.91079711914062</v>
      </c>
      <c r="E1348" s="188">
        <v>206.91079711914062</v>
      </c>
    </row>
    <row r="1349" spans="1:5">
      <c r="A1349" s="135" t="s">
        <v>2688</v>
      </c>
      <c r="B1349" s="145" t="s">
        <v>2689</v>
      </c>
      <c r="C1349" s="150" t="s">
        <v>20</v>
      </c>
      <c r="D1349" s="177">
        <v>857.53863525390625</v>
      </c>
      <c r="E1349" s="188">
        <v>857.53863525390625</v>
      </c>
    </row>
    <row r="1350" spans="1:5" ht="30">
      <c r="A1350" s="135" t="s">
        <v>2690</v>
      </c>
      <c r="B1350" s="145" t="s">
        <v>2691</v>
      </c>
      <c r="C1350" s="150" t="s">
        <v>42</v>
      </c>
      <c r="D1350" s="172">
        <v>49.340065002441406</v>
      </c>
      <c r="E1350" s="183">
        <v>49.340065002441406</v>
      </c>
    </row>
    <row r="1351" spans="1:5">
      <c r="A1351" s="135" t="s">
        <v>2692</v>
      </c>
      <c r="B1351" s="145" t="s">
        <v>2693</v>
      </c>
      <c r="C1351" s="150" t="s">
        <v>368</v>
      </c>
      <c r="D1351" s="177">
        <v>206.56559753417969</v>
      </c>
      <c r="E1351" s="188">
        <v>206.56559753417969</v>
      </c>
    </row>
    <row r="1352" spans="1:5" ht="30">
      <c r="A1352" s="135" t="s">
        <v>485</v>
      </c>
      <c r="B1352" s="145" t="s">
        <v>486</v>
      </c>
      <c r="C1352" s="150"/>
      <c r="D1352" s="178">
        <v>0.44999998807907104</v>
      </c>
      <c r="E1352" s="189">
        <v>0.44999998807907104</v>
      </c>
    </row>
    <row r="1353" spans="1:5" ht="30">
      <c r="A1353" s="135" t="s">
        <v>487</v>
      </c>
      <c r="B1353" s="145" t="s">
        <v>488</v>
      </c>
      <c r="C1353" s="150"/>
      <c r="D1353" s="178">
        <v>0.10000000149011612</v>
      </c>
      <c r="E1353" s="189">
        <v>0.10000000149011612</v>
      </c>
    </row>
    <row r="1354" spans="1:5" ht="30">
      <c r="A1354" s="135" t="s">
        <v>489</v>
      </c>
      <c r="B1354" s="145" t="s">
        <v>490</v>
      </c>
      <c r="C1354" s="150"/>
      <c r="D1354" s="178">
        <v>0.45000001788139343</v>
      </c>
      <c r="E1354" s="189">
        <v>0.45000001788139343</v>
      </c>
    </row>
    <row r="1355" spans="1:5" ht="30">
      <c r="A1355" s="135" t="s">
        <v>2694</v>
      </c>
      <c r="B1355" s="145" t="s">
        <v>2695</v>
      </c>
      <c r="C1355" s="150"/>
      <c r="D1355" s="178">
        <v>0.71266078948974609</v>
      </c>
      <c r="E1355" s="189">
        <v>0.71266078948974609</v>
      </c>
    </row>
    <row r="1356" spans="1:5" ht="30">
      <c r="A1356" s="135" t="s">
        <v>2696</v>
      </c>
      <c r="B1356" s="145" t="s">
        <v>2697</v>
      </c>
      <c r="C1356" s="150"/>
      <c r="D1356" s="178">
        <v>2.4592604488134384E-2</v>
      </c>
      <c r="E1356" s="189">
        <v>2.4592604488134384E-2</v>
      </c>
    </row>
    <row r="1357" spans="1:5" ht="30">
      <c r="A1357" s="135" t="s">
        <v>2698</v>
      </c>
      <c r="B1357" s="145" t="s">
        <v>2699</v>
      </c>
      <c r="C1357" s="150"/>
      <c r="D1357" s="178">
        <v>0.262746661901474</v>
      </c>
      <c r="E1357" s="189">
        <v>0.262746661901474</v>
      </c>
    </row>
    <row r="1358" spans="1:5" ht="30">
      <c r="A1358" s="135" t="s">
        <v>473</v>
      </c>
      <c r="B1358" s="145" t="s">
        <v>474</v>
      </c>
      <c r="C1358" s="150"/>
      <c r="D1358" s="178">
        <v>0.5</v>
      </c>
      <c r="E1358" s="189">
        <v>0.5</v>
      </c>
    </row>
    <row r="1359" spans="1:5" ht="30">
      <c r="A1359" s="135" t="s">
        <v>475</v>
      </c>
      <c r="B1359" s="145" t="s">
        <v>476</v>
      </c>
      <c r="C1359" s="150"/>
      <c r="D1359" s="178">
        <v>0.5</v>
      </c>
      <c r="E1359" s="189">
        <v>0.5</v>
      </c>
    </row>
    <row r="1360" spans="1:5" ht="30">
      <c r="A1360" s="135" t="s">
        <v>2700</v>
      </c>
      <c r="B1360" s="145" t="s">
        <v>2701</v>
      </c>
      <c r="C1360" s="150"/>
      <c r="D1360" s="178">
        <v>0.9217415452003479</v>
      </c>
      <c r="E1360" s="189">
        <v>0.9217415452003479</v>
      </c>
    </row>
    <row r="1361" spans="1:5" ht="30">
      <c r="A1361" s="135" t="s">
        <v>2702</v>
      </c>
      <c r="B1361" s="145" t="s">
        <v>2703</v>
      </c>
      <c r="C1361" s="150"/>
      <c r="D1361" s="178">
        <v>7.8258506953716278E-2</v>
      </c>
      <c r="E1361" s="189">
        <v>7.8258506953716278E-2</v>
      </c>
    </row>
    <row r="1362" spans="1:5" ht="30">
      <c r="A1362" s="135" t="s">
        <v>477</v>
      </c>
      <c r="B1362" s="145" t="s">
        <v>478</v>
      </c>
      <c r="C1362" s="150"/>
      <c r="D1362" s="178">
        <v>0.5</v>
      </c>
      <c r="E1362" s="189">
        <v>0.5</v>
      </c>
    </row>
    <row r="1363" spans="1:5" ht="30">
      <c r="A1363" s="135" t="s">
        <v>479</v>
      </c>
      <c r="B1363" s="145" t="s">
        <v>480</v>
      </c>
      <c r="C1363" s="150"/>
      <c r="D1363" s="178">
        <v>0.5</v>
      </c>
      <c r="E1363" s="189">
        <v>0.5</v>
      </c>
    </row>
    <row r="1364" spans="1:5" ht="30">
      <c r="A1364" s="135" t="s">
        <v>2704</v>
      </c>
      <c r="B1364" s="145" t="s">
        <v>2705</v>
      </c>
      <c r="C1364" s="150"/>
      <c r="D1364" s="178">
        <v>0.5</v>
      </c>
      <c r="E1364" s="189">
        <v>0.5</v>
      </c>
    </row>
    <row r="1365" spans="1:5" ht="30">
      <c r="A1365" s="135" t="s">
        <v>2706</v>
      </c>
      <c r="B1365" s="145" t="s">
        <v>2707</v>
      </c>
      <c r="C1365" s="150"/>
      <c r="D1365" s="178">
        <v>0.5</v>
      </c>
      <c r="E1365" s="189">
        <v>0.5</v>
      </c>
    </row>
    <row r="1366" spans="1:5" ht="30">
      <c r="A1366" s="135" t="s">
        <v>481</v>
      </c>
      <c r="B1366" s="145" t="s">
        <v>482</v>
      </c>
      <c r="C1366" s="150"/>
      <c r="D1366" s="178">
        <v>0.5</v>
      </c>
      <c r="E1366" s="189">
        <v>0.5</v>
      </c>
    </row>
    <row r="1367" spans="1:5" ht="30">
      <c r="A1367" s="135" t="s">
        <v>483</v>
      </c>
      <c r="B1367" s="145" t="s">
        <v>484</v>
      </c>
      <c r="C1367" s="150"/>
      <c r="D1367" s="178">
        <v>0.5</v>
      </c>
      <c r="E1367" s="189">
        <v>0.5</v>
      </c>
    </row>
    <row r="1368" spans="1:5" ht="30">
      <c r="A1368" s="135" t="s">
        <v>2708</v>
      </c>
      <c r="B1368" s="145" t="s">
        <v>2709</v>
      </c>
      <c r="C1368" s="150"/>
      <c r="D1368" s="178">
        <v>0.5</v>
      </c>
      <c r="E1368" s="189">
        <v>0.5</v>
      </c>
    </row>
    <row r="1369" spans="1:5" ht="30">
      <c r="A1369" s="135" t="s">
        <v>2710</v>
      </c>
      <c r="B1369" s="145" t="s">
        <v>2711</v>
      </c>
      <c r="C1369" s="150"/>
      <c r="D1369" s="178">
        <v>0.5</v>
      </c>
      <c r="E1369" s="189">
        <v>0.5</v>
      </c>
    </row>
    <row r="1370" spans="1:5" ht="30">
      <c r="A1370" s="135" t="s">
        <v>491</v>
      </c>
      <c r="B1370" s="145" t="s">
        <v>492</v>
      </c>
      <c r="C1370" s="150"/>
      <c r="D1370" s="178">
        <v>0.5</v>
      </c>
      <c r="E1370" s="189">
        <v>0.5</v>
      </c>
    </row>
    <row r="1371" spans="1:5" ht="30">
      <c r="A1371" s="135" t="s">
        <v>493</v>
      </c>
      <c r="B1371" s="145" t="s">
        <v>494</v>
      </c>
      <c r="C1371" s="150"/>
      <c r="D1371" s="178">
        <v>0.5</v>
      </c>
      <c r="E1371" s="189">
        <v>0.5</v>
      </c>
    </row>
    <row r="1372" spans="1:5" ht="30">
      <c r="A1372" s="135" t="s">
        <v>2712</v>
      </c>
      <c r="B1372" s="145" t="s">
        <v>2713</v>
      </c>
      <c r="C1372" s="150"/>
      <c r="D1372" s="178">
        <v>4.914509505033493E-2</v>
      </c>
      <c r="E1372" s="189">
        <v>4.914509505033493E-2</v>
      </c>
    </row>
    <row r="1373" spans="1:5" ht="30">
      <c r="A1373" s="135" t="s">
        <v>2714</v>
      </c>
      <c r="B1373" s="145" t="s">
        <v>2715</v>
      </c>
      <c r="C1373" s="150"/>
      <c r="D1373" s="178">
        <v>0.9508548378944397</v>
      </c>
      <c r="E1373" s="189">
        <v>0.9508548378944397</v>
      </c>
    </row>
    <row r="1374" spans="1:5" ht="30">
      <c r="A1374" s="135" t="s">
        <v>495</v>
      </c>
      <c r="B1374" s="145" t="s">
        <v>496</v>
      </c>
      <c r="C1374" s="150"/>
      <c r="D1374" s="178">
        <v>0.5</v>
      </c>
      <c r="E1374" s="189">
        <v>0.5</v>
      </c>
    </row>
    <row r="1375" spans="1:5" ht="30">
      <c r="A1375" s="135" t="s">
        <v>497</v>
      </c>
      <c r="B1375" s="145" t="s">
        <v>498</v>
      </c>
      <c r="C1375" s="150"/>
      <c r="D1375" s="178">
        <v>0.5</v>
      </c>
      <c r="E1375" s="189">
        <v>0.5</v>
      </c>
    </row>
    <row r="1376" spans="1:5" ht="30">
      <c r="A1376" s="135" t="s">
        <v>2716</v>
      </c>
      <c r="B1376" s="145" t="s">
        <v>2717</v>
      </c>
      <c r="C1376" s="150"/>
      <c r="D1376" s="178">
        <v>0.2278464138507843</v>
      </c>
      <c r="E1376" s="189">
        <v>0.2278464138507843</v>
      </c>
    </row>
    <row r="1377" spans="1:5" ht="30">
      <c r="A1377" s="135" t="s">
        <v>2718</v>
      </c>
      <c r="B1377" s="145" t="s">
        <v>2719</v>
      </c>
      <c r="C1377" s="150"/>
      <c r="D1377" s="178">
        <v>0.77215361595153809</v>
      </c>
      <c r="E1377" s="189">
        <v>0.77215361595153809</v>
      </c>
    </row>
    <row r="1378" spans="1:5" ht="30">
      <c r="A1378" s="135" t="s">
        <v>499</v>
      </c>
      <c r="B1378" s="145" t="s">
        <v>500</v>
      </c>
      <c r="C1378" s="150"/>
      <c r="D1378" s="178">
        <v>0.5</v>
      </c>
      <c r="E1378" s="189">
        <v>0.5</v>
      </c>
    </row>
    <row r="1379" spans="1:5" ht="30">
      <c r="A1379" s="135" t="s">
        <v>501</v>
      </c>
      <c r="B1379" s="145" t="s">
        <v>502</v>
      </c>
      <c r="C1379" s="150"/>
      <c r="D1379" s="178">
        <v>0.5</v>
      </c>
      <c r="E1379" s="189">
        <v>0.5</v>
      </c>
    </row>
    <row r="1380" spans="1:5" ht="30">
      <c r="A1380" s="135" t="s">
        <v>2720</v>
      </c>
      <c r="B1380" s="145" t="s">
        <v>2721</v>
      </c>
      <c r="C1380" s="150"/>
      <c r="D1380" s="178">
        <v>3.6088652908802032E-2</v>
      </c>
      <c r="E1380" s="189">
        <v>3.6088652908802032E-2</v>
      </c>
    </row>
    <row r="1381" spans="1:5" ht="30">
      <c r="A1381" s="135" t="s">
        <v>2722</v>
      </c>
      <c r="B1381" s="145" t="s">
        <v>2723</v>
      </c>
      <c r="C1381" s="150"/>
      <c r="D1381" s="178">
        <v>0.96391129493713379</v>
      </c>
      <c r="E1381" s="189">
        <v>0.96391129493713379</v>
      </c>
    </row>
    <row r="1382" spans="1:5" ht="30">
      <c r="A1382" s="135" t="s">
        <v>503</v>
      </c>
      <c r="B1382" s="145" t="s">
        <v>504</v>
      </c>
      <c r="C1382" s="150"/>
      <c r="D1382" s="178">
        <v>0.5</v>
      </c>
      <c r="E1382" s="189">
        <v>0.5</v>
      </c>
    </row>
    <row r="1383" spans="1:5" ht="30">
      <c r="A1383" s="135" t="s">
        <v>505</v>
      </c>
      <c r="B1383" s="145" t="s">
        <v>506</v>
      </c>
      <c r="C1383" s="150"/>
      <c r="D1383" s="178">
        <v>0.5</v>
      </c>
      <c r="E1383" s="189">
        <v>0.5</v>
      </c>
    </row>
    <row r="1384" spans="1:5" ht="30">
      <c r="A1384" s="135" t="s">
        <v>2724</v>
      </c>
      <c r="B1384" s="145" t="s">
        <v>2725</v>
      </c>
      <c r="C1384" s="150"/>
      <c r="D1384" s="178">
        <v>0.5</v>
      </c>
      <c r="E1384" s="189">
        <v>0.5</v>
      </c>
    </row>
    <row r="1385" spans="1:5" ht="30">
      <c r="A1385" s="135" t="s">
        <v>2726</v>
      </c>
      <c r="B1385" s="145" t="s">
        <v>2727</v>
      </c>
      <c r="C1385" s="150"/>
      <c r="D1385" s="178">
        <v>0.5</v>
      </c>
      <c r="E1385" s="189">
        <v>0.5</v>
      </c>
    </row>
    <row r="1386" spans="1:5" ht="30">
      <c r="A1386" s="135" t="s">
        <v>507</v>
      </c>
      <c r="B1386" s="145" t="s">
        <v>508</v>
      </c>
      <c r="C1386" s="150"/>
      <c r="D1386" s="178">
        <v>0.5</v>
      </c>
      <c r="E1386" s="189">
        <v>0.5</v>
      </c>
    </row>
    <row r="1387" spans="1:5" ht="30">
      <c r="A1387" s="135" t="s">
        <v>509</v>
      </c>
      <c r="B1387" s="145" t="s">
        <v>510</v>
      </c>
      <c r="C1387" s="150"/>
      <c r="D1387" s="178">
        <v>0.5</v>
      </c>
      <c r="E1387" s="189">
        <v>0.5</v>
      </c>
    </row>
    <row r="1388" spans="1:5" ht="30">
      <c r="A1388" s="135" t="s">
        <v>2728</v>
      </c>
      <c r="B1388" s="145" t="s">
        <v>2729</v>
      </c>
      <c r="C1388" s="150"/>
      <c r="D1388" s="178">
        <v>0.5</v>
      </c>
      <c r="E1388" s="189">
        <v>0.5</v>
      </c>
    </row>
    <row r="1389" spans="1:5" ht="30">
      <c r="A1389" s="135" t="s">
        <v>2730</v>
      </c>
      <c r="B1389" s="145" t="s">
        <v>2731</v>
      </c>
      <c r="C1389" s="150"/>
      <c r="D1389" s="178">
        <v>0.5</v>
      </c>
      <c r="E1389" s="189">
        <v>0.5</v>
      </c>
    </row>
    <row r="1390" spans="1:5" ht="30">
      <c r="A1390" s="135" t="s">
        <v>2732</v>
      </c>
      <c r="B1390" s="145" t="s">
        <v>2733</v>
      </c>
      <c r="C1390" s="150"/>
      <c r="D1390" s="178">
        <v>0.5</v>
      </c>
      <c r="E1390" s="189">
        <v>0.5</v>
      </c>
    </row>
    <row r="1391" spans="1:5" ht="30">
      <c r="A1391" s="135" t="s">
        <v>2734</v>
      </c>
      <c r="B1391" s="145" t="s">
        <v>2735</v>
      </c>
      <c r="C1391" s="150"/>
      <c r="D1391" s="178">
        <v>0.5</v>
      </c>
      <c r="E1391" s="189">
        <v>0.5</v>
      </c>
    </row>
    <row r="1392" spans="1:5">
      <c r="A1392" s="135" t="s">
        <v>2736</v>
      </c>
      <c r="B1392" s="145" t="s">
        <v>2737</v>
      </c>
      <c r="C1392" s="150" t="s">
        <v>45</v>
      </c>
      <c r="D1392" s="172">
        <v>75.626541137695313</v>
      </c>
      <c r="E1392" s="183">
        <v>75.62689208984375</v>
      </c>
    </row>
    <row r="1393" spans="1:5">
      <c r="A1393" s="135" t="s">
        <v>2738</v>
      </c>
      <c r="B1393" s="145" t="s">
        <v>2739</v>
      </c>
      <c r="C1393" s="150" t="s">
        <v>45</v>
      </c>
      <c r="D1393" s="172">
        <v>20.291248321533203</v>
      </c>
      <c r="E1393" s="183">
        <v>20.291343688964844</v>
      </c>
    </row>
    <row r="1394" spans="1:5">
      <c r="A1394" s="135" t="s">
        <v>2740</v>
      </c>
      <c r="B1394" s="145" t="s">
        <v>2741</v>
      </c>
      <c r="C1394" s="150" t="s">
        <v>45</v>
      </c>
      <c r="D1394" s="178">
        <v>2.9350889846682549E-2</v>
      </c>
      <c r="E1394" s="189">
        <v>2.9351025819778442E-2</v>
      </c>
    </row>
    <row r="1395" spans="1:5">
      <c r="A1395" s="135" t="s">
        <v>2742</v>
      </c>
      <c r="B1395" s="145" t="s">
        <v>2743</v>
      </c>
      <c r="C1395" s="150" t="s">
        <v>45</v>
      </c>
      <c r="D1395" s="171">
        <v>3.1420629024505615</v>
      </c>
      <c r="E1395" s="182">
        <v>3.1416149139404297</v>
      </c>
    </row>
    <row r="1396" spans="1:5">
      <c r="A1396" s="135" t="s">
        <v>2744</v>
      </c>
      <c r="B1396" s="145" t="s">
        <v>2745</v>
      </c>
      <c r="C1396" s="150" t="s">
        <v>45</v>
      </c>
      <c r="D1396" s="174">
        <v>0</v>
      </c>
      <c r="E1396" s="185">
        <v>0</v>
      </c>
    </row>
    <row r="1397" spans="1:5">
      <c r="A1397" s="135" t="s">
        <v>2746</v>
      </c>
      <c r="B1397" s="145" t="s">
        <v>2747</v>
      </c>
      <c r="C1397" s="150" t="s">
        <v>45</v>
      </c>
      <c r="D1397" s="178">
        <v>0.91079491376876831</v>
      </c>
      <c r="E1397" s="189">
        <v>0.91079908609390259</v>
      </c>
    </row>
    <row r="1398" spans="1:5" ht="30">
      <c r="A1398" s="135" t="s">
        <v>511</v>
      </c>
      <c r="B1398" s="145" t="s">
        <v>512</v>
      </c>
      <c r="C1398" s="150"/>
      <c r="D1398" s="178">
        <v>0.5</v>
      </c>
      <c r="E1398" s="189">
        <v>0.5</v>
      </c>
    </row>
    <row r="1399" spans="1:5" ht="30">
      <c r="A1399" s="135" t="s">
        <v>513</v>
      </c>
      <c r="B1399" s="145" t="s">
        <v>514</v>
      </c>
      <c r="C1399" s="150"/>
      <c r="D1399" s="178">
        <v>0.5</v>
      </c>
      <c r="E1399" s="189">
        <v>0.5</v>
      </c>
    </row>
    <row r="1400" spans="1:5" ht="30">
      <c r="A1400" s="135" t="s">
        <v>2748</v>
      </c>
      <c r="B1400" s="145" t="s">
        <v>2749</v>
      </c>
      <c r="C1400" s="150"/>
      <c r="D1400" s="178">
        <v>0.5</v>
      </c>
      <c r="E1400" s="189">
        <v>0.5</v>
      </c>
    </row>
    <row r="1401" spans="1:5" ht="30">
      <c r="A1401" s="135" t="s">
        <v>2750</v>
      </c>
      <c r="B1401" s="145" t="s">
        <v>2751</v>
      </c>
      <c r="C1401" s="150"/>
      <c r="D1401" s="178">
        <v>0.5</v>
      </c>
      <c r="E1401" s="189">
        <v>0.5</v>
      </c>
    </row>
    <row r="1402" spans="1:5" ht="30">
      <c r="A1402" s="135" t="s">
        <v>2752</v>
      </c>
      <c r="B1402" s="145" t="s">
        <v>2753</v>
      </c>
      <c r="C1402" s="150"/>
      <c r="D1402" s="178">
        <v>0.5</v>
      </c>
      <c r="E1402" s="189">
        <v>0.5</v>
      </c>
    </row>
    <row r="1403" spans="1:5" ht="30">
      <c r="A1403" s="135" t="s">
        <v>2754</v>
      </c>
      <c r="B1403" s="145" t="s">
        <v>2755</v>
      </c>
      <c r="C1403" s="150"/>
      <c r="D1403" s="178">
        <v>0.5</v>
      </c>
      <c r="E1403" s="189">
        <v>0.5</v>
      </c>
    </row>
    <row r="1404" spans="1:5">
      <c r="A1404" s="135" t="s">
        <v>2756</v>
      </c>
      <c r="B1404" s="145" t="s">
        <v>2757</v>
      </c>
      <c r="C1404" s="150" t="s">
        <v>45</v>
      </c>
      <c r="D1404" s="172">
        <v>75.626548767089844</v>
      </c>
      <c r="E1404" s="183">
        <v>75.62689208984375</v>
      </c>
    </row>
    <row r="1405" spans="1:5">
      <c r="A1405" s="135" t="s">
        <v>2758</v>
      </c>
      <c r="B1405" s="145" t="s">
        <v>2759</v>
      </c>
      <c r="C1405" s="150" t="s">
        <v>45</v>
      </c>
      <c r="D1405" s="172">
        <v>20.29124641418457</v>
      </c>
      <c r="E1405" s="183">
        <v>20.291343688964844</v>
      </c>
    </row>
    <row r="1406" spans="1:5">
      <c r="A1406" s="135" t="s">
        <v>2760</v>
      </c>
      <c r="B1406" s="145" t="s">
        <v>2761</v>
      </c>
      <c r="C1406" s="150" t="s">
        <v>45</v>
      </c>
      <c r="D1406" s="178">
        <v>2.9350887984037399E-2</v>
      </c>
      <c r="E1406" s="189">
        <v>2.9351029545068741E-2</v>
      </c>
    </row>
    <row r="1407" spans="1:5">
      <c r="A1407" s="135" t="s">
        <v>2762</v>
      </c>
      <c r="B1407" s="145" t="s">
        <v>2763</v>
      </c>
      <c r="C1407" s="150" t="s">
        <v>45</v>
      </c>
      <c r="D1407" s="171">
        <v>3.1420629024505615</v>
      </c>
      <c r="E1407" s="182">
        <v>3.1416151523590088</v>
      </c>
    </row>
    <row r="1408" spans="1:5">
      <c r="A1408" s="135" t="s">
        <v>2764</v>
      </c>
      <c r="B1408" s="145" t="s">
        <v>2765</v>
      </c>
      <c r="C1408" s="150" t="s">
        <v>45</v>
      </c>
      <c r="D1408" s="174">
        <v>0</v>
      </c>
      <c r="E1408" s="185">
        <v>0</v>
      </c>
    </row>
    <row r="1409" spans="1:5">
      <c r="A1409" s="135" t="s">
        <v>2766</v>
      </c>
      <c r="B1409" s="145" t="s">
        <v>2767</v>
      </c>
      <c r="C1409" s="150" t="s">
        <v>45</v>
      </c>
      <c r="D1409" s="178">
        <v>0.91079485416412354</v>
      </c>
      <c r="E1409" s="189">
        <v>0.91079908609390259</v>
      </c>
    </row>
    <row r="1410" spans="1:5" ht="30">
      <c r="A1410" s="135" t="s">
        <v>515</v>
      </c>
      <c r="B1410" s="145" t="s">
        <v>516</v>
      </c>
      <c r="C1410" s="150"/>
      <c r="D1410" s="178">
        <v>0.5</v>
      </c>
      <c r="E1410" s="189">
        <v>0.5</v>
      </c>
    </row>
    <row r="1411" spans="1:5" ht="30">
      <c r="A1411" s="135" t="s">
        <v>517</v>
      </c>
      <c r="B1411" s="145" t="s">
        <v>518</v>
      </c>
      <c r="C1411" s="150"/>
      <c r="D1411" s="178">
        <v>0.5</v>
      </c>
      <c r="E1411" s="189">
        <v>0.5</v>
      </c>
    </row>
    <row r="1412" spans="1:5" ht="30">
      <c r="A1412" s="135" t="s">
        <v>2768</v>
      </c>
      <c r="B1412" s="145" t="s">
        <v>2769</v>
      </c>
      <c r="C1412" s="150"/>
      <c r="D1412" s="178">
        <v>0.5</v>
      </c>
      <c r="E1412" s="189">
        <v>0.5</v>
      </c>
    </row>
    <row r="1413" spans="1:5" ht="30">
      <c r="A1413" s="135" t="s">
        <v>2770</v>
      </c>
      <c r="B1413" s="145" t="s">
        <v>2771</v>
      </c>
      <c r="C1413" s="150"/>
      <c r="D1413" s="178">
        <v>0.5</v>
      </c>
      <c r="E1413" s="189">
        <v>0.5</v>
      </c>
    </row>
    <row r="1414" spans="1:5" ht="30">
      <c r="A1414" s="135" t="s">
        <v>2772</v>
      </c>
      <c r="B1414" s="145" t="s">
        <v>2773</v>
      </c>
      <c r="C1414" s="150"/>
      <c r="D1414" s="178">
        <v>0.5</v>
      </c>
      <c r="E1414" s="189">
        <v>0.5</v>
      </c>
    </row>
    <row r="1415" spans="1:5" ht="30">
      <c r="A1415" s="135" t="s">
        <v>2774</v>
      </c>
      <c r="B1415" s="145" t="s">
        <v>2775</v>
      </c>
      <c r="C1415" s="150"/>
      <c r="D1415" s="178">
        <v>0.5</v>
      </c>
      <c r="E1415" s="189">
        <v>0.5</v>
      </c>
    </row>
    <row r="1416" spans="1:5">
      <c r="A1416" s="135" t="s">
        <v>2776</v>
      </c>
      <c r="B1416" s="145" t="s">
        <v>2777</v>
      </c>
      <c r="C1416" s="150" t="s">
        <v>45</v>
      </c>
      <c r="D1416" s="172">
        <v>68.236991882324219</v>
      </c>
      <c r="E1416" s="183">
        <v>68.237266540527344</v>
      </c>
    </row>
    <row r="1417" spans="1:5">
      <c r="A1417" s="135" t="s">
        <v>2778</v>
      </c>
      <c r="B1417" s="145" t="s">
        <v>2779</v>
      </c>
      <c r="C1417" s="150" t="s">
        <v>45</v>
      </c>
      <c r="D1417" s="171">
        <v>4.8749513626098633</v>
      </c>
      <c r="E1417" s="182">
        <v>4.8749728202819824</v>
      </c>
    </row>
    <row r="1418" spans="1:5">
      <c r="A1418" s="135" t="s">
        <v>2780</v>
      </c>
      <c r="B1418" s="145" t="s">
        <v>2781</v>
      </c>
      <c r="C1418" s="150" t="s">
        <v>45</v>
      </c>
      <c r="D1418" s="172">
        <v>12.161965370178223</v>
      </c>
      <c r="E1418" s="183">
        <v>12.162015914916992</v>
      </c>
    </row>
    <row r="1419" spans="1:5">
      <c r="A1419" s="135" t="s">
        <v>2782</v>
      </c>
      <c r="B1419" s="145" t="s">
        <v>2783</v>
      </c>
      <c r="C1419" s="150" t="s">
        <v>45</v>
      </c>
      <c r="D1419" s="172">
        <v>13.875600814819336</v>
      </c>
      <c r="E1419" s="183">
        <v>13.875243186950684</v>
      </c>
    </row>
    <row r="1420" spans="1:5">
      <c r="A1420" s="135" t="s">
        <v>2784</v>
      </c>
      <c r="B1420" s="145" t="s">
        <v>2785</v>
      </c>
      <c r="C1420" s="150" t="s">
        <v>45</v>
      </c>
      <c r="D1420" s="178">
        <v>2.9588852077722549E-2</v>
      </c>
      <c r="E1420" s="189">
        <v>2.9588978737592697E-2</v>
      </c>
    </row>
    <row r="1421" spans="1:5">
      <c r="A1421" s="135" t="s">
        <v>2786</v>
      </c>
      <c r="B1421" s="145" t="s">
        <v>2787</v>
      </c>
      <c r="C1421" s="150" t="s">
        <v>45</v>
      </c>
      <c r="D1421" s="178">
        <v>0.82090467214584351</v>
      </c>
      <c r="E1421" s="189">
        <v>0.8209080696105957</v>
      </c>
    </row>
    <row r="1422" spans="1:5">
      <c r="A1422" s="135" t="s">
        <v>2788</v>
      </c>
      <c r="B1422" s="145" t="s">
        <v>2789</v>
      </c>
      <c r="C1422" s="150"/>
      <c r="D1422" s="142" t="s">
        <v>1637</v>
      </c>
      <c r="E1422" s="163" t="s">
        <v>1637</v>
      </c>
    </row>
    <row r="1423" spans="1:5" ht="30">
      <c r="A1423" s="135" t="s">
        <v>2790</v>
      </c>
      <c r="B1423" s="145" t="s">
        <v>2791</v>
      </c>
      <c r="C1423" s="150" t="s">
        <v>50</v>
      </c>
      <c r="D1423" s="174">
        <v>0</v>
      </c>
      <c r="E1423" s="185">
        <v>0</v>
      </c>
    </row>
    <row r="1424" spans="1:5" ht="30">
      <c r="A1424" s="135" t="s">
        <v>2792</v>
      </c>
      <c r="B1424" s="145" t="s">
        <v>2793</v>
      </c>
      <c r="C1424" s="150" t="s">
        <v>45</v>
      </c>
      <c r="D1424" s="174">
        <v>0</v>
      </c>
      <c r="E1424" s="185">
        <v>0</v>
      </c>
    </row>
    <row r="1425" spans="1:5">
      <c r="A1425" s="135" t="s">
        <v>2794</v>
      </c>
      <c r="B1425" s="145" t="s">
        <v>2795</v>
      </c>
      <c r="C1425" s="150" t="s">
        <v>15</v>
      </c>
      <c r="D1425" s="174">
        <v>0</v>
      </c>
      <c r="E1425" s="185">
        <v>0</v>
      </c>
    </row>
    <row r="1426" spans="1:5">
      <c r="A1426" s="135" t="s">
        <v>2796</v>
      </c>
      <c r="B1426" s="145" t="s">
        <v>2797</v>
      </c>
      <c r="C1426" s="150"/>
      <c r="D1426" s="142" t="s">
        <v>1637</v>
      </c>
      <c r="E1426" s="163" t="s">
        <v>1637</v>
      </c>
    </row>
    <row r="1427" spans="1:5" ht="30">
      <c r="A1427" s="135" t="s">
        <v>2798</v>
      </c>
      <c r="B1427" s="145" t="s">
        <v>2799</v>
      </c>
      <c r="C1427" s="150" t="s">
        <v>50</v>
      </c>
      <c r="D1427" s="174">
        <v>0</v>
      </c>
      <c r="E1427" s="185">
        <v>0</v>
      </c>
    </row>
    <row r="1428" spans="1:5" ht="30">
      <c r="A1428" s="135" t="s">
        <v>2800</v>
      </c>
      <c r="B1428" s="145" t="s">
        <v>2801</v>
      </c>
      <c r="C1428" s="150" t="s">
        <v>45</v>
      </c>
      <c r="D1428" s="174">
        <v>0</v>
      </c>
      <c r="E1428" s="185">
        <v>0</v>
      </c>
    </row>
    <row r="1429" spans="1:5">
      <c r="A1429" s="135" t="s">
        <v>2802</v>
      </c>
      <c r="B1429" s="145" t="s">
        <v>2803</v>
      </c>
      <c r="C1429" s="150" t="s">
        <v>15</v>
      </c>
      <c r="D1429" s="174">
        <v>0</v>
      </c>
      <c r="E1429" s="185">
        <v>0</v>
      </c>
    </row>
    <row r="1430" spans="1:5">
      <c r="A1430" s="135" t="s">
        <v>2804</v>
      </c>
      <c r="B1430" s="145" t="s">
        <v>2805</v>
      </c>
      <c r="C1430" s="150"/>
      <c r="D1430" s="142" t="s">
        <v>1637</v>
      </c>
      <c r="E1430" s="163" t="s">
        <v>1637</v>
      </c>
    </row>
    <row r="1431" spans="1:5" ht="30">
      <c r="A1431" s="135" t="s">
        <v>2806</v>
      </c>
      <c r="B1431" s="145" t="s">
        <v>2807</v>
      </c>
      <c r="C1431" s="150" t="s">
        <v>50</v>
      </c>
      <c r="D1431" s="174">
        <v>0</v>
      </c>
      <c r="E1431" s="185">
        <v>0</v>
      </c>
    </row>
    <row r="1432" spans="1:5" ht="30">
      <c r="A1432" s="135" t="s">
        <v>2808</v>
      </c>
      <c r="B1432" s="145" t="s">
        <v>2809</v>
      </c>
      <c r="C1432" s="150" t="s">
        <v>45</v>
      </c>
      <c r="D1432" s="174">
        <v>0</v>
      </c>
      <c r="E1432" s="185">
        <v>0</v>
      </c>
    </row>
    <row r="1433" spans="1:5">
      <c r="A1433" s="135" t="s">
        <v>2810</v>
      </c>
      <c r="B1433" s="145" t="s">
        <v>2811</v>
      </c>
      <c r="C1433" s="150" t="s">
        <v>15</v>
      </c>
      <c r="D1433" s="174">
        <v>0</v>
      </c>
      <c r="E1433" s="185">
        <v>0</v>
      </c>
    </row>
    <row r="1434" spans="1:5">
      <c r="A1434" s="135" t="s">
        <v>2812</v>
      </c>
      <c r="B1434" s="145" t="s">
        <v>2813</v>
      </c>
      <c r="C1434" s="150"/>
      <c r="D1434" s="142" t="s">
        <v>1637</v>
      </c>
      <c r="E1434" s="163" t="s">
        <v>1637</v>
      </c>
    </row>
    <row r="1435" spans="1:5" ht="30">
      <c r="A1435" s="135" t="s">
        <v>2814</v>
      </c>
      <c r="B1435" s="145" t="s">
        <v>2815</v>
      </c>
      <c r="C1435" s="150" t="s">
        <v>50</v>
      </c>
      <c r="D1435" s="174">
        <v>0</v>
      </c>
      <c r="E1435" s="185">
        <v>0</v>
      </c>
    </row>
    <row r="1436" spans="1:5" ht="30">
      <c r="A1436" s="135" t="s">
        <v>2816</v>
      </c>
      <c r="B1436" s="145" t="s">
        <v>2817</v>
      </c>
      <c r="C1436" s="150" t="s">
        <v>45</v>
      </c>
      <c r="D1436" s="174">
        <v>0</v>
      </c>
      <c r="E1436" s="185">
        <v>0</v>
      </c>
    </row>
    <row r="1437" spans="1:5">
      <c r="A1437" s="135" t="s">
        <v>2818</v>
      </c>
      <c r="B1437" s="145" t="s">
        <v>2819</v>
      </c>
      <c r="C1437" s="150" t="s">
        <v>15</v>
      </c>
      <c r="D1437" s="174">
        <v>0</v>
      </c>
      <c r="E1437" s="185">
        <v>0</v>
      </c>
    </row>
    <row r="1438" spans="1:5">
      <c r="A1438" s="135" t="s">
        <v>2820</v>
      </c>
      <c r="B1438" s="145" t="s">
        <v>2821</v>
      </c>
      <c r="C1438" s="150"/>
      <c r="D1438" s="142" t="s">
        <v>1637</v>
      </c>
      <c r="E1438" s="163" t="s">
        <v>1637</v>
      </c>
    </row>
    <row r="1439" spans="1:5" ht="30">
      <c r="A1439" s="135" t="s">
        <v>2822</v>
      </c>
      <c r="B1439" s="145" t="s">
        <v>2823</v>
      </c>
      <c r="C1439" s="150" t="s">
        <v>50</v>
      </c>
      <c r="D1439" s="174">
        <v>0</v>
      </c>
      <c r="E1439" s="185">
        <v>0</v>
      </c>
    </row>
    <row r="1440" spans="1:5" ht="30">
      <c r="A1440" s="135" t="s">
        <v>2824</v>
      </c>
      <c r="B1440" s="145" t="s">
        <v>2825</v>
      </c>
      <c r="C1440" s="150" t="s">
        <v>45</v>
      </c>
      <c r="D1440" s="174">
        <v>0</v>
      </c>
      <c r="E1440" s="185">
        <v>0</v>
      </c>
    </row>
    <row r="1441" spans="1:5">
      <c r="A1441" s="135" t="s">
        <v>2826</v>
      </c>
      <c r="B1441" s="145" t="s">
        <v>2827</v>
      </c>
      <c r="C1441" s="150" t="s">
        <v>15</v>
      </c>
      <c r="D1441" s="174">
        <v>0</v>
      </c>
      <c r="E1441" s="185">
        <v>0</v>
      </c>
    </row>
    <row r="1442" spans="1:5">
      <c r="A1442" s="135" t="s">
        <v>2828</v>
      </c>
      <c r="B1442" s="145" t="s">
        <v>2829</v>
      </c>
      <c r="C1442" s="150"/>
      <c r="D1442" s="142" t="s">
        <v>1637</v>
      </c>
      <c r="E1442" s="163" t="s">
        <v>1637</v>
      </c>
    </row>
    <row r="1443" spans="1:5" ht="30">
      <c r="A1443" s="135" t="s">
        <v>2830</v>
      </c>
      <c r="B1443" s="145" t="s">
        <v>2831</v>
      </c>
      <c r="C1443" s="150" t="s">
        <v>50</v>
      </c>
      <c r="D1443" s="174">
        <v>0</v>
      </c>
      <c r="E1443" s="185">
        <v>0</v>
      </c>
    </row>
    <row r="1444" spans="1:5" ht="30">
      <c r="A1444" s="135" t="s">
        <v>2832</v>
      </c>
      <c r="B1444" s="145" t="s">
        <v>2833</v>
      </c>
      <c r="C1444" s="150" t="s">
        <v>45</v>
      </c>
      <c r="D1444" s="174">
        <v>0</v>
      </c>
      <c r="E1444" s="185">
        <v>0</v>
      </c>
    </row>
    <row r="1445" spans="1:5">
      <c r="A1445" s="135" t="s">
        <v>2834</v>
      </c>
      <c r="B1445" s="145" t="s">
        <v>2835</v>
      </c>
      <c r="C1445" s="150" t="s">
        <v>15</v>
      </c>
      <c r="D1445" s="174">
        <v>0</v>
      </c>
      <c r="E1445" s="185">
        <v>0</v>
      </c>
    </row>
    <row r="1446" spans="1:5">
      <c r="A1446" s="135" t="s">
        <v>2836</v>
      </c>
      <c r="B1446" s="145" t="s">
        <v>2837</v>
      </c>
      <c r="C1446" s="150"/>
      <c r="D1446" s="142" t="s">
        <v>1637</v>
      </c>
      <c r="E1446" s="163" t="s">
        <v>1637</v>
      </c>
    </row>
    <row r="1447" spans="1:5" ht="30">
      <c r="A1447" s="135" t="s">
        <v>2838</v>
      </c>
      <c r="B1447" s="145" t="s">
        <v>2839</v>
      </c>
      <c r="C1447" s="150" t="s">
        <v>50</v>
      </c>
      <c r="D1447" s="174">
        <v>0</v>
      </c>
      <c r="E1447" s="185">
        <v>0</v>
      </c>
    </row>
    <row r="1448" spans="1:5" ht="30">
      <c r="A1448" s="135" t="s">
        <v>2840</v>
      </c>
      <c r="B1448" s="145" t="s">
        <v>2841</v>
      </c>
      <c r="C1448" s="150" t="s">
        <v>45</v>
      </c>
      <c r="D1448" s="174">
        <v>0</v>
      </c>
      <c r="E1448" s="185">
        <v>0</v>
      </c>
    </row>
    <row r="1449" spans="1:5">
      <c r="A1449" s="135" t="s">
        <v>2842</v>
      </c>
      <c r="B1449" s="145" t="s">
        <v>2843</v>
      </c>
      <c r="C1449" s="150" t="s">
        <v>15</v>
      </c>
      <c r="D1449" s="174">
        <v>0</v>
      </c>
      <c r="E1449" s="185">
        <v>0</v>
      </c>
    </row>
    <row r="1450" spans="1:5">
      <c r="A1450" s="135" t="s">
        <v>2844</v>
      </c>
      <c r="B1450" s="145" t="s">
        <v>2845</v>
      </c>
      <c r="C1450" s="150"/>
      <c r="D1450" s="142" t="s">
        <v>1637</v>
      </c>
      <c r="E1450" s="163" t="s">
        <v>1637</v>
      </c>
    </row>
    <row r="1451" spans="1:5" ht="30">
      <c r="A1451" s="135" t="s">
        <v>2846</v>
      </c>
      <c r="B1451" s="145" t="s">
        <v>2847</v>
      </c>
      <c r="C1451" s="150" t="s">
        <v>50</v>
      </c>
      <c r="D1451" s="174">
        <v>0</v>
      </c>
      <c r="E1451" s="185">
        <v>0</v>
      </c>
    </row>
    <row r="1452" spans="1:5" ht="30">
      <c r="A1452" s="135" t="s">
        <v>2848</v>
      </c>
      <c r="B1452" s="145" t="s">
        <v>2849</v>
      </c>
      <c r="C1452" s="150" t="s">
        <v>45</v>
      </c>
      <c r="D1452" s="174">
        <v>0</v>
      </c>
      <c r="E1452" s="185">
        <v>0</v>
      </c>
    </row>
    <row r="1453" spans="1:5">
      <c r="A1453" s="135" t="s">
        <v>2850</v>
      </c>
      <c r="B1453" s="145" t="s">
        <v>2851</v>
      </c>
      <c r="C1453" s="150" t="s">
        <v>15</v>
      </c>
      <c r="D1453" s="174">
        <v>0</v>
      </c>
      <c r="E1453" s="185">
        <v>0</v>
      </c>
    </row>
    <row r="1454" spans="1:5">
      <c r="A1454" s="135" t="s">
        <v>2852</v>
      </c>
      <c r="B1454" s="145" t="s">
        <v>2853</v>
      </c>
      <c r="C1454" s="150"/>
      <c r="D1454" s="142" t="s">
        <v>1637</v>
      </c>
      <c r="E1454" s="163" t="s">
        <v>1637</v>
      </c>
    </row>
    <row r="1455" spans="1:5" ht="30">
      <c r="A1455" s="135" t="s">
        <v>2854</v>
      </c>
      <c r="B1455" s="145" t="s">
        <v>2855</v>
      </c>
      <c r="C1455" s="150" t="s">
        <v>50</v>
      </c>
      <c r="D1455" s="171">
        <v>1.6984302997589111</v>
      </c>
      <c r="E1455" s="182">
        <v>1.6984302997589111</v>
      </c>
    </row>
    <row r="1456" spans="1:5" ht="30">
      <c r="A1456" s="135" t="s">
        <v>2856</v>
      </c>
      <c r="B1456" s="145" t="s">
        <v>2857</v>
      </c>
      <c r="C1456" s="150" t="s">
        <v>45</v>
      </c>
      <c r="D1456" s="178">
        <v>0.99999898672103882</v>
      </c>
      <c r="E1456" s="189">
        <v>0.99999898672103882</v>
      </c>
    </row>
    <row r="1457" spans="1:5">
      <c r="A1457" s="135" t="s">
        <v>2858</v>
      </c>
      <c r="B1457" s="145" t="s">
        <v>2859</v>
      </c>
      <c r="C1457" s="150" t="s">
        <v>15</v>
      </c>
      <c r="D1457" s="177">
        <v>230.02484130859375</v>
      </c>
      <c r="E1457" s="188">
        <v>230.02484130859375</v>
      </c>
    </row>
    <row r="1458" spans="1:5">
      <c r="A1458" s="135" t="s">
        <v>2860</v>
      </c>
      <c r="B1458" s="145" t="s">
        <v>2861</v>
      </c>
      <c r="C1458" s="150"/>
      <c r="D1458" s="142" t="s">
        <v>1637</v>
      </c>
      <c r="E1458" s="163" t="s">
        <v>1637</v>
      </c>
    </row>
    <row r="1459" spans="1:5" ht="30">
      <c r="A1459" s="135" t="s">
        <v>2862</v>
      </c>
      <c r="B1459" s="145" t="s">
        <v>2863</v>
      </c>
      <c r="C1459" s="150" t="s">
        <v>50</v>
      </c>
      <c r="D1459" s="174">
        <v>0</v>
      </c>
      <c r="E1459" s="185">
        <v>0</v>
      </c>
    </row>
    <row r="1460" spans="1:5" ht="30">
      <c r="A1460" s="135" t="s">
        <v>2864</v>
      </c>
      <c r="B1460" s="145" t="s">
        <v>2865</v>
      </c>
      <c r="C1460" s="150" t="s">
        <v>45</v>
      </c>
      <c r="D1460" s="174">
        <v>0</v>
      </c>
      <c r="E1460" s="185">
        <v>0</v>
      </c>
    </row>
    <row r="1461" spans="1:5">
      <c r="A1461" s="135" t="s">
        <v>2866</v>
      </c>
      <c r="B1461" s="145" t="s">
        <v>2867</v>
      </c>
      <c r="C1461" s="150" t="s">
        <v>15</v>
      </c>
      <c r="D1461" s="174">
        <v>0</v>
      </c>
      <c r="E1461" s="185">
        <v>0</v>
      </c>
    </row>
    <row r="1462" spans="1:5">
      <c r="A1462" s="135" t="s">
        <v>2868</v>
      </c>
      <c r="B1462" s="145" t="s">
        <v>2869</v>
      </c>
      <c r="C1462" s="150"/>
      <c r="D1462" s="142" t="s">
        <v>1637</v>
      </c>
      <c r="E1462" s="163" t="s">
        <v>1637</v>
      </c>
    </row>
    <row r="1463" spans="1:5" ht="30">
      <c r="A1463" s="135" t="s">
        <v>2870</v>
      </c>
      <c r="B1463" s="145" t="s">
        <v>2871</v>
      </c>
      <c r="C1463" s="150" t="s">
        <v>50</v>
      </c>
      <c r="D1463" s="178">
        <v>7.0000119507312775E-2</v>
      </c>
      <c r="E1463" s="189">
        <v>7.0000119507312775E-2</v>
      </c>
    </row>
    <row r="1464" spans="1:5" ht="30">
      <c r="A1464" s="135" t="s">
        <v>2872</v>
      </c>
      <c r="B1464" s="145" t="s">
        <v>2873</v>
      </c>
      <c r="C1464" s="150" t="s">
        <v>45</v>
      </c>
      <c r="D1464" s="171">
        <v>1.0000016689300537</v>
      </c>
      <c r="E1464" s="182">
        <v>1.0000016689300537</v>
      </c>
    </row>
    <row r="1465" spans="1:5">
      <c r="A1465" s="135" t="s">
        <v>2874</v>
      </c>
      <c r="B1465" s="145" t="s">
        <v>2875</v>
      </c>
      <c r="C1465" s="150" t="s">
        <v>15</v>
      </c>
      <c r="D1465" s="174">
        <v>0</v>
      </c>
      <c r="E1465" s="185">
        <v>0</v>
      </c>
    </row>
    <row r="1466" spans="1:5">
      <c r="A1466" s="135" t="s">
        <v>2876</v>
      </c>
      <c r="B1466" s="145" t="s">
        <v>2877</v>
      </c>
      <c r="C1466" s="150"/>
      <c r="D1466" s="142" t="s">
        <v>1637</v>
      </c>
      <c r="E1466" s="163" t="s">
        <v>1637</v>
      </c>
    </row>
    <row r="1467" spans="1:5" ht="30">
      <c r="A1467" s="135" t="s">
        <v>2878</v>
      </c>
      <c r="B1467" s="145" t="s">
        <v>2879</v>
      </c>
      <c r="C1467" s="150" t="s">
        <v>50</v>
      </c>
      <c r="D1467" s="174">
        <v>0</v>
      </c>
      <c r="E1467" s="185">
        <v>0</v>
      </c>
    </row>
    <row r="1468" spans="1:5" ht="30">
      <c r="A1468" s="135" t="s">
        <v>2880</v>
      </c>
      <c r="B1468" s="145" t="s">
        <v>2881</v>
      </c>
      <c r="C1468" s="150" t="s">
        <v>45</v>
      </c>
      <c r="D1468" s="174">
        <v>0</v>
      </c>
      <c r="E1468" s="185">
        <v>0</v>
      </c>
    </row>
    <row r="1469" spans="1:5">
      <c r="A1469" s="135" t="s">
        <v>2882</v>
      </c>
      <c r="B1469" s="145" t="s">
        <v>2883</v>
      </c>
      <c r="C1469" s="150" t="s">
        <v>15</v>
      </c>
      <c r="D1469" s="174">
        <v>0</v>
      </c>
      <c r="E1469" s="185">
        <v>0</v>
      </c>
    </row>
    <row r="1470" spans="1:5">
      <c r="A1470" s="135" t="s">
        <v>2884</v>
      </c>
      <c r="B1470" s="145" t="s">
        <v>2885</v>
      </c>
      <c r="C1470" s="150"/>
      <c r="D1470" s="142" t="s">
        <v>1637</v>
      </c>
      <c r="E1470" s="163" t="s">
        <v>1637</v>
      </c>
    </row>
    <row r="1471" spans="1:5" ht="30">
      <c r="A1471" s="135" t="s">
        <v>2886</v>
      </c>
      <c r="B1471" s="145" t="s">
        <v>2887</v>
      </c>
      <c r="C1471" s="150" t="s">
        <v>50</v>
      </c>
      <c r="D1471" s="171">
        <v>2.5896682739257813</v>
      </c>
      <c r="E1471" s="182">
        <v>2.5896682739257813</v>
      </c>
    </row>
    <row r="1472" spans="1:5" ht="30">
      <c r="A1472" s="135" t="s">
        <v>2888</v>
      </c>
      <c r="B1472" s="145" t="s">
        <v>2889</v>
      </c>
      <c r="C1472" s="150" t="s">
        <v>45</v>
      </c>
      <c r="D1472" s="171">
        <v>1.5269993543624878</v>
      </c>
      <c r="E1472" s="182">
        <v>1.5269993543624878</v>
      </c>
    </row>
    <row r="1473" spans="1:5">
      <c r="A1473" s="135" t="s">
        <v>2890</v>
      </c>
      <c r="B1473" s="145" t="s">
        <v>2891</v>
      </c>
      <c r="C1473" s="150" t="s">
        <v>15</v>
      </c>
      <c r="D1473" s="172">
        <v>55.839122772216797</v>
      </c>
      <c r="E1473" s="183">
        <v>55.839122772216797</v>
      </c>
    </row>
    <row r="1474" spans="1:5">
      <c r="A1474" s="135" t="s">
        <v>2892</v>
      </c>
      <c r="B1474" s="145" t="s">
        <v>2893</v>
      </c>
      <c r="C1474" s="150"/>
      <c r="D1474" s="142" t="s">
        <v>1637</v>
      </c>
      <c r="E1474" s="163" t="s">
        <v>1637</v>
      </c>
    </row>
    <row r="1475" spans="1:5" ht="30">
      <c r="A1475" s="135" t="s">
        <v>2894</v>
      </c>
      <c r="B1475" s="145" t="s">
        <v>2895</v>
      </c>
      <c r="C1475" s="150" t="s">
        <v>50</v>
      </c>
      <c r="D1475" s="172">
        <v>55.1627197265625</v>
      </c>
      <c r="E1475" s="183">
        <v>55.1627197265625</v>
      </c>
    </row>
    <row r="1476" spans="1:5" ht="30">
      <c r="A1476" s="135" t="s">
        <v>2896</v>
      </c>
      <c r="B1476" s="145" t="s">
        <v>2897</v>
      </c>
      <c r="C1476" s="150" t="s">
        <v>45</v>
      </c>
      <c r="D1476" s="172">
        <v>47.140007019042969</v>
      </c>
      <c r="E1476" s="183">
        <v>47.140007019042969</v>
      </c>
    </row>
    <row r="1477" spans="1:5">
      <c r="A1477" s="135" t="s">
        <v>2898</v>
      </c>
      <c r="B1477" s="145" t="s">
        <v>2899</v>
      </c>
      <c r="C1477" s="150" t="s">
        <v>15</v>
      </c>
      <c r="D1477" s="177">
        <v>434.8804931640625</v>
      </c>
      <c r="E1477" s="188">
        <v>434.8804931640625</v>
      </c>
    </row>
    <row r="1478" spans="1:5">
      <c r="A1478" s="135" t="s">
        <v>2900</v>
      </c>
      <c r="B1478" s="145" t="s">
        <v>2901</v>
      </c>
      <c r="C1478" s="150"/>
      <c r="D1478" s="142" t="s">
        <v>1637</v>
      </c>
      <c r="E1478" s="163" t="s">
        <v>1637</v>
      </c>
    </row>
    <row r="1479" spans="1:5" ht="30">
      <c r="A1479" s="135" t="s">
        <v>2902</v>
      </c>
      <c r="B1479" s="145" t="s">
        <v>2903</v>
      </c>
      <c r="C1479" s="150"/>
      <c r="D1479" s="142" t="s">
        <v>2904</v>
      </c>
      <c r="E1479" s="163" t="s">
        <v>2904</v>
      </c>
    </row>
    <row r="1480" spans="1:5">
      <c r="A1480" s="135" t="s">
        <v>2905</v>
      </c>
      <c r="B1480" s="145" t="s">
        <v>2906</v>
      </c>
      <c r="C1480" s="150" t="s">
        <v>39</v>
      </c>
      <c r="D1480" s="171">
        <v>3.5268497467041016</v>
      </c>
      <c r="E1480" s="182">
        <v>3.5268492698669434</v>
      </c>
    </row>
    <row r="1481" spans="1:5" ht="30">
      <c r="A1481" s="135" t="s">
        <v>2907</v>
      </c>
      <c r="B1481" s="145" t="s">
        <v>2908</v>
      </c>
      <c r="C1481" s="150" t="s">
        <v>50</v>
      </c>
      <c r="D1481" s="178">
        <v>0.34473255276679993</v>
      </c>
      <c r="E1481" s="189">
        <v>0.34473249316215515</v>
      </c>
    </row>
    <row r="1482" spans="1:5" ht="30">
      <c r="A1482" s="135" t="s">
        <v>2909</v>
      </c>
      <c r="B1482" s="145" t="s">
        <v>2910</v>
      </c>
      <c r="C1482" s="150" t="s">
        <v>50</v>
      </c>
      <c r="D1482" s="178">
        <v>0.34473255276679993</v>
      </c>
      <c r="E1482" s="189">
        <v>0.34473249316215515</v>
      </c>
    </row>
    <row r="1483" spans="1:5" ht="30">
      <c r="A1483" s="135" t="s">
        <v>2911</v>
      </c>
      <c r="B1483" s="145" t="s">
        <v>2912</v>
      </c>
      <c r="C1483" s="150" t="s">
        <v>50</v>
      </c>
      <c r="D1483" s="174">
        <v>0</v>
      </c>
      <c r="E1483" s="185">
        <v>0</v>
      </c>
    </row>
    <row r="1484" spans="1:5" ht="30">
      <c r="A1484" s="135" t="s">
        <v>2913</v>
      </c>
      <c r="B1484" s="145" t="s">
        <v>2914</v>
      </c>
      <c r="C1484" s="150" t="s">
        <v>45</v>
      </c>
      <c r="D1484" s="172">
        <v>79.991912841796875</v>
      </c>
      <c r="E1484" s="183">
        <v>79.991897583007813</v>
      </c>
    </row>
    <row r="1485" spans="1:5">
      <c r="A1485" s="135" t="s">
        <v>2915</v>
      </c>
      <c r="B1485" s="145" t="s">
        <v>2916</v>
      </c>
      <c r="C1485" s="150" t="s">
        <v>15</v>
      </c>
      <c r="D1485" s="177">
        <v>286.78921508789062</v>
      </c>
      <c r="E1485" s="188">
        <v>286.78921508789062</v>
      </c>
    </row>
    <row r="1486" spans="1:5">
      <c r="A1486" s="135" t="s">
        <v>2917</v>
      </c>
      <c r="B1486" s="145" t="s">
        <v>2918</v>
      </c>
      <c r="C1486" s="150" t="s">
        <v>15</v>
      </c>
      <c r="D1486" s="177">
        <v>278.18551635742187</v>
      </c>
      <c r="E1486" s="188">
        <v>278.18551635742187</v>
      </c>
    </row>
    <row r="1487" spans="1:5" ht="30">
      <c r="A1487" s="135" t="s">
        <v>2919</v>
      </c>
      <c r="B1487" s="145" t="s">
        <v>2920</v>
      </c>
      <c r="C1487" s="150" t="s">
        <v>15</v>
      </c>
      <c r="D1487" s="177">
        <v>299.78924560546875</v>
      </c>
      <c r="E1487" s="188">
        <v>299.78924560546875</v>
      </c>
    </row>
    <row r="1488" spans="1:5">
      <c r="A1488" s="135" t="s">
        <v>2921</v>
      </c>
      <c r="B1488" s="145" t="s">
        <v>2922</v>
      </c>
      <c r="C1488" s="150" t="s">
        <v>20</v>
      </c>
      <c r="D1488" s="173">
        <v>23162.83984375</v>
      </c>
      <c r="E1488" s="184">
        <v>23162.83984375</v>
      </c>
    </row>
    <row r="1489" spans="1:5">
      <c r="A1489" s="135" t="s">
        <v>2923</v>
      </c>
      <c r="B1489" s="145" t="s">
        <v>2924</v>
      </c>
      <c r="C1489" s="150" t="s">
        <v>50</v>
      </c>
      <c r="D1489" s="171">
        <v>1.0135135650634766</v>
      </c>
      <c r="E1489" s="182">
        <v>1.0135135650634766</v>
      </c>
    </row>
    <row r="1490" spans="1:5">
      <c r="A1490" s="135" t="s">
        <v>2925</v>
      </c>
      <c r="B1490" s="145" t="s">
        <v>2926</v>
      </c>
      <c r="C1490" s="150" t="s">
        <v>42</v>
      </c>
      <c r="D1490" s="172">
        <v>26.312646865844727</v>
      </c>
      <c r="E1490" s="183">
        <v>26.312646865844727</v>
      </c>
    </row>
    <row r="1491" spans="1:5">
      <c r="A1491" s="135" t="s">
        <v>2927</v>
      </c>
      <c r="B1491" s="145" t="s">
        <v>2928</v>
      </c>
      <c r="C1491" s="150" t="s">
        <v>368</v>
      </c>
      <c r="D1491" s="177">
        <v>110.32363891601562</v>
      </c>
      <c r="E1491" s="188">
        <v>110.32363891601562</v>
      </c>
    </row>
    <row r="1492" spans="1:5">
      <c r="A1492" s="135" t="s">
        <v>2929</v>
      </c>
      <c r="B1492" s="145" t="s">
        <v>2930</v>
      </c>
      <c r="C1492" s="150" t="s">
        <v>20</v>
      </c>
      <c r="D1492" s="173">
        <v>23162.83984375</v>
      </c>
      <c r="E1492" s="184">
        <v>23162.83984375</v>
      </c>
    </row>
    <row r="1493" spans="1:5">
      <c r="A1493" s="135" t="s">
        <v>2931</v>
      </c>
      <c r="B1493" s="145" t="s">
        <v>2932</v>
      </c>
      <c r="C1493" s="150" t="s">
        <v>50</v>
      </c>
      <c r="D1493" s="171">
        <v>1.3582460880279541</v>
      </c>
      <c r="E1493" s="182">
        <v>1.3582460880279541</v>
      </c>
    </row>
    <row r="1494" spans="1:5">
      <c r="A1494" s="135" t="s">
        <v>2933</v>
      </c>
      <c r="B1494" s="145" t="s">
        <v>2934</v>
      </c>
      <c r="C1494" s="150" t="s">
        <v>42</v>
      </c>
      <c r="D1494" s="172">
        <v>26.31532096862793</v>
      </c>
      <c r="E1494" s="183">
        <v>26.31532096862793</v>
      </c>
    </row>
    <row r="1495" spans="1:5">
      <c r="A1495" s="135" t="s">
        <v>2935</v>
      </c>
      <c r="B1495" s="145" t="s">
        <v>2936</v>
      </c>
      <c r="C1495" s="150" t="s">
        <v>368</v>
      </c>
      <c r="D1495" s="177">
        <v>110.36687469482422</v>
      </c>
      <c r="E1495" s="188">
        <v>110.36687469482422</v>
      </c>
    </row>
    <row r="1496" spans="1:5">
      <c r="A1496" s="135" t="s">
        <v>2937</v>
      </c>
      <c r="B1496" s="145" t="s">
        <v>2938</v>
      </c>
      <c r="C1496" s="150"/>
      <c r="D1496" s="142" t="s">
        <v>1853</v>
      </c>
      <c r="E1496" s="163" t="s">
        <v>1853</v>
      </c>
    </row>
    <row r="1497" spans="1:5">
      <c r="A1497" s="135" t="s">
        <v>2939</v>
      </c>
      <c r="B1497" s="145" t="s">
        <v>2940</v>
      </c>
      <c r="C1497" s="150" t="s">
        <v>15</v>
      </c>
      <c r="D1497" s="177">
        <v>310.26333618164062</v>
      </c>
      <c r="E1497" s="188">
        <v>310.26333618164062</v>
      </c>
    </row>
    <row r="1498" spans="1:5" ht="30">
      <c r="A1498" s="135" t="s">
        <v>2941</v>
      </c>
      <c r="B1498" s="145" t="s">
        <v>2942</v>
      </c>
      <c r="C1498" s="150" t="s">
        <v>45</v>
      </c>
      <c r="D1498" s="172">
        <v>95.678703308105469</v>
      </c>
      <c r="E1498" s="183">
        <v>95.678703308105469</v>
      </c>
    </row>
    <row r="1499" spans="1:5" ht="30">
      <c r="A1499" s="135" t="s">
        <v>585</v>
      </c>
      <c r="B1499" s="145" t="s">
        <v>2943</v>
      </c>
      <c r="C1499" s="150"/>
      <c r="D1499" s="171">
        <v>1.0349382162094116</v>
      </c>
      <c r="E1499" s="182">
        <v>1.0349382162094116</v>
      </c>
    </row>
    <row r="1500" spans="1:5" ht="30">
      <c r="A1500" s="135" t="s">
        <v>2944</v>
      </c>
      <c r="B1500" s="145" t="s">
        <v>2945</v>
      </c>
      <c r="C1500" s="150"/>
      <c r="D1500" s="171">
        <v>1</v>
      </c>
      <c r="E1500" s="182">
        <v>1</v>
      </c>
    </row>
    <row r="1501" spans="1:5" ht="30">
      <c r="A1501" s="135" t="s">
        <v>2946</v>
      </c>
      <c r="B1501" s="145" t="s">
        <v>2947</v>
      </c>
      <c r="C1501" s="150" t="s">
        <v>15</v>
      </c>
      <c r="D1501" s="177">
        <v>299.78924560546875</v>
      </c>
      <c r="E1501" s="188">
        <v>299.78924560546875</v>
      </c>
    </row>
    <row r="1502" spans="1:5">
      <c r="A1502" s="135" t="s">
        <v>2948</v>
      </c>
      <c r="B1502" s="145" t="s">
        <v>2949</v>
      </c>
      <c r="C1502" s="150" t="s">
        <v>15</v>
      </c>
      <c r="D1502" s="177">
        <v>286.78921508789062</v>
      </c>
      <c r="E1502" s="188">
        <v>286.78921508789062</v>
      </c>
    </row>
    <row r="1503" spans="1:5">
      <c r="A1503" s="135" t="s">
        <v>2950</v>
      </c>
      <c r="B1503" s="145" t="s">
        <v>2951</v>
      </c>
      <c r="C1503" s="150" t="s">
        <v>45</v>
      </c>
      <c r="D1503" s="172">
        <v>95.663612365722656</v>
      </c>
      <c r="E1503" s="183">
        <v>95.663612365722656</v>
      </c>
    </row>
    <row r="1504" spans="1:5">
      <c r="A1504" s="135" t="s">
        <v>2952</v>
      </c>
      <c r="B1504" s="145" t="s">
        <v>2953</v>
      </c>
      <c r="C1504" s="150" t="s">
        <v>15</v>
      </c>
      <c r="D1504" s="172">
        <v>13.000040054321289</v>
      </c>
      <c r="E1504" s="183">
        <v>13.000040054321289</v>
      </c>
    </row>
    <row r="1505" spans="1:5" ht="30">
      <c r="A1505" s="135" t="s">
        <v>2954</v>
      </c>
      <c r="B1505" s="145" t="s">
        <v>2955</v>
      </c>
      <c r="C1505" s="150" t="s">
        <v>15</v>
      </c>
      <c r="D1505" s="177">
        <v>296.80911254882812</v>
      </c>
      <c r="E1505" s="188">
        <v>296.80911254882812</v>
      </c>
    </row>
    <row r="1506" spans="1:5">
      <c r="A1506" s="135" t="s">
        <v>2956</v>
      </c>
      <c r="B1506" s="145" t="s">
        <v>2957</v>
      </c>
      <c r="C1506" s="150"/>
      <c r="D1506" s="142" t="s">
        <v>1637</v>
      </c>
      <c r="E1506" s="163" t="s">
        <v>1637</v>
      </c>
    </row>
    <row r="1507" spans="1:5" ht="30">
      <c r="A1507" s="135" t="s">
        <v>2958</v>
      </c>
      <c r="B1507" s="145" t="s">
        <v>2959</v>
      </c>
      <c r="C1507" s="150"/>
      <c r="D1507" s="142" t="s">
        <v>2904</v>
      </c>
      <c r="E1507" s="163" t="s">
        <v>2904</v>
      </c>
    </row>
    <row r="1508" spans="1:5">
      <c r="A1508" s="135" t="s">
        <v>2960</v>
      </c>
      <c r="B1508" s="145" t="s">
        <v>2961</v>
      </c>
      <c r="C1508" s="150" t="s">
        <v>39</v>
      </c>
      <c r="D1508" s="171">
        <v>3.5268497467041016</v>
      </c>
      <c r="E1508" s="182">
        <v>3.5268492698669434</v>
      </c>
    </row>
    <row r="1509" spans="1:5" ht="30">
      <c r="A1509" s="135" t="s">
        <v>2962</v>
      </c>
      <c r="B1509" s="145" t="s">
        <v>2963</v>
      </c>
      <c r="C1509" s="150" t="s">
        <v>50</v>
      </c>
      <c r="D1509" s="178">
        <v>0.34473255276679993</v>
      </c>
      <c r="E1509" s="189">
        <v>0.34473249316215515</v>
      </c>
    </row>
    <row r="1510" spans="1:5" ht="30">
      <c r="A1510" s="135" t="s">
        <v>2964</v>
      </c>
      <c r="B1510" s="145" t="s">
        <v>2965</v>
      </c>
      <c r="C1510" s="150" t="s">
        <v>50</v>
      </c>
      <c r="D1510" s="178">
        <v>0.34473255276679993</v>
      </c>
      <c r="E1510" s="189">
        <v>0.34473249316215515</v>
      </c>
    </row>
    <row r="1511" spans="1:5" ht="30">
      <c r="A1511" s="135" t="s">
        <v>2966</v>
      </c>
      <c r="B1511" s="145" t="s">
        <v>2967</v>
      </c>
      <c r="C1511" s="150" t="s">
        <v>50</v>
      </c>
      <c r="D1511" s="174">
        <v>0</v>
      </c>
      <c r="E1511" s="185">
        <v>0</v>
      </c>
    </row>
    <row r="1512" spans="1:5" ht="30">
      <c r="A1512" s="135" t="s">
        <v>2968</v>
      </c>
      <c r="B1512" s="145" t="s">
        <v>2969</v>
      </c>
      <c r="C1512" s="150" t="s">
        <v>45</v>
      </c>
      <c r="D1512" s="172">
        <v>79.991912841796875</v>
      </c>
      <c r="E1512" s="183">
        <v>79.991897583007813</v>
      </c>
    </row>
    <row r="1513" spans="1:5">
      <c r="A1513" s="135" t="s">
        <v>2970</v>
      </c>
      <c r="B1513" s="145" t="s">
        <v>2971</v>
      </c>
      <c r="C1513" s="150" t="s">
        <v>15</v>
      </c>
      <c r="D1513" s="177">
        <v>286.78921508789062</v>
      </c>
      <c r="E1513" s="188">
        <v>286.78921508789062</v>
      </c>
    </row>
    <row r="1514" spans="1:5" ht="30">
      <c r="A1514" s="135" t="s">
        <v>2972</v>
      </c>
      <c r="B1514" s="145" t="s">
        <v>2973</v>
      </c>
      <c r="C1514" s="150" t="s">
        <v>15</v>
      </c>
      <c r="D1514" s="177">
        <v>278.18551635742187</v>
      </c>
      <c r="E1514" s="188">
        <v>278.18551635742187</v>
      </c>
    </row>
    <row r="1515" spans="1:5" ht="30">
      <c r="A1515" s="135" t="s">
        <v>2974</v>
      </c>
      <c r="B1515" s="145" t="s">
        <v>2975</v>
      </c>
      <c r="C1515" s="150" t="s">
        <v>15</v>
      </c>
      <c r="D1515" s="177">
        <v>299.78924560546875</v>
      </c>
      <c r="E1515" s="188">
        <v>299.78924560546875</v>
      </c>
    </row>
    <row r="1516" spans="1:5">
      <c r="A1516" s="135" t="s">
        <v>2976</v>
      </c>
      <c r="B1516" s="145" t="s">
        <v>2977</v>
      </c>
      <c r="C1516" s="150" t="s">
        <v>20</v>
      </c>
      <c r="D1516" s="173">
        <v>23162.83984375</v>
      </c>
      <c r="E1516" s="184">
        <v>23162.83984375</v>
      </c>
    </row>
    <row r="1517" spans="1:5">
      <c r="A1517" s="135" t="s">
        <v>2978</v>
      </c>
      <c r="B1517" s="145" t="s">
        <v>2979</v>
      </c>
      <c r="C1517" s="150" t="s">
        <v>50</v>
      </c>
      <c r="D1517" s="171">
        <v>1.0135135650634766</v>
      </c>
      <c r="E1517" s="182">
        <v>1.0135135650634766</v>
      </c>
    </row>
    <row r="1518" spans="1:5">
      <c r="A1518" s="135" t="s">
        <v>2980</v>
      </c>
      <c r="B1518" s="145" t="s">
        <v>2981</v>
      </c>
      <c r="C1518" s="150" t="s">
        <v>42</v>
      </c>
      <c r="D1518" s="172">
        <v>26.312646865844727</v>
      </c>
      <c r="E1518" s="183">
        <v>26.312646865844727</v>
      </c>
    </row>
    <row r="1519" spans="1:5">
      <c r="A1519" s="135" t="s">
        <v>2982</v>
      </c>
      <c r="B1519" s="145" t="s">
        <v>2983</v>
      </c>
      <c r="C1519" s="150" t="s">
        <v>368</v>
      </c>
      <c r="D1519" s="177">
        <v>110.32363891601562</v>
      </c>
      <c r="E1519" s="188">
        <v>110.32363891601562</v>
      </c>
    </row>
    <row r="1520" spans="1:5">
      <c r="A1520" s="135" t="s">
        <v>2984</v>
      </c>
      <c r="B1520" s="145" t="s">
        <v>2985</v>
      </c>
      <c r="C1520" s="150" t="s">
        <v>20</v>
      </c>
      <c r="D1520" s="173">
        <v>23162.83984375</v>
      </c>
      <c r="E1520" s="184">
        <v>23162.83984375</v>
      </c>
    </row>
    <row r="1521" spans="1:5">
      <c r="A1521" s="135" t="s">
        <v>2986</v>
      </c>
      <c r="B1521" s="145" t="s">
        <v>2987</v>
      </c>
      <c r="C1521" s="150" t="s">
        <v>50</v>
      </c>
      <c r="D1521" s="171">
        <v>1.3582460880279541</v>
      </c>
      <c r="E1521" s="182">
        <v>1.3582460880279541</v>
      </c>
    </row>
    <row r="1522" spans="1:5">
      <c r="A1522" s="135" t="s">
        <v>2988</v>
      </c>
      <c r="B1522" s="145" t="s">
        <v>2989</v>
      </c>
      <c r="C1522" s="150" t="s">
        <v>42</v>
      </c>
      <c r="D1522" s="172">
        <v>26.31532096862793</v>
      </c>
      <c r="E1522" s="183">
        <v>26.31532096862793</v>
      </c>
    </row>
    <row r="1523" spans="1:5">
      <c r="A1523" s="135" t="s">
        <v>2990</v>
      </c>
      <c r="B1523" s="145" t="s">
        <v>2991</v>
      </c>
      <c r="C1523" s="150" t="s">
        <v>368</v>
      </c>
      <c r="D1523" s="177">
        <v>110.36687469482422</v>
      </c>
      <c r="E1523" s="188">
        <v>110.36687469482422</v>
      </c>
    </row>
    <row r="1524" spans="1:5">
      <c r="A1524" s="135" t="s">
        <v>2992</v>
      </c>
      <c r="B1524" s="145" t="s">
        <v>2993</v>
      </c>
      <c r="C1524" s="150"/>
      <c r="D1524" s="142" t="s">
        <v>1853</v>
      </c>
      <c r="E1524" s="163" t="s">
        <v>1853</v>
      </c>
    </row>
    <row r="1525" spans="1:5" ht="30">
      <c r="A1525" s="135" t="s">
        <v>2994</v>
      </c>
      <c r="B1525" s="145" t="s">
        <v>2995</v>
      </c>
      <c r="C1525" s="150" t="s">
        <v>15</v>
      </c>
      <c r="D1525" s="177">
        <v>310.26333618164062</v>
      </c>
      <c r="E1525" s="188">
        <v>310.26333618164062</v>
      </c>
    </row>
    <row r="1526" spans="1:5" ht="30">
      <c r="A1526" s="135" t="s">
        <v>2996</v>
      </c>
      <c r="B1526" s="145" t="s">
        <v>2997</v>
      </c>
      <c r="C1526" s="150" t="s">
        <v>45</v>
      </c>
      <c r="D1526" s="172">
        <v>95.678703308105469</v>
      </c>
      <c r="E1526" s="183">
        <v>95.678703308105469</v>
      </c>
    </row>
    <row r="1527" spans="1:5" ht="30">
      <c r="A1527" s="135" t="s">
        <v>577</v>
      </c>
      <c r="B1527" s="145" t="s">
        <v>2998</v>
      </c>
      <c r="C1527" s="150"/>
      <c r="D1527" s="171">
        <v>1.0349382162094116</v>
      </c>
      <c r="E1527" s="182">
        <v>1.0349382162094116</v>
      </c>
    </row>
    <row r="1528" spans="1:5" ht="30">
      <c r="A1528" s="135" t="s">
        <v>2999</v>
      </c>
      <c r="B1528" s="145" t="s">
        <v>3000</v>
      </c>
      <c r="C1528" s="150"/>
      <c r="D1528" s="171">
        <v>1</v>
      </c>
      <c r="E1528" s="182">
        <v>1</v>
      </c>
    </row>
    <row r="1529" spans="1:5" ht="30">
      <c r="A1529" s="135" t="s">
        <v>3001</v>
      </c>
      <c r="B1529" s="145" t="s">
        <v>3002</v>
      </c>
      <c r="C1529" s="150" t="s">
        <v>15</v>
      </c>
      <c r="D1529" s="177">
        <v>299.78924560546875</v>
      </c>
      <c r="E1529" s="188">
        <v>299.78924560546875</v>
      </c>
    </row>
    <row r="1530" spans="1:5">
      <c r="A1530" s="135" t="s">
        <v>3003</v>
      </c>
      <c r="B1530" s="145" t="s">
        <v>3004</v>
      </c>
      <c r="C1530" s="150" t="s">
        <v>15</v>
      </c>
      <c r="D1530" s="177">
        <v>286.78921508789062</v>
      </c>
      <c r="E1530" s="188">
        <v>286.78921508789062</v>
      </c>
    </row>
    <row r="1531" spans="1:5">
      <c r="A1531" s="135" t="s">
        <v>3005</v>
      </c>
      <c r="B1531" s="145" t="s">
        <v>3006</v>
      </c>
      <c r="C1531" s="150" t="s">
        <v>45</v>
      </c>
      <c r="D1531" s="172">
        <v>95.663612365722656</v>
      </c>
      <c r="E1531" s="183">
        <v>95.663612365722656</v>
      </c>
    </row>
    <row r="1532" spans="1:5">
      <c r="A1532" s="135" t="s">
        <v>3007</v>
      </c>
      <c r="B1532" s="145" t="s">
        <v>3008</v>
      </c>
      <c r="C1532" s="150" t="s">
        <v>15</v>
      </c>
      <c r="D1532" s="172">
        <v>13.000040054321289</v>
      </c>
      <c r="E1532" s="183">
        <v>13.000040054321289</v>
      </c>
    </row>
    <row r="1533" spans="1:5" ht="30">
      <c r="A1533" s="135" t="s">
        <v>3009</v>
      </c>
      <c r="B1533" s="145" t="s">
        <v>3010</v>
      </c>
      <c r="C1533" s="150" t="s">
        <v>15</v>
      </c>
      <c r="D1533" s="177">
        <v>296.80911254882812</v>
      </c>
      <c r="E1533" s="188">
        <v>296.80911254882812</v>
      </c>
    </row>
    <row r="1534" spans="1:5">
      <c r="A1534" s="135" t="s">
        <v>3011</v>
      </c>
      <c r="B1534" s="145" t="s">
        <v>3012</v>
      </c>
      <c r="C1534" s="150"/>
      <c r="D1534" s="142" t="s">
        <v>1637</v>
      </c>
      <c r="E1534" s="163" t="s">
        <v>1637</v>
      </c>
    </row>
    <row r="1535" spans="1:5" ht="30">
      <c r="A1535" s="135" t="s">
        <v>3013</v>
      </c>
      <c r="B1535" s="145" t="s">
        <v>3014</v>
      </c>
      <c r="C1535" s="150"/>
      <c r="D1535" s="142" t="s">
        <v>2904</v>
      </c>
      <c r="E1535" s="163" t="s">
        <v>2904</v>
      </c>
    </row>
    <row r="1536" spans="1:5">
      <c r="A1536" s="135" t="s">
        <v>3015</v>
      </c>
      <c r="B1536" s="145" t="s">
        <v>3016</v>
      </c>
      <c r="C1536" s="150" t="s">
        <v>39</v>
      </c>
      <c r="D1536" s="177">
        <v>151.06085205078125</v>
      </c>
      <c r="E1536" s="188">
        <v>151.06085205078125</v>
      </c>
    </row>
    <row r="1537" spans="1:5" ht="30">
      <c r="A1537" s="135" t="s">
        <v>3017</v>
      </c>
      <c r="B1537" s="145" t="s">
        <v>3018</v>
      </c>
      <c r="C1537" s="150" t="s">
        <v>50</v>
      </c>
      <c r="D1537" s="172">
        <v>14.64128589630127</v>
      </c>
      <c r="E1537" s="183">
        <v>14.64128589630127</v>
      </c>
    </row>
    <row r="1538" spans="1:5" ht="30">
      <c r="A1538" s="135" t="s">
        <v>3019</v>
      </c>
      <c r="B1538" s="145" t="s">
        <v>3020</v>
      </c>
      <c r="C1538" s="150" t="s">
        <v>50</v>
      </c>
      <c r="D1538" s="172">
        <v>14.64128589630127</v>
      </c>
      <c r="E1538" s="183">
        <v>14.64128589630127</v>
      </c>
    </row>
    <row r="1539" spans="1:5" ht="30">
      <c r="A1539" s="135" t="s">
        <v>3021</v>
      </c>
      <c r="B1539" s="145" t="s">
        <v>3022</v>
      </c>
      <c r="C1539" s="150" t="s">
        <v>50</v>
      </c>
      <c r="D1539" s="179">
        <v>3.2876252475944057E-7</v>
      </c>
      <c r="E1539" s="190">
        <v>3.2876252475944057E-7</v>
      </c>
    </row>
    <row r="1540" spans="1:5" ht="30">
      <c r="A1540" s="135" t="s">
        <v>3023</v>
      </c>
      <c r="B1540" s="145" t="s">
        <v>3024</v>
      </c>
      <c r="C1540" s="150" t="s">
        <v>45</v>
      </c>
      <c r="D1540" s="172">
        <v>79.999847412109375</v>
      </c>
      <c r="E1540" s="183">
        <v>79.999847412109375</v>
      </c>
    </row>
    <row r="1541" spans="1:5">
      <c r="A1541" s="135" t="s">
        <v>3025</v>
      </c>
      <c r="B1541" s="145" t="s">
        <v>3026</v>
      </c>
      <c r="C1541" s="150" t="s">
        <v>15</v>
      </c>
      <c r="D1541" s="177">
        <v>454.72259521484375</v>
      </c>
      <c r="E1541" s="188">
        <v>454.72259521484375</v>
      </c>
    </row>
    <row r="1542" spans="1:5" ht="30">
      <c r="A1542" s="135" t="s">
        <v>3027</v>
      </c>
      <c r="B1542" s="145" t="s">
        <v>3028</v>
      </c>
      <c r="C1542" s="150" t="s">
        <v>15</v>
      </c>
      <c r="D1542" s="177">
        <v>441.0809326171875</v>
      </c>
      <c r="E1542" s="188">
        <v>441.0809326171875</v>
      </c>
    </row>
    <row r="1543" spans="1:5" ht="30">
      <c r="A1543" s="135" t="s">
        <v>3029</v>
      </c>
      <c r="B1543" s="145" t="s">
        <v>3030</v>
      </c>
      <c r="C1543" s="150" t="s">
        <v>15</v>
      </c>
      <c r="D1543" s="177">
        <v>473.6234130859375</v>
      </c>
      <c r="E1543" s="188">
        <v>473.6234130859375</v>
      </c>
    </row>
    <row r="1544" spans="1:5">
      <c r="A1544" s="135" t="s">
        <v>3031</v>
      </c>
      <c r="B1544" s="145" t="s">
        <v>3032</v>
      </c>
      <c r="C1544" s="150" t="s">
        <v>20</v>
      </c>
      <c r="D1544" s="177">
        <v>857.53863525390625</v>
      </c>
      <c r="E1544" s="188">
        <v>857.53863525390625</v>
      </c>
    </row>
    <row r="1545" spans="1:5">
      <c r="A1545" s="135" t="s">
        <v>3033</v>
      </c>
      <c r="B1545" s="145" t="s">
        <v>3034</v>
      </c>
      <c r="C1545" s="150" t="s">
        <v>50</v>
      </c>
      <c r="D1545" s="178">
        <v>0.47890791296958923</v>
      </c>
      <c r="E1545" s="189">
        <v>0.47890791296958923</v>
      </c>
    </row>
    <row r="1546" spans="1:5">
      <c r="A1546" s="135" t="s">
        <v>3035</v>
      </c>
      <c r="B1546" s="145" t="s">
        <v>3036</v>
      </c>
      <c r="C1546" s="150" t="s">
        <v>42</v>
      </c>
      <c r="D1546" s="172">
        <v>49.340049743652344</v>
      </c>
      <c r="E1546" s="183">
        <v>49.340049743652344</v>
      </c>
    </row>
    <row r="1547" spans="1:5">
      <c r="A1547" s="135" t="s">
        <v>3037</v>
      </c>
      <c r="B1547" s="145" t="s">
        <v>3038</v>
      </c>
      <c r="C1547" s="150" t="s">
        <v>368</v>
      </c>
      <c r="D1547" s="177">
        <v>206.56559753417969</v>
      </c>
      <c r="E1547" s="188">
        <v>206.56559753417969</v>
      </c>
    </row>
    <row r="1548" spans="1:5">
      <c r="A1548" s="135" t="s">
        <v>3039</v>
      </c>
      <c r="B1548" s="145" t="s">
        <v>3040</v>
      </c>
      <c r="C1548" s="150" t="s">
        <v>20</v>
      </c>
      <c r="D1548" s="177">
        <v>857.53863525390625</v>
      </c>
      <c r="E1548" s="188">
        <v>857.53863525390625</v>
      </c>
    </row>
    <row r="1549" spans="1:5">
      <c r="A1549" s="135" t="s">
        <v>3041</v>
      </c>
      <c r="B1549" s="145" t="s">
        <v>3042</v>
      </c>
      <c r="C1549" s="150" t="s">
        <v>50</v>
      </c>
      <c r="D1549" s="172">
        <v>15.120193481445313</v>
      </c>
      <c r="E1549" s="183">
        <v>15.120193481445313</v>
      </c>
    </row>
    <row r="1550" spans="1:5">
      <c r="A1550" s="135" t="s">
        <v>3043</v>
      </c>
      <c r="B1550" s="145" t="s">
        <v>3044</v>
      </c>
      <c r="C1550" s="150" t="s">
        <v>42</v>
      </c>
      <c r="D1550" s="172">
        <v>49.478572845458984</v>
      </c>
      <c r="E1550" s="183">
        <v>49.478572845458984</v>
      </c>
    </row>
    <row r="1551" spans="1:5">
      <c r="A1551" s="135" t="s">
        <v>3045</v>
      </c>
      <c r="B1551" s="145" t="s">
        <v>3046</v>
      </c>
      <c r="C1551" s="150" t="s">
        <v>368</v>
      </c>
      <c r="D1551" s="177">
        <v>208.41726684570312</v>
      </c>
      <c r="E1551" s="188">
        <v>208.41726684570312</v>
      </c>
    </row>
    <row r="1552" spans="1:5">
      <c r="A1552" s="135" t="s">
        <v>3047</v>
      </c>
      <c r="B1552" s="145" t="s">
        <v>3048</v>
      </c>
      <c r="C1552" s="150"/>
      <c r="D1552" s="142" t="s">
        <v>1853</v>
      </c>
      <c r="E1552" s="163" t="s">
        <v>1853</v>
      </c>
    </row>
    <row r="1553" spans="1:5" ht="30">
      <c r="A1553" s="135" t="s">
        <v>3049</v>
      </c>
      <c r="B1553" s="145" t="s">
        <v>3050</v>
      </c>
      <c r="C1553" s="150" t="s">
        <v>15</v>
      </c>
      <c r="D1553" s="177">
        <v>490.17095947265625</v>
      </c>
      <c r="E1553" s="188">
        <v>490.17095947265625</v>
      </c>
    </row>
    <row r="1554" spans="1:5" ht="30">
      <c r="A1554" s="135" t="s">
        <v>3051</v>
      </c>
      <c r="B1554" s="145" t="s">
        <v>3052</v>
      </c>
      <c r="C1554" s="150" t="s">
        <v>45</v>
      </c>
      <c r="D1554" s="172">
        <v>96.023208618164062</v>
      </c>
      <c r="E1554" s="183">
        <v>96.023208618164062</v>
      </c>
    </row>
    <row r="1555" spans="1:5" ht="30">
      <c r="A1555" s="135" t="s">
        <v>581</v>
      </c>
      <c r="B1555" s="145" t="s">
        <v>3053</v>
      </c>
      <c r="C1555" s="150"/>
      <c r="D1555" s="171">
        <v>1.0349382162094116</v>
      </c>
      <c r="E1555" s="182">
        <v>1.0349382162094116</v>
      </c>
    </row>
    <row r="1556" spans="1:5" ht="30">
      <c r="A1556" s="135" t="s">
        <v>3054</v>
      </c>
      <c r="B1556" s="145" t="s">
        <v>3055</v>
      </c>
      <c r="C1556" s="150"/>
      <c r="D1556" s="171">
        <v>1</v>
      </c>
      <c r="E1556" s="182">
        <v>1</v>
      </c>
    </row>
    <row r="1557" spans="1:5" ht="30">
      <c r="A1557" s="135" t="s">
        <v>3056</v>
      </c>
      <c r="B1557" s="145" t="s">
        <v>3057</v>
      </c>
      <c r="C1557" s="150" t="s">
        <v>15</v>
      </c>
      <c r="D1557" s="177">
        <v>473.6234130859375</v>
      </c>
      <c r="E1557" s="188">
        <v>473.6234130859375</v>
      </c>
    </row>
    <row r="1558" spans="1:5">
      <c r="A1558" s="135" t="s">
        <v>3058</v>
      </c>
      <c r="B1558" s="145" t="s">
        <v>3059</v>
      </c>
      <c r="C1558" s="150" t="s">
        <v>15</v>
      </c>
      <c r="D1558" s="177">
        <v>454.72259521484375</v>
      </c>
      <c r="E1558" s="188">
        <v>454.72259521484375</v>
      </c>
    </row>
    <row r="1559" spans="1:5">
      <c r="A1559" s="135" t="s">
        <v>3060</v>
      </c>
      <c r="B1559" s="145" t="s">
        <v>3061</v>
      </c>
      <c r="C1559" s="150" t="s">
        <v>45</v>
      </c>
      <c r="D1559" s="172">
        <v>96.009315490722656</v>
      </c>
      <c r="E1559" s="183">
        <v>96.009315490722656</v>
      </c>
    </row>
    <row r="1560" spans="1:5">
      <c r="A1560" s="135" t="s">
        <v>3062</v>
      </c>
      <c r="B1560" s="145" t="s">
        <v>3063</v>
      </c>
      <c r="C1560" s="150" t="s">
        <v>15</v>
      </c>
      <c r="D1560" s="172">
        <v>18.900823593139648</v>
      </c>
      <c r="E1560" s="183">
        <v>18.900823593139648</v>
      </c>
    </row>
    <row r="1561" spans="1:5" ht="30">
      <c r="A1561" s="135" t="s">
        <v>3064</v>
      </c>
      <c r="B1561" s="145" t="s">
        <v>3065</v>
      </c>
      <c r="C1561" s="150" t="s">
        <v>15</v>
      </c>
      <c r="D1561" s="177">
        <v>470.60980224609375</v>
      </c>
      <c r="E1561" s="188">
        <v>470.60980224609375</v>
      </c>
    </row>
    <row r="1562" spans="1:5" ht="30">
      <c r="A1562" s="135" t="s">
        <v>3066</v>
      </c>
      <c r="B1562" s="145" t="s">
        <v>3067</v>
      </c>
      <c r="C1562" s="150"/>
      <c r="D1562" s="142" t="s">
        <v>3068</v>
      </c>
      <c r="E1562" s="163" t="s">
        <v>3068</v>
      </c>
    </row>
    <row r="1563" spans="1:5" ht="30">
      <c r="A1563" s="135" t="s">
        <v>3069</v>
      </c>
      <c r="B1563" s="145" t="s">
        <v>3070</v>
      </c>
      <c r="C1563" s="150"/>
      <c r="D1563" s="142" t="s">
        <v>3071</v>
      </c>
      <c r="E1563" s="163" t="s">
        <v>3071</v>
      </c>
    </row>
    <row r="1564" spans="1:5" ht="30">
      <c r="A1564" s="135" t="s">
        <v>3072</v>
      </c>
      <c r="B1564" s="145" t="s">
        <v>3073</v>
      </c>
      <c r="C1564" s="150"/>
      <c r="D1564" s="142" t="s">
        <v>3074</v>
      </c>
      <c r="E1564" s="163" t="s">
        <v>3074</v>
      </c>
    </row>
    <row r="1565" spans="1:5" ht="30">
      <c r="A1565" s="135" t="s">
        <v>3075</v>
      </c>
      <c r="B1565" s="145" t="s">
        <v>3076</v>
      </c>
      <c r="C1565" s="150" t="s">
        <v>50</v>
      </c>
      <c r="D1565" s="174">
        <v>0</v>
      </c>
      <c r="E1565" s="185">
        <v>0</v>
      </c>
    </row>
    <row r="1566" spans="1:5" ht="30">
      <c r="A1566" s="135" t="s">
        <v>3077</v>
      </c>
      <c r="B1566" s="145" t="s">
        <v>3078</v>
      </c>
      <c r="C1566" s="150" t="s">
        <v>50</v>
      </c>
      <c r="D1566" s="174">
        <v>0</v>
      </c>
      <c r="E1566" s="185">
        <v>0</v>
      </c>
    </row>
    <row r="1567" spans="1:5" ht="30">
      <c r="A1567" s="135" t="s">
        <v>3079</v>
      </c>
      <c r="B1567" s="145" t="s">
        <v>3080</v>
      </c>
      <c r="C1567" s="150" t="s">
        <v>42</v>
      </c>
      <c r="D1567" s="172">
        <v>31.2213134765625</v>
      </c>
      <c r="E1567" s="183">
        <v>31.2213134765625</v>
      </c>
    </row>
    <row r="1568" spans="1:5" ht="30">
      <c r="A1568" s="135" t="s">
        <v>3081</v>
      </c>
      <c r="B1568" s="145" t="s">
        <v>3082</v>
      </c>
      <c r="C1568" s="150" t="s">
        <v>50</v>
      </c>
      <c r="D1568" s="177">
        <v>164.84814453125</v>
      </c>
      <c r="E1568" s="188">
        <v>164.84814453125</v>
      </c>
    </row>
    <row r="1569" spans="1:5" ht="30">
      <c r="A1569" s="135" t="s">
        <v>3083</v>
      </c>
      <c r="B1569" s="145" t="s">
        <v>3084</v>
      </c>
      <c r="C1569" s="150" t="s">
        <v>42</v>
      </c>
      <c r="D1569" s="177">
        <v>409.99996948242187</v>
      </c>
      <c r="E1569" s="188">
        <v>409.99996948242187</v>
      </c>
    </row>
    <row r="1570" spans="1:5" ht="30">
      <c r="A1570" s="135" t="s">
        <v>3085</v>
      </c>
      <c r="B1570" s="145" t="s">
        <v>3086</v>
      </c>
      <c r="C1570" s="150" t="s">
        <v>20</v>
      </c>
      <c r="D1570" s="177">
        <v>825.1651611328125</v>
      </c>
      <c r="E1570" s="188">
        <v>825.1651611328125</v>
      </c>
    </row>
    <row r="1571" spans="1:5" ht="30">
      <c r="A1571" s="135" t="s">
        <v>3087</v>
      </c>
      <c r="B1571" s="145" t="s">
        <v>3088</v>
      </c>
      <c r="C1571" s="150" t="s">
        <v>368</v>
      </c>
      <c r="D1571" s="176">
        <v>2977.919677734375</v>
      </c>
      <c r="E1571" s="187">
        <v>2977.919677734375</v>
      </c>
    </row>
    <row r="1572" spans="1:5" ht="30">
      <c r="A1572" s="135" t="s">
        <v>3089</v>
      </c>
      <c r="B1572" s="145" t="s">
        <v>3090</v>
      </c>
      <c r="C1572" s="150" t="s">
        <v>50</v>
      </c>
      <c r="D1572" s="177">
        <v>164.84814453125</v>
      </c>
      <c r="E1572" s="188">
        <v>164.84814453125</v>
      </c>
    </row>
    <row r="1573" spans="1:5" ht="30">
      <c r="A1573" s="135" t="s">
        <v>3091</v>
      </c>
      <c r="B1573" s="145" t="s">
        <v>3092</v>
      </c>
      <c r="C1573" s="150" t="s">
        <v>42</v>
      </c>
      <c r="D1573" s="177">
        <v>378.77865600585937</v>
      </c>
      <c r="E1573" s="188">
        <v>378.77865600585937</v>
      </c>
    </row>
    <row r="1574" spans="1:5" ht="30">
      <c r="A1574" s="135" t="s">
        <v>3093</v>
      </c>
      <c r="B1574" s="145" t="s">
        <v>3094</v>
      </c>
      <c r="C1574" s="150" t="s">
        <v>20</v>
      </c>
      <c r="D1574" s="177">
        <v>886.30517578125</v>
      </c>
      <c r="E1574" s="188">
        <v>886.30517578125</v>
      </c>
    </row>
    <row r="1575" spans="1:5" ht="30">
      <c r="A1575" s="135" t="s">
        <v>3095</v>
      </c>
      <c r="B1575" s="145" t="s">
        <v>3096</v>
      </c>
      <c r="C1575" s="150" t="s">
        <v>368</v>
      </c>
      <c r="D1575" s="176">
        <v>2822.236328125</v>
      </c>
      <c r="E1575" s="187">
        <v>2822.236328125</v>
      </c>
    </row>
    <row r="1576" spans="1:5" ht="30">
      <c r="A1576" s="135" t="s">
        <v>3097</v>
      </c>
      <c r="B1576" s="145" t="s">
        <v>3098</v>
      </c>
      <c r="C1576" s="150" t="s">
        <v>20</v>
      </c>
      <c r="D1576" s="172">
        <v>61.140003204345703</v>
      </c>
      <c r="E1576" s="183">
        <v>61.140003204345703</v>
      </c>
    </row>
    <row r="1577" spans="1:5" ht="30">
      <c r="A1577" s="135" t="s">
        <v>3099</v>
      </c>
      <c r="B1577" s="145" t="s">
        <v>3100</v>
      </c>
      <c r="C1577" s="150" t="s">
        <v>368</v>
      </c>
      <c r="D1577" s="177">
        <v>721.085693359375</v>
      </c>
      <c r="E1577" s="188">
        <v>721.085693359375</v>
      </c>
    </row>
    <row r="1578" spans="1:5" ht="30">
      <c r="A1578" s="135" t="s">
        <v>3101</v>
      </c>
      <c r="B1578" s="145" t="s">
        <v>3102</v>
      </c>
      <c r="C1578" s="150"/>
      <c r="D1578" s="142" t="s">
        <v>3068</v>
      </c>
      <c r="E1578" s="163" t="s">
        <v>3068</v>
      </c>
    </row>
    <row r="1579" spans="1:5" ht="30">
      <c r="A1579" s="135" t="s">
        <v>3103</v>
      </c>
      <c r="B1579" s="145" t="s">
        <v>3104</v>
      </c>
      <c r="C1579" s="150"/>
      <c r="D1579" s="142" t="s">
        <v>3071</v>
      </c>
      <c r="E1579" s="163" t="s">
        <v>3071</v>
      </c>
    </row>
    <row r="1580" spans="1:5" ht="30">
      <c r="A1580" s="135" t="s">
        <v>3105</v>
      </c>
      <c r="B1580" s="145" t="s">
        <v>3106</v>
      </c>
      <c r="C1580" s="150"/>
      <c r="D1580" s="142" t="s">
        <v>3074</v>
      </c>
      <c r="E1580" s="163" t="s">
        <v>3074</v>
      </c>
    </row>
    <row r="1581" spans="1:5" ht="30">
      <c r="A1581" s="135" t="s">
        <v>3107</v>
      </c>
      <c r="B1581" s="145" t="s">
        <v>3108</v>
      </c>
      <c r="C1581" s="150" t="s">
        <v>50</v>
      </c>
      <c r="D1581" s="174">
        <v>0</v>
      </c>
      <c r="E1581" s="185">
        <v>0</v>
      </c>
    </row>
    <row r="1582" spans="1:5" ht="30">
      <c r="A1582" s="135" t="s">
        <v>3109</v>
      </c>
      <c r="B1582" s="145" t="s">
        <v>3110</v>
      </c>
      <c r="C1582" s="150" t="s">
        <v>50</v>
      </c>
      <c r="D1582" s="174">
        <v>0</v>
      </c>
      <c r="E1582" s="185">
        <v>0</v>
      </c>
    </row>
    <row r="1583" spans="1:5" ht="30">
      <c r="A1583" s="135" t="s">
        <v>3111</v>
      </c>
      <c r="B1583" s="145" t="s">
        <v>3112</v>
      </c>
      <c r="C1583" s="150" t="s">
        <v>42</v>
      </c>
      <c r="D1583" s="172">
        <v>70.818412780761719</v>
      </c>
      <c r="E1583" s="183">
        <v>70.818412780761719</v>
      </c>
    </row>
    <row r="1584" spans="1:5" ht="30">
      <c r="A1584" s="135" t="s">
        <v>3113</v>
      </c>
      <c r="B1584" s="145" t="s">
        <v>3114</v>
      </c>
      <c r="C1584" s="150" t="s">
        <v>50</v>
      </c>
      <c r="D1584" s="172">
        <v>35.875072479248047</v>
      </c>
      <c r="E1584" s="183">
        <v>35.875072479248047</v>
      </c>
    </row>
    <row r="1585" spans="1:5" ht="30">
      <c r="A1585" s="135" t="s">
        <v>3115</v>
      </c>
      <c r="B1585" s="145" t="s">
        <v>3116</v>
      </c>
      <c r="C1585" s="150" t="s">
        <v>42</v>
      </c>
      <c r="D1585" s="177">
        <v>356.24520874023437</v>
      </c>
      <c r="E1585" s="188">
        <v>356.24520874023437</v>
      </c>
    </row>
    <row r="1586" spans="1:5" ht="30">
      <c r="A1586" s="135" t="s">
        <v>3117</v>
      </c>
      <c r="B1586" s="145" t="s">
        <v>3118</v>
      </c>
      <c r="C1586" s="150" t="s">
        <v>20</v>
      </c>
      <c r="D1586" s="177">
        <v>806.78863525390625</v>
      </c>
      <c r="E1586" s="188">
        <v>806.78863525390625</v>
      </c>
    </row>
    <row r="1587" spans="1:5" ht="30">
      <c r="A1587" s="135" t="s">
        <v>3119</v>
      </c>
      <c r="B1587" s="145" t="s">
        <v>3120</v>
      </c>
      <c r="C1587" s="150" t="s">
        <v>368</v>
      </c>
      <c r="D1587" s="173">
        <v>3117.995849609375</v>
      </c>
      <c r="E1587" s="184">
        <v>3117.995849609375</v>
      </c>
    </row>
    <row r="1588" spans="1:5" ht="30">
      <c r="A1588" s="135" t="s">
        <v>3121</v>
      </c>
      <c r="B1588" s="145" t="s">
        <v>3122</v>
      </c>
      <c r="C1588" s="150" t="s">
        <v>50</v>
      </c>
      <c r="D1588" s="172">
        <v>35.875072479248047</v>
      </c>
      <c r="E1588" s="183">
        <v>35.875072479248047</v>
      </c>
    </row>
    <row r="1589" spans="1:5" ht="30">
      <c r="A1589" s="135" t="s">
        <v>3123</v>
      </c>
      <c r="B1589" s="145" t="s">
        <v>3124</v>
      </c>
      <c r="C1589" s="150" t="s">
        <v>42</v>
      </c>
      <c r="D1589" s="177">
        <v>285.42678833007812</v>
      </c>
      <c r="E1589" s="188">
        <v>285.42678833007812</v>
      </c>
    </row>
    <row r="1590" spans="1:5" ht="30">
      <c r="A1590" s="135" t="s">
        <v>3125</v>
      </c>
      <c r="B1590" s="145" t="s">
        <v>3126</v>
      </c>
      <c r="C1590" s="150" t="s">
        <v>20</v>
      </c>
      <c r="D1590" s="177">
        <v>872.67864990234375</v>
      </c>
      <c r="E1590" s="188">
        <v>872.67864990234375</v>
      </c>
    </row>
    <row r="1591" spans="1:5" ht="30">
      <c r="A1591" s="135" t="s">
        <v>3127</v>
      </c>
      <c r="B1591" s="145" t="s">
        <v>3128</v>
      </c>
      <c r="C1591" s="150" t="s">
        <v>368</v>
      </c>
      <c r="D1591" s="176">
        <v>2935.2275390625</v>
      </c>
      <c r="E1591" s="187">
        <v>2935.2275390625</v>
      </c>
    </row>
    <row r="1592" spans="1:5" ht="30">
      <c r="A1592" s="135" t="s">
        <v>3129</v>
      </c>
      <c r="B1592" s="145" t="s">
        <v>3130</v>
      </c>
      <c r="C1592" s="150" t="s">
        <v>20</v>
      </c>
      <c r="D1592" s="172">
        <v>65.889999389648438</v>
      </c>
      <c r="E1592" s="183">
        <v>65.889999389648438</v>
      </c>
    </row>
    <row r="1593" spans="1:5" ht="30">
      <c r="A1593" s="135" t="s">
        <v>3131</v>
      </c>
      <c r="B1593" s="145" t="s">
        <v>3132</v>
      </c>
      <c r="C1593" s="150" t="s">
        <v>368</v>
      </c>
      <c r="D1593" s="177">
        <v>697.32574462890625</v>
      </c>
      <c r="E1593" s="188">
        <v>697.32574462890625</v>
      </c>
    </row>
    <row r="1594" spans="1:5" ht="30">
      <c r="A1594" s="135" t="s">
        <v>3133</v>
      </c>
      <c r="B1594" s="145" t="s">
        <v>3134</v>
      </c>
      <c r="C1594" s="150"/>
      <c r="D1594" s="142" t="s">
        <v>3068</v>
      </c>
      <c r="E1594" s="163" t="s">
        <v>3068</v>
      </c>
    </row>
    <row r="1595" spans="1:5" ht="30">
      <c r="A1595" s="135" t="s">
        <v>3135</v>
      </c>
      <c r="B1595" s="145" t="s">
        <v>3136</v>
      </c>
      <c r="C1595" s="150"/>
      <c r="D1595" s="142" t="s">
        <v>3071</v>
      </c>
      <c r="E1595" s="163" t="s">
        <v>3071</v>
      </c>
    </row>
    <row r="1596" spans="1:5" ht="30">
      <c r="A1596" s="135" t="s">
        <v>3137</v>
      </c>
      <c r="B1596" s="145" t="s">
        <v>3138</v>
      </c>
      <c r="C1596" s="150"/>
      <c r="D1596" s="142" t="s">
        <v>3074</v>
      </c>
      <c r="E1596" s="163" t="s">
        <v>3074</v>
      </c>
    </row>
    <row r="1597" spans="1:5" ht="30">
      <c r="A1597" s="135" t="s">
        <v>3139</v>
      </c>
      <c r="B1597" s="145" t="s">
        <v>3140</v>
      </c>
      <c r="C1597" s="150" t="s">
        <v>50</v>
      </c>
      <c r="D1597" s="174">
        <v>0</v>
      </c>
      <c r="E1597" s="185">
        <v>0</v>
      </c>
    </row>
    <row r="1598" spans="1:5" ht="30">
      <c r="A1598" s="135" t="s">
        <v>3141</v>
      </c>
      <c r="B1598" s="145" t="s">
        <v>3142</v>
      </c>
      <c r="C1598" s="150" t="s">
        <v>50</v>
      </c>
      <c r="D1598" s="174">
        <v>0</v>
      </c>
      <c r="E1598" s="185">
        <v>0</v>
      </c>
    </row>
    <row r="1599" spans="1:5" ht="30">
      <c r="A1599" s="135" t="s">
        <v>3143</v>
      </c>
      <c r="B1599" s="145" t="s">
        <v>3144</v>
      </c>
      <c r="C1599" s="150" t="s">
        <v>42</v>
      </c>
      <c r="D1599" s="172">
        <v>17.962240219116211</v>
      </c>
      <c r="E1599" s="183">
        <v>17.962240219116211</v>
      </c>
    </row>
    <row r="1600" spans="1:5" ht="30">
      <c r="A1600" s="135" t="s">
        <v>3145</v>
      </c>
      <c r="B1600" s="145" t="s">
        <v>3146</v>
      </c>
      <c r="C1600" s="150" t="s">
        <v>50</v>
      </c>
      <c r="D1600" s="177">
        <v>161.59999084472656</v>
      </c>
      <c r="E1600" s="188">
        <v>161.59999084472656</v>
      </c>
    </row>
    <row r="1601" spans="1:5" ht="30">
      <c r="A1601" s="135" t="s">
        <v>3147</v>
      </c>
      <c r="B1601" s="145" t="s">
        <v>3148</v>
      </c>
      <c r="C1601" s="150" t="s">
        <v>42</v>
      </c>
      <c r="D1601" s="177">
        <v>507.99761962890625</v>
      </c>
      <c r="E1601" s="188">
        <v>507.99761962890625</v>
      </c>
    </row>
    <row r="1602" spans="1:5" ht="30">
      <c r="A1602" s="135" t="s">
        <v>3149</v>
      </c>
      <c r="B1602" s="145" t="s">
        <v>3150</v>
      </c>
      <c r="C1602" s="150" t="s">
        <v>20</v>
      </c>
      <c r="D1602" s="177">
        <v>909.35516357421875</v>
      </c>
      <c r="E1602" s="188">
        <v>909.35516357421875</v>
      </c>
    </row>
    <row r="1603" spans="1:5" ht="30">
      <c r="A1603" s="135" t="s">
        <v>3151</v>
      </c>
      <c r="B1603" s="145" t="s">
        <v>3152</v>
      </c>
      <c r="C1603" s="150" t="s">
        <v>368</v>
      </c>
      <c r="D1603" s="173">
        <v>3318.78125</v>
      </c>
      <c r="E1603" s="184">
        <v>3318.78125</v>
      </c>
    </row>
    <row r="1604" spans="1:5" ht="30">
      <c r="A1604" s="135" t="s">
        <v>3153</v>
      </c>
      <c r="B1604" s="145" t="s">
        <v>3154</v>
      </c>
      <c r="C1604" s="150" t="s">
        <v>50</v>
      </c>
      <c r="D1604" s="177">
        <v>161.59999084472656</v>
      </c>
      <c r="E1604" s="188">
        <v>161.59999084472656</v>
      </c>
    </row>
    <row r="1605" spans="1:5" ht="30">
      <c r="A1605" s="135" t="s">
        <v>3155</v>
      </c>
      <c r="B1605" s="145" t="s">
        <v>3156</v>
      </c>
      <c r="C1605" s="150" t="s">
        <v>42</v>
      </c>
      <c r="D1605" s="177">
        <v>490.03536987304687</v>
      </c>
      <c r="E1605" s="188">
        <v>490.03536987304687</v>
      </c>
    </row>
    <row r="1606" spans="1:5" ht="30">
      <c r="A1606" s="135" t="s">
        <v>3157</v>
      </c>
      <c r="B1606" s="145" t="s">
        <v>3158</v>
      </c>
      <c r="C1606" s="150" t="s">
        <v>20</v>
      </c>
      <c r="D1606" s="177">
        <v>928.44512939453125</v>
      </c>
      <c r="E1606" s="188">
        <v>928.44512939453125</v>
      </c>
    </row>
    <row r="1607" spans="1:5" ht="30">
      <c r="A1607" s="135" t="s">
        <v>3159</v>
      </c>
      <c r="B1607" s="145" t="s">
        <v>3160</v>
      </c>
      <c r="C1607" s="150" t="s">
        <v>368</v>
      </c>
      <c r="D1607" s="173">
        <v>3265.15283203125</v>
      </c>
      <c r="E1607" s="184">
        <v>3265.15283203125</v>
      </c>
    </row>
    <row r="1608" spans="1:5" ht="30">
      <c r="A1608" s="135" t="s">
        <v>3161</v>
      </c>
      <c r="B1608" s="145" t="s">
        <v>3162</v>
      </c>
      <c r="C1608" s="150" t="s">
        <v>20</v>
      </c>
      <c r="D1608" s="172">
        <v>19.090000152587891</v>
      </c>
      <c r="E1608" s="183">
        <v>19.090000152587891</v>
      </c>
    </row>
    <row r="1609" spans="1:5" ht="30">
      <c r="A1609" s="135" t="s">
        <v>3163</v>
      </c>
      <c r="B1609" s="145" t="s">
        <v>3164</v>
      </c>
      <c r="C1609" s="150" t="s">
        <v>368</v>
      </c>
      <c r="D1609" s="177">
        <v>710.5556640625</v>
      </c>
      <c r="E1609" s="188">
        <v>710.5556640625</v>
      </c>
    </row>
    <row r="1610" spans="1:5" ht="30">
      <c r="A1610" s="135" t="s">
        <v>3165</v>
      </c>
      <c r="B1610" s="145" t="s">
        <v>3166</v>
      </c>
      <c r="C1610" s="150"/>
      <c r="D1610" s="142" t="s">
        <v>3068</v>
      </c>
      <c r="E1610" s="163" t="s">
        <v>3068</v>
      </c>
    </row>
    <row r="1611" spans="1:5" ht="30">
      <c r="A1611" s="135" t="s">
        <v>3167</v>
      </c>
      <c r="B1611" s="145" t="s">
        <v>3168</v>
      </c>
      <c r="C1611" s="150"/>
      <c r="D1611" s="142" t="s">
        <v>3071</v>
      </c>
      <c r="E1611" s="163" t="s">
        <v>3071</v>
      </c>
    </row>
    <row r="1612" spans="1:5" ht="30">
      <c r="A1612" s="135" t="s">
        <v>3169</v>
      </c>
      <c r="B1612" s="145" t="s">
        <v>3170</v>
      </c>
      <c r="C1612" s="150"/>
      <c r="D1612" s="142" t="s">
        <v>3074</v>
      </c>
      <c r="E1612" s="163" t="s">
        <v>3074</v>
      </c>
    </row>
    <row r="1613" spans="1:5" ht="30">
      <c r="A1613" s="135" t="s">
        <v>3171</v>
      </c>
      <c r="B1613" s="145" t="s">
        <v>3172</v>
      </c>
      <c r="C1613" s="150" t="s">
        <v>50</v>
      </c>
      <c r="D1613" s="174">
        <v>0</v>
      </c>
      <c r="E1613" s="185">
        <v>0</v>
      </c>
    </row>
    <row r="1614" spans="1:5" ht="30">
      <c r="A1614" s="135" t="s">
        <v>3173</v>
      </c>
      <c r="B1614" s="145" t="s">
        <v>3174</v>
      </c>
      <c r="C1614" s="150" t="s">
        <v>50</v>
      </c>
      <c r="D1614" s="174">
        <v>0</v>
      </c>
      <c r="E1614" s="185">
        <v>0</v>
      </c>
    </row>
    <row r="1615" spans="1:5" ht="30">
      <c r="A1615" s="135" t="s">
        <v>3175</v>
      </c>
      <c r="B1615" s="145" t="s">
        <v>3176</v>
      </c>
      <c r="C1615" s="150" t="s">
        <v>42</v>
      </c>
      <c r="D1615" s="172">
        <v>18.5205078125</v>
      </c>
      <c r="E1615" s="183">
        <v>18.5205078125</v>
      </c>
    </row>
    <row r="1616" spans="1:5" ht="30">
      <c r="A1616" s="135" t="s">
        <v>3177</v>
      </c>
      <c r="B1616" s="145" t="s">
        <v>3178</v>
      </c>
      <c r="C1616" s="150" t="s">
        <v>50</v>
      </c>
      <c r="D1616" s="177">
        <v>163.21598815917969</v>
      </c>
      <c r="E1616" s="188">
        <v>163.21598815917969</v>
      </c>
    </row>
    <row r="1617" spans="1:5" ht="30">
      <c r="A1617" s="135" t="s">
        <v>3179</v>
      </c>
      <c r="B1617" s="145" t="s">
        <v>3180</v>
      </c>
      <c r="C1617" s="150" t="s">
        <v>42</v>
      </c>
      <c r="D1617" s="177">
        <v>464.999755859375</v>
      </c>
      <c r="E1617" s="188">
        <v>464.999755859375</v>
      </c>
    </row>
    <row r="1618" spans="1:5" ht="30">
      <c r="A1618" s="135" t="s">
        <v>3181</v>
      </c>
      <c r="B1618" s="145" t="s">
        <v>3182</v>
      </c>
      <c r="C1618" s="150" t="s">
        <v>20</v>
      </c>
      <c r="D1618" s="177">
        <v>886.30517578125</v>
      </c>
      <c r="E1618" s="188">
        <v>886.30517578125</v>
      </c>
    </row>
    <row r="1619" spans="1:5" ht="30">
      <c r="A1619" s="135" t="s">
        <v>3183</v>
      </c>
      <c r="B1619" s="145" t="s">
        <v>3184</v>
      </c>
      <c r="C1619" s="150" t="s">
        <v>368</v>
      </c>
      <c r="D1619" s="173">
        <v>3183.870849609375</v>
      </c>
      <c r="E1619" s="184">
        <v>3183.870849609375</v>
      </c>
    </row>
    <row r="1620" spans="1:5" ht="30">
      <c r="A1620" s="135" t="s">
        <v>3185</v>
      </c>
      <c r="B1620" s="145" t="s">
        <v>3186</v>
      </c>
      <c r="C1620" s="150" t="s">
        <v>50</v>
      </c>
      <c r="D1620" s="177">
        <v>163.21598815917969</v>
      </c>
      <c r="E1620" s="188">
        <v>163.21598815917969</v>
      </c>
    </row>
    <row r="1621" spans="1:5" ht="30">
      <c r="A1621" s="135" t="s">
        <v>3187</v>
      </c>
      <c r="B1621" s="145" t="s">
        <v>3188</v>
      </c>
      <c r="C1621" s="150" t="s">
        <v>42</v>
      </c>
      <c r="D1621" s="177">
        <v>446.479248046875</v>
      </c>
      <c r="E1621" s="188">
        <v>446.479248046875</v>
      </c>
    </row>
    <row r="1622" spans="1:5" ht="30">
      <c r="A1622" s="135" t="s">
        <v>3189</v>
      </c>
      <c r="B1622" s="145" t="s">
        <v>3190</v>
      </c>
      <c r="C1622" s="150" t="s">
        <v>20</v>
      </c>
      <c r="D1622" s="177">
        <v>909.35516357421875</v>
      </c>
      <c r="E1622" s="188">
        <v>909.35516357421875</v>
      </c>
    </row>
    <row r="1623" spans="1:5" ht="30">
      <c r="A1623" s="135" t="s">
        <v>3191</v>
      </c>
      <c r="B1623" s="145" t="s">
        <v>3192</v>
      </c>
      <c r="C1623" s="150" t="s">
        <v>368</v>
      </c>
      <c r="D1623" s="173">
        <v>3121.445068359375</v>
      </c>
      <c r="E1623" s="184">
        <v>3121.445068359375</v>
      </c>
    </row>
    <row r="1624" spans="1:5" ht="30">
      <c r="A1624" s="135" t="s">
        <v>3193</v>
      </c>
      <c r="B1624" s="145" t="s">
        <v>3194</v>
      </c>
      <c r="C1624" s="150" t="s">
        <v>20</v>
      </c>
      <c r="D1624" s="172">
        <v>23.049999237060547</v>
      </c>
      <c r="E1624" s="183">
        <v>23.049999237060547</v>
      </c>
    </row>
    <row r="1625" spans="1:5" ht="30">
      <c r="A1625" s="135" t="s">
        <v>3195</v>
      </c>
      <c r="B1625" s="145" t="s">
        <v>3196</v>
      </c>
      <c r="C1625" s="150" t="s">
        <v>368</v>
      </c>
      <c r="D1625" s="177">
        <v>721.085693359375</v>
      </c>
      <c r="E1625" s="188">
        <v>721.085693359375</v>
      </c>
    </row>
    <row r="1626" spans="1:5" ht="30">
      <c r="A1626" s="135" t="s">
        <v>3197</v>
      </c>
      <c r="B1626" s="145" t="s">
        <v>3198</v>
      </c>
      <c r="C1626" s="150"/>
      <c r="D1626" s="142" t="s">
        <v>3068</v>
      </c>
      <c r="E1626" s="163" t="s">
        <v>3068</v>
      </c>
    </row>
    <row r="1627" spans="1:5" ht="30">
      <c r="A1627" s="135" t="s">
        <v>3199</v>
      </c>
      <c r="B1627" s="145" t="s">
        <v>3200</v>
      </c>
      <c r="C1627" s="150"/>
      <c r="D1627" s="142" t="s">
        <v>3071</v>
      </c>
      <c r="E1627" s="163" t="s">
        <v>3071</v>
      </c>
    </row>
    <row r="1628" spans="1:5" ht="30">
      <c r="A1628" s="135" t="s">
        <v>3201</v>
      </c>
      <c r="B1628" s="145" t="s">
        <v>3202</v>
      </c>
      <c r="C1628" s="150"/>
      <c r="D1628" s="142" t="s">
        <v>3074</v>
      </c>
      <c r="E1628" s="163" t="s">
        <v>3074</v>
      </c>
    </row>
    <row r="1629" spans="1:5" ht="30">
      <c r="A1629" s="135" t="s">
        <v>3203</v>
      </c>
      <c r="B1629" s="145" t="s">
        <v>3204</v>
      </c>
      <c r="C1629" s="150" t="s">
        <v>50</v>
      </c>
      <c r="D1629" s="174">
        <v>0</v>
      </c>
      <c r="E1629" s="185">
        <v>0</v>
      </c>
    </row>
    <row r="1630" spans="1:5" ht="30">
      <c r="A1630" s="135" t="s">
        <v>3205</v>
      </c>
      <c r="B1630" s="145" t="s">
        <v>3206</v>
      </c>
      <c r="C1630" s="150" t="s">
        <v>50</v>
      </c>
      <c r="D1630" s="174">
        <v>0</v>
      </c>
      <c r="E1630" s="185">
        <v>0</v>
      </c>
    </row>
    <row r="1631" spans="1:5" ht="30">
      <c r="A1631" s="135" t="s">
        <v>3207</v>
      </c>
      <c r="B1631" s="145" t="s">
        <v>3208</v>
      </c>
      <c r="C1631" s="150" t="s">
        <v>42</v>
      </c>
      <c r="D1631" s="172">
        <v>28.845623016357422</v>
      </c>
      <c r="E1631" s="183">
        <v>28.845623016357422</v>
      </c>
    </row>
    <row r="1632" spans="1:5" ht="30">
      <c r="A1632" s="135" t="s">
        <v>3209</v>
      </c>
      <c r="B1632" s="145" t="s">
        <v>3210</v>
      </c>
      <c r="C1632" s="150" t="s">
        <v>50</v>
      </c>
      <c r="D1632" s="172">
        <v>35.519878387451172</v>
      </c>
      <c r="E1632" s="183">
        <v>35.519878387451172</v>
      </c>
    </row>
    <row r="1633" spans="1:5" ht="30">
      <c r="A1633" s="135" t="s">
        <v>3211</v>
      </c>
      <c r="B1633" s="145" t="s">
        <v>3212</v>
      </c>
      <c r="C1633" s="150" t="s">
        <v>42</v>
      </c>
      <c r="D1633" s="177">
        <v>391.99771118164062</v>
      </c>
      <c r="E1633" s="188">
        <v>391.99771118164062</v>
      </c>
    </row>
    <row r="1634" spans="1:5" ht="30">
      <c r="A1634" s="135" t="s">
        <v>3213</v>
      </c>
      <c r="B1634" s="145" t="s">
        <v>3214</v>
      </c>
      <c r="C1634" s="150" t="s">
        <v>20</v>
      </c>
      <c r="D1634" s="177">
        <v>872.67864990234375</v>
      </c>
      <c r="E1634" s="188">
        <v>872.67864990234375</v>
      </c>
    </row>
    <row r="1635" spans="1:5" ht="30">
      <c r="A1635" s="135" t="s">
        <v>3215</v>
      </c>
      <c r="B1635" s="145" t="s">
        <v>3216</v>
      </c>
      <c r="C1635" s="150" t="s">
        <v>368</v>
      </c>
      <c r="D1635" s="173">
        <v>3203.5068359375</v>
      </c>
      <c r="E1635" s="184">
        <v>3203.5068359375</v>
      </c>
    </row>
    <row r="1636" spans="1:5" ht="30">
      <c r="A1636" s="135" t="s">
        <v>3217</v>
      </c>
      <c r="B1636" s="145" t="s">
        <v>3218</v>
      </c>
      <c r="C1636" s="150" t="s">
        <v>50</v>
      </c>
      <c r="D1636" s="172">
        <v>35.519878387451172</v>
      </c>
      <c r="E1636" s="183">
        <v>35.519878387451172</v>
      </c>
    </row>
    <row r="1637" spans="1:5" ht="30">
      <c r="A1637" s="135" t="s">
        <v>3219</v>
      </c>
      <c r="B1637" s="145" t="s">
        <v>3220</v>
      </c>
      <c r="C1637" s="150" t="s">
        <v>42</v>
      </c>
      <c r="D1637" s="177">
        <v>363.152099609375</v>
      </c>
      <c r="E1637" s="188">
        <v>363.152099609375</v>
      </c>
    </row>
    <row r="1638" spans="1:5" ht="30">
      <c r="A1638" s="135" t="s">
        <v>3221</v>
      </c>
      <c r="B1638" s="145" t="s">
        <v>3222</v>
      </c>
      <c r="C1638" s="150" t="s">
        <v>20</v>
      </c>
      <c r="D1638" s="177">
        <v>897.3087158203125</v>
      </c>
      <c r="E1638" s="188">
        <v>897.3087158203125</v>
      </c>
    </row>
    <row r="1639" spans="1:5" ht="30">
      <c r="A1639" s="135" t="s">
        <v>3223</v>
      </c>
      <c r="B1639" s="145" t="s">
        <v>3224</v>
      </c>
      <c r="C1639" s="150" t="s">
        <v>368</v>
      </c>
      <c r="D1639" s="173">
        <v>3135.367431640625</v>
      </c>
      <c r="E1639" s="184">
        <v>3135.367431640625</v>
      </c>
    </row>
    <row r="1640" spans="1:5" ht="30">
      <c r="A1640" s="135" t="s">
        <v>3225</v>
      </c>
      <c r="B1640" s="145" t="s">
        <v>3226</v>
      </c>
      <c r="C1640" s="150" t="s">
        <v>20</v>
      </c>
      <c r="D1640" s="172">
        <v>24.629999160766602</v>
      </c>
      <c r="E1640" s="183">
        <v>24.629999160766602</v>
      </c>
    </row>
    <row r="1641" spans="1:5" ht="30">
      <c r="A1641" s="135" t="s">
        <v>3227</v>
      </c>
      <c r="B1641" s="145" t="s">
        <v>3228</v>
      </c>
      <c r="C1641" s="150" t="s">
        <v>368</v>
      </c>
      <c r="D1641" s="177">
        <v>721.085693359375</v>
      </c>
      <c r="E1641" s="188">
        <v>721.085693359375</v>
      </c>
    </row>
    <row r="1642" spans="1:5" ht="45">
      <c r="A1642" s="135" t="s">
        <v>3229</v>
      </c>
      <c r="B1642" s="145" t="s">
        <v>3230</v>
      </c>
      <c r="C1642" s="150" t="s">
        <v>15</v>
      </c>
      <c r="D1642" s="173">
        <v>23445.560546875</v>
      </c>
      <c r="E1642" s="184">
        <v>23445.462890625</v>
      </c>
    </row>
    <row r="1643" spans="1:5" ht="45">
      <c r="A1643" s="135" t="s">
        <v>3231</v>
      </c>
      <c r="B1643" s="145" t="s">
        <v>3232</v>
      </c>
      <c r="C1643" s="150" t="s">
        <v>15</v>
      </c>
      <c r="D1643" s="173">
        <v>100764.671875</v>
      </c>
      <c r="E1643" s="184">
        <v>100763.59375</v>
      </c>
    </row>
    <row r="1644" spans="1:5" ht="30">
      <c r="A1644" s="135" t="s">
        <v>3233</v>
      </c>
      <c r="B1644" s="145" t="s">
        <v>3234</v>
      </c>
      <c r="C1644" s="150" t="s">
        <v>15</v>
      </c>
      <c r="D1644" s="173">
        <v>124210.234375</v>
      </c>
      <c r="E1644" s="184">
        <v>124209.0546875</v>
      </c>
    </row>
    <row r="1645" spans="1:5" ht="45">
      <c r="A1645" s="135" t="s">
        <v>3235</v>
      </c>
      <c r="B1645" s="145" t="s">
        <v>3236</v>
      </c>
      <c r="C1645" s="150" t="s">
        <v>45</v>
      </c>
      <c r="D1645" s="172">
        <v>23.26763916015625</v>
      </c>
      <c r="E1645" s="183">
        <v>23.267791748046875</v>
      </c>
    </row>
    <row r="1646" spans="1:5" ht="45">
      <c r="A1646" s="135" t="s">
        <v>3237</v>
      </c>
      <c r="B1646" s="145" t="s">
        <v>3238</v>
      </c>
      <c r="C1646" s="150" t="s">
        <v>42</v>
      </c>
      <c r="D1646" s="172">
        <v>96.093231201171875</v>
      </c>
      <c r="E1646" s="183">
        <v>96.090011596679688</v>
      </c>
    </row>
    <row r="1647" spans="1:5" ht="45">
      <c r="A1647" s="135" t="s">
        <v>3239</v>
      </c>
      <c r="B1647" s="145" t="s">
        <v>3240</v>
      </c>
      <c r="C1647" s="150" t="s">
        <v>42</v>
      </c>
      <c r="D1647" s="172">
        <v>52.120964050292969</v>
      </c>
      <c r="E1647" s="183">
        <v>52.120456695556641</v>
      </c>
    </row>
    <row r="1648" spans="1:5" ht="45">
      <c r="A1648" s="135" t="s">
        <v>3241</v>
      </c>
      <c r="B1648" s="145" t="s">
        <v>3242</v>
      </c>
      <c r="C1648" s="150" t="s">
        <v>42</v>
      </c>
      <c r="D1648" s="177">
        <v>122.53800201416016</v>
      </c>
      <c r="E1648" s="188">
        <v>122.53773498535156</v>
      </c>
    </row>
    <row r="1649" spans="1:5" ht="45">
      <c r="A1649" s="135" t="s">
        <v>3243</v>
      </c>
      <c r="B1649" s="145" t="s">
        <v>3244</v>
      </c>
      <c r="C1649" s="150" t="s">
        <v>42</v>
      </c>
      <c r="D1649" s="177">
        <v>123.86009216308594</v>
      </c>
      <c r="E1649" s="188">
        <v>123.85989379882812</v>
      </c>
    </row>
    <row r="1650" spans="1:5" ht="30">
      <c r="A1650" s="135" t="s">
        <v>3245</v>
      </c>
      <c r="B1650" s="145" t="s">
        <v>3246</v>
      </c>
      <c r="C1650" s="150" t="s">
        <v>45</v>
      </c>
      <c r="D1650" s="171">
        <v>4.8749513626098633</v>
      </c>
      <c r="E1650" s="182">
        <v>4.8749728202819824</v>
      </c>
    </row>
    <row r="1651" spans="1:5" ht="30">
      <c r="A1651" s="135" t="s">
        <v>3247</v>
      </c>
      <c r="B1651" s="145" t="s">
        <v>3248</v>
      </c>
      <c r="C1651" s="150" t="s">
        <v>45</v>
      </c>
      <c r="D1651" s="172">
        <v>12.161966323852539</v>
      </c>
      <c r="E1651" s="183">
        <v>12.162015914916992</v>
      </c>
    </row>
    <row r="1652" spans="1:5" ht="30">
      <c r="A1652" s="135" t="s">
        <v>3249</v>
      </c>
      <c r="B1652" s="145" t="s">
        <v>3250</v>
      </c>
      <c r="C1652" s="150" t="s">
        <v>45</v>
      </c>
      <c r="D1652" s="172">
        <v>13.875601768493652</v>
      </c>
      <c r="E1652" s="183">
        <v>13.875243186950684</v>
      </c>
    </row>
    <row r="1653" spans="1:5" ht="30">
      <c r="A1653" s="135" t="s">
        <v>3251</v>
      </c>
      <c r="B1653" s="145" t="s">
        <v>3252</v>
      </c>
      <c r="C1653" s="150" t="s">
        <v>45</v>
      </c>
      <c r="D1653" s="172">
        <v>68.236991882324219</v>
      </c>
      <c r="E1653" s="183">
        <v>68.237266540527344</v>
      </c>
    </row>
    <row r="1654" spans="1:5" ht="30">
      <c r="A1654" s="135" t="s">
        <v>3253</v>
      </c>
      <c r="B1654" s="145" t="s">
        <v>3254</v>
      </c>
      <c r="C1654" s="150" t="s">
        <v>45</v>
      </c>
      <c r="D1654" s="178">
        <v>0.82090467214584351</v>
      </c>
      <c r="E1654" s="189">
        <v>0.8209080696105957</v>
      </c>
    </row>
    <row r="1655" spans="1:5" ht="30">
      <c r="A1655" s="135" t="s">
        <v>3255</v>
      </c>
      <c r="B1655" s="145" t="s">
        <v>3256</v>
      </c>
      <c r="C1655" s="150" t="s">
        <v>45</v>
      </c>
      <c r="D1655" s="178">
        <v>2.9588853940367699E-2</v>
      </c>
      <c r="E1655" s="189">
        <v>2.9588978737592697E-2</v>
      </c>
    </row>
    <row r="1656" spans="1:5">
      <c r="A1656" s="135" t="s">
        <v>3257</v>
      </c>
      <c r="B1656" s="145" t="s">
        <v>3258</v>
      </c>
      <c r="C1656" s="150"/>
      <c r="D1656" s="142" t="s">
        <v>3259</v>
      </c>
      <c r="E1656" s="163" t="s">
        <v>3259</v>
      </c>
    </row>
    <row r="1657" spans="1:5" ht="30">
      <c r="A1657" s="135" t="s">
        <v>3260</v>
      </c>
      <c r="B1657" s="145" t="s">
        <v>3261</v>
      </c>
      <c r="C1657" s="150"/>
      <c r="D1657" s="142" t="s">
        <v>3259</v>
      </c>
      <c r="E1657" s="163" t="s">
        <v>3259</v>
      </c>
    </row>
    <row r="1658" spans="1:5" ht="30">
      <c r="A1658" s="135" t="s">
        <v>3262</v>
      </c>
      <c r="B1658" s="145" t="s">
        <v>3263</v>
      </c>
      <c r="C1658" s="150"/>
      <c r="D1658" s="171">
        <v>1</v>
      </c>
      <c r="E1658" s="182">
        <v>1</v>
      </c>
    </row>
    <row r="1659" spans="1:5" ht="30">
      <c r="A1659" s="135" t="s">
        <v>3264</v>
      </c>
      <c r="B1659" s="145" t="s">
        <v>734</v>
      </c>
      <c r="C1659" s="150"/>
      <c r="D1659" s="171">
        <v>1</v>
      </c>
      <c r="E1659" s="182">
        <v>1</v>
      </c>
    </row>
    <row r="1660" spans="1:5">
      <c r="A1660" s="135" t="s">
        <v>3265</v>
      </c>
      <c r="B1660" s="145" t="s">
        <v>3266</v>
      </c>
      <c r="C1660" s="150" t="s">
        <v>15</v>
      </c>
      <c r="D1660" s="173">
        <v>3251.0048828125</v>
      </c>
      <c r="E1660" s="184">
        <v>3251.0048828125</v>
      </c>
    </row>
    <row r="1661" spans="1:5">
      <c r="A1661" s="135" t="s">
        <v>3267</v>
      </c>
      <c r="B1661" s="145" t="s">
        <v>3268</v>
      </c>
      <c r="C1661" s="150" t="s">
        <v>15</v>
      </c>
      <c r="D1661" s="173">
        <v>3251.0048828125</v>
      </c>
      <c r="E1661" s="184">
        <v>3251.0048828125</v>
      </c>
    </row>
    <row r="1662" spans="1:5" ht="30">
      <c r="A1662" s="135" t="s">
        <v>3269</v>
      </c>
      <c r="B1662" s="145" t="s">
        <v>3270</v>
      </c>
      <c r="C1662" s="150" t="s">
        <v>15</v>
      </c>
      <c r="D1662" s="173">
        <v>3149.2275390625</v>
      </c>
      <c r="E1662" s="184">
        <v>3149.2275390625</v>
      </c>
    </row>
    <row r="1663" spans="1:5" ht="30">
      <c r="A1663" s="135" t="s">
        <v>3271</v>
      </c>
      <c r="B1663" s="145" t="s">
        <v>3272</v>
      </c>
      <c r="C1663" s="150" t="s">
        <v>20</v>
      </c>
      <c r="D1663" s="177">
        <v>510.9266357421875</v>
      </c>
      <c r="E1663" s="188">
        <v>510.9266357421875</v>
      </c>
    </row>
    <row r="1664" spans="1:5" ht="30">
      <c r="A1664" s="135" t="s">
        <v>3273</v>
      </c>
      <c r="B1664" s="145" t="s">
        <v>3274</v>
      </c>
      <c r="C1664" s="150" t="s">
        <v>50</v>
      </c>
      <c r="D1664" s="177">
        <v>159.12983703613281</v>
      </c>
      <c r="E1664" s="188">
        <v>159.12983703613281</v>
      </c>
    </row>
    <row r="1665" spans="1:5" ht="30">
      <c r="A1665" s="135" t="s">
        <v>3275</v>
      </c>
      <c r="B1665" s="145" t="s">
        <v>3276</v>
      </c>
      <c r="C1665" s="150" t="s">
        <v>50</v>
      </c>
      <c r="D1665" s="177">
        <v>159.12983703613281</v>
      </c>
      <c r="E1665" s="188">
        <v>159.12983703613281</v>
      </c>
    </row>
    <row r="1666" spans="1:5" ht="30">
      <c r="A1666" s="135" t="s">
        <v>3277</v>
      </c>
      <c r="B1666" s="145" t="s">
        <v>3278</v>
      </c>
      <c r="C1666" s="150" t="s">
        <v>45</v>
      </c>
      <c r="D1666" s="172">
        <v>79.449996948242188</v>
      </c>
      <c r="E1666" s="183">
        <v>79.449996948242188</v>
      </c>
    </row>
    <row r="1667" spans="1:5" ht="30">
      <c r="A1667" s="135" t="s">
        <v>3279</v>
      </c>
      <c r="B1667" s="145" t="s">
        <v>3280</v>
      </c>
      <c r="C1667" s="150" t="s">
        <v>45</v>
      </c>
      <c r="D1667" s="172">
        <v>79.45013427734375</v>
      </c>
      <c r="E1667" s="183">
        <v>79.45013427734375</v>
      </c>
    </row>
    <row r="1668" spans="1:5">
      <c r="A1668" s="135" t="s">
        <v>3281</v>
      </c>
      <c r="B1668" s="145" t="s">
        <v>728</v>
      </c>
      <c r="C1668" s="150"/>
      <c r="D1668" s="173">
        <v>3000.000244140625</v>
      </c>
      <c r="E1668" s="184">
        <v>3000.000244140625</v>
      </c>
    </row>
    <row r="1669" spans="1:5" ht="30">
      <c r="A1669" s="135" t="s">
        <v>3282</v>
      </c>
      <c r="B1669" s="145" t="s">
        <v>3283</v>
      </c>
      <c r="C1669" s="150" t="s">
        <v>15</v>
      </c>
      <c r="D1669" s="177">
        <v>101.77722930908203</v>
      </c>
      <c r="E1669" s="188">
        <v>101.77722930908203</v>
      </c>
    </row>
    <row r="1670" spans="1:5">
      <c r="A1670" s="135" t="s">
        <v>3284</v>
      </c>
      <c r="B1670" s="145" t="s">
        <v>732</v>
      </c>
      <c r="C1670" s="150" t="s">
        <v>45</v>
      </c>
      <c r="D1670" s="172">
        <v>96.869354248046875</v>
      </c>
      <c r="E1670" s="183">
        <v>96.869354248046875</v>
      </c>
    </row>
    <row r="1671" spans="1:5" ht="30">
      <c r="A1671" s="135" t="s">
        <v>3285</v>
      </c>
      <c r="B1671" s="145" t="s">
        <v>3286</v>
      </c>
      <c r="C1671" s="150" t="s">
        <v>15</v>
      </c>
      <c r="D1671" s="173">
        <v>3251.0048828125</v>
      </c>
      <c r="E1671" s="184">
        <v>3251.0048828125</v>
      </c>
    </row>
    <row r="1672" spans="1:5" ht="30">
      <c r="A1672" s="135" t="s">
        <v>3287</v>
      </c>
      <c r="B1672" s="145" t="s">
        <v>3288</v>
      </c>
      <c r="C1672" s="150" t="s">
        <v>45</v>
      </c>
      <c r="D1672" s="172">
        <v>74.400001525878906</v>
      </c>
      <c r="E1672" s="183">
        <v>74.400001525878906</v>
      </c>
    </row>
    <row r="1673" spans="1:5">
      <c r="A1673" s="135" t="s">
        <v>3289</v>
      </c>
      <c r="B1673" s="145" t="s">
        <v>3290</v>
      </c>
      <c r="C1673" s="150"/>
      <c r="D1673" s="142" t="s">
        <v>3259</v>
      </c>
      <c r="E1673" s="163" t="s">
        <v>3259</v>
      </c>
    </row>
    <row r="1674" spans="1:5" ht="30">
      <c r="A1674" s="135" t="s">
        <v>3291</v>
      </c>
      <c r="B1674" s="145" t="s">
        <v>3292</v>
      </c>
      <c r="C1674" s="150"/>
      <c r="D1674" s="142" t="s">
        <v>3259</v>
      </c>
      <c r="E1674" s="163" t="s">
        <v>3259</v>
      </c>
    </row>
    <row r="1675" spans="1:5" ht="30">
      <c r="A1675" s="135" t="s">
        <v>3293</v>
      </c>
      <c r="B1675" s="145" t="s">
        <v>3294</v>
      </c>
      <c r="C1675" s="150"/>
      <c r="D1675" s="171">
        <v>1</v>
      </c>
      <c r="E1675" s="182">
        <v>1</v>
      </c>
    </row>
    <row r="1676" spans="1:5" ht="30">
      <c r="A1676" s="135" t="s">
        <v>3295</v>
      </c>
      <c r="B1676" s="145" t="s">
        <v>766</v>
      </c>
      <c r="C1676" s="150"/>
      <c r="D1676" s="171">
        <v>1</v>
      </c>
      <c r="E1676" s="182">
        <v>1</v>
      </c>
    </row>
    <row r="1677" spans="1:5">
      <c r="A1677" s="135" t="s">
        <v>3296</v>
      </c>
      <c r="B1677" s="145" t="s">
        <v>3297</v>
      </c>
      <c r="C1677" s="150" t="s">
        <v>15</v>
      </c>
      <c r="D1677" s="173">
        <v>3251.0048828125</v>
      </c>
      <c r="E1677" s="184">
        <v>3251.0048828125</v>
      </c>
    </row>
    <row r="1678" spans="1:5">
      <c r="A1678" s="135" t="s">
        <v>3298</v>
      </c>
      <c r="B1678" s="145" t="s">
        <v>3299</v>
      </c>
      <c r="C1678" s="150" t="s">
        <v>15</v>
      </c>
      <c r="D1678" s="173">
        <v>3251.0048828125</v>
      </c>
      <c r="E1678" s="184">
        <v>3251.0048828125</v>
      </c>
    </row>
    <row r="1679" spans="1:5" ht="30">
      <c r="A1679" s="135" t="s">
        <v>3300</v>
      </c>
      <c r="B1679" s="145" t="s">
        <v>3301</v>
      </c>
      <c r="C1679" s="150" t="s">
        <v>15</v>
      </c>
      <c r="D1679" s="173">
        <v>3149.2275390625</v>
      </c>
      <c r="E1679" s="184">
        <v>3149.2275390625</v>
      </c>
    </row>
    <row r="1680" spans="1:5" ht="30">
      <c r="A1680" s="135" t="s">
        <v>3302</v>
      </c>
      <c r="B1680" s="145" t="s">
        <v>3303</v>
      </c>
      <c r="C1680" s="150" t="s">
        <v>20</v>
      </c>
      <c r="D1680" s="177">
        <v>510.9266357421875</v>
      </c>
      <c r="E1680" s="188">
        <v>510.9266357421875</v>
      </c>
    </row>
    <row r="1681" spans="1:5" ht="30">
      <c r="A1681" s="135" t="s">
        <v>3304</v>
      </c>
      <c r="B1681" s="145" t="s">
        <v>3305</v>
      </c>
      <c r="C1681" s="150" t="s">
        <v>50</v>
      </c>
      <c r="D1681" s="177">
        <v>159.12983703613281</v>
      </c>
      <c r="E1681" s="188">
        <v>159.12983703613281</v>
      </c>
    </row>
    <row r="1682" spans="1:5" ht="30">
      <c r="A1682" s="135" t="s">
        <v>3306</v>
      </c>
      <c r="B1682" s="145" t="s">
        <v>3307</v>
      </c>
      <c r="C1682" s="150" t="s">
        <v>50</v>
      </c>
      <c r="D1682" s="177">
        <v>159.12983703613281</v>
      </c>
      <c r="E1682" s="188">
        <v>159.12983703613281</v>
      </c>
    </row>
    <row r="1683" spans="1:5" ht="30">
      <c r="A1683" s="135" t="s">
        <v>3308</v>
      </c>
      <c r="B1683" s="145" t="s">
        <v>3309</v>
      </c>
      <c r="C1683" s="150" t="s">
        <v>45</v>
      </c>
      <c r="D1683" s="172">
        <v>79.449996948242188</v>
      </c>
      <c r="E1683" s="183">
        <v>79.449996948242188</v>
      </c>
    </row>
    <row r="1684" spans="1:5" ht="30">
      <c r="A1684" s="135" t="s">
        <v>3310</v>
      </c>
      <c r="B1684" s="145" t="s">
        <v>3311</v>
      </c>
      <c r="C1684" s="150" t="s">
        <v>45</v>
      </c>
      <c r="D1684" s="172">
        <v>79.45013427734375</v>
      </c>
      <c r="E1684" s="183">
        <v>79.45013427734375</v>
      </c>
    </row>
    <row r="1685" spans="1:5">
      <c r="A1685" s="135" t="s">
        <v>3312</v>
      </c>
      <c r="B1685" s="145" t="s">
        <v>760</v>
      </c>
      <c r="C1685" s="150"/>
      <c r="D1685" s="173">
        <v>3000.000244140625</v>
      </c>
      <c r="E1685" s="184">
        <v>3000.000244140625</v>
      </c>
    </row>
    <row r="1686" spans="1:5" ht="30">
      <c r="A1686" s="135" t="s">
        <v>3313</v>
      </c>
      <c r="B1686" s="145" t="s">
        <v>3314</v>
      </c>
      <c r="C1686" s="150" t="s">
        <v>15</v>
      </c>
      <c r="D1686" s="177">
        <v>101.77722930908203</v>
      </c>
      <c r="E1686" s="188">
        <v>101.77722930908203</v>
      </c>
    </row>
    <row r="1687" spans="1:5">
      <c r="A1687" s="135" t="s">
        <v>3315</v>
      </c>
      <c r="B1687" s="145" t="s">
        <v>764</v>
      </c>
      <c r="C1687" s="150" t="s">
        <v>45</v>
      </c>
      <c r="D1687" s="172">
        <v>96.869354248046875</v>
      </c>
      <c r="E1687" s="183">
        <v>96.869354248046875</v>
      </c>
    </row>
    <row r="1688" spans="1:5" ht="30">
      <c r="A1688" s="135" t="s">
        <v>3316</v>
      </c>
      <c r="B1688" s="145" t="s">
        <v>3317</v>
      </c>
      <c r="C1688" s="150" t="s">
        <v>15</v>
      </c>
      <c r="D1688" s="173">
        <v>3251.0048828125</v>
      </c>
      <c r="E1688" s="184">
        <v>3251.0048828125</v>
      </c>
    </row>
    <row r="1689" spans="1:5" ht="30">
      <c r="A1689" s="135" t="s">
        <v>3318</v>
      </c>
      <c r="B1689" s="145" t="s">
        <v>3319</v>
      </c>
      <c r="C1689" s="150" t="s">
        <v>45</v>
      </c>
      <c r="D1689" s="172">
        <v>74.400001525878906</v>
      </c>
      <c r="E1689" s="183">
        <v>74.400001525878906</v>
      </c>
    </row>
    <row r="1690" spans="1:5" ht="30">
      <c r="A1690" s="135" t="s">
        <v>3320</v>
      </c>
      <c r="B1690" s="145" t="s">
        <v>3321</v>
      </c>
      <c r="C1690" s="150" t="s">
        <v>50</v>
      </c>
      <c r="D1690" s="171">
        <v>1.0114452838897705</v>
      </c>
      <c r="E1690" s="182">
        <v>1.0114452838897705</v>
      </c>
    </row>
    <row r="1691" spans="1:5" ht="30">
      <c r="A1691" s="135" t="s">
        <v>3322</v>
      </c>
      <c r="B1691" s="145" t="s">
        <v>3323</v>
      </c>
      <c r="C1691" s="150" t="s">
        <v>42</v>
      </c>
      <c r="D1691" s="172">
        <v>99.924362182617188</v>
      </c>
      <c r="E1691" s="183">
        <v>99.924362182617188</v>
      </c>
    </row>
    <row r="1692" spans="1:5" ht="30">
      <c r="A1692" s="135" t="s">
        <v>3324</v>
      </c>
      <c r="B1692" s="145" t="s">
        <v>3325</v>
      </c>
      <c r="C1692" s="150" t="s">
        <v>15</v>
      </c>
      <c r="D1692" s="173">
        <v>12460.615234375</v>
      </c>
      <c r="E1692" s="184">
        <v>12460.615234375</v>
      </c>
    </row>
    <row r="1693" spans="1:5" ht="30">
      <c r="A1693" s="135" t="s">
        <v>3326</v>
      </c>
      <c r="B1693" s="145" t="s">
        <v>3327</v>
      </c>
      <c r="C1693" s="150" t="s">
        <v>42</v>
      </c>
      <c r="D1693" s="172">
        <v>12.521956443786621</v>
      </c>
      <c r="E1693" s="183">
        <v>12.521956443786621</v>
      </c>
    </row>
    <row r="1694" spans="1:5" ht="30">
      <c r="A1694" s="135" t="s">
        <v>3328</v>
      </c>
      <c r="B1694" s="145" t="s">
        <v>3329</v>
      </c>
      <c r="C1694" s="150" t="s">
        <v>42</v>
      </c>
      <c r="D1694" s="172">
        <v>37.923797607421875</v>
      </c>
      <c r="E1694" s="183">
        <v>37.923797607421875</v>
      </c>
    </row>
    <row r="1695" spans="1:5" ht="30">
      <c r="A1695" s="135" t="s">
        <v>3330</v>
      </c>
      <c r="B1695" s="145" t="s">
        <v>3331</v>
      </c>
      <c r="C1695" s="150" t="s">
        <v>1699</v>
      </c>
      <c r="D1695" s="176">
        <v>1870.695556640625</v>
      </c>
      <c r="E1695" s="187">
        <v>1870.695556640625</v>
      </c>
    </row>
    <row r="1696" spans="1:5" ht="30">
      <c r="A1696" s="135" t="s">
        <v>3332</v>
      </c>
      <c r="B1696" s="145" t="s">
        <v>3333</v>
      </c>
      <c r="C1696" s="150" t="s">
        <v>50</v>
      </c>
      <c r="D1696" s="174">
        <v>0</v>
      </c>
      <c r="E1696" s="185">
        <v>0</v>
      </c>
    </row>
    <row r="1697" spans="1:5" ht="30">
      <c r="A1697" s="135" t="s">
        <v>3334</v>
      </c>
      <c r="B1697" s="145" t="s">
        <v>3335</v>
      </c>
      <c r="C1697" s="150" t="s">
        <v>39</v>
      </c>
      <c r="D1697" s="174">
        <v>0</v>
      </c>
      <c r="E1697" s="185">
        <v>0</v>
      </c>
    </row>
    <row r="1698" spans="1:5" ht="30">
      <c r="A1698" s="135" t="s">
        <v>3336</v>
      </c>
      <c r="B1698" s="145" t="s">
        <v>3337</v>
      </c>
      <c r="C1698" s="150" t="s">
        <v>39</v>
      </c>
      <c r="D1698" s="174">
        <v>0</v>
      </c>
      <c r="E1698" s="185">
        <v>0</v>
      </c>
    </row>
    <row r="1699" spans="1:5" ht="30">
      <c r="A1699" s="135" t="s">
        <v>3338</v>
      </c>
      <c r="B1699" s="145" t="s">
        <v>3339</v>
      </c>
      <c r="C1699" s="150" t="s">
        <v>39</v>
      </c>
      <c r="D1699" s="174">
        <v>0</v>
      </c>
      <c r="E1699" s="185">
        <v>0</v>
      </c>
    </row>
    <row r="1700" spans="1:5" ht="30">
      <c r="A1700" s="135" t="s">
        <v>3340</v>
      </c>
      <c r="B1700" s="145" t="s">
        <v>3341</v>
      </c>
      <c r="C1700" s="150" t="s">
        <v>39</v>
      </c>
      <c r="D1700" s="174">
        <v>0</v>
      </c>
      <c r="E1700" s="185">
        <v>0</v>
      </c>
    </row>
    <row r="1701" spans="1:5" ht="30">
      <c r="A1701" s="135" t="s">
        <v>3342</v>
      </c>
      <c r="B1701" s="145" t="s">
        <v>3343</v>
      </c>
      <c r="C1701" s="150" t="s">
        <v>1712</v>
      </c>
      <c r="D1701" s="174">
        <v>0</v>
      </c>
      <c r="E1701" s="185">
        <v>0</v>
      </c>
    </row>
    <row r="1702" spans="1:5" ht="30">
      <c r="A1702" s="135" t="s">
        <v>3344</v>
      </c>
      <c r="B1702" s="145" t="s">
        <v>3345</v>
      </c>
      <c r="C1702" s="150" t="s">
        <v>1712</v>
      </c>
      <c r="D1702" s="174">
        <v>0</v>
      </c>
      <c r="E1702" s="185">
        <v>0</v>
      </c>
    </row>
    <row r="1703" spans="1:5" ht="30">
      <c r="A1703" s="135" t="s">
        <v>3346</v>
      </c>
      <c r="B1703" s="145" t="s">
        <v>3347</v>
      </c>
      <c r="C1703" s="150" t="s">
        <v>1383</v>
      </c>
      <c r="D1703" s="174">
        <v>0</v>
      </c>
      <c r="E1703" s="185">
        <v>0</v>
      </c>
    </row>
    <row r="1704" spans="1:5" ht="30">
      <c r="A1704" s="135" t="s">
        <v>789</v>
      </c>
      <c r="B1704" s="145" t="s">
        <v>790</v>
      </c>
      <c r="C1704" s="150"/>
      <c r="D1704" s="178">
        <v>0.5</v>
      </c>
      <c r="E1704" s="189">
        <v>0.5</v>
      </c>
    </row>
    <row r="1705" spans="1:5" ht="30">
      <c r="A1705" s="135" t="s">
        <v>791</v>
      </c>
      <c r="B1705" s="145" t="s">
        <v>792</v>
      </c>
      <c r="C1705" s="150"/>
      <c r="D1705" s="178">
        <v>0.5</v>
      </c>
      <c r="E1705" s="189">
        <v>0.5</v>
      </c>
    </row>
    <row r="1706" spans="1:5" ht="30">
      <c r="A1706" s="135" t="s">
        <v>3348</v>
      </c>
      <c r="B1706" s="145" t="s">
        <v>3349</v>
      </c>
      <c r="C1706" s="150"/>
      <c r="D1706" s="178">
        <v>0.67636489868164063</v>
      </c>
      <c r="E1706" s="189">
        <v>0.67636650800704956</v>
      </c>
    </row>
    <row r="1707" spans="1:5" ht="30">
      <c r="A1707" s="135" t="s">
        <v>3350</v>
      </c>
      <c r="B1707" s="145" t="s">
        <v>3351</v>
      </c>
      <c r="C1707" s="150"/>
      <c r="D1707" s="178">
        <v>0.32363516092300415</v>
      </c>
      <c r="E1707" s="189">
        <v>0.32363355159759521</v>
      </c>
    </row>
    <row r="1708" spans="1:5" ht="30">
      <c r="A1708" s="135" t="s">
        <v>793</v>
      </c>
      <c r="B1708" s="145" t="s">
        <v>794</v>
      </c>
      <c r="C1708" s="150"/>
      <c r="D1708" s="178">
        <v>0.5</v>
      </c>
      <c r="E1708" s="189">
        <v>0.5</v>
      </c>
    </row>
    <row r="1709" spans="1:5" ht="30">
      <c r="A1709" s="135" t="s">
        <v>795</v>
      </c>
      <c r="B1709" s="145" t="s">
        <v>796</v>
      </c>
      <c r="C1709" s="150"/>
      <c r="D1709" s="178">
        <v>0.5</v>
      </c>
      <c r="E1709" s="189">
        <v>0.5</v>
      </c>
    </row>
    <row r="1710" spans="1:5" ht="30">
      <c r="A1710" s="135" t="s">
        <v>3352</v>
      </c>
      <c r="B1710" s="145" t="s">
        <v>3353</v>
      </c>
      <c r="C1710" s="150"/>
      <c r="D1710" s="178">
        <v>3.2500721514225006E-2</v>
      </c>
      <c r="E1710" s="189">
        <v>3.2500721514225006E-2</v>
      </c>
    </row>
    <row r="1711" spans="1:5" ht="30">
      <c r="A1711" s="135" t="s">
        <v>3354</v>
      </c>
      <c r="B1711" s="145" t="s">
        <v>3355</v>
      </c>
      <c r="C1711" s="150"/>
      <c r="D1711" s="178">
        <v>0.9674992561340332</v>
      </c>
      <c r="E1711" s="189">
        <v>0.9674992561340332</v>
      </c>
    </row>
    <row r="1712" spans="1:5" ht="30">
      <c r="A1712" s="135" t="s">
        <v>797</v>
      </c>
      <c r="B1712" s="145" t="s">
        <v>798</v>
      </c>
      <c r="C1712" s="150"/>
      <c r="D1712" s="178">
        <v>0.81818181276321411</v>
      </c>
      <c r="E1712" s="189">
        <v>0.81818181276321411</v>
      </c>
    </row>
    <row r="1713" spans="1:5" ht="30">
      <c r="A1713" s="135" t="s">
        <v>799</v>
      </c>
      <c r="B1713" s="145" t="s">
        <v>800</v>
      </c>
      <c r="C1713" s="150"/>
      <c r="D1713" s="178">
        <v>0.18181818723678589</v>
      </c>
      <c r="E1713" s="189">
        <v>0.18181818723678589</v>
      </c>
    </row>
    <row r="1714" spans="1:5" ht="30">
      <c r="A1714" s="135" t="s">
        <v>3356</v>
      </c>
      <c r="B1714" s="145" t="s">
        <v>3357</v>
      </c>
      <c r="C1714" s="150"/>
      <c r="D1714" s="178">
        <v>7.7690921723842621E-2</v>
      </c>
      <c r="E1714" s="189">
        <v>7.7690921723842621E-2</v>
      </c>
    </row>
    <row r="1715" spans="1:5" ht="30">
      <c r="A1715" s="135" t="s">
        <v>3358</v>
      </c>
      <c r="B1715" s="145" t="s">
        <v>3359</v>
      </c>
      <c r="C1715" s="150"/>
      <c r="D1715" s="178">
        <v>0.92230910062789917</v>
      </c>
      <c r="E1715" s="189">
        <v>0.92230910062789917</v>
      </c>
    </row>
    <row r="1716" spans="1:5" ht="30">
      <c r="A1716" s="135" t="s">
        <v>801</v>
      </c>
      <c r="B1716" s="145" t="s">
        <v>802</v>
      </c>
      <c r="C1716" s="150"/>
      <c r="D1716" s="178">
        <v>0.5</v>
      </c>
      <c r="E1716" s="189">
        <v>0.5</v>
      </c>
    </row>
    <row r="1717" spans="1:5" ht="30">
      <c r="A1717" s="135" t="s">
        <v>803</v>
      </c>
      <c r="B1717" s="145" t="s">
        <v>804</v>
      </c>
      <c r="C1717" s="150"/>
      <c r="D1717" s="178">
        <v>0.5</v>
      </c>
      <c r="E1717" s="189">
        <v>0.5</v>
      </c>
    </row>
    <row r="1718" spans="1:5" ht="30">
      <c r="A1718" s="135" t="s">
        <v>3360</v>
      </c>
      <c r="B1718" s="145" t="s">
        <v>3361</v>
      </c>
      <c r="C1718" s="150"/>
      <c r="D1718" s="178">
        <v>0.94871985912322998</v>
      </c>
      <c r="E1718" s="189">
        <v>0.94871985912322998</v>
      </c>
    </row>
    <row r="1719" spans="1:5" ht="30">
      <c r="A1719" s="135" t="s">
        <v>3362</v>
      </c>
      <c r="B1719" s="145" t="s">
        <v>3363</v>
      </c>
      <c r="C1719" s="150"/>
      <c r="D1719" s="178">
        <v>5.1280096173286438E-2</v>
      </c>
      <c r="E1719" s="189">
        <v>5.1280096173286438E-2</v>
      </c>
    </row>
    <row r="1720" spans="1:5" ht="30">
      <c r="A1720" s="135" t="s">
        <v>805</v>
      </c>
      <c r="B1720" s="145" t="s">
        <v>806</v>
      </c>
      <c r="C1720" s="150"/>
      <c r="D1720" s="178">
        <v>0.16363637149333954</v>
      </c>
      <c r="E1720" s="189">
        <v>0.16363637149333954</v>
      </c>
    </row>
    <row r="1721" spans="1:5" ht="30">
      <c r="A1721" s="135" t="s">
        <v>807</v>
      </c>
      <c r="B1721" s="145" t="s">
        <v>808</v>
      </c>
      <c r="C1721" s="150"/>
      <c r="D1721" s="178">
        <v>9.9999986588954926E-2</v>
      </c>
      <c r="E1721" s="189">
        <v>9.9999986588954926E-2</v>
      </c>
    </row>
    <row r="1722" spans="1:5" ht="30">
      <c r="A1722" s="135" t="s">
        <v>809</v>
      </c>
      <c r="B1722" s="145" t="s">
        <v>810</v>
      </c>
      <c r="C1722" s="150"/>
      <c r="D1722" s="178">
        <v>0.73636364936828613</v>
      </c>
      <c r="E1722" s="189">
        <v>0.73636364936828613</v>
      </c>
    </row>
    <row r="1723" spans="1:5" ht="30">
      <c r="A1723" s="135" t="s">
        <v>3364</v>
      </c>
      <c r="B1723" s="145" t="s">
        <v>3365</v>
      </c>
      <c r="C1723" s="150"/>
      <c r="D1723" s="178">
        <v>0.93553417921066284</v>
      </c>
      <c r="E1723" s="189">
        <v>0.93553417921066284</v>
      </c>
    </row>
    <row r="1724" spans="1:5" ht="30">
      <c r="A1724" s="135" t="s">
        <v>3366</v>
      </c>
      <c r="B1724" s="145" t="s">
        <v>3367</v>
      </c>
      <c r="C1724" s="150"/>
      <c r="D1724" s="179">
        <v>3.4606678633863908E-10</v>
      </c>
      <c r="E1724" s="190">
        <v>3.4606678633863908E-10</v>
      </c>
    </row>
    <row r="1725" spans="1:5" ht="30">
      <c r="A1725" s="135" t="s">
        <v>3368</v>
      </c>
      <c r="B1725" s="145" t="s">
        <v>3369</v>
      </c>
      <c r="C1725" s="150"/>
      <c r="D1725" s="178">
        <v>6.4465783536434174E-2</v>
      </c>
      <c r="E1725" s="189">
        <v>6.4465783536434174E-2</v>
      </c>
    </row>
    <row r="1726" spans="1:5" ht="30">
      <c r="A1726" s="135" t="s">
        <v>811</v>
      </c>
      <c r="B1726" s="145" t="s">
        <v>812</v>
      </c>
      <c r="C1726" s="150"/>
      <c r="D1726" s="178">
        <v>0.5</v>
      </c>
      <c r="E1726" s="189">
        <v>0.5</v>
      </c>
    </row>
    <row r="1727" spans="1:5" ht="30">
      <c r="A1727" s="135" t="s">
        <v>813</v>
      </c>
      <c r="B1727" s="145" t="s">
        <v>814</v>
      </c>
      <c r="C1727" s="150"/>
      <c r="D1727" s="178">
        <v>0.5</v>
      </c>
      <c r="E1727" s="189">
        <v>0.5</v>
      </c>
    </row>
    <row r="1728" spans="1:5" ht="30">
      <c r="A1728" s="135" t="s">
        <v>3370</v>
      </c>
      <c r="B1728" s="145" t="s">
        <v>3371</v>
      </c>
      <c r="C1728" s="150"/>
      <c r="D1728" s="178">
        <v>0.96256875991821289</v>
      </c>
      <c r="E1728" s="189">
        <v>0.96256875991821289</v>
      </c>
    </row>
    <row r="1729" spans="1:5" ht="30">
      <c r="A1729" s="135" t="s">
        <v>3372</v>
      </c>
      <c r="B1729" s="145" t="s">
        <v>3373</v>
      </c>
      <c r="C1729" s="150"/>
      <c r="D1729" s="178">
        <v>3.7431187927722931E-2</v>
      </c>
      <c r="E1729" s="189">
        <v>3.7431187927722931E-2</v>
      </c>
    </row>
    <row r="1730" spans="1:5" ht="30">
      <c r="A1730" s="135" t="s">
        <v>815</v>
      </c>
      <c r="B1730" s="145" t="s">
        <v>816</v>
      </c>
      <c r="C1730" s="150"/>
      <c r="D1730" s="178">
        <v>0.5</v>
      </c>
      <c r="E1730" s="189">
        <v>0.5</v>
      </c>
    </row>
    <row r="1731" spans="1:5" ht="30">
      <c r="A1731" s="135" t="s">
        <v>817</v>
      </c>
      <c r="B1731" s="145" t="s">
        <v>818</v>
      </c>
      <c r="C1731" s="150"/>
      <c r="D1731" s="178">
        <v>0.5</v>
      </c>
      <c r="E1731" s="189">
        <v>0.5</v>
      </c>
    </row>
    <row r="1732" spans="1:5" ht="30">
      <c r="A1732" s="135" t="s">
        <v>3374</v>
      </c>
      <c r="B1732" s="145" t="s">
        <v>3375</v>
      </c>
      <c r="C1732" s="150"/>
      <c r="D1732" s="178">
        <v>0.96210163831710815</v>
      </c>
      <c r="E1732" s="189">
        <v>0.96210163831710815</v>
      </c>
    </row>
    <row r="1733" spans="1:5" ht="30">
      <c r="A1733" s="135" t="s">
        <v>3376</v>
      </c>
      <c r="B1733" s="145" t="s">
        <v>3377</v>
      </c>
      <c r="C1733" s="150"/>
      <c r="D1733" s="178">
        <v>3.7898402661085129E-2</v>
      </c>
      <c r="E1733" s="189">
        <v>3.7898402661085129E-2</v>
      </c>
    </row>
    <row r="1734" spans="1:5" ht="30">
      <c r="A1734" s="135" t="s">
        <v>819</v>
      </c>
      <c r="B1734" s="145" t="s">
        <v>820</v>
      </c>
      <c r="C1734" s="150"/>
      <c r="D1734" s="178">
        <v>0.5</v>
      </c>
      <c r="E1734" s="189">
        <v>0.5</v>
      </c>
    </row>
    <row r="1735" spans="1:5" ht="30">
      <c r="A1735" s="135" t="s">
        <v>821</v>
      </c>
      <c r="B1735" s="145" t="s">
        <v>822</v>
      </c>
      <c r="C1735" s="150"/>
      <c r="D1735" s="178">
        <v>0.5</v>
      </c>
      <c r="E1735" s="189">
        <v>0.5</v>
      </c>
    </row>
    <row r="1736" spans="1:5" ht="30">
      <c r="A1736" s="135" t="s">
        <v>3378</v>
      </c>
      <c r="B1736" s="145" t="s">
        <v>3379</v>
      </c>
      <c r="C1736" s="150"/>
      <c r="D1736" s="178">
        <v>0.96859925985336304</v>
      </c>
      <c r="E1736" s="189">
        <v>0.96859925985336304</v>
      </c>
    </row>
    <row r="1737" spans="1:5" ht="30">
      <c r="A1737" s="135" t="s">
        <v>3380</v>
      </c>
      <c r="B1737" s="145" t="s">
        <v>3381</v>
      </c>
      <c r="C1737" s="150"/>
      <c r="D1737" s="178">
        <v>3.1400762498378754E-2</v>
      </c>
      <c r="E1737" s="189">
        <v>3.1400762498378754E-2</v>
      </c>
    </row>
    <row r="1738" spans="1:5" ht="30">
      <c r="A1738" s="135" t="s">
        <v>823</v>
      </c>
      <c r="B1738" s="145" t="s">
        <v>824</v>
      </c>
      <c r="C1738" s="150"/>
      <c r="D1738" s="178">
        <v>0.5</v>
      </c>
      <c r="E1738" s="189">
        <v>0.5</v>
      </c>
    </row>
    <row r="1739" spans="1:5" ht="30">
      <c r="A1739" s="135" t="s">
        <v>825</v>
      </c>
      <c r="B1739" s="145" t="s">
        <v>826</v>
      </c>
      <c r="C1739" s="150"/>
      <c r="D1739" s="178">
        <v>0.5</v>
      </c>
      <c r="E1739" s="189">
        <v>0.5</v>
      </c>
    </row>
    <row r="1740" spans="1:5" ht="30">
      <c r="A1740" s="135" t="s">
        <v>3382</v>
      </c>
      <c r="B1740" s="145" t="s">
        <v>3383</v>
      </c>
      <c r="C1740" s="150"/>
      <c r="D1740" s="178">
        <v>0.94248932600021362</v>
      </c>
      <c r="E1740" s="189">
        <v>0.94248932600021362</v>
      </c>
    </row>
    <row r="1741" spans="1:5" ht="30">
      <c r="A1741" s="135" t="s">
        <v>3384</v>
      </c>
      <c r="B1741" s="145" t="s">
        <v>3385</v>
      </c>
      <c r="C1741" s="150"/>
      <c r="D1741" s="178">
        <v>5.75106181204319E-2</v>
      </c>
      <c r="E1741" s="189">
        <v>5.75106181204319E-2</v>
      </c>
    </row>
    <row r="1742" spans="1:5" ht="30">
      <c r="A1742" s="135" t="s">
        <v>827</v>
      </c>
      <c r="B1742" s="145" t="s">
        <v>828</v>
      </c>
      <c r="C1742" s="150"/>
      <c r="D1742" s="178">
        <v>0.5</v>
      </c>
      <c r="E1742" s="189">
        <v>0.5</v>
      </c>
    </row>
    <row r="1743" spans="1:5" ht="30">
      <c r="A1743" s="135" t="s">
        <v>829</v>
      </c>
      <c r="B1743" s="145" t="s">
        <v>830</v>
      </c>
      <c r="C1743" s="150"/>
      <c r="D1743" s="178">
        <v>0.5</v>
      </c>
      <c r="E1743" s="189">
        <v>0.5</v>
      </c>
    </row>
    <row r="1744" spans="1:5" ht="30">
      <c r="A1744" s="135" t="s">
        <v>3386</v>
      </c>
      <c r="B1744" s="145" t="s">
        <v>3387</v>
      </c>
      <c r="C1744" s="150"/>
      <c r="D1744" s="178">
        <v>0.25691419839859009</v>
      </c>
      <c r="E1744" s="189">
        <v>0.25691419839859009</v>
      </c>
    </row>
    <row r="1745" spans="1:5" ht="30">
      <c r="A1745" s="135" t="s">
        <v>3388</v>
      </c>
      <c r="B1745" s="145" t="s">
        <v>3389</v>
      </c>
      <c r="C1745" s="150"/>
      <c r="D1745" s="178">
        <v>0.74308586120605469</v>
      </c>
      <c r="E1745" s="189">
        <v>0.74308586120605469</v>
      </c>
    </row>
    <row r="1746" spans="1:5" ht="30">
      <c r="A1746" s="135" t="s">
        <v>831</v>
      </c>
      <c r="B1746" s="145" t="s">
        <v>832</v>
      </c>
      <c r="C1746" s="150"/>
      <c r="D1746" s="178">
        <v>0.5</v>
      </c>
      <c r="E1746" s="189">
        <v>0.5</v>
      </c>
    </row>
    <row r="1747" spans="1:5" ht="30">
      <c r="A1747" s="135" t="s">
        <v>833</v>
      </c>
      <c r="B1747" s="145" t="s">
        <v>834</v>
      </c>
      <c r="C1747" s="150"/>
      <c r="D1747" s="178">
        <v>0.5</v>
      </c>
      <c r="E1747" s="189">
        <v>0.5</v>
      </c>
    </row>
    <row r="1748" spans="1:5" ht="30">
      <c r="A1748" s="135" t="s">
        <v>3390</v>
      </c>
      <c r="B1748" s="145" t="s">
        <v>3391</v>
      </c>
      <c r="C1748" s="150"/>
      <c r="D1748" s="178">
        <v>0.5</v>
      </c>
      <c r="E1748" s="189">
        <v>0.5</v>
      </c>
    </row>
    <row r="1749" spans="1:5" ht="30">
      <c r="A1749" s="135" t="s">
        <v>3392</v>
      </c>
      <c r="B1749" s="145" t="s">
        <v>3393</v>
      </c>
      <c r="C1749" s="150"/>
      <c r="D1749" s="178">
        <v>0.5</v>
      </c>
      <c r="E1749" s="189">
        <v>0.5</v>
      </c>
    </row>
    <row r="1750" spans="1:5" ht="30">
      <c r="A1750" s="135" t="s">
        <v>835</v>
      </c>
      <c r="B1750" s="145" t="s">
        <v>836</v>
      </c>
      <c r="C1750" s="150"/>
      <c r="D1750" s="178">
        <v>0.5</v>
      </c>
      <c r="E1750" s="189">
        <v>0.5</v>
      </c>
    </row>
    <row r="1751" spans="1:5" ht="30">
      <c r="A1751" s="135" t="s">
        <v>837</v>
      </c>
      <c r="B1751" s="145" t="s">
        <v>838</v>
      </c>
      <c r="C1751" s="150"/>
      <c r="D1751" s="178">
        <v>0.5</v>
      </c>
      <c r="E1751" s="189">
        <v>0.5</v>
      </c>
    </row>
    <row r="1752" spans="1:5" ht="30">
      <c r="A1752" s="135" t="s">
        <v>3394</v>
      </c>
      <c r="B1752" s="145" t="s">
        <v>3395</v>
      </c>
      <c r="C1752" s="150"/>
      <c r="D1752" s="178">
        <v>0.5</v>
      </c>
      <c r="E1752" s="189">
        <v>0.5</v>
      </c>
    </row>
    <row r="1753" spans="1:5" ht="30">
      <c r="A1753" s="135" t="s">
        <v>3396</v>
      </c>
      <c r="B1753" s="145" t="s">
        <v>3397</v>
      </c>
      <c r="C1753" s="150"/>
      <c r="D1753" s="178">
        <v>0.5</v>
      </c>
      <c r="E1753" s="189">
        <v>0.5</v>
      </c>
    </row>
    <row r="1754" spans="1:5" ht="30">
      <c r="A1754" s="135" t="s">
        <v>839</v>
      </c>
      <c r="B1754" s="145" t="s">
        <v>840</v>
      </c>
      <c r="C1754" s="150"/>
      <c r="D1754" s="178">
        <v>0.5</v>
      </c>
      <c r="E1754" s="189">
        <v>0.5</v>
      </c>
    </row>
    <row r="1755" spans="1:5" ht="30">
      <c r="A1755" s="135" t="s">
        <v>841</v>
      </c>
      <c r="B1755" s="145" t="s">
        <v>842</v>
      </c>
      <c r="C1755" s="150"/>
      <c r="D1755" s="178">
        <v>0.5</v>
      </c>
      <c r="E1755" s="189">
        <v>0.5</v>
      </c>
    </row>
    <row r="1756" spans="1:5" ht="30">
      <c r="A1756" s="135" t="s">
        <v>3398</v>
      </c>
      <c r="B1756" s="145" t="s">
        <v>3399</v>
      </c>
      <c r="C1756" s="150"/>
      <c r="D1756" s="178">
        <v>0.5</v>
      </c>
      <c r="E1756" s="189">
        <v>0.5</v>
      </c>
    </row>
    <row r="1757" spans="1:5" ht="30">
      <c r="A1757" s="135" t="s">
        <v>3400</v>
      </c>
      <c r="B1757" s="145" t="s">
        <v>3401</v>
      </c>
      <c r="C1757" s="150"/>
      <c r="D1757" s="178">
        <v>0.5</v>
      </c>
      <c r="E1757" s="189">
        <v>0.5</v>
      </c>
    </row>
    <row r="1758" spans="1:5" ht="30">
      <c r="A1758" s="135" t="s">
        <v>843</v>
      </c>
      <c r="B1758" s="145" t="s">
        <v>844</v>
      </c>
      <c r="C1758" s="150"/>
      <c r="D1758" s="178">
        <v>0.5</v>
      </c>
      <c r="E1758" s="189">
        <v>0.5</v>
      </c>
    </row>
    <row r="1759" spans="1:5" ht="30">
      <c r="A1759" s="135" t="s">
        <v>845</v>
      </c>
      <c r="B1759" s="145" t="s">
        <v>846</v>
      </c>
      <c r="C1759" s="150"/>
      <c r="D1759" s="178">
        <v>0.5</v>
      </c>
      <c r="E1759" s="189">
        <v>0.5</v>
      </c>
    </row>
    <row r="1760" spans="1:5" ht="30">
      <c r="A1760" s="135" t="s">
        <v>3402</v>
      </c>
      <c r="B1760" s="145" t="s">
        <v>3403</v>
      </c>
      <c r="C1760" s="150"/>
      <c r="D1760" s="178">
        <v>0.18965540826320648</v>
      </c>
      <c r="E1760" s="189">
        <v>0.18965540826320648</v>
      </c>
    </row>
    <row r="1761" spans="1:5" ht="30">
      <c r="A1761" s="135" t="s">
        <v>3404</v>
      </c>
      <c r="B1761" s="145" t="s">
        <v>3405</v>
      </c>
      <c r="C1761" s="150"/>
      <c r="D1761" s="178">
        <v>0.81034457683563232</v>
      </c>
      <c r="E1761" s="189">
        <v>0.81034457683563232</v>
      </c>
    </row>
    <row r="1762" spans="1:5" ht="30">
      <c r="A1762" s="135" t="s">
        <v>847</v>
      </c>
      <c r="B1762" s="145" t="s">
        <v>848</v>
      </c>
      <c r="C1762" s="150"/>
      <c r="D1762" s="178">
        <v>0.50000005960464478</v>
      </c>
      <c r="E1762" s="189">
        <v>0.50000005960464478</v>
      </c>
    </row>
    <row r="1763" spans="1:5" ht="30">
      <c r="A1763" s="135" t="s">
        <v>849</v>
      </c>
      <c r="B1763" s="145" t="s">
        <v>850</v>
      </c>
      <c r="C1763" s="150"/>
      <c r="D1763" s="178">
        <v>0.49999994039535522</v>
      </c>
      <c r="E1763" s="189">
        <v>0.49999994039535522</v>
      </c>
    </row>
    <row r="1764" spans="1:5" ht="30">
      <c r="A1764" s="135" t="s">
        <v>3406</v>
      </c>
      <c r="B1764" s="145" t="s">
        <v>3407</v>
      </c>
      <c r="C1764" s="150"/>
      <c r="D1764" s="178">
        <v>9.8503611981868744E-2</v>
      </c>
      <c r="E1764" s="189">
        <v>9.8503611981868744E-2</v>
      </c>
    </row>
    <row r="1765" spans="1:5" ht="30">
      <c r="A1765" s="135" t="s">
        <v>3408</v>
      </c>
      <c r="B1765" s="145" t="s">
        <v>3409</v>
      </c>
      <c r="C1765" s="150"/>
      <c r="D1765" s="178">
        <v>0.90149641036987305</v>
      </c>
      <c r="E1765" s="189">
        <v>0.90149641036987305</v>
      </c>
    </row>
    <row r="1766" spans="1:5" ht="30">
      <c r="A1766" s="135" t="s">
        <v>851</v>
      </c>
      <c r="B1766" s="145" t="s">
        <v>852</v>
      </c>
      <c r="C1766" s="150"/>
      <c r="D1766" s="178">
        <v>0.5</v>
      </c>
      <c r="E1766" s="189">
        <v>0.5</v>
      </c>
    </row>
    <row r="1767" spans="1:5" ht="30">
      <c r="A1767" s="135" t="s">
        <v>853</v>
      </c>
      <c r="B1767" s="145" t="s">
        <v>854</v>
      </c>
      <c r="C1767" s="150"/>
      <c r="D1767" s="178">
        <v>0.5</v>
      </c>
      <c r="E1767" s="189">
        <v>0.5</v>
      </c>
    </row>
    <row r="1768" spans="1:5" ht="30">
      <c r="A1768" s="135" t="s">
        <v>3410</v>
      </c>
      <c r="B1768" s="145" t="s">
        <v>3411</v>
      </c>
      <c r="C1768" s="150"/>
      <c r="D1768" s="178">
        <v>0.37713924050331116</v>
      </c>
      <c r="E1768" s="189">
        <v>0.37713924050331116</v>
      </c>
    </row>
    <row r="1769" spans="1:5" ht="30">
      <c r="A1769" s="135" t="s">
        <v>3412</v>
      </c>
      <c r="B1769" s="145" t="s">
        <v>3413</v>
      </c>
      <c r="C1769" s="150"/>
      <c r="D1769" s="178">
        <v>0.62286067008972168</v>
      </c>
      <c r="E1769" s="189">
        <v>0.62286067008972168</v>
      </c>
    </row>
    <row r="1770" spans="1:5" ht="30">
      <c r="A1770" s="135" t="s">
        <v>855</v>
      </c>
      <c r="B1770" s="145" t="s">
        <v>856</v>
      </c>
      <c r="C1770" s="150"/>
      <c r="D1770" s="178">
        <v>0.5</v>
      </c>
      <c r="E1770" s="189">
        <v>0.5</v>
      </c>
    </row>
    <row r="1771" spans="1:5" ht="30">
      <c r="A1771" s="135" t="s">
        <v>857</v>
      </c>
      <c r="B1771" s="145" t="s">
        <v>858</v>
      </c>
      <c r="C1771" s="150"/>
      <c r="D1771" s="178">
        <v>0.5</v>
      </c>
      <c r="E1771" s="189">
        <v>0.5</v>
      </c>
    </row>
    <row r="1772" spans="1:5" ht="30">
      <c r="A1772" s="135" t="s">
        <v>3414</v>
      </c>
      <c r="B1772" s="145" t="s">
        <v>3415</v>
      </c>
      <c r="C1772" s="150"/>
      <c r="D1772" s="178">
        <v>0.5</v>
      </c>
      <c r="E1772" s="189">
        <v>0.5</v>
      </c>
    </row>
    <row r="1773" spans="1:5" ht="30">
      <c r="A1773" s="135" t="s">
        <v>3416</v>
      </c>
      <c r="B1773" s="145" t="s">
        <v>3417</v>
      </c>
      <c r="C1773" s="150"/>
      <c r="D1773" s="178">
        <v>0.5</v>
      </c>
      <c r="E1773" s="189">
        <v>0.5</v>
      </c>
    </row>
    <row r="1774" spans="1:5" ht="30">
      <c r="A1774" s="135" t="s">
        <v>859</v>
      </c>
      <c r="B1774" s="145" t="s">
        <v>860</v>
      </c>
      <c r="C1774" s="150"/>
      <c r="D1774" s="178">
        <v>0.5</v>
      </c>
      <c r="E1774" s="189">
        <v>0.5</v>
      </c>
    </row>
    <row r="1775" spans="1:5" ht="30">
      <c r="A1775" s="135" t="s">
        <v>861</v>
      </c>
      <c r="B1775" s="145" t="s">
        <v>862</v>
      </c>
      <c r="C1775" s="150"/>
      <c r="D1775" s="178">
        <v>0.5</v>
      </c>
      <c r="E1775" s="189">
        <v>0.5</v>
      </c>
    </row>
    <row r="1776" spans="1:5" ht="30">
      <c r="A1776" s="135" t="s">
        <v>3418</v>
      </c>
      <c r="B1776" s="145" t="s">
        <v>3419</v>
      </c>
      <c r="C1776" s="150"/>
      <c r="D1776" s="178">
        <v>0.5</v>
      </c>
      <c r="E1776" s="189">
        <v>0.5</v>
      </c>
    </row>
    <row r="1777" spans="1:5" ht="30">
      <c r="A1777" s="135" t="s">
        <v>3420</v>
      </c>
      <c r="B1777" s="145" t="s">
        <v>3421</v>
      </c>
      <c r="C1777" s="150"/>
      <c r="D1777" s="178">
        <v>0.5</v>
      </c>
      <c r="E1777" s="189">
        <v>0.5</v>
      </c>
    </row>
    <row r="1778" spans="1:5" ht="30">
      <c r="A1778" s="135" t="s">
        <v>863</v>
      </c>
      <c r="B1778" s="145" t="s">
        <v>864</v>
      </c>
      <c r="C1778" s="150"/>
      <c r="D1778" s="178">
        <v>0.5</v>
      </c>
      <c r="E1778" s="189">
        <v>0.5</v>
      </c>
    </row>
    <row r="1779" spans="1:5" ht="30">
      <c r="A1779" s="135" t="s">
        <v>865</v>
      </c>
      <c r="B1779" s="145" t="s">
        <v>866</v>
      </c>
      <c r="C1779" s="150"/>
      <c r="D1779" s="178">
        <v>0.5</v>
      </c>
      <c r="E1779" s="189">
        <v>0.5</v>
      </c>
    </row>
    <row r="1780" spans="1:5" ht="30">
      <c r="A1780" s="135" t="s">
        <v>3422</v>
      </c>
      <c r="B1780" s="145" t="s">
        <v>3423</v>
      </c>
      <c r="C1780" s="150"/>
      <c r="D1780" s="178">
        <v>0.5</v>
      </c>
      <c r="E1780" s="189">
        <v>0.5</v>
      </c>
    </row>
    <row r="1781" spans="1:5" ht="30">
      <c r="A1781" s="135" t="s">
        <v>3424</v>
      </c>
      <c r="B1781" s="145" t="s">
        <v>3425</v>
      </c>
      <c r="C1781" s="150"/>
      <c r="D1781" s="178">
        <v>0.5</v>
      </c>
      <c r="E1781" s="189">
        <v>0.5</v>
      </c>
    </row>
    <row r="1782" spans="1:5" ht="30">
      <c r="A1782" s="135" t="s">
        <v>867</v>
      </c>
      <c r="B1782" s="145" t="s">
        <v>868</v>
      </c>
      <c r="C1782" s="150"/>
      <c r="D1782" s="178">
        <v>0.5</v>
      </c>
      <c r="E1782" s="189">
        <v>0.5</v>
      </c>
    </row>
    <row r="1783" spans="1:5" ht="30">
      <c r="A1783" s="135" t="s">
        <v>869</v>
      </c>
      <c r="B1783" s="145" t="s">
        <v>870</v>
      </c>
      <c r="C1783" s="150"/>
      <c r="D1783" s="178">
        <v>0.5</v>
      </c>
      <c r="E1783" s="189">
        <v>0.5</v>
      </c>
    </row>
    <row r="1784" spans="1:5" ht="30">
      <c r="A1784" s="135" t="s">
        <v>3426</v>
      </c>
      <c r="B1784" s="145" t="s">
        <v>3427</v>
      </c>
      <c r="C1784" s="150"/>
      <c r="D1784" s="178">
        <v>0.9982612133026123</v>
      </c>
      <c r="E1784" s="189">
        <v>0.9982612133026123</v>
      </c>
    </row>
    <row r="1785" spans="1:5" ht="30">
      <c r="A1785" s="135" t="s">
        <v>3428</v>
      </c>
      <c r="B1785" s="145" t="s">
        <v>3429</v>
      </c>
      <c r="C1785" s="150"/>
      <c r="D1785" s="180">
        <v>1.7387684201821685E-3</v>
      </c>
      <c r="E1785" s="191">
        <v>1.7387684201821685E-3</v>
      </c>
    </row>
    <row r="1786" spans="1:5" ht="30">
      <c r="A1786" s="135" t="s">
        <v>871</v>
      </c>
      <c r="B1786" s="145" t="s">
        <v>872</v>
      </c>
      <c r="C1786" s="150"/>
      <c r="D1786" s="178">
        <v>0.3333333432674408</v>
      </c>
      <c r="E1786" s="189">
        <v>0.3333333432674408</v>
      </c>
    </row>
    <row r="1787" spans="1:5" ht="30">
      <c r="A1787" s="135" t="s">
        <v>873</v>
      </c>
      <c r="B1787" s="145" t="s">
        <v>874</v>
      </c>
      <c r="C1787" s="150"/>
      <c r="D1787" s="178">
        <v>0.33333331346511841</v>
      </c>
      <c r="E1787" s="189">
        <v>0.33333331346511841</v>
      </c>
    </row>
    <row r="1788" spans="1:5" ht="30">
      <c r="A1788" s="135" t="s">
        <v>875</v>
      </c>
      <c r="B1788" s="145" t="s">
        <v>876</v>
      </c>
      <c r="C1788" s="150"/>
      <c r="D1788" s="178">
        <v>0.3333333432674408</v>
      </c>
      <c r="E1788" s="189">
        <v>0.3333333432674408</v>
      </c>
    </row>
    <row r="1789" spans="1:5" ht="30">
      <c r="A1789" s="135" t="s">
        <v>3430</v>
      </c>
      <c r="B1789" s="145" t="s">
        <v>3431</v>
      </c>
      <c r="C1789" s="150"/>
      <c r="D1789" s="178">
        <v>0.21181768178939819</v>
      </c>
      <c r="E1789" s="189">
        <v>0.21181768178939819</v>
      </c>
    </row>
    <row r="1790" spans="1:5" ht="30">
      <c r="A1790" s="135" t="s">
        <v>3432</v>
      </c>
      <c r="B1790" s="145" t="s">
        <v>3433</v>
      </c>
      <c r="C1790" s="150"/>
      <c r="D1790" s="178">
        <v>0.22633707523345947</v>
      </c>
      <c r="E1790" s="189">
        <v>0.22633707523345947</v>
      </c>
    </row>
    <row r="1791" spans="1:5" ht="30">
      <c r="A1791" s="135" t="s">
        <v>3434</v>
      </c>
      <c r="B1791" s="145" t="s">
        <v>3435</v>
      </c>
      <c r="C1791" s="150"/>
      <c r="D1791" s="178">
        <v>0.56184530258178711</v>
      </c>
      <c r="E1791" s="189">
        <v>0.56184530258178711</v>
      </c>
    </row>
    <row r="1792" spans="1:5" ht="30">
      <c r="A1792" s="135" t="s">
        <v>3436</v>
      </c>
      <c r="B1792" s="145" t="s">
        <v>3437</v>
      </c>
      <c r="C1792" s="150"/>
      <c r="D1792" s="142" t="s">
        <v>1637</v>
      </c>
      <c r="E1792" s="163" t="s">
        <v>1637</v>
      </c>
    </row>
    <row r="1793" spans="1:5" ht="30">
      <c r="A1793" s="135" t="s">
        <v>3438</v>
      </c>
      <c r="B1793" s="145" t="s">
        <v>3439</v>
      </c>
      <c r="C1793" s="150" t="s">
        <v>42</v>
      </c>
      <c r="D1793" s="177">
        <v>156.04684448242187</v>
      </c>
      <c r="E1793" s="188">
        <v>156.04127502441406</v>
      </c>
    </row>
    <row r="1794" spans="1:5" ht="45">
      <c r="A1794" s="135" t="s">
        <v>3440</v>
      </c>
      <c r="B1794" s="145" t="s">
        <v>3441</v>
      </c>
      <c r="C1794" s="150" t="s">
        <v>42</v>
      </c>
      <c r="D1794" s="172">
        <v>52.644771575927734</v>
      </c>
      <c r="E1794" s="183">
        <v>52.644264221191406</v>
      </c>
    </row>
    <row r="1795" spans="1:5" ht="45">
      <c r="A1795" s="135" t="s">
        <v>3442</v>
      </c>
      <c r="B1795" s="145" t="s">
        <v>3443</v>
      </c>
      <c r="C1795" s="150" t="s">
        <v>42</v>
      </c>
      <c r="D1795" s="177">
        <v>144.87013244628906</v>
      </c>
      <c r="E1795" s="188">
        <v>144.869873046875</v>
      </c>
    </row>
    <row r="1796" spans="1:5" ht="30">
      <c r="A1796" s="135" t="s">
        <v>3444</v>
      </c>
      <c r="B1796" s="145" t="s">
        <v>3445</v>
      </c>
      <c r="C1796" s="150" t="s">
        <v>2478</v>
      </c>
      <c r="D1796" s="173">
        <v>7443.81298828125</v>
      </c>
      <c r="E1796" s="184">
        <v>7443.78076171875</v>
      </c>
    </row>
    <row r="1797" spans="1:5" ht="30">
      <c r="A1797" s="135" t="s">
        <v>3446</v>
      </c>
      <c r="B1797" s="145" t="s">
        <v>3447</v>
      </c>
      <c r="C1797" s="150" t="s">
        <v>45</v>
      </c>
      <c r="D1797" s="171">
        <v>4.8749513626098633</v>
      </c>
      <c r="E1797" s="182">
        <v>4.8749728202819824</v>
      </c>
    </row>
    <row r="1798" spans="1:5" ht="30">
      <c r="A1798" s="135" t="s">
        <v>3448</v>
      </c>
      <c r="B1798" s="145" t="s">
        <v>3449</v>
      </c>
      <c r="C1798" s="150" t="s">
        <v>45</v>
      </c>
      <c r="D1798" s="172">
        <v>12.161965370178223</v>
      </c>
      <c r="E1798" s="183">
        <v>12.162015914916992</v>
      </c>
    </row>
    <row r="1799" spans="1:5" ht="30">
      <c r="A1799" s="135" t="s">
        <v>3450</v>
      </c>
      <c r="B1799" s="145" t="s">
        <v>3451</v>
      </c>
      <c r="C1799" s="150" t="s">
        <v>45</v>
      </c>
      <c r="D1799" s="172">
        <v>13.875600814819336</v>
      </c>
      <c r="E1799" s="183">
        <v>13.875243186950684</v>
      </c>
    </row>
    <row r="1800" spans="1:5" ht="30">
      <c r="A1800" s="135" t="s">
        <v>3452</v>
      </c>
      <c r="B1800" s="145" t="s">
        <v>3453</v>
      </c>
      <c r="C1800" s="150" t="s">
        <v>45</v>
      </c>
      <c r="D1800" s="172">
        <v>68.236991882324219</v>
      </c>
      <c r="E1800" s="183">
        <v>68.237266540527344</v>
      </c>
    </row>
    <row r="1801" spans="1:5" ht="30">
      <c r="A1801" s="135" t="s">
        <v>3454</v>
      </c>
      <c r="B1801" s="145" t="s">
        <v>3455</v>
      </c>
      <c r="C1801" s="150" t="s">
        <v>45</v>
      </c>
      <c r="D1801" s="178">
        <v>0.82090467214584351</v>
      </c>
      <c r="E1801" s="189">
        <v>0.8209080696105957</v>
      </c>
    </row>
    <row r="1802" spans="1:5" ht="30">
      <c r="A1802" s="135" t="s">
        <v>3456</v>
      </c>
      <c r="B1802" s="145" t="s">
        <v>3457</v>
      </c>
      <c r="C1802" s="150" t="s">
        <v>45</v>
      </c>
      <c r="D1802" s="178">
        <v>2.9588852077722549E-2</v>
      </c>
      <c r="E1802" s="189">
        <v>2.9588978737592697E-2</v>
      </c>
    </row>
    <row r="1803" spans="1:5" ht="45">
      <c r="A1803" s="135" t="s">
        <v>3458</v>
      </c>
      <c r="B1803" s="145" t="s">
        <v>3459</v>
      </c>
      <c r="C1803" s="150" t="s">
        <v>94</v>
      </c>
      <c r="D1803" s="177">
        <v>329.615966796875</v>
      </c>
      <c r="E1803" s="188">
        <v>329.61599731445312</v>
      </c>
    </row>
    <row r="1804" spans="1:5" ht="45">
      <c r="A1804" s="135" t="s">
        <v>3460</v>
      </c>
      <c r="B1804" s="145" t="s">
        <v>3461</v>
      </c>
      <c r="C1804" s="150" t="s">
        <v>97</v>
      </c>
      <c r="D1804" s="177">
        <v>959.98046875</v>
      </c>
      <c r="E1804" s="188">
        <v>959.9808349609375</v>
      </c>
    </row>
    <row r="1805" spans="1:5" ht="45">
      <c r="A1805" s="135" t="s">
        <v>3462</v>
      </c>
      <c r="B1805" s="145" t="s">
        <v>3463</v>
      </c>
      <c r="C1805" s="150"/>
      <c r="D1805" s="177">
        <v>335.873291015625</v>
      </c>
      <c r="E1805" s="188">
        <v>335.8734130859375</v>
      </c>
    </row>
    <row r="1806" spans="1:5" ht="30">
      <c r="A1806" s="135" t="s">
        <v>3464</v>
      </c>
      <c r="B1806" s="145" t="s">
        <v>3465</v>
      </c>
      <c r="C1806" s="150" t="s">
        <v>20</v>
      </c>
      <c r="D1806" s="178">
        <v>2.8603503480553627E-2</v>
      </c>
      <c r="E1806" s="189">
        <v>2.8603503480553627E-2</v>
      </c>
    </row>
    <row r="1807" spans="1:5" ht="45">
      <c r="A1807" s="135" t="s">
        <v>3466</v>
      </c>
      <c r="B1807" s="145" t="s">
        <v>3467</v>
      </c>
      <c r="C1807" s="150" t="s">
        <v>94</v>
      </c>
      <c r="D1807" s="171">
        <v>8.5838699340820312</v>
      </c>
      <c r="E1807" s="182">
        <v>8.5839052200317383</v>
      </c>
    </row>
    <row r="1808" spans="1:5" ht="45">
      <c r="A1808" s="135" t="s">
        <v>3468</v>
      </c>
      <c r="B1808" s="145" t="s">
        <v>3469</v>
      </c>
      <c r="C1808" s="150" t="s">
        <v>97</v>
      </c>
      <c r="D1808" s="172">
        <v>24.999837875366211</v>
      </c>
      <c r="E1808" s="183">
        <v>24.999946594238281</v>
      </c>
    </row>
    <row r="1809" spans="1:5" ht="30">
      <c r="A1809" s="135" t="s">
        <v>3470</v>
      </c>
      <c r="B1809" s="145" t="s">
        <v>3471</v>
      </c>
      <c r="C1809" s="150"/>
      <c r="D1809" s="174">
        <v>0</v>
      </c>
      <c r="E1809" s="185">
        <v>0</v>
      </c>
    </row>
    <row r="1810" spans="1:5" ht="30">
      <c r="A1810" s="135" t="s">
        <v>3472</v>
      </c>
      <c r="B1810" s="145" t="s">
        <v>3473</v>
      </c>
      <c r="C1810" s="150" t="s">
        <v>2504</v>
      </c>
      <c r="D1810" s="174">
        <v>0</v>
      </c>
      <c r="E1810" s="185">
        <v>0</v>
      </c>
    </row>
    <row r="1811" spans="1:5" ht="30">
      <c r="A1811" s="135" t="s">
        <v>3474</v>
      </c>
      <c r="B1811" s="145" t="s">
        <v>3475</v>
      </c>
      <c r="C1811" s="150" t="s">
        <v>2504</v>
      </c>
      <c r="D1811" s="174">
        <v>0</v>
      </c>
      <c r="E1811" s="185">
        <v>0</v>
      </c>
    </row>
    <row r="1812" spans="1:5" ht="30">
      <c r="A1812" s="135" t="s">
        <v>3476</v>
      </c>
      <c r="B1812" s="145" t="s">
        <v>3477</v>
      </c>
      <c r="C1812" s="150" t="s">
        <v>45</v>
      </c>
      <c r="D1812" s="171">
        <v>6</v>
      </c>
      <c r="E1812" s="182">
        <v>6</v>
      </c>
    </row>
    <row r="1813" spans="1:5" ht="45">
      <c r="A1813" s="135" t="s">
        <v>3478</v>
      </c>
      <c r="B1813" s="145" t="s">
        <v>3479</v>
      </c>
      <c r="C1813" s="150" t="s">
        <v>45</v>
      </c>
      <c r="D1813" s="171">
        <v>4.8749513626098633</v>
      </c>
      <c r="E1813" s="182">
        <v>4.8749728202819824</v>
      </c>
    </row>
    <row r="1814" spans="1:5" ht="30">
      <c r="A1814" s="135" t="s">
        <v>3480</v>
      </c>
      <c r="B1814" s="145" t="s">
        <v>3481</v>
      </c>
      <c r="C1814" s="150" t="s">
        <v>45</v>
      </c>
      <c r="D1814" s="172">
        <v>13.875600814819336</v>
      </c>
      <c r="E1814" s="183">
        <v>13.875243186950684</v>
      </c>
    </row>
    <row r="1815" spans="1:5" ht="30">
      <c r="A1815" s="135" t="s">
        <v>3482</v>
      </c>
      <c r="B1815" s="145" t="s">
        <v>3483</v>
      </c>
      <c r="C1815" s="150" t="s">
        <v>2504</v>
      </c>
      <c r="D1815" s="174">
        <v>0</v>
      </c>
      <c r="E1815" s="185">
        <v>0</v>
      </c>
    </row>
    <row r="1816" spans="1:5" ht="45">
      <c r="A1816" s="135" t="s">
        <v>3484</v>
      </c>
      <c r="B1816" s="145" t="s">
        <v>3485</v>
      </c>
      <c r="C1816" s="150"/>
      <c r="D1816" s="174">
        <v>0</v>
      </c>
      <c r="E1816" s="185">
        <v>0</v>
      </c>
    </row>
    <row r="1817" spans="1:5" ht="45">
      <c r="A1817" s="135" t="s">
        <v>3486</v>
      </c>
      <c r="B1817" s="145" t="s">
        <v>3487</v>
      </c>
      <c r="C1817" s="150"/>
      <c r="D1817" s="174">
        <v>0</v>
      </c>
      <c r="E1817" s="185">
        <v>0</v>
      </c>
    </row>
    <row r="1818" spans="1:5" ht="45">
      <c r="A1818" s="135" t="s">
        <v>3488</v>
      </c>
      <c r="B1818" s="145" t="s">
        <v>3489</v>
      </c>
      <c r="C1818" s="150"/>
      <c r="D1818" s="174">
        <v>0</v>
      </c>
      <c r="E1818" s="185">
        <v>0</v>
      </c>
    </row>
    <row r="1819" spans="1:5" ht="45">
      <c r="A1819" s="135" t="s">
        <v>3490</v>
      </c>
      <c r="B1819" s="145" t="s">
        <v>3491</v>
      </c>
      <c r="C1819" s="150"/>
      <c r="D1819" s="174">
        <v>0</v>
      </c>
      <c r="E1819" s="185">
        <v>0</v>
      </c>
    </row>
    <row r="1820" spans="1:5" ht="30">
      <c r="A1820" s="135" t="s">
        <v>3492</v>
      </c>
      <c r="B1820" s="145" t="s">
        <v>3493</v>
      </c>
      <c r="C1820" s="150" t="s">
        <v>2504</v>
      </c>
      <c r="D1820" s="174">
        <v>0</v>
      </c>
      <c r="E1820" s="185">
        <v>0</v>
      </c>
    </row>
    <row r="1821" spans="1:5" ht="45">
      <c r="A1821" s="135" t="s">
        <v>3494</v>
      </c>
      <c r="B1821" s="145" t="s">
        <v>3495</v>
      </c>
      <c r="C1821" s="150" t="s">
        <v>2513</v>
      </c>
      <c r="D1821" s="174">
        <v>0</v>
      </c>
      <c r="E1821" s="185">
        <v>0</v>
      </c>
    </row>
    <row r="1822" spans="1:5" ht="45">
      <c r="A1822" s="135" t="s">
        <v>3496</v>
      </c>
      <c r="B1822" s="145" t="s">
        <v>3497</v>
      </c>
      <c r="C1822" s="150" t="s">
        <v>2519</v>
      </c>
      <c r="D1822" s="174">
        <v>0</v>
      </c>
      <c r="E1822" s="185">
        <v>0</v>
      </c>
    </row>
    <row r="1823" spans="1:5" ht="45">
      <c r="A1823" s="135" t="s">
        <v>3498</v>
      </c>
      <c r="B1823" s="145" t="s">
        <v>3499</v>
      </c>
      <c r="C1823" s="150" t="s">
        <v>2519</v>
      </c>
      <c r="D1823" s="174">
        <v>0</v>
      </c>
      <c r="E1823" s="185">
        <v>0</v>
      </c>
    </row>
    <row r="1824" spans="1:5" ht="45">
      <c r="A1824" s="135" t="s">
        <v>3500</v>
      </c>
      <c r="B1824" s="145" t="s">
        <v>3501</v>
      </c>
      <c r="C1824" s="150" t="s">
        <v>2516</v>
      </c>
      <c r="D1824" s="174">
        <v>0</v>
      </c>
      <c r="E1824" s="185">
        <v>0</v>
      </c>
    </row>
    <row r="1825" spans="1:5" ht="30">
      <c r="A1825" s="135" t="s">
        <v>3502</v>
      </c>
      <c r="B1825" s="145" t="s">
        <v>3503</v>
      </c>
      <c r="C1825" s="150" t="s">
        <v>2504</v>
      </c>
      <c r="D1825" s="174">
        <v>0</v>
      </c>
      <c r="E1825" s="185">
        <v>0</v>
      </c>
    </row>
    <row r="1826" spans="1:5" ht="45">
      <c r="A1826" s="135" t="s">
        <v>3504</v>
      </c>
      <c r="B1826" s="145" t="s">
        <v>3505</v>
      </c>
      <c r="C1826" s="150" t="s">
        <v>2513</v>
      </c>
      <c r="D1826" s="174">
        <v>0</v>
      </c>
      <c r="E1826" s="185">
        <v>0</v>
      </c>
    </row>
    <row r="1827" spans="1:5" ht="45">
      <c r="A1827" s="135" t="s">
        <v>3506</v>
      </c>
      <c r="B1827" s="145" t="s">
        <v>3507</v>
      </c>
      <c r="C1827" s="150" t="s">
        <v>2519</v>
      </c>
      <c r="D1827" s="174">
        <v>0</v>
      </c>
      <c r="E1827" s="185">
        <v>0</v>
      </c>
    </row>
    <row r="1828" spans="1:5" ht="45">
      <c r="A1828" s="135" t="s">
        <v>3508</v>
      </c>
      <c r="B1828" s="145" t="s">
        <v>3509</v>
      </c>
      <c r="C1828" s="150" t="s">
        <v>2519</v>
      </c>
      <c r="D1828" s="174">
        <v>0</v>
      </c>
      <c r="E1828" s="185">
        <v>0</v>
      </c>
    </row>
    <row r="1829" spans="1:5" ht="45">
      <c r="A1829" s="135" t="s">
        <v>3510</v>
      </c>
      <c r="B1829" s="145" t="s">
        <v>3511</v>
      </c>
      <c r="C1829" s="150" t="s">
        <v>2516</v>
      </c>
      <c r="D1829" s="174">
        <v>0</v>
      </c>
      <c r="E1829" s="185">
        <v>0</v>
      </c>
    </row>
    <row r="1830" spans="1:5" ht="30">
      <c r="A1830" s="135" t="s">
        <v>3512</v>
      </c>
      <c r="B1830" s="145" t="s">
        <v>3513</v>
      </c>
      <c r="C1830" s="150"/>
      <c r="D1830" s="142" t="s">
        <v>1637</v>
      </c>
      <c r="E1830" s="163" t="s">
        <v>1637</v>
      </c>
    </row>
    <row r="1831" spans="1:5" ht="45">
      <c r="A1831" s="135" t="s">
        <v>3514</v>
      </c>
      <c r="B1831" s="145" t="s">
        <v>3515</v>
      </c>
      <c r="C1831" s="150" t="s">
        <v>20</v>
      </c>
      <c r="D1831" s="177">
        <v>909.35516357421875</v>
      </c>
      <c r="E1831" s="188">
        <v>909.35516357421875</v>
      </c>
    </row>
    <row r="1832" spans="1:5" ht="45">
      <c r="A1832" s="135" t="s">
        <v>3516</v>
      </c>
      <c r="B1832" s="145" t="s">
        <v>3517</v>
      </c>
      <c r="C1832" s="150" t="s">
        <v>50</v>
      </c>
      <c r="D1832" s="177">
        <v>163.21598815917969</v>
      </c>
      <c r="E1832" s="188">
        <v>163.21598815917969</v>
      </c>
    </row>
    <row r="1833" spans="1:5" ht="45">
      <c r="A1833" s="135" t="s">
        <v>3518</v>
      </c>
      <c r="B1833" s="145" t="s">
        <v>3519</v>
      </c>
      <c r="C1833" s="150" t="s">
        <v>368</v>
      </c>
      <c r="D1833" s="173">
        <v>3121.445068359375</v>
      </c>
      <c r="E1833" s="184">
        <v>3121.445068359375</v>
      </c>
    </row>
    <row r="1834" spans="1:5" ht="45">
      <c r="A1834" s="135" t="s">
        <v>3520</v>
      </c>
      <c r="B1834" s="145" t="s">
        <v>3521</v>
      </c>
      <c r="C1834" s="150" t="s">
        <v>42</v>
      </c>
      <c r="D1834" s="177">
        <v>446.47921752929687</v>
      </c>
      <c r="E1834" s="188">
        <v>446.47921752929687</v>
      </c>
    </row>
    <row r="1835" spans="1:5" ht="45">
      <c r="A1835" s="135" t="s">
        <v>3522</v>
      </c>
      <c r="B1835" s="145" t="s">
        <v>3523</v>
      </c>
      <c r="C1835" s="150" t="s">
        <v>20</v>
      </c>
      <c r="D1835" s="177">
        <v>909.35516357421875</v>
      </c>
      <c r="E1835" s="188">
        <v>909.35516357421875</v>
      </c>
    </row>
    <row r="1836" spans="1:5" ht="45">
      <c r="A1836" s="135" t="s">
        <v>3524</v>
      </c>
      <c r="B1836" s="145" t="s">
        <v>3525</v>
      </c>
      <c r="C1836" s="150" t="s">
        <v>50</v>
      </c>
      <c r="D1836" s="177">
        <v>161.59999084472656</v>
      </c>
      <c r="E1836" s="188">
        <v>161.59999084472656</v>
      </c>
    </row>
    <row r="1837" spans="1:5" ht="45">
      <c r="A1837" s="135" t="s">
        <v>3526</v>
      </c>
      <c r="B1837" s="145" t="s">
        <v>3527</v>
      </c>
      <c r="C1837" s="150" t="s">
        <v>42</v>
      </c>
      <c r="D1837" s="177">
        <v>508</v>
      </c>
      <c r="E1837" s="188">
        <v>508</v>
      </c>
    </row>
    <row r="1838" spans="1:5" ht="45">
      <c r="A1838" s="135" t="s">
        <v>3528</v>
      </c>
      <c r="B1838" s="145" t="s">
        <v>3529</v>
      </c>
      <c r="C1838" s="150" t="s">
        <v>368</v>
      </c>
      <c r="D1838" s="173">
        <v>3318.78125</v>
      </c>
      <c r="E1838" s="184">
        <v>3318.78125</v>
      </c>
    </row>
    <row r="1839" spans="1:5" ht="45">
      <c r="A1839" s="135" t="s">
        <v>3530</v>
      </c>
      <c r="B1839" s="145" t="s">
        <v>3531</v>
      </c>
      <c r="C1839" s="150" t="s">
        <v>20</v>
      </c>
      <c r="D1839" s="176">
        <v>1494.068359375</v>
      </c>
      <c r="E1839" s="187">
        <v>1494.05810546875</v>
      </c>
    </row>
    <row r="1840" spans="1:5" ht="45">
      <c r="A1840" s="135" t="s">
        <v>3532</v>
      </c>
      <c r="B1840" s="145" t="s">
        <v>3533</v>
      </c>
      <c r="C1840" s="150" t="s">
        <v>20</v>
      </c>
      <c r="D1840" s="171">
        <v>8.9523487091064453</v>
      </c>
      <c r="E1840" s="182">
        <v>8.9523172378540039</v>
      </c>
    </row>
    <row r="1841" spans="1:5" ht="45">
      <c r="A1841" s="135" t="s">
        <v>3534</v>
      </c>
      <c r="B1841" s="145" t="s">
        <v>3535</v>
      </c>
      <c r="C1841" s="150" t="s">
        <v>42</v>
      </c>
      <c r="D1841" s="176">
        <v>1077.0999755859375</v>
      </c>
      <c r="E1841" s="187">
        <v>1077.0999755859375</v>
      </c>
    </row>
    <row r="1842" spans="1:5" ht="45">
      <c r="A1842" s="135" t="s">
        <v>3536</v>
      </c>
      <c r="B1842" s="145" t="s">
        <v>3537</v>
      </c>
      <c r="C1842" s="150" t="s">
        <v>42</v>
      </c>
      <c r="D1842" s="177">
        <v>987.8519287109375</v>
      </c>
      <c r="E1842" s="188">
        <v>987.85113525390625</v>
      </c>
    </row>
    <row r="1843" spans="1:5" ht="45">
      <c r="A1843" s="135" t="s">
        <v>3538</v>
      </c>
      <c r="B1843" s="145" t="s">
        <v>3539</v>
      </c>
      <c r="C1843" s="150" t="s">
        <v>15</v>
      </c>
      <c r="D1843" s="173">
        <v>49847.640625</v>
      </c>
      <c r="E1843" s="184">
        <v>49847.640625</v>
      </c>
    </row>
    <row r="1844" spans="1:5" ht="30">
      <c r="A1844" s="135" t="s">
        <v>3540</v>
      </c>
      <c r="B1844" s="145" t="s">
        <v>3541</v>
      </c>
      <c r="C1844" s="150" t="s">
        <v>15</v>
      </c>
      <c r="D1844" s="176">
        <v>2816.391845703125</v>
      </c>
      <c r="E1844" s="187">
        <v>2816.391845703125</v>
      </c>
    </row>
    <row r="1845" spans="1:5" ht="45">
      <c r="A1845" s="135" t="s">
        <v>3542</v>
      </c>
      <c r="B1845" s="145" t="s">
        <v>3543</v>
      </c>
      <c r="C1845" s="150" t="s">
        <v>15</v>
      </c>
      <c r="D1845" s="176">
        <v>2579.068115234375</v>
      </c>
      <c r="E1845" s="187">
        <v>2579.06787109375</v>
      </c>
    </row>
    <row r="1846" spans="1:5" ht="45">
      <c r="A1846" s="135" t="s">
        <v>3544</v>
      </c>
      <c r="B1846" s="145" t="s">
        <v>3545</v>
      </c>
      <c r="C1846" s="150" t="s">
        <v>71</v>
      </c>
      <c r="D1846" s="171">
        <v>2.4906601905822754</v>
      </c>
      <c r="E1846" s="182">
        <v>2.4906601905822754</v>
      </c>
    </row>
    <row r="1847" spans="1:5" ht="45">
      <c r="A1847" s="135" t="s">
        <v>3546</v>
      </c>
      <c r="B1847" s="145" t="s">
        <v>3547</v>
      </c>
      <c r="C1847" s="150" t="s">
        <v>50</v>
      </c>
      <c r="D1847" s="171">
        <v>1.6160008907318115</v>
      </c>
      <c r="E1847" s="182">
        <v>1.6160008907318115</v>
      </c>
    </row>
    <row r="1848" spans="1:5" ht="30">
      <c r="A1848" s="135" t="s">
        <v>3548</v>
      </c>
      <c r="B1848" s="145" t="s">
        <v>3549</v>
      </c>
      <c r="C1848" s="150"/>
      <c r="D1848" s="142" t="s">
        <v>1637</v>
      </c>
      <c r="E1848" s="163" t="s">
        <v>1637</v>
      </c>
    </row>
    <row r="1849" spans="1:5" ht="30">
      <c r="A1849" s="135" t="s">
        <v>3550</v>
      </c>
      <c r="B1849" s="145" t="s">
        <v>3551</v>
      </c>
      <c r="C1849" s="150" t="s">
        <v>20</v>
      </c>
      <c r="D1849" s="177">
        <v>825.1651611328125</v>
      </c>
      <c r="E1849" s="188">
        <v>825.1651611328125</v>
      </c>
    </row>
    <row r="1850" spans="1:5" ht="30">
      <c r="A1850" s="135" t="s">
        <v>3552</v>
      </c>
      <c r="B1850" s="145" t="s">
        <v>3553</v>
      </c>
      <c r="C1850" s="150" t="s">
        <v>50</v>
      </c>
      <c r="D1850" s="177">
        <v>166.49664306640625</v>
      </c>
      <c r="E1850" s="188">
        <v>166.49664306640625</v>
      </c>
    </row>
    <row r="1851" spans="1:5" ht="30">
      <c r="A1851" s="135" t="s">
        <v>3554</v>
      </c>
      <c r="B1851" s="145" t="s">
        <v>3555</v>
      </c>
      <c r="C1851" s="150" t="s">
        <v>368</v>
      </c>
      <c r="D1851" s="176">
        <v>2946.89111328125</v>
      </c>
      <c r="E1851" s="187">
        <v>2946.89111328125</v>
      </c>
    </row>
    <row r="1852" spans="1:5" ht="30">
      <c r="A1852" s="135" t="s">
        <v>3556</v>
      </c>
      <c r="B1852" s="145" t="s">
        <v>3557</v>
      </c>
      <c r="C1852" s="150" t="s">
        <v>42</v>
      </c>
      <c r="D1852" s="177">
        <v>404.00729370117187</v>
      </c>
      <c r="E1852" s="188">
        <v>404.00729370117187</v>
      </c>
    </row>
    <row r="1853" spans="1:5" ht="30">
      <c r="A1853" s="135" t="s">
        <v>3558</v>
      </c>
      <c r="B1853" s="145" t="s">
        <v>3559</v>
      </c>
      <c r="C1853" s="150" t="s">
        <v>20</v>
      </c>
      <c r="D1853" s="177">
        <v>825.1651611328125</v>
      </c>
      <c r="E1853" s="188">
        <v>825.1651611328125</v>
      </c>
    </row>
    <row r="1854" spans="1:5" ht="30">
      <c r="A1854" s="135" t="s">
        <v>3560</v>
      </c>
      <c r="B1854" s="145" t="s">
        <v>3561</v>
      </c>
      <c r="C1854" s="150" t="s">
        <v>50</v>
      </c>
      <c r="D1854" s="177">
        <v>164.84814453125</v>
      </c>
      <c r="E1854" s="188">
        <v>164.84814453125</v>
      </c>
    </row>
    <row r="1855" spans="1:5" ht="30">
      <c r="A1855" s="135" t="s">
        <v>3562</v>
      </c>
      <c r="B1855" s="145" t="s">
        <v>3563</v>
      </c>
      <c r="C1855" s="150" t="s">
        <v>42</v>
      </c>
      <c r="D1855" s="177">
        <v>410</v>
      </c>
      <c r="E1855" s="188">
        <v>410</v>
      </c>
    </row>
    <row r="1856" spans="1:5" ht="30">
      <c r="A1856" s="135" t="s">
        <v>3564</v>
      </c>
      <c r="B1856" s="145" t="s">
        <v>3565</v>
      </c>
      <c r="C1856" s="150" t="s">
        <v>368</v>
      </c>
      <c r="D1856" s="176">
        <v>2977.919677734375</v>
      </c>
      <c r="E1856" s="187">
        <v>2977.919677734375</v>
      </c>
    </row>
    <row r="1857" spans="1:5" ht="30">
      <c r="A1857" s="135" t="s">
        <v>3566</v>
      </c>
      <c r="B1857" s="145" t="s">
        <v>3567</v>
      </c>
      <c r="C1857" s="150" t="s">
        <v>20</v>
      </c>
      <c r="D1857" s="176">
        <v>1494.068359375</v>
      </c>
      <c r="E1857" s="187">
        <v>1494.05810546875</v>
      </c>
    </row>
    <row r="1858" spans="1:5" ht="30">
      <c r="A1858" s="135" t="s">
        <v>3568</v>
      </c>
      <c r="B1858" s="145" t="s">
        <v>3569</v>
      </c>
      <c r="C1858" s="150" t="s">
        <v>20</v>
      </c>
      <c r="D1858" s="171">
        <v>8.9523487091064453</v>
      </c>
      <c r="E1858" s="182">
        <v>8.9523172378540039</v>
      </c>
    </row>
    <row r="1859" spans="1:5" ht="30">
      <c r="A1859" s="135" t="s">
        <v>3570</v>
      </c>
      <c r="B1859" s="145" t="s">
        <v>3571</v>
      </c>
      <c r="C1859" s="150" t="s">
        <v>42</v>
      </c>
      <c r="D1859" s="177">
        <v>723.1845703125</v>
      </c>
      <c r="E1859" s="188">
        <v>723.18133544921875</v>
      </c>
    </row>
    <row r="1860" spans="1:5" ht="30">
      <c r="A1860" s="135" t="s">
        <v>3572</v>
      </c>
      <c r="B1860" s="145" t="s">
        <v>3573</v>
      </c>
      <c r="C1860" s="150" t="s">
        <v>42</v>
      </c>
      <c r="D1860" s="177">
        <v>709.06787109375</v>
      </c>
      <c r="E1860" s="188">
        <v>709.06439208984375</v>
      </c>
    </row>
    <row r="1861" spans="1:5" ht="30">
      <c r="A1861" s="135" t="s">
        <v>3574</v>
      </c>
      <c r="B1861" s="145" t="s">
        <v>3575</v>
      </c>
      <c r="C1861" s="150" t="s">
        <v>15</v>
      </c>
      <c r="D1861" s="173">
        <v>7112.22802734375</v>
      </c>
      <c r="E1861" s="184">
        <v>7112.22802734375</v>
      </c>
    </row>
    <row r="1862" spans="1:5" ht="30">
      <c r="A1862" s="135" t="s">
        <v>3576</v>
      </c>
      <c r="B1862" s="145" t="s">
        <v>3577</v>
      </c>
      <c r="C1862" s="150" t="s">
        <v>15</v>
      </c>
      <c r="D1862" s="177">
        <v>401.84091186523437</v>
      </c>
      <c r="E1862" s="188">
        <v>401.84091186523437</v>
      </c>
    </row>
    <row r="1863" spans="1:5" ht="30">
      <c r="A1863" s="135" t="s">
        <v>3578</v>
      </c>
      <c r="B1863" s="145" t="s">
        <v>3579</v>
      </c>
      <c r="C1863" s="150" t="s">
        <v>15</v>
      </c>
      <c r="D1863" s="174">
        <v>0</v>
      </c>
      <c r="E1863" s="185">
        <v>0</v>
      </c>
    </row>
    <row r="1864" spans="1:5" ht="30">
      <c r="A1864" s="135" t="s">
        <v>3580</v>
      </c>
      <c r="B1864" s="145" t="s">
        <v>3581</v>
      </c>
      <c r="C1864" s="150" t="s">
        <v>71</v>
      </c>
      <c r="D1864" s="171">
        <v>2.4906601905822754</v>
      </c>
      <c r="E1864" s="182">
        <v>2.4906601905822754</v>
      </c>
    </row>
    <row r="1865" spans="1:5" ht="30">
      <c r="A1865" s="135" t="s">
        <v>3582</v>
      </c>
      <c r="B1865" s="145" t="s">
        <v>3583</v>
      </c>
      <c r="C1865" s="150" t="s">
        <v>50</v>
      </c>
      <c r="D1865" s="171">
        <v>1.64848792552948</v>
      </c>
      <c r="E1865" s="182">
        <v>1.64848792552948</v>
      </c>
    </row>
    <row r="1866" spans="1:5" ht="30">
      <c r="A1866" s="135" t="s">
        <v>3584</v>
      </c>
      <c r="B1866" s="145" t="s">
        <v>3585</v>
      </c>
      <c r="C1866" s="150"/>
      <c r="D1866" s="142" t="s">
        <v>1637</v>
      </c>
      <c r="E1866" s="163" t="s">
        <v>1637</v>
      </c>
    </row>
    <row r="1867" spans="1:5" ht="30">
      <c r="A1867" s="135" t="s">
        <v>3586</v>
      </c>
      <c r="B1867" s="145" t="s">
        <v>3587</v>
      </c>
      <c r="C1867" s="150" t="s">
        <v>20</v>
      </c>
      <c r="D1867" s="177">
        <v>825.1651611328125</v>
      </c>
      <c r="E1867" s="188">
        <v>825.1651611328125</v>
      </c>
    </row>
    <row r="1868" spans="1:5" ht="30">
      <c r="A1868" s="135" t="s">
        <v>3588</v>
      </c>
      <c r="B1868" s="145" t="s">
        <v>3589</v>
      </c>
      <c r="C1868" s="150" t="s">
        <v>50</v>
      </c>
      <c r="D1868" s="177">
        <v>168.16160583496094</v>
      </c>
      <c r="E1868" s="188">
        <v>168.16160583496094</v>
      </c>
    </row>
    <row r="1869" spans="1:5" ht="30">
      <c r="A1869" s="135" t="s">
        <v>3590</v>
      </c>
      <c r="B1869" s="145" t="s">
        <v>3591</v>
      </c>
      <c r="C1869" s="150" t="s">
        <v>368</v>
      </c>
      <c r="D1869" s="176">
        <v>2554.04931640625</v>
      </c>
      <c r="E1869" s="187">
        <v>2554.04931640625</v>
      </c>
    </row>
    <row r="1870" spans="1:5" ht="30">
      <c r="A1870" s="135" t="s">
        <v>3592</v>
      </c>
      <c r="B1870" s="145" t="s">
        <v>3593</v>
      </c>
      <c r="C1870" s="150" t="s">
        <v>42</v>
      </c>
      <c r="D1870" s="177">
        <v>351.40435791015625</v>
      </c>
      <c r="E1870" s="188">
        <v>351.40435791015625</v>
      </c>
    </row>
    <row r="1871" spans="1:5" ht="30">
      <c r="A1871" s="135" t="s">
        <v>3594</v>
      </c>
      <c r="B1871" s="145" t="s">
        <v>3595</v>
      </c>
      <c r="C1871" s="150" t="s">
        <v>20</v>
      </c>
      <c r="D1871" s="177">
        <v>825.1651611328125</v>
      </c>
      <c r="E1871" s="188">
        <v>825.1651611328125</v>
      </c>
    </row>
    <row r="1872" spans="1:5" ht="30">
      <c r="A1872" s="135" t="s">
        <v>3596</v>
      </c>
      <c r="B1872" s="145" t="s">
        <v>3597</v>
      </c>
      <c r="C1872" s="150" t="s">
        <v>50</v>
      </c>
      <c r="D1872" s="177">
        <v>166.49664306640625</v>
      </c>
      <c r="E1872" s="188">
        <v>166.49664306640625</v>
      </c>
    </row>
    <row r="1873" spans="1:5" ht="30">
      <c r="A1873" s="135" t="s">
        <v>3598</v>
      </c>
      <c r="B1873" s="145" t="s">
        <v>3599</v>
      </c>
      <c r="C1873" s="150" t="s">
        <v>42</v>
      </c>
      <c r="D1873" s="177">
        <v>403.99996948242187</v>
      </c>
      <c r="E1873" s="188">
        <v>403.99996948242187</v>
      </c>
    </row>
    <row r="1874" spans="1:5" ht="30">
      <c r="A1874" s="135" t="s">
        <v>3600</v>
      </c>
      <c r="B1874" s="145" t="s">
        <v>3601</v>
      </c>
      <c r="C1874" s="150" t="s">
        <v>368</v>
      </c>
      <c r="D1874" s="176">
        <v>2946.89111328125</v>
      </c>
      <c r="E1874" s="187">
        <v>2946.89111328125</v>
      </c>
    </row>
    <row r="1875" spans="1:5" ht="30">
      <c r="A1875" s="135" t="s">
        <v>3602</v>
      </c>
      <c r="B1875" s="145" t="s">
        <v>3603</v>
      </c>
      <c r="C1875" s="150" t="s">
        <v>20</v>
      </c>
      <c r="D1875" s="176">
        <v>1494.068359375</v>
      </c>
      <c r="E1875" s="187">
        <v>1494.05810546875</v>
      </c>
    </row>
    <row r="1876" spans="1:5" ht="30">
      <c r="A1876" s="135" t="s">
        <v>3604</v>
      </c>
      <c r="B1876" s="145" t="s">
        <v>3605</v>
      </c>
      <c r="C1876" s="150" t="s">
        <v>20</v>
      </c>
      <c r="D1876" s="171">
        <v>8.9523487091064453</v>
      </c>
      <c r="E1876" s="182">
        <v>8.9523172378540039</v>
      </c>
    </row>
    <row r="1877" spans="1:5" ht="30">
      <c r="A1877" s="135" t="s">
        <v>3606</v>
      </c>
      <c r="B1877" s="145" t="s">
        <v>3607</v>
      </c>
      <c r="C1877" s="150" t="s">
        <v>42</v>
      </c>
      <c r="D1877" s="177">
        <v>709.06781005859375</v>
      </c>
      <c r="E1877" s="188">
        <v>709.0643310546875</v>
      </c>
    </row>
    <row r="1878" spans="1:5" ht="30">
      <c r="A1878" s="135" t="s">
        <v>3608</v>
      </c>
      <c r="B1878" s="145" t="s">
        <v>3609</v>
      </c>
      <c r="C1878" s="150" t="s">
        <v>42</v>
      </c>
      <c r="D1878" s="177">
        <v>526.39019775390625</v>
      </c>
      <c r="E1878" s="188">
        <v>526.38482666015625</v>
      </c>
    </row>
    <row r="1879" spans="1:5" ht="30">
      <c r="A1879" s="135" t="s">
        <v>3610</v>
      </c>
      <c r="B1879" s="145" t="s">
        <v>3611</v>
      </c>
      <c r="C1879" s="150" t="s">
        <v>15</v>
      </c>
      <c r="D1879" s="173">
        <v>90045.6640625</v>
      </c>
      <c r="E1879" s="184">
        <v>90045.6640625</v>
      </c>
    </row>
    <row r="1880" spans="1:5" ht="30">
      <c r="A1880" s="135" t="s">
        <v>3612</v>
      </c>
      <c r="B1880" s="145" t="s">
        <v>3613</v>
      </c>
      <c r="C1880" s="150" t="s">
        <v>15</v>
      </c>
      <c r="D1880" s="173">
        <v>5087.580078125</v>
      </c>
      <c r="E1880" s="184">
        <v>5087.580078125</v>
      </c>
    </row>
    <row r="1881" spans="1:5" ht="30">
      <c r="A1881" s="135" t="s">
        <v>3614</v>
      </c>
      <c r="B1881" s="145" t="s">
        <v>3615</v>
      </c>
      <c r="C1881" s="150" t="s">
        <v>15</v>
      </c>
      <c r="D1881" s="174">
        <v>0</v>
      </c>
      <c r="E1881" s="185">
        <v>0</v>
      </c>
    </row>
    <row r="1882" spans="1:5" ht="30">
      <c r="A1882" s="135" t="s">
        <v>3616</v>
      </c>
      <c r="B1882" s="145" t="s">
        <v>3617</v>
      </c>
      <c r="C1882" s="150" t="s">
        <v>71</v>
      </c>
      <c r="D1882" s="171">
        <v>2.4906601905822754</v>
      </c>
      <c r="E1882" s="182">
        <v>2.4906601905822754</v>
      </c>
    </row>
    <row r="1883" spans="1:5" ht="30">
      <c r="A1883" s="135" t="s">
        <v>3618</v>
      </c>
      <c r="B1883" s="145" t="s">
        <v>3619</v>
      </c>
      <c r="C1883" s="150" t="s">
        <v>50</v>
      </c>
      <c r="D1883" s="171">
        <v>1.6649670600891113</v>
      </c>
      <c r="E1883" s="182">
        <v>1.6649670600891113</v>
      </c>
    </row>
    <row r="1884" spans="1:5" ht="30">
      <c r="A1884" s="135" t="s">
        <v>3620</v>
      </c>
      <c r="B1884" s="145" t="s">
        <v>3621</v>
      </c>
      <c r="C1884" s="150"/>
      <c r="D1884" s="142" t="s">
        <v>1637</v>
      </c>
      <c r="E1884" s="163" t="s">
        <v>1637</v>
      </c>
    </row>
    <row r="1885" spans="1:5" ht="45">
      <c r="A1885" s="135" t="s">
        <v>3622</v>
      </c>
      <c r="B1885" s="145" t="s">
        <v>3623</v>
      </c>
      <c r="C1885" s="150" t="s">
        <v>20</v>
      </c>
      <c r="D1885" s="177">
        <v>897.3087158203125</v>
      </c>
      <c r="E1885" s="188">
        <v>897.3087158203125</v>
      </c>
    </row>
    <row r="1886" spans="1:5" ht="45">
      <c r="A1886" s="135" t="s">
        <v>3624</v>
      </c>
      <c r="B1886" s="145" t="s">
        <v>3625</v>
      </c>
      <c r="C1886" s="150" t="s">
        <v>50</v>
      </c>
      <c r="D1886" s="172">
        <v>35.168201446533203</v>
      </c>
      <c r="E1886" s="183">
        <v>35.168201446533203</v>
      </c>
    </row>
    <row r="1887" spans="1:5" ht="45">
      <c r="A1887" s="135" t="s">
        <v>3626</v>
      </c>
      <c r="B1887" s="145" t="s">
        <v>3627</v>
      </c>
      <c r="C1887" s="150" t="s">
        <v>368</v>
      </c>
      <c r="D1887" s="173">
        <v>3419.500732421875</v>
      </c>
      <c r="E1887" s="184">
        <v>3419.500732421875</v>
      </c>
    </row>
    <row r="1888" spans="1:5" ht="45">
      <c r="A1888" s="135" t="s">
        <v>3628</v>
      </c>
      <c r="B1888" s="145" t="s">
        <v>3629</v>
      </c>
      <c r="C1888" s="150" t="s">
        <v>42</v>
      </c>
      <c r="D1888" s="177">
        <v>486.0009765625</v>
      </c>
      <c r="E1888" s="188">
        <v>486.0009765625</v>
      </c>
    </row>
    <row r="1889" spans="1:5" ht="45">
      <c r="A1889" s="135" t="s">
        <v>3630</v>
      </c>
      <c r="B1889" s="145" t="s">
        <v>3631</v>
      </c>
      <c r="C1889" s="150" t="s">
        <v>20</v>
      </c>
      <c r="D1889" s="177">
        <v>897.3087158203125</v>
      </c>
      <c r="E1889" s="188">
        <v>897.3087158203125</v>
      </c>
    </row>
    <row r="1890" spans="1:5" ht="45">
      <c r="A1890" s="135" t="s">
        <v>3632</v>
      </c>
      <c r="B1890" s="145" t="s">
        <v>3633</v>
      </c>
      <c r="C1890" s="150" t="s">
        <v>50</v>
      </c>
      <c r="D1890" s="172">
        <v>34.819999694824219</v>
      </c>
      <c r="E1890" s="183">
        <v>34.819999694824219</v>
      </c>
    </row>
    <row r="1891" spans="1:5" ht="45">
      <c r="A1891" s="135" t="s">
        <v>3634</v>
      </c>
      <c r="B1891" s="145" t="s">
        <v>3635</v>
      </c>
      <c r="C1891" s="150" t="s">
        <v>42</v>
      </c>
      <c r="D1891" s="177">
        <v>538</v>
      </c>
      <c r="E1891" s="188">
        <v>538</v>
      </c>
    </row>
    <row r="1892" spans="1:5" ht="45">
      <c r="A1892" s="135" t="s">
        <v>3636</v>
      </c>
      <c r="B1892" s="145" t="s">
        <v>3637</v>
      </c>
      <c r="C1892" s="150" t="s">
        <v>368</v>
      </c>
      <c r="D1892" s="173">
        <v>3537.837890625</v>
      </c>
      <c r="E1892" s="184">
        <v>3537.837890625</v>
      </c>
    </row>
    <row r="1893" spans="1:5" ht="30">
      <c r="A1893" s="135" t="s">
        <v>3638</v>
      </c>
      <c r="B1893" s="145" t="s">
        <v>3639</v>
      </c>
      <c r="C1893" s="150" t="s">
        <v>20</v>
      </c>
      <c r="D1893" s="176">
        <v>1494.068359375</v>
      </c>
      <c r="E1893" s="187">
        <v>1494.05810546875</v>
      </c>
    </row>
    <row r="1894" spans="1:5" ht="45">
      <c r="A1894" s="135" t="s">
        <v>3640</v>
      </c>
      <c r="B1894" s="145" t="s">
        <v>3641</v>
      </c>
      <c r="C1894" s="150" t="s">
        <v>20</v>
      </c>
      <c r="D1894" s="171">
        <v>8.9523487091064453</v>
      </c>
      <c r="E1894" s="182">
        <v>8.9523172378540039</v>
      </c>
    </row>
    <row r="1895" spans="1:5" ht="45">
      <c r="A1895" s="135" t="s">
        <v>3642</v>
      </c>
      <c r="B1895" s="145" t="s">
        <v>3643</v>
      </c>
      <c r="C1895" s="150" t="s">
        <v>42</v>
      </c>
      <c r="D1895" s="177">
        <v>852.30267333984375</v>
      </c>
      <c r="E1895" s="188">
        <v>852.3006591796875</v>
      </c>
    </row>
    <row r="1896" spans="1:5" ht="45">
      <c r="A1896" s="135" t="s">
        <v>3644</v>
      </c>
      <c r="B1896" s="145" t="s">
        <v>3645</v>
      </c>
      <c r="C1896" s="150" t="s">
        <v>42</v>
      </c>
      <c r="D1896" s="177">
        <v>794.94500732421875</v>
      </c>
      <c r="E1896" s="188">
        <v>794.9425048828125</v>
      </c>
    </row>
    <row r="1897" spans="1:5" ht="45">
      <c r="A1897" s="135" t="s">
        <v>3646</v>
      </c>
      <c r="B1897" s="145" t="s">
        <v>3647</v>
      </c>
      <c r="C1897" s="150" t="s">
        <v>15</v>
      </c>
      <c r="D1897" s="173">
        <v>29496.259765625</v>
      </c>
      <c r="E1897" s="184">
        <v>29496.259765625</v>
      </c>
    </row>
    <row r="1898" spans="1:5" ht="30">
      <c r="A1898" s="135" t="s">
        <v>3648</v>
      </c>
      <c r="B1898" s="145" t="s">
        <v>3649</v>
      </c>
      <c r="C1898" s="150" t="s">
        <v>15</v>
      </c>
      <c r="D1898" s="176">
        <v>1666.538818359375</v>
      </c>
      <c r="E1898" s="187">
        <v>1666.538818359375</v>
      </c>
    </row>
    <row r="1899" spans="1:5" ht="45">
      <c r="A1899" s="135" t="s">
        <v>3650</v>
      </c>
      <c r="B1899" s="145" t="s">
        <v>3651</v>
      </c>
      <c r="C1899" s="150" t="s">
        <v>15</v>
      </c>
      <c r="D1899" s="174">
        <v>0</v>
      </c>
      <c r="E1899" s="185">
        <v>0</v>
      </c>
    </row>
    <row r="1900" spans="1:5" ht="45">
      <c r="A1900" s="135" t="s">
        <v>3652</v>
      </c>
      <c r="B1900" s="145" t="s">
        <v>3653</v>
      </c>
      <c r="C1900" s="150" t="s">
        <v>71</v>
      </c>
      <c r="D1900" s="171">
        <v>2.4906601905822754</v>
      </c>
      <c r="E1900" s="182">
        <v>2.4906601905822754</v>
      </c>
    </row>
    <row r="1901" spans="1:5" ht="45">
      <c r="A1901" s="135" t="s">
        <v>3654</v>
      </c>
      <c r="B1901" s="145" t="s">
        <v>3655</v>
      </c>
      <c r="C1901" s="150" t="s">
        <v>50</v>
      </c>
      <c r="D1901" s="178">
        <v>0.34820002317428589</v>
      </c>
      <c r="E1901" s="189">
        <v>0.34820002317428589</v>
      </c>
    </row>
    <row r="1902" spans="1:5" ht="30">
      <c r="A1902" s="135" t="s">
        <v>3656</v>
      </c>
      <c r="B1902" s="145" t="s">
        <v>3657</v>
      </c>
      <c r="C1902" s="150"/>
      <c r="D1902" s="142" t="s">
        <v>1637</v>
      </c>
      <c r="E1902" s="163" t="s">
        <v>1637</v>
      </c>
    </row>
    <row r="1903" spans="1:5" ht="45">
      <c r="A1903" s="135" t="s">
        <v>3658</v>
      </c>
      <c r="B1903" s="145" t="s">
        <v>3659</v>
      </c>
      <c r="C1903" s="150" t="s">
        <v>20</v>
      </c>
      <c r="D1903" s="177">
        <v>928.44512939453125</v>
      </c>
      <c r="E1903" s="188">
        <v>928.44512939453125</v>
      </c>
    </row>
    <row r="1904" spans="1:5" ht="45">
      <c r="A1904" s="135" t="s">
        <v>3660</v>
      </c>
      <c r="B1904" s="145" t="s">
        <v>3661</v>
      </c>
      <c r="C1904" s="150" t="s">
        <v>50</v>
      </c>
      <c r="D1904" s="177">
        <v>161.60000610351562</v>
      </c>
      <c r="E1904" s="188">
        <v>161.60000610351562</v>
      </c>
    </row>
    <row r="1905" spans="1:5" ht="45">
      <c r="A1905" s="135" t="s">
        <v>3662</v>
      </c>
      <c r="B1905" s="145" t="s">
        <v>3663</v>
      </c>
      <c r="C1905" s="150" t="s">
        <v>368</v>
      </c>
      <c r="D1905" s="173">
        <v>3265.15283203125</v>
      </c>
      <c r="E1905" s="184">
        <v>3265.15283203125</v>
      </c>
    </row>
    <row r="1906" spans="1:5" ht="45">
      <c r="A1906" s="135" t="s">
        <v>3664</v>
      </c>
      <c r="B1906" s="145" t="s">
        <v>3665</v>
      </c>
      <c r="C1906" s="150" t="s">
        <v>42</v>
      </c>
      <c r="D1906" s="177">
        <v>490.03533935546875</v>
      </c>
      <c r="E1906" s="188">
        <v>490.03533935546875</v>
      </c>
    </row>
    <row r="1907" spans="1:5" ht="45">
      <c r="A1907" s="135" t="s">
        <v>3666</v>
      </c>
      <c r="B1907" s="145" t="s">
        <v>3667</v>
      </c>
      <c r="C1907" s="150" t="s">
        <v>20</v>
      </c>
      <c r="D1907" s="177">
        <v>928.44512939453125</v>
      </c>
      <c r="E1907" s="188">
        <v>928.44512939453125</v>
      </c>
    </row>
    <row r="1908" spans="1:5" ht="45">
      <c r="A1908" s="135" t="s">
        <v>3668</v>
      </c>
      <c r="B1908" s="145" t="s">
        <v>3669</v>
      </c>
      <c r="C1908" s="150" t="s">
        <v>50</v>
      </c>
      <c r="D1908" s="177">
        <v>160.00001525878906</v>
      </c>
      <c r="E1908" s="188">
        <v>160.00001525878906</v>
      </c>
    </row>
    <row r="1909" spans="1:5" ht="45">
      <c r="A1909" s="135" t="s">
        <v>3670</v>
      </c>
      <c r="B1909" s="145" t="s">
        <v>3671</v>
      </c>
      <c r="C1909" s="150" t="s">
        <v>42</v>
      </c>
      <c r="D1909" s="177">
        <v>538</v>
      </c>
      <c r="E1909" s="188">
        <v>538</v>
      </c>
    </row>
    <row r="1910" spans="1:5" ht="45">
      <c r="A1910" s="135" t="s">
        <v>3672</v>
      </c>
      <c r="B1910" s="145" t="s">
        <v>3673</v>
      </c>
      <c r="C1910" s="150" t="s">
        <v>368</v>
      </c>
      <c r="D1910" s="173">
        <v>3406.5361328125</v>
      </c>
      <c r="E1910" s="184">
        <v>3406.5361328125</v>
      </c>
    </row>
    <row r="1911" spans="1:5" ht="30">
      <c r="A1911" s="135" t="s">
        <v>3674</v>
      </c>
      <c r="B1911" s="145" t="s">
        <v>3675</v>
      </c>
      <c r="C1911" s="150" t="s">
        <v>20</v>
      </c>
      <c r="D1911" s="176">
        <v>1494.068359375</v>
      </c>
      <c r="E1911" s="187">
        <v>1494.05810546875</v>
      </c>
    </row>
    <row r="1912" spans="1:5" ht="45">
      <c r="A1912" s="135" t="s">
        <v>3676</v>
      </c>
      <c r="B1912" s="145" t="s">
        <v>3677</v>
      </c>
      <c r="C1912" s="150" t="s">
        <v>20</v>
      </c>
      <c r="D1912" s="171">
        <v>8.9523487091064453</v>
      </c>
      <c r="E1912" s="182">
        <v>8.9523172378540039</v>
      </c>
    </row>
    <row r="1913" spans="1:5" ht="45">
      <c r="A1913" s="135" t="s">
        <v>3678</v>
      </c>
      <c r="B1913" s="145" t="s">
        <v>3679</v>
      </c>
      <c r="C1913" s="150" t="s">
        <v>42</v>
      </c>
      <c r="D1913" s="177">
        <v>794.945068359375</v>
      </c>
      <c r="E1913" s="188">
        <v>794.94256591796875</v>
      </c>
    </row>
    <row r="1914" spans="1:5" ht="45">
      <c r="A1914" s="135" t="s">
        <v>3680</v>
      </c>
      <c r="B1914" s="145" t="s">
        <v>3681</v>
      </c>
      <c r="C1914" s="150" t="s">
        <v>42</v>
      </c>
      <c r="D1914" s="177">
        <v>723.18463134765625</v>
      </c>
      <c r="E1914" s="188">
        <v>723.181396484375</v>
      </c>
    </row>
    <row r="1915" spans="1:5" ht="45">
      <c r="A1915" s="135" t="s">
        <v>3682</v>
      </c>
      <c r="B1915" s="145" t="s">
        <v>3683</v>
      </c>
      <c r="C1915" s="150" t="s">
        <v>15</v>
      </c>
      <c r="D1915" s="173">
        <v>36463.5703125</v>
      </c>
      <c r="E1915" s="184">
        <v>36463.5703125</v>
      </c>
    </row>
    <row r="1916" spans="1:5" ht="30">
      <c r="A1916" s="135" t="s">
        <v>3684</v>
      </c>
      <c r="B1916" s="145" t="s">
        <v>3685</v>
      </c>
      <c r="C1916" s="150" t="s">
        <v>15</v>
      </c>
      <c r="D1916" s="176">
        <v>2060.19189453125</v>
      </c>
      <c r="E1916" s="187">
        <v>2060.19189453125</v>
      </c>
    </row>
    <row r="1917" spans="1:5" ht="45">
      <c r="A1917" s="135" t="s">
        <v>3686</v>
      </c>
      <c r="B1917" s="145" t="s">
        <v>3687</v>
      </c>
      <c r="C1917" s="150" t="s">
        <v>15</v>
      </c>
      <c r="D1917" s="174">
        <v>0</v>
      </c>
      <c r="E1917" s="185">
        <v>0</v>
      </c>
    </row>
    <row r="1918" spans="1:5" ht="45">
      <c r="A1918" s="135" t="s">
        <v>3688</v>
      </c>
      <c r="B1918" s="145" t="s">
        <v>3689</v>
      </c>
      <c r="C1918" s="150" t="s">
        <v>71</v>
      </c>
      <c r="D1918" s="171">
        <v>2.4906601905822754</v>
      </c>
      <c r="E1918" s="182">
        <v>2.4906601905822754</v>
      </c>
    </row>
    <row r="1919" spans="1:5" ht="45">
      <c r="A1919" s="135" t="s">
        <v>3690</v>
      </c>
      <c r="B1919" s="145" t="s">
        <v>3691</v>
      </c>
      <c r="C1919" s="150" t="s">
        <v>50</v>
      </c>
      <c r="D1919" s="171">
        <v>1.599993109703064</v>
      </c>
      <c r="E1919" s="182">
        <v>1.599993109703064</v>
      </c>
    </row>
    <row r="1920" spans="1:5" ht="30">
      <c r="A1920" s="135" t="s">
        <v>3692</v>
      </c>
      <c r="B1920" s="145" t="s">
        <v>3693</v>
      </c>
      <c r="C1920" s="150"/>
      <c r="D1920" s="142" t="s">
        <v>1637</v>
      </c>
      <c r="E1920" s="163" t="s">
        <v>1637</v>
      </c>
    </row>
    <row r="1921" spans="1:5" ht="45">
      <c r="A1921" s="135" t="s">
        <v>3694</v>
      </c>
      <c r="B1921" s="145" t="s">
        <v>3695</v>
      </c>
      <c r="C1921" s="150" t="s">
        <v>20</v>
      </c>
      <c r="D1921" s="177">
        <v>897.3087158203125</v>
      </c>
      <c r="E1921" s="188">
        <v>897.3087158203125</v>
      </c>
    </row>
    <row r="1922" spans="1:5" ht="45">
      <c r="A1922" s="135" t="s">
        <v>3696</v>
      </c>
      <c r="B1922" s="145" t="s">
        <v>3697</v>
      </c>
      <c r="C1922" s="150" t="s">
        <v>50</v>
      </c>
      <c r="D1922" s="172">
        <v>35.519878387451172</v>
      </c>
      <c r="E1922" s="183">
        <v>35.519878387451172</v>
      </c>
    </row>
    <row r="1923" spans="1:5" ht="45">
      <c r="A1923" s="135" t="s">
        <v>3698</v>
      </c>
      <c r="B1923" s="145" t="s">
        <v>3699</v>
      </c>
      <c r="C1923" s="150" t="s">
        <v>368</v>
      </c>
      <c r="D1923" s="173">
        <v>3135.367431640625</v>
      </c>
      <c r="E1923" s="184">
        <v>3135.367431640625</v>
      </c>
    </row>
    <row r="1924" spans="1:5" ht="45">
      <c r="A1924" s="135" t="s">
        <v>3700</v>
      </c>
      <c r="B1924" s="145" t="s">
        <v>3701</v>
      </c>
      <c r="C1924" s="150" t="s">
        <v>42</v>
      </c>
      <c r="D1924" s="177">
        <v>363.15206909179687</v>
      </c>
      <c r="E1924" s="188">
        <v>363.15206909179687</v>
      </c>
    </row>
    <row r="1925" spans="1:5" ht="45">
      <c r="A1925" s="135" t="s">
        <v>3702</v>
      </c>
      <c r="B1925" s="145" t="s">
        <v>3703</v>
      </c>
      <c r="C1925" s="150" t="s">
        <v>20</v>
      </c>
      <c r="D1925" s="177">
        <v>897.3087158203125</v>
      </c>
      <c r="E1925" s="188">
        <v>897.3087158203125</v>
      </c>
    </row>
    <row r="1926" spans="1:5" ht="45">
      <c r="A1926" s="135" t="s">
        <v>3704</v>
      </c>
      <c r="B1926" s="145" t="s">
        <v>3705</v>
      </c>
      <c r="C1926" s="150" t="s">
        <v>50</v>
      </c>
      <c r="D1926" s="172">
        <v>35.168197631835938</v>
      </c>
      <c r="E1926" s="183">
        <v>35.168197631835938</v>
      </c>
    </row>
    <row r="1927" spans="1:5" ht="45">
      <c r="A1927" s="135" t="s">
        <v>3706</v>
      </c>
      <c r="B1927" s="145" t="s">
        <v>3707</v>
      </c>
      <c r="C1927" s="150" t="s">
        <v>42</v>
      </c>
      <c r="D1927" s="177">
        <v>486</v>
      </c>
      <c r="E1927" s="188">
        <v>486</v>
      </c>
    </row>
    <row r="1928" spans="1:5" ht="45">
      <c r="A1928" s="135" t="s">
        <v>3708</v>
      </c>
      <c r="B1928" s="145" t="s">
        <v>3709</v>
      </c>
      <c r="C1928" s="150" t="s">
        <v>368</v>
      </c>
      <c r="D1928" s="173">
        <v>3419.500732421875</v>
      </c>
      <c r="E1928" s="184">
        <v>3419.500732421875</v>
      </c>
    </row>
    <row r="1929" spans="1:5" ht="45">
      <c r="A1929" s="135" t="s">
        <v>3710</v>
      </c>
      <c r="B1929" s="145" t="s">
        <v>3711</v>
      </c>
      <c r="C1929" s="150" t="s">
        <v>20</v>
      </c>
      <c r="D1929" s="176">
        <v>1494.068359375</v>
      </c>
      <c r="E1929" s="187">
        <v>1494.05810546875</v>
      </c>
    </row>
    <row r="1930" spans="1:5" ht="45">
      <c r="A1930" s="135" t="s">
        <v>3712</v>
      </c>
      <c r="B1930" s="145" t="s">
        <v>3713</v>
      </c>
      <c r="C1930" s="150" t="s">
        <v>20</v>
      </c>
      <c r="D1930" s="171">
        <v>8.9523487091064453</v>
      </c>
      <c r="E1930" s="182">
        <v>8.9523172378540039</v>
      </c>
    </row>
    <row r="1931" spans="1:5" ht="45">
      <c r="A1931" s="135" t="s">
        <v>3714</v>
      </c>
      <c r="B1931" s="145" t="s">
        <v>3715</v>
      </c>
      <c r="C1931" s="150" t="s">
        <v>42</v>
      </c>
      <c r="D1931" s="177">
        <v>987.85198974609375</v>
      </c>
      <c r="E1931" s="188">
        <v>987.8511962890625</v>
      </c>
    </row>
    <row r="1932" spans="1:5" ht="45">
      <c r="A1932" s="135" t="s">
        <v>3716</v>
      </c>
      <c r="B1932" s="145" t="s">
        <v>3717</v>
      </c>
      <c r="C1932" s="150" t="s">
        <v>42</v>
      </c>
      <c r="D1932" s="177">
        <v>852.302734375</v>
      </c>
      <c r="E1932" s="188">
        <v>852.30072021484375</v>
      </c>
    </row>
    <row r="1933" spans="1:5" ht="45">
      <c r="A1933" s="135" t="s">
        <v>3718</v>
      </c>
      <c r="B1933" s="145" t="s">
        <v>3719</v>
      </c>
      <c r="C1933" s="150" t="s">
        <v>15</v>
      </c>
      <c r="D1933" s="173">
        <v>70821.9921875</v>
      </c>
      <c r="E1933" s="184">
        <v>70821.9921875</v>
      </c>
    </row>
    <row r="1934" spans="1:5" ht="30">
      <c r="A1934" s="135" t="s">
        <v>3720</v>
      </c>
      <c r="B1934" s="145" t="s">
        <v>3721</v>
      </c>
      <c r="C1934" s="150" t="s">
        <v>15</v>
      </c>
      <c r="D1934" s="173">
        <v>4001.442626953125</v>
      </c>
      <c r="E1934" s="184">
        <v>4001.442626953125</v>
      </c>
    </row>
    <row r="1935" spans="1:5" ht="45">
      <c r="A1935" s="135" t="s">
        <v>3722</v>
      </c>
      <c r="B1935" s="145" t="s">
        <v>3723</v>
      </c>
      <c r="C1935" s="150" t="s">
        <v>15</v>
      </c>
      <c r="D1935" s="174">
        <v>0</v>
      </c>
      <c r="E1935" s="185">
        <v>0</v>
      </c>
    </row>
    <row r="1936" spans="1:5" ht="45">
      <c r="A1936" s="135" t="s">
        <v>3724</v>
      </c>
      <c r="B1936" s="145" t="s">
        <v>3725</v>
      </c>
      <c r="C1936" s="150" t="s">
        <v>71</v>
      </c>
      <c r="D1936" s="171">
        <v>2.4906601905822754</v>
      </c>
      <c r="E1936" s="182">
        <v>2.4906601905822754</v>
      </c>
    </row>
    <row r="1937" spans="1:5" ht="45">
      <c r="A1937" s="135" t="s">
        <v>3726</v>
      </c>
      <c r="B1937" s="145" t="s">
        <v>3727</v>
      </c>
      <c r="C1937" s="150" t="s">
        <v>50</v>
      </c>
      <c r="D1937" s="178">
        <v>0.35168015956878662</v>
      </c>
      <c r="E1937" s="189">
        <v>0.35168015956878662</v>
      </c>
    </row>
    <row r="1938" spans="1:5">
      <c r="A1938" s="135" t="s">
        <v>3728</v>
      </c>
      <c r="B1938" s="145" t="s">
        <v>3729</v>
      </c>
      <c r="C1938" s="150"/>
      <c r="D1938" s="142" t="s">
        <v>3071</v>
      </c>
      <c r="E1938" s="163" t="s">
        <v>3071</v>
      </c>
    </row>
    <row r="1939" spans="1:5">
      <c r="A1939" s="135" t="s">
        <v>3730</v>
      </c>
      <c r="B1939" s="145" t="s">
        <v>3731</v>
      </c>
      <c r="C1939" s="150"/>
      <c r="D1939" s="142" t="s">
        <v>3074</v>
      </c>
      <c r="E1939" s="163" t="s">
        <v>3074</v>
      </c>
    </row>
    <row r="1940" spans="1:5">
      <c r="A1940" s="135" t="s">
        <v>3732</v>
      </c>
      <c r="B1940" s="145" t="s">
        <v>3733</v>
      </c>
      <c r="C1940" s="150" t="s">
        <v>50</v>
      </c>
      <c r="D1940" s="174">
        <v>0</v>
      </c>
      <c r="E1940" s="185">
        <v>0</v>
      </c>
    </row>
    <row r="1941" spans="1:5">
      <c r="A1941" s="135" t="s">
        <v>3734</v>
      </c>
      <c r="B1941" s="145" t="s">
        <v>3735</v>
      </c>
      <c r="C1941" s="150" t="s">
        <v>50</v>
      </c>
      <c r="D1941" s="174">
        <v>0</v>
      </c>
      <c r="E1941" s="185">
        <v>0</v>
      </c>
    </row>
    <row r="1942" spans="1:5">
      <c r="A1942" s="135" t="s">
        <v>3736</v>
      </c>
      <c r="B1942" s="145" t="s">
        <v>3737</v>
      </c>
      <c r="C1942" s="150" t="s">
        <v>50</v>
      </c>
      <c r="D1942" s="172">
        <v>34.819999694824219</v>
      </c>
      <c r="E1942" s="183">
        <v>34.819999694824219</v>
      </c>
    </row>
    <row r="1943" spans="1:5">
      <c r="A1943" s="135" t="s">
        <v>3738</v>
      </c>
      <c r="B1943" s="145" t="s">
        <v>3739</v>
      </c>
      <c r="C1943" s="150" t="s">
        <v>42</v>
      </c>
      <c r="D1943" s="177">
        <v>538.00372314453125</v>
      </c>
      <c r="E1943" s="188">
        <v>538.00372314453125</v>
      </c>
    </row>
    <row r="1944" spans="1:5">
      <c r="A1944" s="135" t="s">
        <v>3740</v>
      </c>
      <c r="B1944" s="145" t="s">
        <v>3741</v>
      </c>
      <c r="C1944" s="150" t="s">
        <v>368</v>
      </c>
      <c r="D1944" s="173">
        <v>3537.837890625</v>
      </c>
      <c r="E1944" s="184">
        <v>3537.837890625</v>
      </c>
    </row>
    <row r="1945" spans="1:5">
      <c r="A1945" s="135" t="s">
        <v>3742</v>
      </c>
      <c r="B1945" s="145" t="s">
        <v>3743</v>
      </c>
      <c r="C1945" s="150" t="s">
        <v>20</v>
      </c>
      <c r="D1945" s="177">
        <v>897.3087158203125</v>
      </c>
      <c r="E1945" s="188">
        <v>897.3087158203125</v>
      </c>
    </row>
    <row r="1946" spans="1:5">
      <c r="A1946" s="135" t="s">
        <v>3744</v>
      </c>
      <c r="B1946" s="145" t="s">
        <v>3745</v>
      </c>
      <c r="C1946" s="150" t="s">
        <v>50</v>
      </c>
      <c r="D1946" s="172">
        <v>34.819999694824219</v>
      </c>
      <c r="E1946" s="183">
        <v>34.819999694824219</v>
      </c>
    </row>
    <row r="1947" spans="1:5">
      <c r="A1947" s="135" t="s">
        <v>3746</v>
      </c>
      <c r="B1947" s="145" t="s">
        <v>3747</v>
      </c>
      <c r="C1947" s="150" t="s">
        <v>42</v>
      </c>
      <c r="D1947" s="177">
        <v>538.00372314453125</v>
      </c>
      <c r="E1947" s="188">
        <v>538.00372314453125</v>
      </c>
    </row>
    <row r="1948" spans="1:5">
      <c r="A1948" s="135" t="s">
        <v>3748</v>
      </c>
      <c r="B1948" s="145" t="s">
        <v>3749</v>
      </c>
      <c r="C1948" s="150" t="s">
        <v>368</v>
      </c>
      <c r="D1948" s="173">
        <v>3537.837890625</v>
      </c>
      <c r="E1948" s="184">
        <v>3537.837890625</v>
      </c>
    </row>
    <row r="1949" spans="1:5">
      <c r="A1949" s="135" t="s">
        <v>3750</v>
      </c>
      <c r="B1949" s="145" t="s">
        <v>3751</v>
      </c>
      <c r="C1949" s="150"/>
      <c r="D1949" s="142" t="s">
        <v>3752</v>
      </c>
      <c r="E1949" s="163" t="s">
        <v>3752</v>
      </c>
    </row>
    <row r="1950" spans="1:5">
      <c r="A1950" s="135" t="s">
        <v>3753</v>
      </c>
      <c r="B1950" s="145" t="s">
        <v>3754</v>
      </c>
      <c r="C1950" s="150"/>
      <c r="D1950" s="142" t="s">
        <v>3755</v>
      </c>
      <c r="E1950" s="163" t="s">
        <v>3755</v>
      </c>
    </row>
    <row r="1951" spans="1:5">
      <c r="A1951" s="135" t="s">
        <v>3756</v>
      </c>
      <c r="B1951" s="145" t="s">
        <v>3757</v>
      </c>
      <c r="C1951" s="150" t="s">
        <v>50</v>
      </c>
      <c r="D1951" s="174">
        <v>0</v>
      </c>
      <c r="E1951" s="185">
        <v>0</v>
      </c>
    </row>
    <row r="1952" spans="1:5">
      <c r="A1952" s="135" t="s">
        <v>3758</v>
      </c>
      <c r="B1952" s="145" t="s">
        <v>3759</v>
      </c>
      <c r="C1952" s="150" t="s">
        <v>50</v>
      </c>
      <c r="D1952" s="171">
        <v>1.5049307346343994</v>
      </c>
      <c r="E1952" s="182">
        <v>1.5049307346343994</v>
      </c>
    </row>
    <row r="1953" spans="1:5">
      <c r="A1953" s="135" t="s">
        <v>3760</v>
      </c>
      <c r="B1953" s="145" t="s">
        <v>3761</v>
      </c>
      <c r="C1953" s="150" t="s">
        <v>50</v>
      </c>
      <c r="D1953" s="172">
        <v>37.380001068115234</v>
      </c>
      <c r="E1953" s="183">
        <v>37.380001068115234</v>
      </c>
    </row>
    <row r="1954" spans="1:5">
      <c r="A1954" s="135" t="s">
        <v>3762</v>
      </c>
      <c r="B1954" s="145" t="s">
        <v>3763</v>
      </c>
      <c r="C1954" s="150" t="s">
        <v>42</v>
      </c>
      <c r="D1954" s="177">
        <v>357.60928344726562</v>
      </c>
      <c r="E1954" s="188">
        <v>357.60928344726562</v>
      </c>
    </row>
    <row r="1955" spans="1:5">
      <c r="A1955" s="135" t="s">
        <v>3764</v>
      </c>
      <c r="B1955" s="145" t="s">
        <v>3765</v>
      </c>
      <c r="C1955" s="150" t="s">
        <v>368</v>
      </c>
      <c r="D1955" s="173">
        <v>3117.995849609375</v>
      </c>
      <c r="E1955" s="184">
        <v>3117.995849609375</v>
      </c>
    </row>
    <row r="1956" spans="1:5">
      <c r="A1956" s="135" t="s">
        <v>3766</v>
      </c>
      <c r="B1956" s="145" t="s">
        <v>3767</v>
      </c>
      <c r="C1956" s="150" t="s">
        <v>20</v>
      </c>
      <c r="D1956" s="177">
        <v>808.1939697265625</v>
      </c>
      <c r="E1956" s="188">
        <v>808.1939697265625</v>
      </c>
    </row>
    <row r="1957" spans="1:5">
      <c r="A1957" s="135" t="s">
        <v>3768</v>
      </c>
      <c r="B1957" s="145" t="s">
        <v>3769</v>
      </c>
      <c r="C1957" s="150" t="s">
        <v>50</v>
      </c>
      <c r="D1957" s="172">
        <v>35.875072479248047</v>
      </c>
      <c r="E1957" s="183">
        <v>35.875072479248047</v>
      </c>
    </row>
    <row r="1958" spans="1:5">
      <c r="A1958" s="135" t="s">
        <v>3770</v>
      </c>
      <c r="B1958" s="145" t="s">
        <v>3771</v>
      </c>
      <c r="C1958" s="150" t="s">
        <v>42</v>
      </c>
      <c r="D1958" s="177">
        <v>356.24520874023437</v>
      </c>
      <c r="E1958" s="188">
        <v>356.24520874023437</v>
      </c>
    </row>
    <row r="1959" spans="1:5">
      <c r="A1959" s="135" t="s">
        <v>3772</v>
      </c>
      <c r="B1959" s="145" t="s">
        <v>3773</v>
      </c>
      <c r="C1959" s="150" t="s">
        <v>368</v>
      </c>
      <c r="D1959" s="173">
        <v>3117.995849609375</v>
      </c>
      <c r="E1959" s="184">
        <v>3117.995849609375</v>
      </c>
    </row>
    <row r="1960" spans="1:5">
      <c r="A1960" s="135" t="s">
        <v>3774</v>
      </c>
      <c r="B1960" s="145" t="s">
        <v>3775</v>
      </c>
      <c r="C1960" s="150"/>
      <c r="D1960" s="142" t="s">
        <v>3071</v>
      </c>
      <c r="E1960" s="163" t="s">
        <v>3071</v>
      </c>
    </row>
    <row r="1961" spans="1:5">
      <c r="A1961" s="135" t="s">
        <v>3776</v>
      </c>
      <c r="B1961" s="145" t="s">
        <v>3777</v>
      </c>
      <c r="C1961" s="150"/>
      <c r="D1961" s="142" t="s">
        <v>3074</v>
      </c>
      <c r="E1961" s="163" t="s">
        <v>3074</v>
      </c>
    </row>
    <row r="1962" spans="1:5">
      <c r="A1962" s="135" t="s">
        <v>3778</v>
      </c>
      <c r="B1962" s="145" t="s">
        <v>3779</v>
      </c>
      <c r="C1962" s="150" t="s">
        <v>50</v>
      </c>
      <c r="D1962" s="174">
        <v>0</v>
      </c>
      <c r="E1962" s="185">
        <v>0</v>
      </c>
    </row>
    <row r="1963" spans="1:5">
      <c r="A1963" s="135" t="s">
        <v>3780</v>
      </c>
      <c r="B1963" s="145" t="s">
        <v>3781</v>
      </c>
      <c r="C1963" s="150" t="s">
        <v>50</v>
      </c>
      <c r="D1963" s="174">
        <v>0</v>
      </c>
      <c r="E1963" s="185">
        <v>0</v>
      </c>
    </row>
    <row r="1964" spans="1:5">
      <c r="A1964" s="135" t="s">
        <v>3782</v>
      </c>
      <c r="B1964" s="145" t="s">
        <v>3783</v>
      </c>
      <c r="C1964" s="150" t="s">
        <v>50</v>
      </c>
      <c r="D1964" s="177">
        <v>171.54165649414062</v>
      </c>
      <c r="E1964" s="188">
        <v>171.54165649414062</v>
      </c>
    </row>
    <row r="1965" spans="1:5">
      <c r="A1965" s="135" t="s">
        <v>3784</v>
      </c>
      <c r="B1965" s="145" t="s">
        <v>3785</v>
      </c>
      <c r="C1965" s="150" t="s">
        <v>42</v>
      </c>
      <c r="D1965" s="177">
        <v>265.31463623046875</v>
      </c>
      <c r="E1965" s="188">
        <v>265.31463623046875</v>
      </c>
    </row>
    <row r="1966" spans="1:5">
      <c r="A1966" s="135" t="s">
        <v>3786</v>
      </c>
      <c r="B1966" s="145" t="s">
        <v>3787</v>
      </c>
      <c r="C1966" s="150" t="s">
        <v>368</v>
      </c>
      <c r="D1966" s="176">
        <v>1159.5108642578125</v>
      </c>
      <c r="E1966" s="187">
        <v>1159.5108642578125</v>
      </c>
    </row>
    <row r="1967" spans="1:5">
      <c r="A1967" s="135" t="s">
        <v>3788</v>
      </c>
      <c r="B1967" s="145" t="s">
        <v>3789</v>
      </c>
      <c r="C1967" s="150" t="s">
        <v>20</v>
      </c>
      <c r="D1967" s="177">
        <v>828.05322265625</v>
      </c>
      <c r="E1967" s="188">
        <v>828.05322265625</v>
      </c>
    </row>
    <row r="1968" spans="1:5">
      <c r="A1968" s="135" t="s">
        <v>3790</v>
      </c>
      <c r="B1968" s="145" t="s">
        <v>3791</v>
      </c>
      <c r="C1968" s="150" t="s">
        <v>50</v>
      </c>
      <c r="D1968" s="177">
        <v>171.54165649414062</v>
      </c>
      <c r="E1968" s="188">
        <v>171.54165649414062</v>
      </c>
    </row>
    <row r="1969" spans="1:5">
      <c r="A1969" s="135" t="s">
        <v>3792</v>
      </c>
      <c r="B1969" s="145" t="s">
        <v>3793</v>
      </c>
      <c r="C1969" s="150" t="s">
        <v>42</v>
      </c>
      <c r="D1969" s="177">
        <v>265.31463623046875</v>
      </c>
      <c r="E1969" s="188">
        <v>265.31463623046875</v>
      </c>
    </row>
    <row r="1970" spans="1:5">
      <c r="A1970" s="135" t="s">
        <v>3794</v>
      </c>
      <c r="B1970" s="145" t="s">
        <v>3795</v>
      </c>
      <c r="C1970" s="150" t="s">
        <v>368</v>
      </c>
      <c r="D1970" s="176">
        <v>1159.5108642578125</v>
      </c>
      <c r="E1970" s="187">
        <v>1159.5108642578125</v>
      </c>
    </row>
    <row r="1971" spans="1:5">
      <c r="A1971" s="135" t="s">
        <v>3796</v>
      </c>
      <c r="B1971" s="145" t="s">
        <v>3797</v>
      </c>
      <c r="C1971" s="150"/>
      <c r="D1971" s="142" t="s">
        <v>3071</v>
      </c>
      <c r="E1971" s="163" t="s">
        <v>3071</v>
      </c>
    </row>
    <row r="1972" spans="1:5">
      <c r="A1972" s="135" t="s">
        <v>3798</v>
      </c>
      <c r="B1972" s="145" t="s">
        <v>3799</v>
      </c>
      <c r="C1972" s="150"/>
      <c r="D1972" s="142" t="s">
        <v>3074</v>
      </c>
      <c r="E1972" s="163" t="s">
        <v>3074</v>
      </c>
    </row>
    <row r="1973" spans="1:5">
      <c r="A1973" s="135" t="s">
        <v>3800</v>
      </c>
      <c r="B1973" s="145" t="s">
        <v>3801</v>
      </c>
      <c r="C1973" s="150" t="s">
        <v>50</v>
      </c>
      <c r="D1973" s="174">
        <v>0</v>
      </c>
      <c r="E1973" s="185">
        <v>0</v>
      </c>
    </row>
    <row r="1974" spans="1:5">
      <c r="A1974" s="135" t="s">
        <v>3802</v>
      </c>
      <c r="B1974" s="145" t="s">
        <v>3803</v>
      </c>
      <c r="C1974" s="150" t="s">
        <v>50</v>
      </c>
      <c r="D1974" s="174">
        <v>0</v>
      </c>
      <c r="E1974" s="185">
        <v>0</v>
      </c>
    </row>
    <row r="1975" spans="1:5">
      <c r="A1975" s="135" t="s">
        <v>3804</v>
      </c>
      <c r="B1975" s="145" t="s">
        <v>3805</v>
      </c>
      <c r="C1975" s="150" t="s">
        <v>50</v>
      </c>
      <c r="D1975" s="171">
        <v>7.070000171661377</v>
      </c>
      <c r="E1975" s="182">
        <v>7.070000171661377</v>
      </c>
    </row>
    <row r="1976" spans="1:5">
      <c r="A1976" s="135" t="s">
        <v>3806</v>
      </c>
      <c r="B1976" s="145" t="s">
        <v>3807</v>
      </c>
      <c r="C1976" s="150" t="s">
        <v>42</v>
      </c>
      <c r="D1976" s="177">
        <v>351.43490600585937</v>
      </c>
      <c r="E1976" s="188">
        <v>351.43490600585937</v>
      </c>
    </row>
    <row r="1977" spans="1:5">
      <c r="A1977" s="135" t="s">
        <v>3808</v>
      </c>
      <c r="B1977" s="145" t="s">
        <v>3809</v>
      </c>
      <c r="C1977" s="150" t="s">
        <v>368</v>
      </c>
      <c r="D1977" s="173">
        <v>3166.999267578125</v>
      </c>
      <c r="E1977" s="184">
        <v>3166.999267578125</v>
      </c>
    </row>
    <row r="1978" spans="1:5">
      <c r="A1978" s="135" t="s">
        <v>3810</v>
      </c>
      <c r="B1978" s="145" t="s">
        <v>3811</v>
      </c>
      <c r="C1978" s="150" t="s">
        <v>20</v>
      </c>
      <c r="D1978" s="172">
        <v>20.361312866210937</v>
      </c>
      <c r="E1978" s="183">
        <v>20.361312866210937</v>
      </c>
    </row>
    <row r="1979" spans="1:5">
      <c r="A1979" s="135" t="s">
        <v>3812</v>
      </c>
      <c r="B1979" s="145" t="s">
        <v>3813</v>
      </c>
      <c r="C1979" s="150" t="s">
        <v>50</v>
      </c>
      <c r="D1979" s="171">
        <v>7.070000171661377</v>
      </c>
      <c r="E1979" s="182">
        <v>7.070000171661377</v>
      </c>
    </row>
    <row r="1980" spans="1:5">
      <c r="A1980" s="135" t="s">
        <v>3814</v>
      </c>
      <c r="B1980" s="145" t="s">
        <v>3815</v>
      </c>
      <c r="C1980" s="150" t="s">
        <v>42</v>
      </c>
      <c r="D1980" s="177">
        <v>351.43490600585937</v>
      </c>
      <c r="E1980" s="188">
        <v>351.43490600585937</v>
      </c>
    </row>
    <row r="1981" spans="1:5">
      <c r="A1981" s="135" t="s">
        <v>3816</v>
      </c>
      <c r="B1981" s="145" t="s">
        <v>3817</v>
      </c>
      <c r="C1981" s="150" t="s">
        <v>368</v>
      </c>
      <c r="D1981" s="173">
        <v>3166.999267578125</v>
      </c>
      <c r="E1981" s="184">
        <v>3166.999267578125</v>
      </c>
    </row>
    <row r="1982" spans="1:5">
      <c r="A1982" s="135" t="s">
        <v>3818</v>
      </c>
      <c r="B1982" s="145" t="s">
        <v>3819</v>
      </c>
      <c r="C1982" s="150"/>
      <c r="D1982" s="142" t="s">
        <v>3071</v>
      </c>
      <c r="E1982" s="163" t="s">
        <v>3071</v>
      </c>
    </row>
    <row r="1983" spans="1:5">
      <c r="A1983" s="135" t="s">
        <v>3820</v>
      </c>
      <c r="B1983" s="145" t="s">
        <v>3821</v>
      </c>
      <c r="C1983" s="150"/>
      <c r="D1983" s="142" t="s">
        <v>3074</v>
      </c>
      <c r="E1983" s="163" t="s">
        <v>3074</v>
      </c>
    </row>
    <row r="1984" spans="1:5">
      <c r="A1984" s="135" t="s">
        <v>3822</v>
      </c>
      <c r="B1984" s="145" t="s">
        <v>3823</v>
      </c>
      <c r="C1984" s="150" t="s">
        <v>50</v>
      </c>
      <c r="D1984" s="174">
        <v>0</v>
      </c>
      <c r="E1984" s="185">
        <v>0</v>
      </c>
    </row>
    <row r="1985" spans="1:5">
      <c r="A1985" s="135" t="s">
        <v>3824</v>
      </c>
      <c r="B1985" s="145" t="s">
        <v>3825</v>
      </c>
      <c r="C1985" s="150" t="s">
        <v>50</v>
      </c>
      <c r="D1985" s="174">
        <v>0</v>
      </c>
      <c r="E1985" s="185">
        <v>0</v>
      </c>
    </row>
    <row r="1986" spans="1:5">
      <c r="A1986" s="135" t="s">
        <v>3826</v>
      </c>
      <c r="B1986" s="145" t="s">
        <v>3827</v>
      </c>
      <c r="C1986" s="150" t="s">
        <v>50</v>
      </c>
      <c r="D1986" s="171">
        <v>7.070000171661377</v>
      </c>
      <c r="E1986" s="182">
        <v>7.070000171661377</v>
      </c>
    </row>
    <row r="1987" spans="1:5">
      <c r="A1987" s="135" t="s">
        <v>3828</v>
      </c>
      <c r="B1987" s="145" t="s">
        <v>3829</v>
      </c>
      <c r="C1987" s="150" t="s">
        <v>42</v>
      </c>
      <c r="D1987" s="177">
        <v>351.43490600585937</v>
      </c>
      <c r="E1987" s="188">
        <v>351.43490600585937</v>
      </c>
    </row>
    <row r="1988" spans="1:5">
      <c r="A1988" s="135" t="s">
        <v>3830</v>
      </c>
      <c r="B1988" s="145" t="s">
        <v>3831</v>
      </c>
      <c r="C1988" s="150" t="s">
        <v>368</v>
      </c>
      <c r="D1988" s="173">
        <v>3166.999267578125</v>
      </c>
      <c r="E1988" s="184">
        <v>3166.999267578125</v>
      </c>
    </row>
    <row r="1989" spans="1:5">
      <c r="A1989" s="135" t="s">
        <v>3832</v>
      </c>
      <c r="B1989" s="145" t="s">
        <v>3833</v>
      </c>
      <c r="C1989" s="150" t="s">
        <v>20</v>
      </c>
      <c r="D1989" s="172">
        <v>20.361312866210937</v>
      </c>
      <c r="E1989" s="183">
        <v>20.361312866210937</v>
      </c>
    </row>
    <row r="1990" spans="1:5">
      <c r="A1990" s="135" t="s">
        <v>3834</v>
      </c>
      <c r="B1990" s="145" t="s">
        <v>3835</v>
      </c>
      <c r="C1990" s="150" t="s">
        <v>50</v>
      </c>
      <c r="D1990" s="171">
        <v>7.070000171661377</v>
      </c>
      <c r="E1990" s="182">
        <v>7.070000171661377</v>
      </c>
    </row>
    <row r="1991" spans="1:5">
      <c r="A1991" s="135" t="s">
        <v>3836</v>
      </c>
      <c r="B1991" s="145" t="s">
        <v>3837</v>
      </c>
      <c r="C1991" s="150" t="s">
        <v>42</v>
      </c>
      <c r="D1991" s="177">
        <v>351.43490600585937</v>
      </c>
      <c r="E1991" s="188">
        <v>351.43490600585937</v>
      </c>
    </row>
    <row r="1992" spans="1:5">
      <c r="A1992" s="135" t="s">
        <v>3838</v>
      </c>
      <c r="B1992" s="145" t="s">
        <v>3839</v>
      </c>
      <c r="C1992" s="150" t="s">
        <v>368</v>
      </c>
      <c r="D1992" s="173">
        <v>3166.999267578125</v>
      </c>
      <c r="E1992" s="184">
        <v>3166.999267578125</v>
      </c>
    </row>
    <row r="1993" spans="1:5">
      <c r="A1993" s="135" t="s">
        <v>3840</v>
      </c>
      <c r="B1993" s="145" t="s">
        <v>3841</v>
      </c>
      <c r="C1993" s="150"/>
      <c r="D1993" s="142" t="s">
        <v>3071</v>
      </c>
      <c r="E1993" s="163" t="s">
        <v>3071</v>
      </c>
    </row>
    <row r="1994" spans="1:5">
      <c r="A1994" s="135" t="s">
        <v>3842</v>
      </c>
      <c r="B1994" s="145" t="s">
        <v>3843</v>
      </c>
      <c r="C1994" s="150"/>
      <c r="D1994" s="142" t="s">
        <v>3074</v>
      </c>
      <c r="E1994" s="163" t="s">
        <v>3074</v>
      </c>
    </row>
    <row r="1995" spans="1:5">
      <c r="A1995" s="135" t="s">
        <v>3844</v>
      </c>
      <c r="B1995" s="145" t="s">
        <v>3845</v>
      </c>
      <c r="C1995" s="150" t="s">
        <v>50</v>
      </c>
      <c r="D1995" s="174">
        <v>0</v>
      </c>
      <c r="E1995" s="185">
        <v>0</v>
      </c>
    </row>
    <row r="1996" spans="1:5">
      <c r="A1996" s="135" t="s">
        <v>3846</v>
      </c>
      <c r="B1996" s="145" t="s">
        <v>3847</v>
      </c>
      <c r="C1996" s="150" t="s">
        <v>50</v>
      </c>
      <c r="D1996" s="179">
        <v>1.6832640540087596E-5</v>
      </c>
      <c r="E1996" s="190">
        <v>1.6832640540087596E-5</v>
      </c>
    </row>
    <row r="1997" spans="1:5">
      <c r="A1997" s="135" t="s">
        <v>3848</v>
      </c>
      <c r="B1997" s="145" t="s">
        <v>3849</v>
      </c>
      <c r="C1997" s="150" t="s">
        <v>50</v>
      </c>
      <c r="D1997" s="177">
        <v>160.00001525878906</v>
      </c>
      <c r="E1997" s="188">
        <v>160.00001525878906</v>
      </c>
    </row>
    <row r="1998" spans="1:5">
      <c r="A1998" s="135" t="s">
        <v>3850</v>
      </c>
      <c r="B1998" s="145" t="s">
        <v>3851</v>
      </c>
      <c r="C1998" s="150" t="s">
        <v>42</v>
      </c>
      <c r="D1998" s="177">
        <v>538.00152587890625</v>
      </c>
      <c r="E1998" s="188">
        <v>538.00152587890625</v>
      </c>
    </row>
    <row r="1999" spans="1:5">
      <c r="A1999" s="135" t="s">
        <v>3852</v>
      </c>
      <c r="B1999" s="145" t="s">
        <v>3853</v>
      </c>
      <c r="C1999" s="150" t="s">
        <v>368</v>
      </c>
      <c r="D1999" s="173">
        <v>3406.5361328125</v>
      </c>
      <c r="E1999" s="184">
        <v>3406.5361328125</v>
      </c>
    </row>
    <row r="2000" spans="1:5">
      <c r="A2000" s="135" t="s">
        <v>3854</v>
      </c>
      <c r="B2000" s="145" t="s">
        <v>3855</v>
      </c>
      <c r="C2000" s="150" t="s">
        <v>20</v>
      </c>
      <c r="D2000" s="177">
        <v>928.44512939453125</v>
      </c>
      <c r="E2000" s="188">
        <v>928.44512939453125</v>
      </c>
    </row>
    <row r="2001" spans="1:5">
      <c r="A2001" s="135" t="s">
        <v>3856</v>
      </c>
      <c r="B2001" s="145" t="s">
        <v>3857</v>
      </c>
      <c r="C2001" s="150" t="s">
        <v>50</v>
      </c>
      <c r="D2001" s="177">
        <v>160</v>
      </c>
      <c r="E2001" s="188">
        <v>160</v>
      </c>
    </row>
    <row r="2002" spans="1:5">
      <c r="A2002" s="135" t="s">
        <v>3858</v>
      </c>
      <c r="B2002" s="145" t="s">
        <v>3859</v>
      </c>
      <c r="C2002" s="150" t="s">
        <v>42</v>
      </c>
      <c r="D2002" s="177">
        <v>538.00146484375</v>
      </c>
      <c r="E2002" s="188">
        <v>538.00146484375</v>
      </c>
    </row>
    <row r="2003" spans="1:5">
      <c r="A2003" s="135" t="s">
        <v>3860</v>
      </c>
      <c r="B2003" s="145" t="s">
        <v>3861</v>
      </c>
      <c r="C2003" s="150" t="s">
        <v>368</v>
      </c>
      <c r="D2003" s="173">
        <v>3406.5361328125</v>
      </c>
      <c r="E2003" s="184">
        <v>3406.5361328125</v>
      </c>
    </row>
    <row r="2004" spans="1:5">
      <c r="A2004" s="135" t="s">
        <v>3862</v>
      </c>
      <c r="B2004" s="145" t="s">
        <v>3863</v>
      </c>
      <c r="C2004" s="150"/>
      <c r="D2004" s="142" t="s">
        <v>3071</v>
      </c>
      <c r="E2004" s="163" t="s">
        <v>3071</v>
      </c>
    </row>
    <row r="2005" spans="1:5">
      <c r="A2005" s="135" t="s">
        <v>3864</v>
      </c>
      <c r="B2005" s="145" t="s">
        <v>3865</v>
      </c>
      <c r="C2005" s="150"/>
      <c r="D2005" s="142" t="s">
        <v>3074</v>
      </c>
      <c r="E2005" s="163" t="s">
        <v>3074</v>
      </c>
    </row>
    <row r="2006" spans="1:5">
      <c r="A2006" s="135" t="s">
        <v>3866</v>
      </c>
      <c r="B2006" s="145" t="s">
        <v>3867</v>
      </c>
      <c r="C2006" s="150" t="s">
        <v>50</v>
      </c>
      <c r="D2006" s="174">
        <v>0</v>
      </c>
      <c r="E2006" s="185">
        <v>0</v>
      </c>
    </row>
    <row r="2007" spans="1:5">
      <c r="A2007" s="135" t="s">
        <v>3868</v>
      </c>
      <c r="B2007" s="145" t="s">
        <v>3869</v>
      </c>
      <c r="C2007" s="150" t="s">
        <v>50</v>
      </c>
      <c r="D2007" s="174">
        <v>0</v>
      </c>
      <c r="E2007" s="185">
        <v>0</v>
      </c>
    </row>
    <row r="2008" spans="1:5">
      <c r="A2008" s="135" t="s">
        <v>3870</v>
      </c>
      <c r="B2008" s="145" t="s">
        <v>3871</v>
      </c>
      <c r="C2008" s="150" t="s">
        <v>50</v>
      </c>
      <c r="D2008" s="171">
        <v>7.070000171661377</v>
      </c>
      <c r="E2008" s="182">
        <v>7.070000171661377</v>
      </c>
    </row>
    <row r="2009" spans="1:5">
      <c r="A2009" s="135" t="s">
        <v>3872</v>
      </c>
      <c r="B2009" s="145" t="s">
        <v>3873</v>
      </c>
      <c r="C2009" s="150" t="s">
        <v>42</v>
      </c>
      <c r="D2009" s="177">
        <v>351.43490600585937</v>
      </c>
      <c r="E2009" s="188">
        <v>351.43490600585937</v>
      </c>
    </row>
    <row r="2010" spans="1:5">
      <c r="A2010" s="135" t="s">
        <v>3874</v>
      </c>
      <c r="B2010" s="145" t="s">
        <v>3875</v>
      </c>
      <c r="C2010" s="150" t="s">
        <v>368</v>
      </c>
      <c r="D2010" s="173">
        <v>3166.999267578125</v>
      </c>
      <c r="E2010" s="184">
        <v>3166.999267578125</v>
      </c>
    </row>
    <row r="2011" spans="1:5">
      <c r="A2011" s="135" t="s">
        <v>3876</v>
      </c>
      <c r="B2011" s="145" t="s">
        <v>3877</v>
      </c>
      <c r="C2011" s="150" t="s">
        <v>20</v>
      </c>
      <c r="D2011" s="177">
        <v>795.2930908203125</v>
      </c>
      <c r="E2011" s="188">
        <v>795.2930908203125</v>
      </c>
    </row>
    <row r="2012" spans="1:5">
      <c r="A2012" s="135" t="s">
        <v>3878</v>
      </c>
      <c r="B2012" s="145" t="s">
        <v>3879</v>
      </c>
      <c r="C2012" s="150" t="s">
        <v>50</v>
      </c>
      <c r="D2012" s="171">
        <v>7.070000171661377</v>
      </c>
      <c r="E2012" s="182">
        <v>7.070000171661377</v>
      </c>
    </row>
    <row r="2013" spans="1:5">
      <c r="A2013" s="135" t="s">
        <v>3880</v>
      </c>
      <c r="B2013" s="145" t="s">
        <v>3881</v>
      </c>
      <c r="C2013" s="150" t="s">
        <v>42</v>
      </c>
      <c r="D2013" s="177">
        <v>351.43490600585937</v>
      </c>
      <c r="E2013" s="188">
        <v>351.43490600585937</v>
      </c>
    </row>
    <row r="2014" spans="1:5">
      <c r="A2014" s="135" t="s">
        <v>3882</v>
      </c>
      <c r="B2014" s="145" t="s">
        <v>3883</v>
      </c>
      <c r="C2014" s="150" t="s">
        <v>368</v>
      </c>
      <c r="D2014" s="173">
        <v>3166.999267578125</v>
      </c>
      <c r="E2014" s="184">
        <v>3166.999267578125</v>
      </c>
    </row>
    <row r="2015" spans="1:5">
      <c r="A2015" s="135" t="s">
        <v>3884</v>
      </c>
      <c r="B2015" s="145" t="s">
        <v>3885</v>
      </c>
      <c r="C2015" s="150"/>
      <c r="D2015" s="142" t="s">
        <v>3886</v>
      </c>
      <c r="E2015" s="163" t="s">
        <v>3886</v>
      </c>
    </row>
    <row r="2016" spans="1:5">
      <c r="A2016" s="135" t="s">
        <v>3887</v>
      </c>
      <c r="B2016" s="145" t="s">
        <v>3888</v>
      </c>
      <c r="C2016" s="150"/>
      <c r="D2016" s="142" t="s">
        <v>3886</v>
      </c>
      <c r="E2016" s="163" t="s">
        <v>3886</v>
      </c>
    </row>
    <row r="2017" spans="1:5">
      <c r="A2017" s="135" t="s">
        <v>3889</v>
      </c>
      <c r="B2017" s="145" t="s">
        <v>3890</v>
      </c>
      <c r="C2017" s="150" t="s">
        <v>50</v>
      </c>
      <c r="D2017" s="174">
        <v>0</v>
      </c>
      <c r="E2017" s="185">
        <v>0</v>
      </c>
    </row>
    <row r="2018" spans="1:5">
      <c r="A2018" s="135" t="s">
        <v>3891</v>
      </c>
      <c r="B2018" s="145" t="s">
        <v>3892</v>
      </c>
      <c r="C2018" s="150" t="s">
        <v>50</v>
      </c>
      <c r="D2018" s="171">
        <v>6.070000171661377</v>
      </c>
      <c r="E2018" s="182">
        <v>6.070000171661377</v>
      </c>
    </row>
    <row r="2019" spans="1:5">
      <c r="A2019" s="135" t="s">
        <v>3893</v>
      </c>
      <c r="B2019" s="145" t="s">
        <v>3894</v>
      </c>
      <c r="C2019" s="150" t="s">
        <v>50</v>
      </c>
      <c r="D2019" s="171">
        <v>7.070000171661377</v>
      </c>
      <c r="E2019" s="182">
        <v>7.070000171661377</v>
      </c>
    </row>
    <row r="2020" spans="1:5">
      <c r="A2020" s="135" t="s">
        <v>3895</v>
      </c>
      <c r="B2020" s="145" t="s">
        <v>3896</v>
      </c>
      <c r="C2020" s="150" t="s">
        <v>42</v>
      </c>
      <c r="D2020" s="177">
        <v>351.43490600585937</v>
      </c>
      <c r="E2020" s="188">
        <v>351.43490600585937</v>
      </c>
    </row>
    <row r="2021" spans="1:5">
      <c r="A2021" s="135" t="s">
        <v>3897</v>
      </c>
      <c r="B2021" s="145" t="s">
        <v>3898</v>
      </c>
      <c r="C2021" s="150" t="s">
        <v>368</v>
      </c>
      <c r="D2021" s="173">
        <v>3166.999267578125</v>
      </c>
      <c r="E2021" s="184">
        <v>3166.999267578125</v>
      </c>
    </row>
    <row r="2022" spans="1:5">
      <c r="A2022" s="135" t="s">
        <v>3899</v>
      </c>
      <c r="B2022" s="145" t="s">
        <v>3900</v>
      </c>
      <c r="C2022" s="150" t="s">
        <v>20</v>
      </c>
      <c r="D2022" s="179">
        <v>2.9418970370898023E-7</v>
      </c>
      <c r="E2022" s="190">
        <v>2.9418970370898023E-7</v>
      </c>
    </row>
    <row r="2023" spans="1:5">
      <c r="A2023" s="135" t="s">
        <v>3901</v>
      </c>
      <c r="B2023" s="145" t="s">
        <v>3902</v>
      </c>
      <c r="C2023" s="150" t="s">
        <v>50</v>
      </c>
      <c r="D2023" s="171">
        <v>1</v>
      </c>
      <c r="E2023" s="182">
        <v>1</v>
      </c>
    </row>
    <row r="2024" spans="1:5">
      <c r="A2024" s="135" t="s">
        <v>3903</v>
      </c>
      <c r="B2024" s="145" t="s">
        <v>3904</v>
      </c>
      <c r="C2024" s="150" t="s">
        <v>42</v>
      </c>
      <c r="D2024" s="177">
        <v>345.67495727539062</v>
      </c>
      <c r="E2024" s="188">
        <v>345.67495727539062</v>
      </c>
    </row>
    <row r="2025" spans="1:5">
      <c r="A2025" s="135" t="s">
        <v>3905</v>
      </c>
      <c r="B2025" s="145" t="s">
        <v>3906</v>
      </c>
      <c r="C2025" s="150" t="s">
        <v>368</v>
      </c>
      <c r="D2025" s="173">
        <v>3166.999267578125</v>
      </c>
      <c r="E2025" s="184">
        <v>3166.999267578125</v>
      </c>
    </row>
    <row r="2026" spans="1:5">
      <c r="A2026" s="135" t="s">
        <v>3907</v>
      </c>
      <c r="B2026" s="145" t="s">
        <v>1012</v>
      </c>
      <c r="C2026" s="150" t="s">
        <v>50</v>
      </c>
      <c r="D2026" s="177">
        <v>168.16159057617187</v>
      </c>
      <c r="E2026" s="188">
        <v>168.16159057617187</v>
      </c>
    </row>
    <row r="2027" spans="1:5">
      <c r="A2027" s="135" t="s">
        <v>3908</v>
      </c>
      <c r="B2027" s="145" t="s">
        <v>3909</v>
      </c>
      <c r="C2027" s="150" t="s">
        <v>42</v>
      </c>
      <c r="D2027" s="177">
        <v>351.40438842773437</v>
      </c>
      <c r="E2027" s="188">
        <v>351.40438842773437</v>
      </c>
    </row>
    <row r="2028" spans="1:5">
      <c r="A2028" s="135" t="s">
        <v>3910</v>
      </c>
      <c r="B2028" s="145" t="s">
        <v>3911</v>
      </c>
      <c r="C2028" s="150" t="s">
        <v>368</v>
      </c>
      <c r="D2028" s="176">
        <v>1682.751708984375</v>
      </c>
      <c r="E2028" s="187">
        <v>1682.751708984375</v>
      </c>
    </row>
    <row r="2029" spans="1:5">
      <c r="A2029" s="135" t="s">
        <v>3912</v>
      </c>
      <c r="B2029" s="145" t="s">
        <v>3913</v>
      </c>
      <c r="C2029" s="150" t="s">
        <v>20</v>
      </c>
      <c r="D2029" s="171">
        <v>2.8880782127380371</v>
      </c>
      <c r="E2029" s="182">
        <v>2.8880782127380371</v>
      </c>
    </row>
    <row r="2030" spans="1:5">
      <c r="A2030" s="135" t="s">
        <v>3914</v>
      </c>
      <c r="B2030" s="145" t="s">
        <v>1018</v>
      </c>
      <c r="C2030" s="150" t="s">
        <v>50</v>
      </c>
      <c r="D2030" s="178">
        <v>0.59983450174331665</v>
      </c>
      <c r="E2030" s="189">
        <v>0.5998346209526062</v>
      </c>
    </row>
    <row r="2031" spans="1:5">
      <c r="A2031" s="135" t="s">
        <v>3915</v>
      </c>
      <c r="B2031" s="145" t="s">
        <v>3916</v>
      </c>
      <c r="C2031" s="150" t="s">
        <v>42</v>
      </c>
      <c r="D2031" s="172">
        <v>40.015960693359375</v>
      </c>
      <c r="E2031" s="183">
        <v>40.015960693359375</v>
      </c>
    </row>
    <row r="2032" spans="1:5">
      <c r="A2032" s="135" t="s">
        <v>3917</v>
      </c>
      <c r="B2032" s="145" t="s">
        <v>3918</v>
      </c>
      <c r="C2032" s="150" t="s">
        <v>368</v>
      </c>
      <c r="D2032" s="177">
        <v>167.58772277832031</v>
      </c>
      <c r="E2032" s="188">
        <v>167.58772277832031</v>
      </c>
    </row>
    <row r="2033" spans="1:5">
      <c r="A2033" s="135" t="s">
        <v>3919</v>
      </c>
      <c r="B2033" s="145" t="s">
        <v>3920</v>
      </c>
      <c r="C2033" s="150" t="s">
        <v>20</v>
      </c>
      <c r="D2033" s="177">
        <v>100</v>
      </c>
      <c r="E2033" s="188">
        <v>100</v>
      </c>
    </row>
    <row r="2034" spans="1:5">
      <c r="A2034" s="135" t="s">
        <v>3921</v>
      </c>
      <c r="B2034" s="145" t="s">
        <v>1006</v>
      </c>
      <c r="C2034" s="150" t="s">
        <v>50</v>
      </c>
      <c r="D2034" s="171">
        <v>1.0135135650634766</v>
      </c>
      <c r="E2034" s="182">
        <v>1.0135135650634766</v>
      </c>
    </row>
    <row r="2035" spans="1:5">
      <c r="A2035" s="135" t="s">
        <v>3922</v>
      </c>
      <c r="B2035" s="145" t="s">
        <v>3923</v>
      </c>
      <c r="C2035" s="150" t="s">
        <v>42</v>
      </c>
      <c r="D2035" s="172">
        <v>34.7342529296875</v>
      </c>
      <c r="E2035" s="183">
        <v>34.7342529296875</v>
      </c>
    </row>
    <row r="2036" spans="1:5">
      <c r="A2036" s="135" t="s">
        <v>3924</v>
      </c>
      <c r="B2036" s="145" t="s">
        <v>3925</v>
      </c>
      <c r="C2036" s="150" t="s">
        <v>368</v>
      </c>
      <c r="D2036" s="177">
        <v>145.54100036621094</v>
      </c>
      <c r="E2036" s="188">
        <v>145.54100036621094</v>
      </c>
    </row>
    <row r="2037" spans="1:5">
      <c r="A2037" s="135" t="s">
        <v>3926</v>
      </c>
      <c r="B2037" s="145" t="s">
        <v>3927</v>
      </c>
      <c r="C2037" s="150" t="s">
        <v>20</v>
      </c>
      <c r="D2037" s="173">
        <v>46325.6796875</v>
      </c>
      <c r="E2037" s="184">
        <v>46325.6796875</v>
      </c>
    </row>
    <row r="2038" spans="1:5" ht="30">
      <c r="A2038" s="135" t="s">
        <v>3928</v>
      </c>
      <c r="B2038" s="145" t="s">
        <v>3929</v>
      </c>
      <c r="C2038" s="150" t="s">
        <v>50</v>
      </c>
      <c r="D2038" s="171">
        <v>1.0114452838897705</v>
      </c>
      <c r="E2038" s="182">
        <v>1.0114452838897705</v>
      </c>
    </row>
    <row r="2039" spans="1:5" ht="30">
      <c r="A2039" s="135" t="s">
        <v>3930</v>
      </c>
      <c r="B2039" s="145" t="s">
        <v>3931</v>
      </c>
      <c r="C2039" s="150" t="s">
        <v>42</v>
      </c>
      <c r="D2039" s="177">
        <v>461.27511596679687</v>
      </c>
      <c r="E2039" s="188">
        <v>461.27511596679687</v>
      </c>
    </row>
    <row r="2040" spans="1:5" ht="30">
      <c r="A2040" s="135" t="s">
        <v>3932</v>
      </c>
      <c r="B2040" s="145" t="s">
        <v>3933</v>
      </c>
      <c r="C2040" s="150" t="s">
        <v>368</v>
      </c>
      <c r="D2040" s="173">
        <v>3406.5361328125</v>
      </c>
      <c r="E2040" s="184">
        <v>3406.5361328125</v>
      </c>
    </row>
    <row r="2041" spans="1:5" ht="30">
      <c r="A2041" s="135" t="s">
        <v>3934</v>
      </c>
      <c r="B2041" s="145" t="s">
        <v>3935</v>
      </c>
      <c r="C2041" s="150" t="s">
        <v>20</v>
      </c>
      <c r="D2041" s="172">
        <v>15.01378345489502</v>
      </c>
      <c r="E2041" s="183">
        <v>15.01378345489502</v>
      </c>
    </row>
    <row r="2042" spans="1:5" ht="30">
      <c r="A2042" s="135" t="s">
        <v>3936</v>
      </c>
      <c r="B2042" s="145" t="s">
        <v>3937</v>
      </c>
      <c r="C2042" s="150" t="s">
        <v>50</v>
      </c>
      <c r="D2042" s="172">
        <v>18.190000534057617</v>
      </c>
      <c r="E2042" s="183">
        <v>18.190000534057617</v>
      </c>
    </row>
    <row r="2043" spans="1:5" ht="30">
      <c r="A2043" s="135" t="s">
        <v>3938</v>
      </c>
      <c r="B2043" s="145" t="s">
        <v>3939</v>
      </c>
      <c r="C2043" s="150" t="s">
        <v>42</v>
      </c>
      <c r="D2043" s="177">
        <v>471.05050659179687</v>
      </c>
      <c r="E2043" s="188">
        <v>471.05050659179687</v>
      </c>
    </row>
    <row r="2044" spans="1:5" ht="30">
      <c r="A2044" s="135" t="s">
        <v>3940</v>
      </c>
      <c r="B2044" s="145" t="s">
        <v>3941</v>
      </c>
      <c r="C2044" s="150" t="s">
        <v>368</v>
      </c>
      <c r="D2044" s="173">
        <v>3406.5361328125</v>
      </c>
      <c r="E2044" s="184">
        <v>3406.5361328125</v>
      </c>
    </row>
    <row r="2045" spans="1:5" ht="30">
      <c r="A2045" s="135" t="s">
        <v>3942</v>
      </c>
      <c r="B2045" s="145" t="s">
        <v>3943</v>
      </c>
      <c r="C2045" s="150" t="s">
        <v>20</v>
      </c>
      <c r="D2045" s="171">
        <v>2.3782455921173096</v>
      </c>
      <c r="E2045" s="182">
        <v>2.3782455921173096</v>
      </c>
    </row>
    <row r="2046" spans="1:5" ht="30">
      <c r="A2046" s="135" t="s">
        <v>3944</v>
      </c>
      <c r="B2046" s="145" t="s">
        <v>3945</v>
      </c>
      <c r="C2046" s="150" t="s">
        <v>50</v>
      </c>
      <c r="D2046" s="171">
        <v>7.070000171661377</v>
      </c>
      <c r="E2046" s="182">
        <v>7.070000171661377</v>
      </c>
    </row>
    <row r="2047" spans="1:5" ht="30">
      <c r="A2047" s="135" t="s">
        <v>3946</v>
      </c>
      <c r="B2047" s="145" t="s">
        <v>3947</v>
      </c>
      <c r="C2047" s="150" t="s">
        <v>42</v>
      </c>
      <c r="D2047" s="177">
        <v>328.02676391601562</v>
      </c>
      <c r="E2047" s="188">
        <v>328.02676391601562</v>
      </c>
    </row>
    <row r="2048" spans="1:5" ht="30">
      <c r="A2048" s="135" t="s">
        <v>3948</v>
      </c>
      <c r="B2048" s="145" t="s">
        <v>3949</v>
      </c>
      <c r="C2048" s="150" t="s">
        <v>368</v>
      </c>
      <c r="D2048" s="173">
        <v>3117.995849609375</v>
      </c>
      <c r="E2048" s="184">
        <v>3117.995849609375</v>
      </c>
    </row>
    <row r="2049" spans="1:5" ht="30">
      <c r="A2049" s="135" t="s">
        <v>3950</v>
      </c>
      <c r="B2049" s="145" t="s">
        <v>3951</v>
      </c>
      <c r="C2049" s="150" t="s">
        <v>20</v>
      </c>
      <c r="D2049" s="171">
        <v>4.1545438766479492</v>
      </c>
      <c r="E2049" s="182">
        <v>4.1545438766479492</v>
      </c>
    </row>
    <row r="2050" spans="1:5" ht="30">
      <c r="A2050" s="135" t="s">
        <v>3952</v>
      </c>
      <c r="B2050" s="145" t="s">
        <v>3953</v>
      </c>
      <c r="C2050" s="150" t="s">
        <v>50</v>
      </c>
      <c r="D2050" s="178">
        <v>0.87000000476837158</v>
      </c>
      <c r="E2050" s="189">
        <v>0.87000000476837158</v>
      </c>
    </row>
    <row r="2051" spans="1:5" ht="30">
      <c r="A2051" s="135" t="s">
        <v>3954</v>
      </c>
      <c r="B2051" s="145" t="s">
        <v>3955</v>
      </c>
      <c r="C2051" s="150" t="s">
        <v>42</v>
      </c>
      <c r="D2051" s="177">
        <v>147.74131774902344</v>
      </c>
      <c r="E2051" s="188">
        <v>147.74131774902344</v>
      </c>
    </row>
    <row r="2052" spans="1:5" ht="30">
      <c r="A2052" s="135" t="s">
        <v>3956</v>
      </c>
      <c r="B2052" s="145" t="s">
        <v>3957</v>
      </c>
      <c r="C2052" s="150" t="s">
        <v>368</v>
      </c>
      <c r="D2052" s="176">
        <v>2773.071533203125</v>
      </c>
      <c r="E2052" s="187">
        <v>2773.071533203125</v>
      </c>
    </row>
    <row r="2053" spans="1:5" ht="30">
      <c r="A2053" s="135" t="s">
        <v>3958</v>
      </c>
      <c r="B2053" s="145" t="s">
        <v>3959</v>
      </c>
      <c r="C2053" s="150" t="s">
        <v>20</v>
      </c>
      <c r="D2053" s="171">
        <v>1.5360512733459473</v>
      </c>
      <c r="E2053" s="182">
        <v>1.5360512733459473</v>
      </c>
    </row>
    <row r="2054" spans="1:5">
      <c r="A2054" s="135" t="s">
        <v>3960</v>
      </c>
      <c r="B2054" s="145" t="s">
        <v>1052</v>
      </c>
      <c r="C2054" s="150" t="s">
        <v>50</v>
      </c>
      <c r="D2054" s="171">
        <v>1.0135135650634766</v>
      </c>
      <c r="E2054" s="182">
        <v>1.0135135650634766</v>
      </c>
    </row>
    <row r="2055" spans="1:5">
      <c r="A2055" s="135" t="s">
        <v>3961</v>
      </c>
      <c r="B2055" s="145" t="s">
        <v>1054</v>
      </c>
      <c r="C2055" s="150" t="s">
        <v>42</v>
      </c>
      <c r="D2055" s="172">
        <v>30.021286010742188</v>
      </c>
      <c r="E2055" s="183">
        <v>30.021286010742188</v>
      </c>
    </row>
    <row r="2056" spans="1:5">
      <c r="A2056" s="135" t="s">
        <v>3962</v>
      </c>
      <c r="B2056" s="145" t="s">
        <v>3963</v>
      </c>
      <c r="C2056" s="150" t="s">
        <v>368</v>
      </c>
      <c r="D2056" s="177">
        <v>125.83370208740234</v>
      </c>
      <c r="E2056" s="188">
        <v>125.83370208740234</v>
      </c>
    </row>
    <row r="2057" spans="1:5">
      <c r="A2057" s="135" t="s">
        <v>3964</v>
      </c>
      <c r="B2057" s="145" t="s">
        <v>1058</v>
      </c>
      <c r="C2057" s="150" t="s">
        <v>20</v>
      </c>
      <c r="D2057" s="177">
        <v>100</v>
      </c>
      <c r="E2057" s="188">
        <v>100</v>
      </c>
    </row>
    <row r="2058" spans="1:5">
      <c r="A2058" s="135" t="s">
        <v>3965</v>
      </c>
      <c r="B2058" s="145" t="s">
        <v>1024</v>
      </c>
      <c r="C2058" s="150" t="s">
        <v>50</v>
      </c>
      <c r="D2058" s="171">
        <v>1.0135135650634766</v>
      </c>
      <c r="E2058" s="182">
        <v>1.0135135650634766</v>
      </c>
    </row>
    <row r="2059" spans="1:5">
      <c r="A2059" s="135" t="s">
        <v>3966</v>
      </c>
      <c r="B2059" s="145" t="s">
        <v>1026</v>
      </c>
      <c r="C2059" s="150" t="s">
        <v>42</v>
      </c>
      <c r="D2059" s="172">
        <v>26.312654495239258</v>
      </c>
      <c r="E2059" s="183">
        <v>26.312654495239258</v>
      </c>
    </row>
    <row r="2060" spans="1:5">
      <c r="A2060" s="135" t="s">
        <v>3967</v>
      </c>
      <c r="B2060" s="145" t="s">
        <v>3968</v>
      </c>
      <c r="C2060" s="150" t="s">
        <v>368</v>
      </c>
      <c r="D2060" s="177">
        <v>110.32363891601562</v>
      </c>
      <c r="E2060" s="188">
        <v>110.32363891601562</v>
      </c>
    </row>
    <row r="2061" spans="1:5">
      <c r="A2061" s="135" t="s">
        <v>3969</v>
      </c>
      <c r="B2061" s="145" t="s">
        <v>1030</v>
      </c>
      <c r="C2061" s="150" t="s">
        <v>20</v>
      </c>
      <c r="D2061" s="173">
        <v>46325.6796875</v>
      </c>
      <c r="E2061" s="184">
        <v>46325.6796875</v>
      </c>
    </row>
    <row r="2062" spans="1:5">
      <c r="A2062" s="135" t="s">
        <v>3970</v>
      </c>
      <c r="B2062" s="145" t="s">
        <v>3971</v>
      </c>
      <c r="C2062" s="150"/>
      <c r="D2062" s="142" t="s">
        <v>1637</v>
      </c>
      <c r="E2062" s="163" t="s">
        <v>1637</v>
      </c>
    </row>
    <row r="2063" spans="1:5" ht="30">
      <c r="A2063" s="135" t="s">
        <v>3972</v>
      </c>
      <c r="B2063" s="145" t="s">
        <v>1064</v>
      </c>
      <c r="C2063" s="150" t="s">
        <v>50</v>
      </c>
      <c r="D2063" s="178">
        <v>0.11999999731779099</v>
      </c>
      <c r="E2063" s="189">
        <v>0.11999999731779099</v>
      </c>
    </row>
    <row r="2064" spans="1:5" ht="30">
      <c r="A2064" s="135" t="s">
        <v>3973</v>
      </c>
      <c r="B2064" s="145" t="s">
        <v>3974</v>
      </c>
      <c r="C2064" s="150" t="s">
        <v>42</v>
      </c>
      <c r="D2064" s="172">
        <v>49.419776916503906</v>
      </c>
      <c r="E2064" s="183">
        <v>49.419776916503906</v>
      </c>
    </row>
    <row r="2065" spans="1:5" ht="30">
      <c r="A2065" s="135" t="s">
        <v>3975</v>
      </c>
      <c r="B2065" s="145" t="s">
        <v>3976</v>
      </c>
      <c r="C2065" s="150" t="s">
        <v>15</v>
      </c>
      <c r="D2065" s="173">
        <v>452638.40625</v>
      </c>
      <c r="E2065" s="184">
        <v>452638.40625</v>
      </c>
    </row>
    <row r="2066" spans="1:5" ht="30">
      <c r="A2066" s="135" t="s">
        <v>3977</v>
      </c>
      <c r="B2066" s="145" t="s">
        <v>3978</v>
      </c>
      <c r="C2066" s="150" t="s">
        <v>50</v>
      </c>
      <c r="D2066" s="178">
        <v>0.34473249316215515</v>
      </c>
      <c r="E2066" s="189">
        <v>0.34473249316215515</v>
      </c>
    </row>
    <row r="2067" spans="1:5">
      <c r="A2067" s="135" t="s">
        <v>3979</v>
      </c>
      <c r="B2067" s="145" t="s">
        <v>3980</v>
      </c>
      <c r="C2067" s="150" t="s">
        <v>15</v>
      </c>
      <c r="D2067" s="173">
        <v>295620</v>
      </c>
      <c r="E2067" s="184">
        <v>295620</v>
      </c>
    </row>
    <row r="2068" spans="1:5" ht="30">
      <c r="A2068" s="135" t="s">
        <v>3981</v>
      </c>
      <c r="B2068" s="145" t="s">
        <v>3982</v>
      </c>
      <c r="C2068" s="150" t="s">
        <v>45</v>
      </c>
      <c r="D2068" s="172">
        <v>98.754936218261719</v>
      </c>
      <c r="E2068" s="183">
        <v>98.754936218261719</v>
      </c>
    </row>
    <row r="2069" spans="1:5" ht="30">
      <c r="A2069" s="135" t="s">
        <v>3983</v>
      </c>
      <c r="B2069" s="145" t="s">
        <v>3984</v>
      </c>
      <c r="C2069" s="150" t="s">
        <v>15</v>
      </c>
      <c r="D2069" s="177">
        <v>465.60150146484375</v>
      </c>
      <c r="E2069" s="188">
        <v>465.60150146484375</v>
      </c>
    </row>
    <row r="2070" spans="1:5">
      <c r="A2070" s="135" t="s">
        <v>3985</v>
      </c>
      <c r="B2070" s="145" t="s">
        <v>3986</v>
      </c>
      <c r="C2070" s="150" t="s">
        <v>15</v>
      </c>
      <c r="D2070" s="174">
        <v>0</v>
      </c>
      <c r="E2070" s="185">
        <v>0</v>
      </c>
    </row>
    <row r="2071" spans="1:5">
      <c r="A2071" s="135" t="s">
        <v>3987</v>
      </c>
      <c r="B2071" s="145" t="s">
        <v>3988</v>
      </c>
      <c r="C2071" s="150" t="s">
        <v>3989</v>
      </c>
      <c r="D2071" s="177">
        <v>344.88998413085937</v>
      </c>
      <c r="E2071" s="188">
        <v>344.88998413085937</v>
      </c>
    </row>
    <row r="2072" spans="1:5" ht="30">
      <c r="A2072" s="135" t="s">
        <v>3990</v>
      </c>
      <c r="B2072" s="145" t="s">
        <v>3991</v>
      </c>
      <c r="C2072" s="150"/>
      <c r="D2072" s="178">
        <v>0.89999997615814209</v>
      </c>
      <c r="E2072" s="189">
        <v>0.89999997615814209</v>
      </c>
    </row>
    <row r="2073" spans="1:5" ht="30">
      <c r="A2073" s="135" t="s">
        <v>3992</v>
      </c>
      <c r="B2073" s="145" t="s">
        <v>3993</v>
      </c>
      <c r="C2073" s="150" t="s">
        <v>45</v>
      </c>
      <c r="D2073" s="172">
        <v>98.75</v>
      </c>
      <c r="E2073" s="183">
        <v>98.75</v>
      </c>
    </row>
    <row r="2074" spans="1:5" ht="30">
      <c r="A2074" s="135" t="s">
        <v>3994</v>
      </c>
      <c r="B2074" s="145" t="s">
        <v>3995</v>
      </c>
      <c r="C2074" s="150" t="s">
        <v>50</v>
      </c>
      <c r="D2074" s="177">
        <v>168</v>
      </c>
      <c r="E2074" s="188">
        <v>168</v>
      </c>
    </row>
    <row r="2075" spans="1:5" ht="30">
      <c r="A2075" s="135" t="s">
        <v>3996</v>
      </c>
      <c r="B2075" s="145" t="s">
        <v>3997</v>
      </c>
      <c r="C2075" s="150" t="s">
        <v>42</v>
      </c>
      <c r="D2075" s="177">
        <v>538.00146484375</v>
      </c>
      <c r="E2075" s="188">
        <v>538.00146484375</v>
      </c>
    </row>
    <row r="2076" spans="1:5" ht="30">
      <c r="A2076" s="135" t="s">
        <v>3998</v>
      </c>
      <c r="B2076" s="145" t="s">
        <v>3999</v>
      </c>
      <c r="C2076" s="150" t="s">
        <v>20</v>
      </c>
      <c r="D2076" s="177">
        <v>928.44512939453125</v>
      </c>
      <c r="E2076" s="188">
        <v>928.44512939453125</v>
      </c>
    </row>
    <row r="2077" spans="1:5" ht="30">
      <c r="A2077" s="135" t="s">
        <v>4000</v>
      </c>
      <c r="B2077" s="145" t="s">
        <v>4001</v>
      </c>
      <c r="C2077" s="150"/>
      <c r="D2077" s="171">
        <v>1</v>
      </c>
      <c r="E2077" s="182">
        <v>1</v>
      </c>
    </row>
    <row r="2078" spans="1:5" ht="30">
      <c r="A2078" s="135" t="s">
        <v>4002</v>
      </c>
      <c r="B2078" s="145" t="s">
        <v>4003</v>
      </c>
      <c r="C2078" s="150"/>
      <c r="D2078" s="171">
        <v>6</v>
      </c>
      <c r="E2078" s="182">
        <v>6</v>
      </c>
    </row>
    <row r="2079" spans="1:5" ht="30">
      <c r="A2079" s="135" t="s">
        <v>4004</v>
      </c>
      <c r="B2079" s="145" t="s">
        <v>4005</v>
      </c>
      <c r="C2079" s="150"/>
      <c r="D2079" s="174">
        <v>0</v>
      </c>
      <c r="E2079" s="185">
        <v>0</v>
      </c>
    </row>
    <row r="2080" spans="1:5">
      <c r="A2080" s="135" t="s">
        <v>4006</v>
      </c>
      <c r="B2080" s="145" t="s">
        <v>4007</v>
      </c>
      <c r="C2080" s="150"/>
      <c r="D2080" s="142" t="s">
        <v>1853</v>
      </c>
      <c r="E2080" s="163" t="s">
        <v>1853</v>
      </c>
    </row>
    <row r="2081" spans="1:5" ht="30">
      <c r="A2081" s="135" t="s">
        <v>4008</v>
      </c>
      <c r="B2081" s="145" t="s">
        <v>4009</v>
      </c>
      <c r="C2081" s="150" t="s">
        <v>15</v>
      </c>
      <c r="D2081" s="173">
        <v>310401</v>
      </c>
      <c r="E2081" s="184">
        <v>310401</v>
      </c>
    </row>
    <row r="2082" spans="1:5" ht="30">
      <c r="A2082" s="135" t="s">
        <v>4010</v>
      </c>
      <c r="B2082" s="145" t="s">
        <v>4011</v>
      </c>
      <c r="C2082" s="150" t="s">
        <v>45</v>
      </c>
      <c r="D2082" s="172">
        <v>98.75</v>
      </c>
      <c r="E2082" s="183">
        <v>98.75</v>
      </c>
    </row>
    <row r="2083" spans="1:5" ht="30">
      <c r="A2083" s="135" t="s">
        <v>1135</v>
      </c>
      <c r="B2083" s="145" t="s">
        <v>4012</v>
      </c>
      <c r="C2083" s="150"/>
      <c r="D2083" s="171">
        <v>1.0499999523162842</v>
      </c>
      <c r="E2083" s="182">
        <v>1.0499999523162842</v>
      </c>
    </row>
    <row r="2084" spans="1:5" ht="30">
      <c r="A2084" s="135" t="s">
        <v>4013</v>
      </c>
      <c r="B2084" s="145" t="s">
        <v>4014</v>
      </c>
      <c r="C2084" s="150"/>
      <c r="D2084" s="171">
        <v>1</v>
      </c>
      <c r="E2084" s="182">
        <v>1</v>
      </c>
    </row>
    <row r="2085" spans="1:5">
      <c r="A2085" s="135" t="s">
        <v>4015</v>
      </c>
      <c r="B2085" s="145" t="s">
        <v>4016</v>
      </c>
      <c r="C2085" s="150" t="s">
        <v>15</v>
      </c>
      <c r="D2085" s="173">
        <v>295620</v>
      </c>
      <c r="E2085" s="184">
        <v>295620</v>
      </c>
    </row>
    <row r="2086" spans="1:5">
      <c r="A2086" s="135" t="s">
        <v>4017</v>
      </c>
      <c r="B2086" s="145" t="s">
        <v>4018</v>
      </c>
      <c r="C2086" s="150" t="s">
        <v>15</v>
      </c>
      <c r="D2086" s="173">
        <v>299347.0625</v>
      </c>
      <c r="E2086" s="184">
        <v>299347.0625</v>
      </c>
    </row>
    <row r="2087" spans="1:5" ht="30">
      <c r="A2087" s="135" t="s">
        <v>4019</v>
      </c>
      <c r="B2087" s="145" t="s">
        <v>4020</v>
      </c>
      <c r="C2087" s="150" t="s">
        <v>45</v>
      </c>
      <c r="D2087" s="172">
        <v>98.754936218261719</v>
      </c>
      <c r="E2087" s="183">
        <v>98.754936218261719</v>
      </c>
    </row>
    <row r="2088" spans="1:5">
      <c r="A2088" s="135" t="s">
        <v>4021</v>
      </c>
      <c r="B2088" s="145" t="s">
        <v>4022</v>
      </c>
      <c r="C2088" s="150" t="s">
        <v>15</v>
      </c>
      <c r="D2088" s="173">
        <v>3727.053955078125</v>
      </c>
      <c r="E2088" s="184">
        <v>3727.053955078125</v>
      </c>
    </row>
    <row r="2089" spans="1:5" ht="30">
      <c r="A2089" s="135" t="s">
        <v>4023</v>
      </c>
      <c r="B2089" s="145" t="s">
        <v>4024</v>
      </c>
      <c r="C2089" s="150" t="s">
        <v>15</v>
      </c>
      <c r="D2089" s="173">
        <v>3727.053955078125</v>
      </c>
      <c r="E2089" s="184">
        <v>3727.053955078125</v>
      </c>
    </row>
    <row r="2090" spans="1:5">
      <c r="A2090" s="135" t="s">
        <v>4025</v>
      </c>
      <c r="B2090" s="145" t="s">
        <v>4026</v>
      </c>
      <c r="C2090" s="150" t="s">
        <v>15</v>
      </c>
      <c r="D2090" s="174">
        <v>0</v>
      </c>
      <c r="E2090" s="185">
        <v>0</v>
      </c>
    </row>
    <row r="2091" spans="1:5">
      <c r="A2091" s="135" t="s">
        <v>4027</v>
      </c>
      <c r="B2091" s="145" t="s">
        <v>4028</v>
      </c>
      <c r="C2091" s="150" t="s">
        <v>39</v>
      </c>
      <c r="D2091" s="172">
        <v>21.913629531860352</v>
      </c>
      <c r="E2091" s="183">
        <v>21.913629531860352</v>
      </c>
    </row>
    <row r="2092" spans="1:5">
      <c r="A2092" s="135" t="s">
        <v>4029</v>
      </c>
      <c r="B2092" s="145" t="s">
        <v>4030</v>
      </c>
      <c r="C2092" s="150" t="s">
        <v>39</v>
      </c>
      <c r="D2092" s="171">
        <v>6.253842830657959</v>
      </c>
      <c r="E2092" s="182">
        <v>6.253842830657959</v>
      </c>
    </row>
    <row r="2093" spans="1:5">
      <c r="A2093" s="135" t="s">
        <v>4031</v>
      </c>
      <c r="B2093" s="145" t="s">
        <v>4032</v>
      </c>
      <c r="C2093" s="150" t="s">
        <v>1712</v>
      </c>
      <c r="D2093" s="173">
        <v>453892.375</v>
      </c>
      <c r="E2093" s="184">
        <v>453892.375</v>
      </c>
    </row>
    <row r="2094" spans="1:5">
      <c r="A2094" s="135" t="s">
        <v>4033</v>
      </c>
      <c r="B2094" s="145" t="s">
        <v>4034</v>
      </c>
      <c r="C2094" s="150" t="s">
        <v>39</v>
      </c>
      <c r="D2094" s="172">
        <v>13.025404930114746</v>
      </c>
      <c r="E2094" s="183">
        <v>13.025404930114746</v>
      </c>
    </row>
    <row r="2095" spans="1:5">
      <c r="A2095" s="135" t="s">
        <v>4035</v>
      </c>
      <c r="B2095" s="145" t="s">
        <v>4036</v>
      </c>
      <c r="C2095" s="150" t="s">
        <v>39</v>
      </c>
      <c r="D2095" s="171">
        <v>3.9878201484680176</v>
      </c>
      <c r="E2095" s="182">
        <v>3.9878201484680176</v>
      </c>
    </row>
    <row r="2096" spans="1:5">
      <c r="A2096" s="135" t="s">
        <v>4037</v>
      </c>
      <c r="B2096" s="145" t="s">
        <v>4038</v>
      </c>
      <c r="C2096" s="150" t="s">
        <v>1712</v>
      </c>
      <c r="D2096" s="173">
        <v>343605</v>
      </c>
      <c r="E2096" s="184">
        <v>343605</v>
      </c>
    </row>
    <row r="2097" spans="1:5" ht="30">
      <c r="A2097" s="135" t="s">
        <v>4039</v>
      </c>
      <c r="B2097" s="145" t="s">
        <v>4040</v>
      </c>
      <c r="C2097" s="150" t="s">
        <v>39</v>
      </c>
      <c r="D2097" s="172">
        <v>34.939033508300781</v>
      </c>
      <c r="E2097" s="183">
        <v>34.939033508300781</v>
      </c>
    </row>
    <row r="2098" spans="1:5" ht="30">
      <c r="A2098" s="135" t="s">
        <v>4041</v>
      </c>
      <c r="B2098" s="145" t="s">
        <v>4042</v>
      </c>
      <c r="C2098" s="150" t="s">
        <v>39</v>
      </c>
      <c r="D2098" s="171">
        <v>6.253842830657959</v>
      </c>
      <c r="E2098" s="182">
        <v>6.253842830657959</v>
      </c>
    </row>
    <row r="2099" spans="1:5" ht="30">
      <c r="A2099" s="135" t="s">
        <v>4043</v>
      </c>
      <c r="B2099" s="145" t="s">
        <v>4044</v>
      </c>
      <c r="C2099" s="150" t="s">
        <v>1712</v>
      </c>
      <c r="D2099" s="173">
        <v>797497.375</v>
      </c>
      <c r="E2099" s="184">
        <v>797497.375</v>
      </c>
    </row>
    <row r="2100" spans="1:5">
      <c r="A2100" s="135" t="s">
        <v>4045</v>
      </c>
      <c r="B2100" s="145" t="s">
        <v>4046</v>
      </c>
      <c r="C2100" s="150" t="s">
        <v>39</v>
      </c>
      <c r="D2100" s="172">
        <v>38.391368865966797</v>
      </c>
      <c r="E2100" s="183">
        <v>38.391368865966797</v>
      </c>
    </row>
    <row r="2101" spans="1:5">
      <c r="A2101" s="135" t="s">
        <v>4047</v>
      </c>
      <c r="B2101" s="145" t="s">
        <v>4048</v>
      </c>
      <c r="C2101" s="150" t="s">
        <v>39</v>
      </c>
      <c r="D2101" s="171">
        <v>7.5046110153198242</v>
      </c>
      <c r="E2101" s="182">
        <v>7.5046110153198242</v>
      </c>
    </row>
    <row r="2102" spans="1:5" ht="30">
      <c r="A2102" s="135" t="s">
        <v>4049</v>
      </c>
      <c r="B2102" s="145" t="s">
        <v>4050</v>
      </c>
      <c r="C2102" s="150" t="s">
        <v>1383</v>
      </c>
      <c r="D2102" s="173">
        <v>44459296</v>
      </c>
      <c r="E2102" s="184">
        <v>44459296</v>
      </c>
    </row>
    <row r="2103" spans="1:5" ht="30">
      <c r="A2103" s="135" t="s">
        <v>4051</v>
      </c>
      <c r="B2103" s="145" t="s">
        <v>4052</v>
      </c>
      <c r="C2103" s="150" t="s">
        <v>1383</v>
      </c>
      <c r="D2103" s="173">
        <v>53828452</v>
      </c>
      <c r="E2103" s="184">
        <v>53828452</v>
      </c>
    </row>
    <row r="2104" spans="1:5">
      <c r="A2104" s="135" t="s">
        <v>4053</v>
      </c>
      <c r="B2104" s="145" t="s">
        <v>4054</v>
      </c>
      <c r="C2104" s="150"/>
      <c r="D2104" s="142" t="s">
        <v>1853</v>
      </c>
      <c r="E2104" s="163" t="s">
        <v>1853</v>
      </c>
    </row>
    <row r="2105" spans="1:5" ht="30">
      <c r="A2105" s="135" t="s">
        <v>4055</v>
      </c>
      <c r="B2105" s="145" t="s">
        <v>4056</v>
      </c>
      <c r="C2105" s="150"/>
      <c r="D2105" s="142" t="s">
        <v>4057</v>
      </c>
      <c r="E2105" s="163" t="s">
        <v>4057</v>
      </c>
    </row>
    <row r="2106" spans="1:5" ht="30">
      <c r="A2106" s="135" t="s">
        <v>4058</v>
      </c>
      <c r="B2106" s="145" t="s">
        <v>4059</v>
      </c>
      <c r="C2106" s="150" t="s">
        <v>50</v>
      </c>
      <c r="D2106" s="177">
        <v>160</v>
      </c>
      <c r="E2106" s="188">
        <v>160</v>
      </c>
    </row>
    <row r="2107" spans="1:5" ht="30">
      <c r="A2107" s="135" t="s">
        <v>4060</v>
      </c>
      <c r="B2107" s="145" t="s">
        <v>4061</v>
      </c>
      <c r="C2107" s="150" t="s">
        <v>50</v>
      </c>
      <c r="D2107" s="177">
        <v>160</v>
      </c>
      <c r="E2107" s="188">
        <v>160</v>
      </c>
    </row>
    <row r="2108" spans="1:5" ht="30">
      <c r="A2108" s="135" t="s">
        <v>4062</v>
      </c>
      <c r="B2108" s="145" t="s">
        <v>4063</v>
      </c>
      <c r="C2108" s="150" t="s">
        <v>42</v>
      </c>
      <c r="D2108" s="177">
        <v>538.00146484375</v>
      </c>
      <c r="E2108" s="188">
        <v>538.00146484375</v>
      </c>
    </row>
    <row r="2109" spans="1:5" ht="30">
      <c r="A2109" s="135" t="s">
        <v>4064</v>
      </c>
      <c r="B2109" s="145" t="s">
        <v>4065</v>
      </c>
      <c r="C2109" s="150" t="s">
        <v>20</v>
      </c>
      <c r="D2109" s="177">
        <v>928.44512939453125</v>
      </c>
      <c r="E2109" s="188">
        <v>928.44512939453125</v>
      </c>
    </row>
    <row r="2110" spans="1:5" ht="30">
      <c r="A2110" s="135" t="s">
        <v>4066</v>
      </c>
      <c r="B2110" s="145" t="s">
        <v>4067</v>
      </c>
      <c r="C2110" s="150" t="s">
        <v>368</v>
      </c>
      <c r="D2110" s="173">
        <v>3406.5361328125</v>
      </c>
      <c r="E2110" s="184">
        <v>3406.5361328125</v>
      </c>
    </row>
    <row r="2111" spans="1:5" ht="30">
      <c r="A2111" s="135" t="s">
        <v>4068</v>
      </c>
      <c r="B2111" s="145" t="s">
        <v>4069</v>
      </c>
      <c r="C2111" s="150" t="s">
        <v>50</v>
      </c>
      <c r="D2111" s="177">
        <v>160</v>
      </c>
      <c r="E2111" s="188">
        <v>160</v>
      </c>
    </row>
    <row r="2112" spans="1:5" ht="30">
      <c r="A2112" s="135" t="s">
        <v>4070</v>
      </c>
      <c r="B2112" s="145" t="s">
        <v>4071</v>
      </c>
      <c r="C2112" s="150" t="s">
        <v>20</v>
      </c>
      <c r="D2112" s="177">
        <v>911.05316162109375</v>
      </c>
      <c r="E2112" s="188">
        <v>911.05316162109375</v>
      </c>
    </row>
    <row r="2113" spans="1:5" ht="30">
      <c r="A2113" s="135" t="s">
        <v>4072</v>
      </c>
      <c r="B2113" s="145" t="s">
        <v>4073</v>
      </c>
      <c r="C2113" s="150" t="s">
        <v>368</v>
      </c>
      <c r="D2113" s="173">
        <v>3406.5361328125</v>
      </c>
      <c r="E2113" s="184">
        <v>3406.5361328125</v>
      </c>
    </row>
    <row r="2114" spans="1:5" ht="45">
      <c r="A2114" s="135" t="s">
        <v>4074</v>
      </c>
      <c r="B2114" s="145" t="s">
        <v>4075</v>
      </c>
      <c r="C2114" s="150" t="s">
        <v>50</v>
      </c>
      <c r="D2114" s="172">
        <v>57.759998321533203</v>
      </c>
      <c r="E2114" s="183">
        <v>57.759998321533203</v>
      </c>
    </row>
    <row r="2115" spans="1:5" ht="45">
      <c r="A2115" s="135" t="s">
        <v>4076</v>
      </c>
      <c r="B2115" s="145" t="s">
        <v>4077</v>
      </c>
      <c r="C2115" s="150" t="s">
        <v>368</v>
      </c>
      <c r="D2115" s="173">
        <v>3214.219970703125</v>
      </c>
      <c r="E2115" s="184">
        <v>3214.219970703125</v>
      </c>
    </row>
    <row r="2116" spans="1:5" ht="30">
      <c r="A2116" s="135" t="s">
        <v>4078</v>
      </c>
      <c r="B2116" s="145" t="s">
        <v>4079</v>
      </c>
      <c r="C2116" s="150" t="s">
        <v>50</v>
      </c>
      <c r="D2116" s="172">
        <v>57.759998321533203</v>
      </c>
      <c r="E2116" s="183">
        <v>57.759998321533203</v>
      </c>
    </row>
    <row r="2117" spans="1:5" ht="30">
      <c r="A2117" s="135" t="s">
        <v>4080</v>
      </c>
      <c r="B2117" s="145" t="s">
        <v>4081</v>
      </c>
      <c r="C2117" s="150" t="s">
        <v>42</v>
      </c>
      <c r="D2117" s="177">
        <v>412.65228271484375</v>
      </c>
      <c r="E2117" s="188">
        <v>412.65228271484375</v>
      </c>
    </row>
    <row r="2118" spans="1:5" ht="30">
      <c r="A2118" s="135" t="s">
        <v>4082</v>
      </c>
      <c r="B2118" s="145" t="s">
        <v>4083</v>
      </c>
      <c r="C2118" s="150" t="s">
        <v>20</v>
      </c>
      <c r="D2118" s="177">
        <v>911.05316162109375</v>
      </c>
      <c r="E2118" s="188">
        <v>911.05316162109375</v>
      </c>
    </row>
    <row r="2119" spans="1:5" ht="30">
      <c r="A2119" s="135" t="s">
        <v>4084</v>
      </c>
      <c r="B2119" s="145" t="s">
        <v>4085</v>
      </c>
      <c r="C2119" s="150" t="s">
        <v>368</v>
      </c>
      <c r="D2119" s="173">
        <v>3214.219970703125</v>
      </c>
      <c r="E2119" s="184">
        <v>3214.219970703125</v>
      </c>
    </row>
    <row r="2120" spans="1:5" ht="30">
      <c r="A2120" s="135" t="s">
        <v>4086</v>
      </c>
      <c r="B2120" s="145" t="s">
        <v>4087</v>
      </c>
      <c r="C2120" s="150" t="s">
        <v>136</v>
      </c>
      <c r="D2120" s="172">
        <v>12.833108901977539</v>
      </c>
      <c r="E2120" s="183">
        <v>12.833108901977539</v>
      </c>
    </row>
    <row r="2121" spans="1:5" ht="30">
      <c r="A2121" s="135" t="s">
        <v>4088</v>
      </c>
      <c r="B2121" s="145" t="s">
        <v>4089</v>
      </c>
      <c r="C2121" s="150" t="s">
        <v>368</v>
      </c>
      <c r="D2121" s="174">
        <v>0</v>
      </c>
      <c r="E2121" s="185">
        <v>0</v>
      </c>
    </row>
    <row r="2122" spans="1:5" ht="30">
      <c r="A2122" s="135" t="s">
        <v>4090</v>
      </c>
      <c r="B2122" s="145" t="s">
        <v>4091</v>
      </c>
      <c r="C2122" s="150" t="s">
        <v>368</v>
      </c>
      <c r="D2122" s="174">
        <v>0</v>
      </c>
      <c r="E2122" s="185">
        <v>0</v>
      </c>
    </row>
    <row r="2123" spans="1:5" ht="30">
      <c r="A2123" s="135" t="s">
        <v>4092</v>
      </c>
      <c r="B2123" s="145" t="s">
        <v>4093</v>
      </c>
      <c r="C2123" s="150" t="s">
        <v>1699</v>
      </c>
      <c r="D2123" s="178">
        <v>1.3690285384654999E-2</v>
      </c>
      <c r="E2123" s="189">
        <v>1.3690285384654999E-2</v>
      </c>
    </row>
    <row r="2124" spans="1:5" ht="30">
      <c r="A2124" s="135" t="s">
        <v>4094</v>
      </c>
      <c r="B2124" s="145" t="s">
        <v>4095</v>
      </c>
      <c r="C2124" s="150"/>
      <c r="D2124" s="171">
        <v>2.7700831890106201</v>
      </c>
      <c r="E2124" s="182">
        <v>2.7700831890106201</v>
      </c>
    </row>
    <row r="2125" spans="1:5" ht="30">
      <c r="A2125" s="135" t="s">
        <v>4096</v>
      </c>
      <c r="B2125" s="145" t="s">
        <v>4097</v>
      </c>
      <c r="C2125" s="150" t="s">
        <v>45</v>
      </c>
      <c r="D2125" s="172">
        <v>60.655231475830078</v>
      </c>
      <c r="E2125" s="183">
        <v>60.655231475830078</v>
      </c>
    </row>
    <row r="2126" spans="1:5" ht="30">
      <c r="A2126" s="135" t="s">
        <v>4098</v>
      </c>
      <c r="B2126" s="145" t="s">
        <v>4099</v>
      </c>
      <c r="C2126" s="150" t="s">
        <v>45</v>
      </c>
      <c r="D2126" s="172">
        <v>63.061866760253906</v>
      </c>
      <c r="E2126" s="183">
        <v>63.061866760253906</v>
      </c>
    </row>
    <row r="2127" spans="1:5" ht="30">
      <c r="A2127" s="135" t="s">
        <v>4100</v>
      </c>
      <c r="B2127" s="145" t="s">
        <v>4101</v>
      </c>
      <c r="C2127" s="150" t="s">
        <v>45</v>
      </c>
      <c r="D2127" s="172">
        <v>63.061866760253906</v>
      </c>
      <c r="E2127" s="183">
        <v>63.061866760253906</v>
      </c>
    </row>
    <row r="2128" spans="1:5" ht="30">
      <c r="A2128" s="135" t="s">
        <v>4102</v>
      </c>
      <c r="B2128" s="145" t="s">
        <v>4103</v>
      </c>
      <c r="C2128" s="150" t="s">
        <v>15</v>
      </c>
      <c r="D2128" s="173">
        <v>48670.3046875</v>
      </c>
      <c r="E2128" s="184">
        <v>48670.3046875</v>
      </c>
    </row>
    <row r="2129" spans="1:5" ht="30">
      <c r="A2129" s="135" t="s">
        <v>4104</v>
      </c>
      <c r="B2129" s="145" t="s">
        <v>4105</v>
      </c>
      <c r="C2129" s="150" t="s">
        <v>15</v>
      </c>
      <c r="D2129" s="173">
        <v>48183.59765625</v>
      </c>
      <c r="E2129" s="184">
        <v>48183.59765625</v>
      </c>
    </row>
    <row r="2130" spans="1:5" ht="30">
      <c r="A2130" s="135" t="s">
        <v>4106</v>
      </c>
      <c r="B2130" s="145" t="s">
        <v>4107</v>
      </c>
      <c r="C2130" s="150" t="s">
        <v>15</v>
      </c>
      <c r="D2130" s="177">
        <v>486.70257568359375</v>
      </c>
      <c r="E2130" s="188">
        <v>486.70257568359375</v>
      </c>
    </row>
    <row r="2131" spans="1:5">
      <c r="A2131" s="135" t="s">
        <v>4108</v>
      </c>
      <c r="B2131" s="145" t="s">
        <v>4109</v>
      </c>
      <c r="C2131" s="150"/>
      <c r="D2131" s="142" t="s">
        <v>1853</v>
      </c>
      <c r="E2131" s="163" t="s">
        <v>1853</v>
      </c>
    </row>
    <row r="2132" spans="1:5" ht="30">
      <c r="A2132" s="135" t="s">
        <v>4110</v>
      </c>
      <c r="B2132" s="145" t="s">
        <v>4111</v>
      </c>
      <c r="C2132" s="150"/>
      <c r="D2132" s="142" t="s">
        <v>4057</v>
      </c>
      <c r="E2132" s="163" t="s">
        <v>4057</v>
      </c>
    </row>
    <row r="2133" spans="1:5" ht="30">
      <c r="A2133" s="135" t="s">
        <v>4112</v>
      </c>
      <c r="B2133" s="145" t="s">
        <v>4113</v>
      </c>
      <c r="C2133" s="150" t="s">
        <v>50</v>
      </c>
      <c r="D2133" s="172">
        <v>57.759998321533203</v>
      </c>
      <c r="E2133" s="183">
        <v>57.759998321533203</v>
      </c>
    </row>
    <row r="2134" spans="1:5" ht="30">
      <c r="A2134" s="135" t="s">
        <v>4114</v>
      </c>
      <c r="B2134" s="145" t="s">
        <v>4115</v>
      </c>
      <c r="C2134" s="150" t="s">
        <v>50</v>
      </c>
      <c r="D2134" s="172">
        <v>57.759998321533203</v>
      </c>
      <c r="E2134" s="183">
        <v>57.759998321533203</v>
      </c>
    </row>
    <row r="2135" spans="1:5" ht="30">
      <c r="A2135" s="135" t="s">
        <v>4116</v>
      </c>
      <c r="B2135" s="145" t="s">
        <v>4117</v>
      </c>
      <c r="C2135" s="150" t="s">
        <v>42</v>
      </c>
      <c r="D2135" s="177">
        <v>412.65228271484375</v>
      </c>
      <c r="E2135" s="188">
        <v>412.65228271484375</v>
      </c>
    </row>
    <row r="2136" spans="1:5" ht="30">
      <c r="A2136" s="135" t="s">
        <v>4118</v>
      </c>
      <c r="B2136" s="145" t="s">
        <v>4119</v>
      </c>
      <c r="C2136" s="150" t="s">
        <v>20</v>
      </c>
      <c r="D2136" s="177">
        <v>881.4432373046875</v>
      </c>
      <c r="E2136" s="188">
        <v>881.4432373046875</v>
      </c>
    </row>
    <row r="2137" spans="1:5" ht="30">
      <c r="A2137" s="135" t="s">
        <v>4120</v>
      </c>
      <c r="B2137" s="145" t="s">
        <v>4121</v>
      </c>
      <c r="C2137" s="150" t="s">
        <v>368</v>
      </c>
      <c r="D2137" s="173">
        <v>3214.219970703125</v>
      </c>
      <c r="E2137" s="184">
        <v>3214.219970703125</v>
      </c>
    </row>
    <row r="2138" spans="1:5" ht="30">
      <c r="A2138" s="135" t="s">
        <v>4122</v>
      </c>
      <c r="B2138" s="145" t="s">
        <v>4123</v>
      </c>
      <c r="C2138" s="150" t="s">
        <v>50</v>
      </c>
      <c r="D2138" s="172">
        <v>57.759998321533203</v>
      </c>
      <c r="E2138" s="183">
        <v>57.759998321533203</v>
      </c>
    </row>
    <row r="2139" spans="1:5" ht="30">
      <c r="A2139" s="135" t="s">
        <v>4124</v>
      </c>
      <c r="B2139" s="145" t="s">
        <v>4125</v>
      </c>
      <c r="C2139" s="150" t="s">
        <v>20</v>
      </c>
      <c r="D2139" s="177">
        <v>881.4432373046875</v>
      </c>
      <c r="E2139" s="188">
        <v>881.4432373046875</v>
      </c>
    </row>
    <row r="2140" spans="1:5" ht="30">
      <c r="A2140" s="135" t="s">
        <v>4126</v>
      </c>
      <c r="B2140" s="145" t="s">
        <v>4127</v>
      </c>
      <c r="C2140" s="150" t="s">
        <v>368</v>
      </c>
      <c r="D2140" s="173">
        <v>3214.219970703125</v>
      </c>
      <c r="E2140" s="184">
        <v>3214.219970703125</v>
      </c>
    </row>
    <row r="2141" spans="1:5" ht="45">
      <c r="A2141" s="135" t="s">
        <v>4128</v>
      </c>
      <c r="B2141" s="145" t="s">
        <v>4129</v>
      </c>
      <c r="C2141" s="150" t="s">
        <v>50</v>
      </c>
      <c r="D2141" s="172">
        <v>37.380001068115234</v>
      </c>
      <c r="E2141" s="183">
        <v>37.380001068115234</v>
      </c>
    </row>
    <row r="2142" spans="1:5" ht="45">
      <c r="A2142" s="135" t="s">
        <v>4130</v>
      </c>
      <c r="B2142" s="145" t="s">
        <v>4131</v>
      </c>
      <c r="C2142" s="150" t="s">
        <v>368</v>
      </c>
      <c r="D2142" s="173">
        <v>3117.995849609375</v>
      </c>
      <c r="E2142" s="184">
        <v>3117.995849609375</v>
      </c>
    </row>
    <row r="2143" spans="1:5" ht="30">
      <c r="A2143" s="135" t="s">
        <v>4132</v>
      </c>
      <c r="B2143" s="145" t="s">
        <v>4133</v>
      </c>
      <c r="C2143" s="150" t="s">
        <v>50</v>
      </c>
      <c r="D2143" s="172">
        <v>37.380001068115234</v>
      </c>
      <c r="E2143" s="183">
        <v>37.380001068115234</v>
      </c>
    </row>
    <row r="2144" spans="1:5" ht="30">
      <c r="A2144" s="135" t="s">
        <v>4134</v>
      </c>
      <c r="B2144" s="145" t="s">
        <v>4135</v>
      </c>
      <c r="C2144" s="150" t="s">
        <v>42</v>
      </c>
      <c r="D2144" s="177">
        <v>357.60928344726562</v>
      </c>
      <c r="E2144" s="188">
        <v>357.60928344726562</v>
      </c>
    </row>
    <row r="2145" spans="1:5" ht="30">
      <c r="A2145" s="135" t="s">
        <v>4136</v>
      </c>
      <c r="B2145" s="145" t="s">
        <v>4137</v>
      </c>
      <c r="C2145" s="150" t="s">
        <v>20</v>
      </c>
      <c r="D2145" s="177">
        <v>876.2723388671875</v>
      </c>
      <c r="E2145" s="188">
        <v>876.2723388671875</v>
      </c>
    </row>
    <row r="2146" spans="1:5" ht="30">
      <c r="A2146" s="135" t="s">
        <v>4138</v>
      </c>
      <c r="B2146" s="145" t="s">
        <v>4139</v>
      </c>
      <c r="C2146" s="150" t="s">
        <v>368</v>
      </c>
      <c r="D2146" s="173">
        <v>3117.995849609375</v>
      </c>
      <c r="E2146" s="184">
        <v>3117.995849609375</v>
      </c>
    </row>
    <row r="2147" spans="1:5" ht="30">
      <c r="A2147" s="135" t="s">
        <v>4140</v>
      </c>
      <c r="B2147" s="145" t="s">
        <v>4141</v>
      </c>
      <c r="C2147" s="150" t="s">
        <v>136</v>
      </c>
      <c r="D2147" s="172">
        <v>17.797771453857422</v>
      </c>
      <c r="E2147" s="183">
        <v>17.797771453857422</v>
      </c>
    </row>
    <row r="2148" spans="1:5" ht="30">
      <c r="A2148" s="135" t="s">
        <v>4142</v>
      </c>
      <c r="B2148" s="145" t="s">
        <v>4143</v>
      </c>
      <c r="C2148" s="150" t="s">
        <v>368</v>
      </c>
      <c r="D2148" s="174">
        <v>0</v>
      </c>
      <c r="E2148" s="185">
        <v>0</v>
      </c>
    </row>
    <row r="2149" spans="1:5" ht="30">
      <c r="A2149" s="135" t="s">
        <v>4144</v>
      </c>
      <c r="B2149" s="145" t="s">
        <v>4145</v>
      </c>
      <c r="C2149" s="150" t="s">
        <v>368</v>
      </c>
      <c r="D2149" s="174">
        <v>0</v>
      </c>
      <c r="E2149" s="185">
        <v>0</v>
      </c>
    </row>
    <row r="2150" spans="1:5" ht="30">
      <c r="A2150" s="135" t="s">
        <v>4146</v>
      </c>
      <c r="B2150" s="145" t="s">
        <v>4147</v>
      </c>
      <c r="C2150" s="150" t="s">
        <v>1699</v>
      </c>
      <c r="D2150" s="178">
        <v>3.4353941679000854E-2</v>
      </c>
      <c r="E2150" s="189">
        <v>3.4353941679000854E-2</v>
      </c>
    </row>
    <row r="2151" spans="1:5" ht="30">
      <c r="A2151" s="135" t="s">
        <v>4148</v>
      </c>
      <c r="B2151" s="145" t="s">
        <v>4149</v>
      </c>
      <c r="C2151" s="150"/>
      <c r="D2151" s="171">
        <v>1.5452111959457397</v>
      </c>
      <c r="E2151" s="182">
        <v>1.5452111959457397</v>
      </c>
    </row>
    <row r="2152" spans="1:5" ht="30">
      <c r="A2152" s="135" t="s">
        <v>4150</v>
      </c>
      <c r="B2152" s="145" t="s">
        <v>4151</v>
      </c>
      <c r="C2152" s="150" t="s">
        <v>45</v>
      </c>
      <c r="D2152" s="172">
        <v>78.643028259277344</v>
      </c>
      <c r="E2152" s="183">
        <v>78.643028259277344</v>
      </c>
    </row>
    <row r="2153" spans="1:5" ht="30">
      <c r="A2153" s="135" t="s">
        <v>4152</v>
      </c>
      <c r="B2153" s="145" t="s">
        <v>4153</v>
      </c>
      <c r="C2153" s="150" t="s">
        <v>45</v>
      </c>
      <c r="D2153" s="172">
        <v>79.205413818359375</v>
      </c>
      <c r="E2153" s="183">
        <v>79.205413818359375</v>
      </c>
    </row>
    <row r="2154" spans="1:5" ht="30">
      <c r="A2154" s="135" t="s">
        <v>4154</v>
      </c>
      <c r="B2154" s="145" t="s">
        <v>4155</v>
      </c>
      <c r="C2154" s="150" t="s">
        <v>45</v>
      </c>
      <c r="D2154" s="172">
        <v>79.205413818359375</v>
      </c>
      <c r="E2154" s="183">
        <v>79.205413818359375</v>
      </c>
    </row>
    <row r="2155" spans="1:5" ht="30">
      <c r="A2155" s="135" t="s">
        <v>4156</v>
      </c>
      <c r="B2155" s="145" t="s">
        <v>4157</v>
      </c>
      <c r="C2155" s="150" t="s">
        <v>15</v>
      </c>
      <c r="D2155" s="173">
        <v>23560.404296875</v>
      </c>
      <c r="E2155" s="184">
        <v>23560.404296875</v>
      </c>
    </row>
    <row r="2156" spans="1:5" ht="30">
      <c r="A2156" s="135" t="s">
        <v>4158</v>
      </c>
      <c r="B2156" s="145" t="s">
        <v>4159</v>
      </c>
      <c r="C2156" s="150" t="s">
        <v>15</v>
      </c>
      <c r="D2156" s="173">
        <v>23324.798828125</v>
      </c>
      <c r="E2156" s="184">
        <v>23324.798828125</v>
      </c>
    </row>
    <row r="2157" spans="1:5" ht="30">
      <c r="A2157" s="135" t="s">
        <v>4160</v>
      </c>
      <c r="B2157" s="145" t="s">
        <v>4161</v>
      </c>
      <c r="C2157" s="150" t="s">
        <v>15</v>
      </c>
      <c r="D2157" s="177">
        <v>235.60382080078125</v>
      </c>
      <c r="E2157" s="188">
        <v>235.60382080078125</v>
      </c>
    </row>
    <row r="2158" spans="1:5" ht="30">
      <c r="A2158" s="135" t="s">
        <v>4162</v>
      </c>
      <c r="B2158" s="145" t="s">
        <v>4163</v>
      </c>
      <c r="C2158" s="150"/>
      <c r="D2158" s="142" t="s">
        <v>1853</v>
      </c>
      <c r="E2158" s="163" t="s">
        <v>1853</v>
      </c>
    </row>
    <row r="2159" spans="1:5" ht="30">
      <c r="A2159" s="135" t="s">
        <v>4164</v>
      </c>
      <c r="B2159" s="145" t="s">
        <v>4165</v>
      </c>
      <c r="C2159" s="150"/>
      <c r="D2159" s="142" t="s">
        <v>4057</v>
      </c>
      <c r="E2159" s="163" t="s">
        <v>4057</v>
      </c>
    </row>
    <row r="2160" spans="1:5" ht="30">
      <c r="A2160" s="135" t="s">
        <v>4166</v>
      </c>
      <c r="B2160" s="145" t="s">
        <v>4167</v>
      </c>
      <c r="C2160" s="150" t="s">
        <v>50</v>
      </c>
      <c r="D2160" s="172">
        <v>34.819999694824219</v>
      </c>
      <c r="E2160" s="183">
        <v>34.819999694824219</v>
      </c>
    </row>
    <row r="2161" spans="1:5" ht="30">
      <c r="A2161" s="135" t="s">
        <v>4168</v>
      </c>
      <c r="B2161" s="145" t="s">
        <v>4169</v>
      </c>
      <c r="C2161" s="150" t="s">
        <v>50</v>
      </c>
      <c r="D2161" s="172">
        <v>34.819999694824219</v>
      </c>
      <c r="E2161" s="183">
        <v>34.819999694824219</v>
      </c>
    </row>
    <row r="2162" spans="1:5" ht="30">
      <c r="A2162" s="135" t="s">
        <v>4170</v>
      </c>
      <c r="B2162" s="145" t="s">
        <v>4171</v>
      </c>
      <c r="C2162" s="150" t="s">
        <v>42</v>
      </c>
      <c r="D2162" s="177">
        <v>538.00372314453125</v>
      </c>
      <c r="E2162" s="188">
        <v>538.00372314453125</v>
      </c>
    </row>
    <row r="2163" spans="1:5" ht="30">
      <c r="A2163" s="135" t="s">
        <v>4172</v>
      </c>
      <c r="B2163" s="145" t="s">
        <v>4173</v>
      </c>
      <c r="C2163" s="150" t="s">
        <v>20</v>
      </c>
      <c r="D2163" s="177">
        <v>897.3087158203125</v>
      </c>
      <c r="E2163" s="188">
        <v>897.3087158203125</v>
      </c>
    </row>
    <row r="2164" spans="1:5" ht="30">
      <c r="A2164" s="135" t="s">
        <v>4174</v>
      </c>
      <c r="B2164" s="145" t="s">
        <v>4175</v>
      </c>
      <c r="C2164" s="150" t="s">
        <v>368</v>
      </c>
      <c r="D2164" s="173">
        <v>3537.837890625</v>
      </c>
      <c r="E2164" s="184">
        <v>3537.837890625</v>
      </c>
    </row>
    <row r="2165" spans="1:5" ht="30">
      <c r="A2165" s="135" t="s">
        <v>4176</v>
      </c>
      <c r="B2165" s="145" t="s">
        <v>4177</v>
      </c>
      <c r="C2165" s="150" t="s">
        <v>50</v>
      </c>
      <c r="D2165" s="172">
        <v>34.819999694824219</v>
      </c>
      <c r="E2165" s="183">
        <v>34.819999694824219</v>
      </c>
    </row>
    <row r="2166" spans="1:5" ht="30">
      <c r="A2166" s="135" t="s">
        <v>4178</v>
      </c>
      <c r="B2166" s="145" t="s">
        <v>4179</v>
      </c>
      <c r="C2166" s="150" t="s">
        <v>20</v>
      </c>
      <c r="D2166" s="177">
        <v>897.3087158203125</v>
      </c>
      <c r="E2166" s="188">
        <v>897.3087158203125</v>
      </c>
    </row>
    <row r="2167" spans="1:5" ht="30">
      <c r="A2167" s="135" t="s">
        <v>4180</v>
      </c>
      <c r="B2167" s="145" t="s">
        <v>4181</v>
      </c>
      <c r="C2167" s="150" t="s">
        <v>368</v>
      </c>
      <c r="D2167" s="173">
        <v>3537.837890625</v>
      </c>
      <c r="E2167" s="184">
        <v>3537.837890625</v>
      </c>
    </row>
    <row r="2168" spans="1:5" ht="45">
      <c r="A2168" s="135" t="s">
        <v>4182</v>
      </c>
      <c r="B2168" s="145" t="s">
        <v>4183</v>
      </c>
      <c r="C2168" s="150" t="s">
        <v>50</v>
      </c>
      <c r="D2168" s="172">
        <v>18.190000534057617</v>
      </c>
      <c r="E2168" s="183">
        <v>18.190000534057617</v>
      </c>
    </row>
    <row r="2169" spans="1:5" ht="45">
      <c r="A2169" s="135" t="s">
        <v>4184</v>
      </c>
      <c r="B2169" s="145" t="s">
        <v>4185</v>
      </c>
      <c r="C2169" s="150" t="s">
        <v>368</v>
      </c>
      <c r="D2169" s="173">
        <v>3380.5</v>
      </c>
      <c r="E2169" s="184">
        <v>3380.5</v>
      </c>
    </row>
    <row r="2170" spans="1:5" ht="30">
      <c r="A2170" s="135" t="s">
        <v>4186</v>
      </c>
      <c r="B2170" s="145" t="s">
        <v>4187</v>
      </c>
      <c r="C2170" s="150" t="s">
        <v>50</v>
      </c>
      <c r="D2170" s="172">
        <v>18.190000534057617</v>
      </c>
      <c r="E2170" s="183">
        <v>18.190000534057617</v>
      </c>
    </row>
    <row r="2171" spans="1:5" ht="30">
      <c r="A2171" s="135" t="s">
        <v>4188</v>
      </c>
      <c r="B2171" s="145" t="s">
        <v>4189</v>
      </c>
      <c r="C2171" s="150" t="s">
        <v>42</v>
      </c>
      <c r="D2171" s="177">
        <v>459.16085815429687</v>
      </c>
      <c r="E2171" s="188">
        <v>459.16085815429687</v>
      </c>
    </row>
    <row r="2172" spans="1:5" ht="30">
      <c r="A2172" s="135" t="s">
        <v>4190</v>
      </c>
      <c r="B2172" s="145" t="s">
        <v>4191</v>
      </c>
      <c r="C2172" s="150" t="s">
        <v>20</v>
      </c>
      <c r="D2172" s="177">
        <v>897.3087158203125</v>
      </c>
      <c r="E2172" s="188">
        <v>897.3087158203125</v>
      </c>
    </row>
    <row r="2173" spans="1:5" ht="30">
      <c r="A2173" s="135" t="s">
        <v>4192</v>
      </c>
      <c r="B2173" s="145" t="s">
        <v>4193</v>
      </c>
      <c r="C2173" s="150" t="s">
        <v>368</v>
      </c>
      <c r="D2173" s="173">
        <v>3380.5</v>
      </c>
      <c r="E2173" s="184">
        <v>3380.5</v>
      </c>
    </row>
    <row r="2174" spans="1:5" ht="30">
      <c r="A2174" s="135" t="s">
        <v>4194</v>
      </c>
      <c r="B2174" s="145" t="s">
        <v>4195</v>
      </c>
      <c r="C2174" s="150" t="s">
        <v>136</v>
      </c>
      <c r="D2174" s="172">
        <v>45.510200500488281</v>
      </c>
      <c r="E2174" s="183">
        <v>45.510200500488281</v>
      </c>
    </row>
    <row r="2175" spans="1:5" ht="30">
      <c r="A2175" s="135" t="s">
        <v>4196</v>
      </c>
      <c r="B2175" s="145" t="s">
        <v>4197</v>
      </c>
      <c r="C2175" s="150" t="s">
        <v>368</v>
      </c>
      <c r="D2175" s="174">
        <v>0</v>
      </c>
      <c r="E2175" s="185">
        <v>0</v>
      </c>
    </row>
    <row r="2176" spans="1:5" ht="30">
      <c r="A2176" s="135" t="s">
        <v>4198</v>
      </c>
      <c r="B2176" s="145" t="s">
        <v>4199</v>
      </c>
      <c r="C2176" s="150" t="s">
        <v>368</v>
      </c>
      <c r="D2176" s="174">
        <v>0</v>
      </c>
      <c r="E2176" s="185">
        <v>0</v>
      </c>
    </row>
    <row r="2177" spans="1:5" ht="30">
      <c r="A2177" s="135" t="s">
        <v>4200</v>
      </c>
      <c r="B2177" s="145" t="s">
        <v>4201</v>
      </c>
      <c r="C2177" s="150" t="s">
        <v>1699</v>
      </c>
      <c r="D2177" s="178">
        <v>6.485554575920105E-2</v>
      </c>
      <c r="E2177" s="189">
        <v>6.485554575920105E-2</v>
      </c>
    </row>
    <row r="2178" spans="1:5" ht="30">
      <c r="A2178" s="135" t="s">
        <v>4202</v>
      </c>
      <c r="B2178" s="145" t="s">
        <v>4203</v>
      </c>
      <c r="C2178" s="150"/>
      <c r="D2178" s="171">
        <v>1.9142385721206665</v>
      </c>
      <c r="E2178" s="182">
        <v>1.9142385721206665</v>
      </c>
    </row>
    <row r="2179" spans="1:5" ht="30">
      <c r="A2179" s="135" t="s">
        <v>4204</v>
      </c>
      <c r="B2179" s="145" t="s">
        <v>4205</v>
      </c>
      <c r="C2179" s="150" t="s">
        <v>45</v>
      </c>
      <c r="D2179" s="172">
        <v>69.830299377441406</v>
      </c>
      <c r="E2179" s="183">
        <v>69.830299377441406</v>
      </c>
    </row>
    <row r="2180" spans="1:5" ht="30">
      <c r="A2180" s="135" t="s">
        <v>4206</v>
      </c>
      <c r="B2180" s="145" t="s">
        <v>4207</v>
      </c>
      <c r="C2180" s="150" t="s">
        <v>45</v>
      </c>
      <c r="D2180" s="172">
        <v>70.960113525390625</v>
      </c>
      <c r="E2180" s="183">
        <v>70.960113525390625</v>
      </c>
    </row>
    <row r="2181" spans="1:5" ht="30">
      <c r="A2181" s="135" t="s">
        <v>4208</v>
      </c>
      <c r="B2181" s="145" t="s">
        <v>4209</v>
      </c>
      <c r="C2181" s="150" t="s">
        <v>45</v>
      </c>
      <c r="D2181" s="172">
        <v>70.960113525390625</v>
      </c>
      <c r="E2181" s="183">
        <v>70.960113525390625</v>
      </c>
    </row>
    <row r="2182" spans="1:5" ht="30">
      <c r="A2182" s="135" t="s">
        <v>4210</v>
      </c>
      <c r="B2182" s="145" t="s">
        <v>4211</v>
      </c>
      <c r="C2182" s="150" t="s">
        <v>15</v>
      </c>
      <c r="D2182" s="173">
        <v>39217.4765625</v>
      </c>
      <c r="E2182" s="184">
        <v>39217.4765625</v>
      </c>
    </row>
    <row r="2183" spans="1:5" ht="30">
      <c r="A2183" s="135" t="s">
        <v>4212</v>
      </c>
      <c r="B2183" s="145" t="s">
        <v>4213</v>
      </c>
      <c r="C2183" s="150" t="s">
        <v>15</v>
      </c>
      <c r="D2183" s="173">
        <v>38825.3046875</v>
      </c>
      <c r="E2183" s="184">
        <v>38825.3046875</v>
      </c>
    </row>
    <row r="2184" spans="1:5" ht="30">
      <c r="A2184" s="135" t="s">
        <v>4214</v>
      </c>
      <c r="B2184" s="145" t="s">
        <v>4215</v>
      </c>
      <c r="C2184" s="150" t="s">
        <v>15</v>
      </c>
      <c r="D2184" s="177">
        <v>392.17440795898437</v>
      </c>
      <c r="E2184" s="188">
        <v>392.17440795898437</v>
      </c>
    </row>
    <row r="2185" spans="1:5" ht="30">
      <c r="A2185" s="135" t="s">
        <v>4216</v>
      </c>
      <c r="B2185" s="145" t="s">
        <v>4217</v>
      </c>
      <c r="C2185" s="150"/>
      <c r="D2185" s="142" t="s">
        <v>1853</v>
      </c>
      <c r="E2185" s="163" t="s">
        <v>1853</v>
      </c>
    </row>
    <row r="2186" spans="1:5" ht="30">
      <c r="A2186" s="135" t="s">
        <v>4218</v>
      </c>
      <c r="B2186" s="145" t="s">
        <v>4219</v>
      </c>
      <c r="C2186" s="150"/>
      <c r="D2186" s="142" t="s">
        <v>4057</v>
      </c>
      <c r="E2186" s="163" t="s">
        <v>4057</v>
      </c>
    </row>
    <row r="2187" spans="1:5" ht="30">
      <c r="A2187" s="135" t="s">
        <v>4220</v>
      </c>
      <c r="B2187" s="145" t="s">
        <v>4221</v>
      </c>
      <c r="C2187" s="150" t="s">
        <v>50</v>
      </c>
      <c r="D2187" s="172">
        <v>18.190000534057617</v>
      </c>
      <c r="E2187" s="183">
        <v>18.190000534057617</v>
      </c>
    </row>
    <row r="2188" spans="1:5" ht="30">
      <c r="A2188" s="135" t="s">
        <v>4222</v>
      </c>
      <c r="B2188" s="145" t="s">
        <v>4223</v>
      </c>
      <c r="C2188" s="150" t="s">
        <v>50</v>
      </c>
      <c r="D2188" s="172">
        <v>18.190000534057617</v>
      </c>
      <c r="E2188" s="183">
        <v>18.190000534057617</v>
      </c>
    </row>
    <row r="2189" spans="1:5" ht="30">
      <c r="A2189" s="135" t="s">
        <v>4224</v>
      </c>
      <c r="B2189" s="145" t="s">
        <v>4225</v>
      </c>
      <c r="C2189" s="150" t="s">
        <v>42</v>
      </c>
      <c r="D2189" s="177">
        <v>459.16085815429687</v>
      </c>
      <c r="E2189" s="188">
        <v>459.16085815429687</v>
      </c>
    </row>
    <row r="2190" spans="1:5" ht="30">
      <c r="A2190" s="135" t="s">
        <v>4226</v>
      </c>
      <c r="B2190" s="145" t="s">
        <v>4227</v>
      </c>
      <c r="C2190" s="150" t="s">
        <v>20</v>
      </c>
      <c r="D2190" s="177">
        <v>851.29461669921875</v>
      </c>
      <c r="E2190" s="188">
        <v>851.29461669921875</v>
      </c>
    </row>
    <row r="2191" spans="1:5" ht="30">
      <c r="A2191" s="135" t="s">
        <v>4228</v>
      </c>
      <c r="B2191" s="145" t="s">
        <v>4229</v>
      </c>
      <c r="C2191" s="150" t="s">
        <v>368</v>
      </c>
      <c r="D2191" s="173">
        <v>3380.5</v>
      </c>
      <c r="E2191" s="184">
        <v>3380.5</v>
      </c>
    </row>
    <row r="2192" spans="1:5" ht="30">
      <c r="A2192" s="135" t="s">
        <v>4230</v>
      </c>
      <c r="B2192" s="145" t="s">
        <v>4231</v>
      </c>
      <c r="C2192" s="150" t="s">
        <v>50</v>
      </c>
      <c r="D2192" s="172">
        <v>18.190000534057617</v>
      </c>
      <c r="E2192" s="183">
        <v>18.190000534057617</v>
      </c>
    </row>
    <row r="2193" spans="1:5" ht="30">
      <c r="A2193" s="135" t="s">
        <v>4232</v>
      </c>
      <c r="B2193" s="145" t="s">
        <v>4233</v>
      </c>
      <c r="C2193" s="150" t="s">
        <v>20</v>
      </c>
      <c r="D2193" s="177">
        <v>851.29461669921875</v>
      </c>
      <c r="E2193" s="188">
        <v>851.29461669921875</v>
      </c>
    </row>
    <row r="2194" spans="1:5" ht="30">
      <c r="A2194" s="135" t="s">
        <v>4234</v>
      </c>
      <c r="B2194" s="145" t="s">
        <v>4235</v>
      </c>
      <c r="C2194" s="150" t="s">
        <v>368</v>
      </c>
      <c r="D2194" s="173">
        <v>3380.5</v>
      </c>
      <c r="E2194" s="184">
        <v>3380.5</v>
      </c>
    </row>
    <row r="2195" spans="1:5" ht="45">
      <c r="A2195" s="135" t="s">
        <v>4236</v>
      </c>
      <c r="B2195" s="145" t="s">
        <v>4237</v>
      </c>
      <c r="C2195" s="150" t="s">
        <v>50</v>
      </c>
      <c r="D2195" s="171">
        <v>7.0700006484985352</v>
      </c>
      <c r="E2195" s="182">
        <v>7.0700006484985352</v>
      </c>
    </row>
    <row r="2196" spans="1:5" ht="45">
      <c r="A2196" s="135" t="s">
        <v>4238</v>
      </c>
      <c r="B2196" s="145" t="s">
        <v>4239</v>
      </c>
      <c r="C2196" s="150" t="s">
        <v>368</v>
      </c>
      <c r="D2196" s="173">
        <v>3166.999267578125</v>
      </c>
      <c r="E2196" s="184">
        <v>3166.999267578125</v>
      </c>
    </row>
    <row r="2197" spans="1:5" ht="30">
      <c r="A2197" s="135" t="s">
        <v>4240</v>
      </c>
      <c r="B2197" s="145" t="s">
        <v>4241</v>
      </c>
      <c r="C2197" s="150" t="s">
        <v>50</v>
      </c>
      <c r="D2197" s="171">
        <v>7.070000171661377</v>
      </c>
      <c r="E2197" s="182">
        <v>7.070000171661377</v>
      </c>
    </row>
    <row r="2198" spans="1:5" ht="30">
      <c r="A2198" s="135" t="s">
        <v>4242</v>
      </c>
      <c r="B2198" s="145" t="s">
        <v>4243</v>
      </c>
      <c r="C2198" s="150" t="s">
        <v>42</v>
      </c>
      <c r="D2198" s="177">
        <v>351.43490600585937</v>
      </c>
      <c r="E2198" s="188">
        <v>351.43490600585937</v>
      </c>
    </row>
    <row r="2199" spans="1:5" ht="30">
      <c r="A2199" s="135" t="s">
        <v>4244</v>
      </c>
      <c r="B2199" s="145" t="s">
        <v>4245</v>
      </c>
      <c r="C2199" s="150" t="s">
        <v>20</v>
      </c>
      <c r="D2199" s="177">
        <v>850.09515380859375</v>
      </c>
      <c r="E2199" s="188">
        <v>850.09515380859375</v>
      </c>
    </row>
    <row r="2200" spans="1:5" ht="30">
      <c r="A2200" s="135" t="s">
        <v>4246</v>
      </c>
      <c r="B2200" s="145" t="s">
        <v>4247</v>
      </c>
      <c r="C2200" s="150" t="s">
        <v>368</v>
      </c>
      <c r="D2200" s="173">
        <v>3166.999267578125</v>
      </c>
      <c r="E2200" s="184">
        <v>3166.999267578125</v>
      </c>
    </row>
    <row r="2201" spans="1:5" ht="30">
      <c r="A2201" s="135" t="s">
        <v>4248</v>
      </c>
      <c r="B2201" s="145" t="s">
        <v>4249</v>
      </c>
      <c r="C2201" s="150" t="s">
        <v>136</v>
      </c>
      <c r="D2201" s="172">
        <v>95.218193054199219</v>
      </c>
      <c r="E2201" s="183">
        <v>95.218193054199219</v>
      </c>
    </row>
    <row r="2202" spans="1:5" ht="30">
      <c r="A2202" s="135" t="s">
        <v>4250</v>
      </c>
      <c r="B2202" s="145" t="s">
        <v>4251</v>
      </c>
      <c r="C2202" s="150" t="s">
        <v>368</v>
      </c>
      <c r="D2202" s="174">
        <v>0</v>
      </c>
      <c r="E2202" s="185">
        <v>0</v>
      </c>
    </row>
    <row r="2203" spans="1:5" ht="30">
      <c r="A2203" s="135" t="s">
        <v>4252</v>
      </c>
      <c r="B2203" s="145" t="s">
        <v>4253</v>
      </c>
      <c r="C2203" s="150" t="s">
        <v>368</v>
      </c>
      <c r="D2203" s="174">
        <v>0</v>
      </c>
      <c r="E2203" s="185">
        <v>0</v>
      </c>
    </row>
    <row r="2204" spans="1:5" ht="30">
      <c r="A2204" s="135" t="s">
        <v>4254</v>
      </c>
      <c r="B2204" s="145" t="s">
        <v>4255</v>
      </c>
      <c r="C2204" s="150" t="s">
        <v>1699</v>
      </c>
      <c r="D2204" s="178">
        <v>0.11218859255313873</v>
      </c>
      <c r="E2204" s="189">
        <v>0.11218859255313873</v>
      </c>
    </row>
    <row r="2205" spans="1:5" ht="30">
      <c r="A2205" s="135" t="s">
        <v>4256</v>
      </c>
      <c r="B2205" s="145" t="s">
        <v>4257</v>
      </c>
      <c r="C2205" s="150"/>
      <c r="D2205" s="171">
        <v>2.5728428363800049</v>
      </c>
      <c r="E2205" s="182">
        <v>2.5728428363800049</v>
      </c>
    </row>
    <row r="2206" spans="1:5" ht="30">
      <c r="A2206" s="135" t="s">
        <v>4258</v>
      </c>
      <c r="B2206" s="145" t="s">
        <v>4259</v>
      </c>
      <c r="C2206" s="150" t="s">
        <v>45</v>
      </c>
      <c r="D2206" s="172">
        <v>73.875373840332031</v>
      </c>
      <c r="E2206" s="183">
        <v>73.875373840332031</v>
      </c>
    </row>
    <row r="2207" spans="1:5" ht="30">
      <c r="A2207" s="135" t="s">
        <v>4260</v>
      </c>
      <c r="B2207" s="145" t="s">
        <v>4261</v>
      </c>
      <c r="C2207" s="150" t="s">
        <v>45</v>
      </c>
      <c r="D2207" s="172">
        <v>75.420433044433594</v>
      </c>
      <c r="E2207" s="183">
        <v>75.420433044433594</v>
      </c>
    </row>
    <row r="2208" spans="1:5" ht="30">
      <c r="A2208" s="135" t="s">
        <v>4262</v>
      </c>
      <c r="B2208" s="145" t="s">
        <v>4263</v>
      </c>
      <c r="C2208" s="150" t="s">
        <v>45</v>
      </c>
      <c r="D2208" s="172">
        <v>75.420433044433594</v>
      </c>
      <c r="E2208" s="183">
        <v>75.420433044433594</v>
      </c>
    </row>
    <row r="2209" spans="1:5" ht="30">
      <c r="A2209" s="135" t="s">
        <v>4264</v>
      </c>
      <c r="B2209" s="145" t="s">
        <v>4265</v>
      </c>
      <c r="C2209" s="150" t="s">
        <v>15</v>
      </c>
      <c r="D2209" s="173">
        <v>50487.40625</v>
      </c>
      <c r="E2209" s="184">
        <v>50487.40625</v>
      </c>
    </row>
    <row r="2210" spans="1:5" ht="30">
      <c r="A2210" s="135" t="s">
        <v>4266</v>
      </c>
      <c r="B2210" s="145" t="s">
        <v>4267</v>
      </c>
      <c r="C2210" s="150" t="s">
        <v>15</v>
      </c>
      <c r="D2210" s="173">
        <v>49982.53125</v>
      </c>
      <c r="E2210" s="184">
        <v>49982.53125</v>
      </c>
    </row>
    <row r="2211" spans="1:5" ht="30">
      <c r="A2211" s="135" t="s">
        <v>4268</v>
      </c>
      <c r="B2211" s="145" t="s">
        <v>4269</v>
      </c>
      <c r="C2211" s="150" t="s">
        <v>15</v>
      </c>
      <c r="D2211" s="177">
        <v>504.87359619140625</v>
      </c>
      <c r="E2211" s="188">
        <v>504.87359619140625</v>
      </c>
    </row>
    <row r="2212" spans="1:5" ht="30">
      <c r="A2212" s="135" t="s">
        <v>4270</v>
      </c>
      <c r="B2212" s="145" t="s">
        <v>4271</v>
      </c>
      <c r="C2212" s="150"/>
      <c r="D2212" s="142" t="s">
        <v>1853</v>
      </c>
      <c r="E2212" s="163" t="s">
        <v>1853</v>
      </c>
    </row>
    <row r="2213" spans="1:5" ht="30">
      <c r="A2213" s="135" t="s">
        <v>4272</v>
      </c>
      <c r="B2213" s="145" t="s">
        <v>4273</v>
      </c>
      <c r="C2213" s="150"/>
      <c r="D2213" s="142" t="s">
        <v>4057</v>
      </c>
      <c r="E2213" s="163" t="s">
        <v>4057</v>
      </c>
    </row>
    <row r="2214" spans="1:5" ht="30">
      <c r="A2214" s="135" t="s">
        <v>4274</v>
      </c>
      <c r="B2214" s="145" t="s">
        <v>4275</v>
      </c>
      <c r="C2214" s="150" t="s">
        <v>50</v>
      </c>
      <c r="D2214" s="171">
        <v>7</v>
      </c>
      <c r="E2214" s="182">
        <v>7</v>
      </c>
    </row>
    <row r="2215" spans="1:5" ht="30">
      <c r="A2215" s="135" t="s">
        <v>4276</v>
      </c>
      <c r="B2215" s="145" t="s">
        <v>4277</v>
      </c>
      <c r="C2215" s="150" t="s">
        <v>50</v>
      </c>
      <c r="D2215" s="171">
        <v>7</v>
      </c>
      <c r="E2215" s="182">
        <v>7</v>
      </c>
    </row>
    <row r="2216" spans="1:5" ht="30">
      <c r="A2216" s="135" t="s">
        <v>4278</v>
      </c>
      <c r="B2216" s="145" t="s">
        <v>4279</v>
      </c>
      <c r="C2216" s="150" t="s">
        <v>42</v>
      </c>
      <c r="D2216" s="177">
        <v>351.36932373046875</v>
      </c>
      <c r="E2216" s="188">
        <v>351.36932373046875</v>
      </c>
    </row>
    <row r="2217" spans="1:5" ht="30">
      <c r="A2217" s="135" t="s">
        <v>4280</v>
      </c>
      <c r="B2217" s="145" t="s">
        <v>4281</v>
      </c>
      <c r="C2217" s="150" t="s">
        <v>20</v>
      </c>
      <c r="D2217" s="177">
        <v>795.2930908203125</v>
      </c>
      <c r="E2217" s="188">
        <v>795.2930908203125</v>
      </c>
    </row>
    <row r="2218" spans="1:5" ht="30">
      <c r="A2218" s="135" t="s">
        <v>4282</v>
      </c>
      <c r="B2218" s="145" t="s">
        <v>4283</v>
      </c>
      <c r="C2218" s="150" t="s">
        <v>368</v>
      </c>
      <c r="D2218" s="173">
        <v>3166.999267578125</v>
      </c>
      <c r="E2218" s="184">
        <v>3166.999267578125</v>
      </c>
    </row>
    <row r="2219" spans="1:5" ht="30">
      <c r="A2219" s="135" t="s">
        <v>4284</v>
      </c>
      <c r="B2219" s="145" t="s">
        <v>4285</v>
      </c>
      <c r="C2219" s="150" t="s">
        <v>50</v>
      </c>
      <c r="D2219" s="171">
        <v>7</v>
      </c>
      <c r="E2219" s="182">
        <v>7</v>
      </c>
    </row>
    <row r="2220" spans="1:5" ht="30">
      <c r="A2220" s="135" t="s">
        <v>4286</v>
      </c>
      <c r="B2220" s="145" t="s">
        <v>4287</v>
      </c>
      <c r="C2220" s="150" t="s">
        <v>20</v>
      </c>
      <c r="D2220" s="177">
        <v>795.2930908203125</v>
      </c>
      <c r="E2220" s="188">
        <v>795.2930908203125</v>
      </c>
    </row>
    <row r="2221" spans="1:5" ht="30">
      <c r="A2221" s="135" t="s">
        <v>4288</v>
      </c>
      <c r="B2221" s="145" t="s">
        <v>4289</v>
      </c>
      <c r="C2221" s="150" t="s">
        <v>368</v>
      </c>
      <c r="D2221" s="173">
        <v>3166.999267578125</v>
      </c>
      <c r="E2221" s="184">
        <v>3166.999267578125</v>
      </c>
    </row>
    <row r="2222" spans="1:5" ht="45">
      <c r="A2222" s="135" t="s">
        <v>4290</v>
      </c>
      <c r="B2222" s="145" t="s">
        <v>4291</v>
      </c>
      <c r="C2222" s="150" t="s">
        <v>50</v>
      </c>
      <c r="D2222" s="171">
        <v>5.2399997711181641</v>
      </c>
      <c r="E2222" s="182">
        <v>5.2399997711181641</v>
      </c>
    </row>
    <row r="2223" spans="1:5" ht="45">
      <c r="A2223" s="135" t="s">
        <v>4292</v>
      </c>
      <c r="B2223" s="145" t="s">
        <v>4293</v>
      </c>
      <c r="C2223" s="150" t="s">
        <v>368</v>
      </c>
      <c r="D2223" s="173">
        <v>3092.7939453125</v>
      </c>
      <c r="E2223" s="184">
        <v>3092.7939453125</v>
      </c>
    </row>
    <row r="2224" spans="1:5" ht="30">
      <c r="A2224" s="135" t="s">
        <v>4294</v>
      </c>
      <c r="B2224" s="145" t="s">
        <v>4295</v>
      </c>
      <c r="C2224" s="150" t="s">
        <v>50</v>
      </c>
      <c r="D2224" s="171">
        <v>5.2399997711181641</v>
      </c>
      <c r="E2224" s="182">
        <v>5.2399997711181641</v>
      </c>
    </row>
    <row r="2225" spans="1:5" ht="30">
      <c r="A2225" s="135" t="s">
        <v>4296</v>
      </c>
      <c r="B2225" s="145" t="s">
        <v>4297</v>
      </c>
      <c r="C2225" s="150" t="s">
        <v>42</v>
      </c>
      <c r="D2225" s="177">
        <v>313.91937255859375</v>
      </c>
      <c r="E2225" s="188">
        <v>313.91937255859375</v>
      </c>
    </row>
    <row r="2226" spans="1:5" ht="30">
      <c r="A2226" s="135" t="s">
        <v>4298</v>
      </c>
      <c r="B2226" s="145" t="s">
        <v>4299</v>
      </c>
      <c r="C2226" s="150" t="s">
        <v>20</v>
      </c>
      <c r="D2226" s="177">
        <v>795.2930908203125</v>
      </c>
      <c r="E2226" s="188">
        <v>795.2930908203125</v>
      </c>
    </row>
    <row r="2227" spans="1:5" ht="30">
      <c r="A2227" s="135" t="s">
        <v>4300</v>
      </c>
      <c r="B2227" s="145" t="s">
        <v>4301</v>
      </c>
      <c r="C2227" s="150" t="s">
        <v>368</v>
      </c>
      <c r="D2227" s="173">
        <v>3092.7939453125</v>
      </c>
      <c r="E2227" s="184">
        <v>3092.7939453125</v>
      </c>
    </row>
    <row r="2228" spans="1:5" ht="30">
      <c r="A2228" s="135" t="s">
        <v>4302</v>
      </c>
      <c r="B2228" s="145" t="s">
        <v>4303</v>
      </c>
      <c r="C2228" s="150" t="s">
        <v>136</v>
      </c>
      <c r="D2228" s="177">
        <v>112.89693450927734</v>
      </c>
      <c r="E2228" s="188">
        <v>112.89693450927734</v>
      </c>
    </row>
    <row r="2229" spans="1:5" ht="30">
      <c r="A2229" s="135" t="s">
        <v>4304</v>
      </c>
      <c r="B2229" s="145" t="s">
        <v>4305</v>
      </c>
      <c r="C2229" s="150" t="s">
        <v>368</v>
      </c>
      <c r="D2229" s="174">
        <v>0</v>
      </c>
      <c r="E2229" s="185">
        <v>0</v>
      </c>
    </row>
    <row r="2230" spans="1:5" ht="30">
      <c r="A2230" s="135" t="s">
        <v>4306</v>
      </c>
      <c r="B2230" s="145" t="s">
        <v>4307</v>
      </c>
      <c r="C2230" s="150" t="s">
        <v>368</v>
      </c>
      <c r="D2230" s="174">
        <v>0</v>
      </c>
      <c r="E2230" s="185">
        <v>0</v>
      </c>
    </row>
    <row r="2231" spans="1:5" ht="30">
      <c r="A2231" s="135" t="s">
        <v>4308</v>
      </c>
      <c r="B2231" s="145" t="s">
        <v>4309</v>
      </c>
      <c r="C2231" s="150" t="s">
        <v>1699</v>
      </c>
      <c r="D2231" s="178">
        <v>0.25215291976928711</v>
      </c>
      <c r="E2231" s="189">
        <v>0.25215291976928711</v>
      </c>
    </row>
    <row r="2232" spans="1:5" ht="30">
      <c r="A2232" s="135" t="s">
        <v>4310</v>
      </c>
      <c r="B2232" s="145" t="s">
        <v>4311</v>
      </c>
      <c r="C2232" s="150"/>
      <c r="D2232" s="171">
        <v>1.3358780145645142</v>
      </c>
      <c r="E2232" s="182">
        <v>1.3358780145645142</v>
      </c>
    </row>
    <row r="2233" spans="1:5" ht="30">
      <c r="A2233" s="135" t="s">
        <v>4312</v>
      </c>
      <c r="B2233" s="145" t="s">
        <v>4313</v>
      </c>
      <c r="C2233" s="150" t="s">
        <v>45</v>
      </c>
      <c r="D2233" s="172">
        <v>93</v>
      </c>
      <c r="E2233" s="183">
        <v>93</v>
      </c>
    </row>
    <row r="2234" spans="1:5" ht="30">
      <c r="A2234" s="135" t="s">
        <v>4314</v>
      </c>
      <c r="B2234" s="145" t="s">
        <v>4315</v>
      </c>
      <c r="C2234" s="150" t="s">
        <v>45</v>
      </c>
      <c r="D2234" s="172">
        <v>93.000160217285156</v>
      </c>
      <c r="E2234" s="183">
        <v>93.000160217285156</v>
      </c>
    </row>
    <row r="2235" spans="1:5" ht="30">
      <c r="A2235" s="135" t="s">
        <v>4316</v>
      </c>
      <c r="B2235" s="145" t="s">
        <v>4317</v>
      </c>
      <c r="C2235" s="150" t="s">
        <v>45</v>
      </c>
      <c r="D2235" s="172">
        <v>93.000160217285156</v>
      </c>
      <c r="E2235" s="183">
        <v>93.000160217285156</v>
      </c>
    </row>
    <row r="2236" spans="1:5" ht="30">
      <c r="A2236" s="135" t="s">
        <v>4318</v>
      </c>
      <c r="B2236" s="145" t="s">
        <v>4319</v>
      </c>
      <c r="C2236" s="150" t="s">
        <v>15</v>
      </c>
      <c r="D2236" s="173">
        <v>16393.345703125</v>
      </c>
      <c r="E2236" s="184">
        <v>16393.345703125</v>
      </c>
    </row>
    <row r="2237" spans="1:5" ht="30">
      <c r="A2237" s="135" t="s">
        <v>4320</v>
      </c>
      <c r="B2237" s="145" t="s">
        <v>4321</v>
      </c>
      <c r="C2237" s="150" t="s">
        <v>15</v>
      </c>
      <c r="D2237" s="173">
        <v>16229.4130859375</v>
      </c>
      <c r="E2237" s="184">
        <v>16229.4130859375</v>
      </c>
    </row>
    <row r="2238" spans="1:5" ht="30">
      <c r="A2238" s="135" t="s">
        <v>4322</v>
      </c>
      <c r="B2238" s="145" t="s">
        <v>4323</v>
      </c>
      <c r="C2238" s="150" t="s">
        <v>15</v>
      </c>
      <c r="D2238" s="177">
        <v>163.93330383300781</v>
      </c>
      <c r="E2238" s="188">
        <v>163.93330383300781</v>
      </c>
    </row>
    <row r="2239" spans="1:5" ht="30">
      <c r="A2239" s="135" t="s">
        <v>4324</v>
      </c>
      <c r="B2239" s="145" t="s">
        <v>4325</v>
      </c>
      <c r="C2239" s="150"/>
      <c r="D2239" s="142" t="s">
        <v>1853</v>
      </c>
      <c r="E2239" s="163" t="s">
        <v>1853</v>
      </c>
    </row>
    <row r="2240" spans="1:5" ht="30">
      <c r="A2240" s="135" t="s">
        <v>4326</v>
      </c>
      <c r="B2240" s="145" t="s">
        <v>4327</v>
      </c>
      <c r="C2240" s="150"/>
      <c r="D2240" s="142" t="s">
        <v>4057</v>
      </c>
      <c r="E2240" s="163" t="s">
        <v>4057</v>
      </c>
    </row>
    <row r="2241" spans="1:5" ht="30">
      <c r="A2241" s="135" t="s">
        <v>4328</v>
      </c>
      <c r="B2241" s="145" t="s">
        <v>4329</v>
      </c>
      <c r="C2241" s="150" t="s">
        <v>50</v>
      </c>
      <c r="D2241" s="171">
        <v>5.2399997711181641</v>
      </c>
      <c r="E2241" s="182">
        <v>5.2399997711181641</v>
      </c>
    </row>
    <row r="2242" spans="1:5" ht="30">
      <c r="A2242" s="135" t="s">
        <v>4330</v>
      </c>
      <c r="B2242" s="145" t="s">
        <v>4331</v>
      </c>
      <c r="C2242" s="150" t="s">
        <v>50</v>
      </c>
      <c r="D2242" s="171">
        <v>5.2399997711181641</v>
      </c>
      <c r="E2242" s="182">
        <v>5.2399997711181641</v>
      </c>
    </row>
    <row r="2243" spans="1:5" ht="30">
      <c r="A2243" s="135" t="s">
        <v>4332</v>
      </c>
      <c r="B2243" s="145" t="s">
        <v>4333</v>
      </c>
      <c r="C2243" s="150" t="s">
        <v>42</v>
      </c>
      <c r="D2243" s="177">
        <v>313.91937255859375</v>
      </c>
      <c r="E2243" s="188">
        <v>313.91937255859375</v>
      </c>
    </row>
    <row r="2244" spans="1:5" ht="30">
      <c r="A2244" s="135" t="s">
        <v>4334</v>
      </c>
      <c r="B2244" s="145" t="s">
        <v>4335</v>
      </c>
      <c r="C2244" s="150" t="s">
        <v>20</v>
      </c>
      <c r="D2244" s="177">
        <v>765.5242919921875</v>
      </c>
      <c r="E2244" s="188">
        <v>765.5242919921875</v>
      </c>
    </row>
    <row r="2245" spans="1:5" ht="30">
      <c r="A2245" s="135" t="s">
        <v>4336</v>
      </c>
      <c r="B2245" s="145" t="s">
        <v>4337</v>
      </c>
      <c r="C2245" s="150" t="s">
        <v>368</v>
      </c>
      <c r="D2245" s="173">
        <v>3092.7939453125</v>
      </c>
      <c r="E2245" s="184">
        <v>3092.7939453125</v>
      </c>
    </row>
    <row r="2246" spans="1:5" ht="30">
      <c r="A2246" s="135" t="s">
        <v>4338</v>
      </c>
      <c r="B2246" s="145" t="s">
        <v>4339</v>
      </c>
      <c r="C2246" s="150" t="s">
        <v>50</v>
      </c>
      <c r="D2246" s="171">
        <v>5.2399997711181641</v>
      </c>
      <c r="E2246" s="182">
        <v>5.2399997711181641</v>
      </c>
    </row>
    <row r="2247" spans="1:5" ht="30">
      <c r="A2247" s="135" t="s">
        <v>4340</v>
      </c>
      <c r="B2247" s="145" t="s">
        <v>4341</v>
      </c>
      <c r="C2247" s="150" t="s">
        <v>20</v>
      </c>
      <c r="D2247" s="177">
        <v>765.5242919921875</v>
      </c>
      <c r="E2247" s="188">
        <v>765.5242919921875</v>
      </c>
    </row>
    <row r="2248" spans="1:5" ht="30">
      <c r="A2248" s="135" t="s">
        <v>4342</v>
      </c>
      <c r="B2248" s="145" t="s">
        <v>4343</v>
      </c>
      <c r="C2248" s="150" t="s">
        <v>368</v>
      </c>
      <c r="D2248" s="173">
        <v>3092.7939453125</v>
      </c>
      <c r="E2248" s="184">
        <v>3092.7939453125</v>
      </c>
    </row>
    <row r="2249" spans="1:5" ht="45">
      <c r="A2249" s="135" t="s">
        <v>4344</v>
      </c>
      <c r="B2249" s="145" t="s">
        <v>4345</v>
      </c>
      <c r="C2249" s="150" t="s">
        <v>50</v>
      </c>
      <c r="D2249" s="171">
        <v>2.9600000381469727</v>
      </c>
      <c r="E2249" s="182">
        <v>2.9600000381469727</v>
      </c>
    </row>
    <row r="2250" spans="1:5" ht="45">
      <c r="A2250" s="135" t="s">
        <v>4346</v>
      </c>
      <c r="B2250" s="145" t="s">
        <v>4347</v>
      </c>
      <c r="C2250" s="150" t="s">
        <v>368</v>
      </c>
      <c r="D2250" s="176">
        <v>2959.216552734375</v>
      </c>
      <c r="E2250" s="187">
        <v>2959.216552734375</v>
      </c>
    </row>
    <row r="2251" spans="1:5" ht="30">
      <c r="A2251" s="135" t="s">
        <v>4348</v>
      </c>
      <c r="B2251" s="145" t="s">
        <v>4349</v>
      </c>
      <c r="C2251" s="150" t="s">
        <v>50</v>
      </c>
      <c r="D2251" s="171">
        <v>2.9600000381469727</v>
      </c>
      <c r="E2251" s="182">
        <v>2.9600000381469727</v>
      </c>
    </row>
    <row r="2252" spans="1:5" ht="30">
      <c r="A2252" s="135" t="s">
        <v>4350</v>
      </c>
      <c r="B2252" s="145" t="s">
        <v>4351</v>
      </c>
      <c r="C2252" s="150" t="s">
        <v>42</v>
      </c>
      <c r="D2252" s="177">
        <v>245.64164733886719</v>
      </c>
      <c r="E2252" s="188">
        <v>245.64164733886719</v>
      </c>
    </row>
    <row r="2253" spans="1:5" ht="30">
      <c r="A2253" s="135" t="s">
        <v>4352</v>
      </c>
      <c r="B2253" s="145" t="s">
        <v>4353</v>
      </c>
      <c r="C2253" s="150" t="s">
        <v>20</v>
      </c>
      <c r="D2253" s="177">
        <v>765.5242919921875</v>
      </c>
      <c r="E2253" s="188">
        <v>765.5242919921875</v>
      </c>
    </row>
    <row r="2254" spans="1:5" ht="30">
      <c r="A2254" s="135" t="s">
        <v>4354</v>
      </c>
      <c r="B2254" s="145" t="s">
        <v>4355</v>
      </c>
      <c r="C2254" s="150" t="s">
        <v>368</v>
      </c>
      <c r="D2254" s="176">
        <v>2959.216552734375</v>
      </c>
      <c r="E2254" s="187">
        <v>2959.216552734375</v>
      </c>
    </row>
    <row r="2255" spans="1:5" ht="30">
      <c r="A2255" s="135" t="s">
        <v>4356</v>
      </c>
      <c r="B2255" s="145" t="s">
        <v>4357</v>
      </c>
      <c r="C2255" s="150" t="s">
        <v>136</v>
      </c>
      <c r="D2255" s="177">
        <v>170.17831420898437</v>
      </c>
      <c r="E2255" s="188">
        <v>170.17831420898437</v>
      </c>
    </row>
    <row r="2256" spans="1:5" ht="30">
      <c r="A2256" s="135" t="s">
        <v>4358</v>
      </c>
      <c r="B2256" s="145" t="s">
        <v>4359</v>
      </c>
      <c r="C2256" s="150" t="s">
        <v>368</v>
      </c>
      <c r="D2256" s="174">
        <v>0</v>
      </c>
      <c r="E2256" s="185">
        <v>0</v>
      </c>
    </row>
    <row r="2257" spans="1:5" ht="30">
      <c r="A2257" s="135" t="s">
        <v>4360</v>
      </c>
      <c r="B2257" s="145" t="s">
        <v>4361</v>
      </c>
      <c r="C2257" s="150" t="s">
        <v>368</v>
      </c>
      <c r="D2257" s="174">
        <v>0</v>
      </c>
      <c r="E2257" s="185">
        <v>0</v>
      </c>
    </row>
    <row r="2258" spans="1:5" ht="30">
      <c r="A2258" s="135" t="s">
        <v>4362</v>
      </c>
      <c r="B2258" s="145" t="s">
        <v>4363</v>
      </c>
      <c r="C2258" s="150" t="s">
        <v>1699</v>
      </c>
      <c r="D2258" s="178">
        <v>0.31446516513824463</v>
      </c>
      <c r="E2258" s="189">
        <v>0.31446516513824463</v>
      </c>
    </row>
    <row r="2259" spans="1:5" ht="30">
      <c r="A2259" s="135" t="s">
        <v>4364</v>
      </c>
      <c r="B2259" s="145" t="s">
        <v>4365</v>
      </c>
      <c r="C2259" s="150"/>
      <c r="D2259" s="171">
        <v>1.7702701091766357</v>
      </c>
      <c r="E2259" s="182">
        <v>1.7702701091766357</v>
      </c>
    </row>
    <row r="2260" spans="1:5" ht="30">
      <c r="A2260" s="135" t="s">
        <v>4366</v>
      </c>
      <c r="B2260" s="145" t="s">
        <v>4367</v>
      </c>
      <c r="C2260" s="150" t="s">
        <v>45</v>
      </c>
      <c r="D2260" s="172">
        <v>93</v>
      </c>
      <c r="E2260" s="183">
        <v>93</v>
      </c>
    </row>
    <row r="2261" spans="1:5" ht="30">
      <c r="A2261" s="135" t="s">
        <v>4368</v>
      </c>
      <c r="B2261" s="145" t="s">
        <v>4369</v>
      </c>
      <c r="C2261" s="150" t="s">
        <v>45</v>
      </c>
      <c r="D2261" s="172">
        <v>93.218795776367188</v>
      </c>
      <c r="E2261" s="183">
        <v>93.218795776367188</v>
      </c>
    </row>
    <row r="2262" spans="1:5" ht="30">
      <c r="A2262" s="135" t="s">
        <v>4370</v>
      </c>
      <c r="B2262" s="145" t="s">
        <v>4371</v>
      </c>
      <c r="C2262" s="150" t="s">
        <v>45</v>
      </c>
      <c r="D2262" s="172">
        <v>93.218795776367188</v>
      </c>
      <c r="E2262" s="183">
        <v>93.218795776367188</v>
      </c>
    </row>
    <row r="2263" spans="1:5" ht="30">
      <c r="A2263" s="135" t="s">
        <v>4372</v>
      </c>
      <c r="B2263" s="145" t="s">
        <v>4373</v>
      </c>
      <c r="C2263" s="150" t="s">
        <v>15</v>
      </c>
      <c r="D2263" s="173">
        <v>28405.046875</v>
      </c>
      <c r="E2263" s="184">
        <v>28405.046875</v>
      </c>
    </row>
    <row r="2264" spans="1:5" ht="30">
      <c r="A2264" s="135" t="s">
        <v>4374</v>
      </c>
      <c r="B2264" s="145" t="s">
        <v>4375</v>
      </c>
      <c r="C2264" s="150" t="s">
        <v>15</v>
      </c>
      <c r="D2264" s="173">
        <v>28120.998046875</v>
      </c>
      <c r="E2264" s="184">
        <v>28120.998046875</v>
      </c>
    </row>
    <row r="2265" spans="1:5" ht="30">
      <c r="A2265" s="135" t="s">
        <v>4376</v>
      </c>
      <c r="B2265" s="145" t="s">
        <v>4377</v>
      </c>
      <c r="C2265" s="150" t="s">
        <v>15</v>
      </c>
      <c r="D2265" s="177">
        <v>284.05020141601562</v>
      </c>
      <c r="E2265" s="188">
        <v>284.05020141601562</v>
      </c>
    </row>
    <row r="2266" spans="1:5" ht="30">
      <c r="A2266" s="135" t="s">
        <v>4378</v>
      </c>
      <c r="B2266" s="145" t="s">
        <v>4379</v>
      </c>
      <c r="C2266" s="150"/>
      <c r="D2266" s="142" t="s">
        <v>1853</v>
      </c>
      <c r="E2266" s="163" t="s">
        <v>1853</v>
      </c>
    </row>
    <row r="2267" spans="1:5" ht="30">
      <c r="A2267" s="135" t="s">
        <v>4380</v>
      </c>
      <c r="B2267" s="145" t="s">
        <v>4381</v>
      </c>
      <c r="C2267" s="150"/>
      <c r="D2267" s="142" t="s">
        <v>4057</v>
      </c>
      <c r="E2267" s="163" t="s">
        <v>4057</v>
      </c>
    </row>
    <row r="2268" spans="1:5" ht="30">
      <c r="A2268" s="135" t="s">
        <v>4382</v>
      </c>
      <c r="B2268" s="145" t="s">
        <v>4383</v>
      </c>
      <c r="C2268" s="150" t="s">
        <v>50</v>
      </c>
      <c r="D2268" s="171">
        <v>2.9600000381469727</v>
      </c>
      <c r="E2268" s="182">
        <v>2.9600000381469727</v>
      </c>
    </row>
    <row r="2269" spans="1:5" ht="30">
      <c r="A2269" s="135" t="s">
        <v>4384</v>
      </c>
      <c r="B2269" s="145" t="s">
        <v>4385</v>
      </c>
      <c r="C2269" s="150" t="s">
        <v>50</v>
      </c>
      <c r="D2269" s="171">
        <v>2.9600000381469727</v>
      </c>
      <c r="E2269" s="182">
        <v>2.9600000381469727</v>
      </c>
    </row>
    <row r="2270" spans="1:5" ht="30">
      <c r="A2270" s="135" t="s">
        <v>4386</v>
      </c>
      <c r="B2270" s="145" t="s">
        <v>4387</v>
      </c>
      <c r="C2270" s="150" t="s">
        <v>42</v>
      </c>
      <c r="D2270" s="177">
        <v>245.64164733886719</v>
      </c>
      <c r="E2270" s="188">
        <v>245.64164733886719</v>
      </c>
    </row>
    <row r="2271" spans="1:5" ht="30">
      <c r="A2271" s="135" t="s">
        <v>4388</v>
      </c>
      <c r="B2271" s="145" t="s">
        <v>4389</v>
      </c>
      <c r="C2271" s="150" t="s">
        <v>20</v>
      </c>
      <c r="D2271" s="177">
        <v>736.51214599609375</v>
      </c>
      <c r="E2271" s="188">
        <v>736.51214599609375</v>
      </c>
    </row>
    <row r="2272" spans="1:5" ht="30">
      <c r="A2272" s="135" t="s">
        <v>4390</v>
      </c>
      <c r="B2272" s="145" t="s">
        <v>4391</v>
      </c>
      <c r="C2272" s="150" t="s">
        <v>368</v>
      </c>
      <c r="D2272" s="176">
        <v>2959.216552734375</v>
      </c>
      <c r="E2272" s="187">
        <v>2959.216552734375</v>
      </c>
    </row>
    <row r="2273" spans="1:5" ht="30">
      <c r="A2273" s="135" t="s">
        <v>4392</v>
      </c>
      <c r="B2273" s="145" t="s">
        <v>4393</v>
      </c>
      <c r="C2273" s="150" t="s">
        <v>50</v>
      </c>
      <c r="D2273" s="171">
        <v>2.9600000381469727</v>
      </c>
      <c r="E2273" s="182">
        <v>2.9600000381469727</v>
      </c>
    </row>
    <row r="2274" spans="1:5" ht="30">
      <c r="A2274" s="135" t="s">
        <v>4394</v>
      </c>
      <c r="B2274" s="145" t="s">
        <v>4395</v>
      </c>
      <c r="C2274" s="150" t="s">
        <v>20</v>
      </c>
      <c r="D2274" s="177">
        <v>736.51214599609375</v>
      </c>
      <c r="E2274" s="188">
        <v>736.51214599609375</v>
      </c>
    </row>
    <row r="2275" spans="1:5" ht="30">
      <c r="A2275" s="135" t="s">
        <v>4396</v>
      </c>
      <c r="B2275" s="145" t="s">
        <v>4397</v>
      </c>
      <c r="C2275" s="150" t="s">
        <v>368</v>
      </c>
      <c r="D2275" s="176">
        <v>2959.216552734375</v>
      </c>
      <c r="E2275" s="187">
        <v>2959.216552734375</v>
      </c>
    </row>
    <row r="2276" spans="1:5" ht="45">
      <c r="A2276" s="135" t="s">
        <v>4398</v>
      </c>
      <c r="B2276" s="145" t="s">
        <v>4399</v>
      </c>
      <c r="C2276" s="150" t="s">
        <v>50</v>
      </c>
      <c r="D2276" s="171">
        <v>1.9600000381469727</v>
      </c>
      <c r="E2276" s="182">
        <v>1.9600000381469727</v>
      </c>
    </row>
    <row r="2277" spans="1:5" ht="45">
      <c r="A2277" s="135" t="s">
        <v>4400</v>
      </c>
      <c r="B2277" s="145" t="s">
        <v>4401</v>
      </c>
      <c r="C2277" s="150" t="s">
        <v>368</v>
      </c>
      <c r="D2277" s="176">
        <v>2872.653076171875</v>
      </c>
      <c r="E2277" s="187">
        <v>2872.653076171875</v>
      </c>
    </row>
    <row r="2278" spans="1:5" ht="30">
      <c r="A2278" s="135" t="s">
        <v>4402</v>
      </c>
      <c r="B2278" s="145" t="s">
        <v>4403</v>
      </c>
      <c r="C2278" s="150" t="s">
        <v>50</v>
      </c>
      <c r="D2278" s="171">
        <v>1.9600000381469727</v>
      </c>
      <c r="E2278" s="182">
        <v>1.9600000381469727</v>
      </c>
    </row>
    <row r="2279" spans="1:5" ht="30">
      <c r="A2279" s="135" t="s">
        <v>4404</v>
      </c>
      <c r="B2279" s="145" t="s">
        <v>4405</v>
      </c>
      <c r="C2279" s="150" t="s">
        <v>42</v>
      </c>
      <c r="D2279" s="177">
        <v>200.8377685546875</v>
      </c>
      <c r="E2279" s="188">
        <v>200.8377685546875</v>
      </c>
    </row>
    <row r="2280" spans="1:5" ht="30">
      <c r="A2280" s="135" t="s">
        <v>4406</v>
      </c>
      <c r="B2280" s="145" t="s">
        <v>4407</v>
      </c>
      <c r="C2280" s="150" t="s">
        <v>20</v>
      </c>
      <c r="D2280" s="177">
        <v>736.51214599609375</v>
      </c>
      <c r="E2280" s="188">
        <v>736.51214599609375</v>
      </c>
    </row>
    <row r="2281" spans="1:5" ht="30">
      <c r="A2281" s="135" t="s">
        <v>4408</v>
      </c>
      <c r="B2281" s="145" t="s">
        <v>4409</v>
      </c>
      <c r="C2281" s="150" t="s">
        <v>368</v>
      </c>
      <c r="D2281" s="176">
        <v>2872.653076171875</v>
      </c>
      <c r="E2281" s="187">
        <v>2872.653076171875</v>
      </c>
    </row>
    <row r="2282" spans="1:5" ht="30">
      <c r="A2282" s="135" t="s">
        <v>4410</v>
      </c>
      <c r="B2282" s="145" t="s">
        <v>4411</v>
      </c>
      <c r="C2282" s="150" t="s">
        <v>136</v>
      </c>
      <c r="D2282" s="177">
        <v>226.02777099609375</v>
      </c>
      <c r="E2282" s="188">
        <v>226.02777099609375</v>
      </c>
    </row>
    <row r="2283" spans="1:5" ht="30">
      <c r="A2283" s="135" t="s">
        <v>4412</v>
      </c>
      <c r="B2283" s="145" t="s">
        <v>4413</v>
      </c>
      <c r="C2283" s="150" t="s">
        <v>368</v>
      </c>
      <c r="D2283" s="174">
        <v>0</v>
      </c>
      <c r="E2283" s="185">
        <v>0</v>
      </c>
    </row>
    <row r="2284" spans="1:5" ht="30">
      <c r="A2284" s="135" t="s">
        <v>4414</v>
      </c>
      <c r="B2284" s="145" t="s">
        <v>4415</v>
      </c>
      <c r="C2284" s="150" t="s">
        <v>368</v>
      </c>
      <c r="D2284" s="174">
        <v>0</v>
      </c>
      <c r="E2284" s="185">
        <v>0</v>
      </c>
    </row>
    <row r="2285" spans="1:5" ht="30">
      <c r="A2285" s="135" t="s">
        <v>4416</v>
      </c>
      <c r="B2285" s="145" t="s">
        <v>4417</v>
      </c>
      <c r="C2285" s="150" t="s">
        <v>1699</v>
      </c>
      <c r="D2285" s="178">
        <v>0.50374233722686768</v>
      </c>
      <c r="E2285" s="189">
        <v>0.50374233722686768</v>
      </c>
    </row>
    <row r="2286" spans="1:5" ht="30">
      <c r="A2286" s="135" t="s">
        <v>4418</v>
      </c>
      <c r="B2286" s="145" t="s">
        <v>4419</v>
      </c>
      <c r="C2286" s="150"/>
      <c r="D2286" s="171">
        <v>1.5102040767669678</v>
      </c>
      <c r="E2286" s="182">
        <v>1.5102040767669678</v>
      </c>
    </row>
    <row r="2287" spans="1:5" ht="30">
      <c r="A2287" s="135" t="s">
        <v>4420</v>
      </c>
      <c r="B2287" s="145" t="s">
        <v>4421</v>
      </c>
      <c r="C2287" s="150" t="s">
        <v>45</v>
      </c>
      <c r="D2287" s="172">
        <v>93</v>
      </c>
      <c r="E2287" s="183">
        <v>93</v>
      </c>
    </row>
    <row r="2288" spans="1:5" ht="30">
      <c r="A2288" s="135" t="s">
        <v>4422</v>
      </c>
      <c r="B2288" s="145" t="s">
        <v>4423</v>
      </c>
      <c r="C2288" s="150" t="s">
        <v>45</v>
      </c>
      <c r="D2288" s="172">
        <v>92.999916076660156</v>
      </c>
      <c r="E2288" s="183">
        <v>92.999916076660156</v>
      </c>
    </row>
    <row r="2289" spans="1:5" ht="30">
      <c r="A2289" s="135" t="s">
        <v>4424</v>
      </c>
      <c r="B2289" s="145" t="s">
        <v>4425</v>
      </c>
      <c r="C2289" s="150" t="s">
        <v>45</v>
      </c>
      <c r="D2289" s="172">
        <v>92.999916076660156</v>
      </c>
      <c r="E2289" s="183">
        <v>92.999916076660156</v>
      </c>
    </row>
    <row r="2290" spans="1:5" ht="30">
      <c r="A2290" s="135" t="s">
        <v>4426</v>
      </c>
      <c r="B2290" s="145" t="s">
        <v>4427</v>
      </c>
      <c r="C2290" s="150" t="s">
        <v>15</v>
      </c>
      <c r="D2290" s="173">
        <v>17710.03515625</v>
      </c>
      <c r="E2290" s="184">
        <v>17710.03515625</v>
      </c>
    </row>
    <row r="2291" spans="1:5" ht="30">
      <c r="A2291" s="135" t="s">
        <v>4428</v>
      </c>
      <c r="B2291" s="145" t="s">
        <v>4429</v>
      </c>
      <c r="C2291" s="150" t="s">
        <v>15</v>
      </c>
      <c r="D2291" s="173">
        <v>17532.93359375</v>
      </c>
      <c r="E2291" s="184">
        <v>17532.93359375</v>
      </c>
    </row>
    <row r="2292" spans="1:5" ht="30">
      <c r="A2292" s="135" t="s">
        <v>4430</v>
      </c>
      <c r="B2292" s="145" t="s">
        <v>4431</v>
      </c>
      <c r="C2292" s="150" t="s">
        <v>15</v>
      </c>
      <c r="D2292" s="177">
        <v>177.10018920898437</v>
      </c>
      <c r="E2292" s="188">
        <v>177.10018920898437</v>
      </c>
    </row>
    <row r="2293" spans="1:5" ht="30">
      <c r="A2293" s="135" t="s">
        <v>4432</v>
      </c>
      <c r="B2293" s="145" t="s">
        <v>4433</v>
      </c>
      <c r="C2293" s="150"/>
      <c r="D2293" s="142" t="s">
        <v>1853</v>
      </c>
      <c r="E2293" s="163" t="s">
        <v>1853</v>
      </c>
    </row>
    <row r="2294" spans="1:5" ht="30">
      <c r="A2294" s="135" t="s">
        <v>4434</v>
      </c>
      <c r="B2294" s="145" t="s">
        <v>4435</v>
      </c>
      <c r="C2294" s="150"/>
      <c r="D2294" s="142" t="s">
        <v>4057</v>
      </c>
      <c r="E2294" s="163" t="s">
        <v>4057</v>
      </c>
    </row>
    <row r="2295" spans="1:5" ht="30">
      <c r="A2295" s="135" t="s">
        <v>4436</v>
      </c>
      <c r="B2295" s="145" t="s">
        <v>4437</v>
      </c>
      <c r="C2295" s="150" t="s">
        <v>50</v>
      </c>
      <c r="D2295" s="171">
        <v>1.9600000381469727</v>
      </c>
      <c r="E2295" s="182">
        <v>1.9600000381469727</v>
      </c>
    </row>
    <row r="2296" spans="1:5" ht="30">
      <c r="A2296" s="135" t="s">
        <v>4438</v>
      </c>
      <c r="B2296" s="145" t="s">
        <v>4439</v>
      </c>
      <c r="C2296" s="150" t="s">
        <v>50</v>
      </c>
      <c r="D2296" s="171">
        <v>1.9600000381469727</v>
      </c>
      <c r="E2296" s="182">
        <v>1.9600000381469727</v>
      </c>
    </row>
    <row r="2297" spans="1:5" ht="30">
      <c r="A2297" s="135" t="s">
        <v>4440</v>
      </c>
      <c r="B2297" s="145" t="s">
        <v>4441</v>
      </c>
      <c r="C2297" s="150" t="s">
        <v>42</v>
      </c>
      <c r="D2297" s="177">
        <v>200.8377685546875</v>
      </c>
      <c r="E2297" s="188">
        <v>200.8377685546875</v>
      </c>
    </row>
    <row r="2298" spans="1:5" ht="30">
      <c r="A2298" s="135" t="s">
        <v>4442</v>
      </c>
      <c r="B2298" s="145" t="s">
        <v>4443</v>
      </c>
      <c r="C2298" s="150" t="s">
        <v>20</v>
      </c>
      <c r="D2298" s="177">
        <v>713.3851318359375</v>
      </c>
      <c r="E2298" s="188">
        <v>713.3851318359375</v>
      </c>
    </row>
    <row r="2299" spans="1:5" ht="30">
      <c r="A2299" s="135" t="s">
        <v>4444</v>
      </c>
      <c r="B2299" s="145" t="s">
        <v>4445</v>
      </c>
      <c r="C2299" s="150" t="s">
        <v>368</v>
      </c>
      <c r="D2299" s="176">
        <v>2872.653076171875</v>
      </c>
      <c r="E2299" s="187">
        <v>2872.653076171875</v>
      </c>
    </row>
    <row r="2300" spans="1:5" ht="30">
      <c r="A2300" s="135" t="s">
        <v>4446</v>
      </c>
      <c r="B2300" s="145" t="s">
        <v>4447</v>
      </c>
      <c r="C2300" s="150" t="s">
        <v>50</v>
      </c>
      <c r="D2300" s="171">
        <v>1.9600000381469727</v>
      </c>
      <c r="E2300" s="182">
        <v>1.9600000381469727</v>
      </c>
    </row>
    <row r="2301" spans="1:5" ht="30">
      <c r="A2301" s="135" t="s">
        <v>4448</v>
      </c>
      <c r="B2301" s="145" t="s">
        <v>4449</v>
      </c>
      <c r="C2301" s="150" t="s">
        <v>20</v>
      </c>
      <c r="D2301" s="177">
        <v>713.3851318359375</v>
      </c>
      <c r="E2301" s="188">
        <v>713.3851318359375</v>
      </c>
    </row>
    <row r="2302" spans="1:5" ht="30">
      <c r="A2302" s="135" t="s">
        <v>4450</v>
      </c>
      <c r="B2302" s="145" t="s">
        <v>4451</v>
      </c>
      <c r="C2302" s="150" t="s">
        <v>368</v>
      </c>
      <c r="D2302" s="176">
        <v>2872.653076171875</v>
      </c>
      <c r="E2302" s="187">
        <v>2872.653076171875</v>
      </c>
    </row>
    <row r="2303" spans="1:5" ht="45">
      <c r="A2303" s="135" t="s">
        <v>4452</v>
      </c>
      <c r="B2303" s="145" t="s">
        <v>4453</v>
      </c>
      <c r="C2303" s="150" t="s">
        <v>50</v>
      </c>
      <c r="D2303" s="178">
        <v>0.86999994516372681</v>
      </c>
      <c r="E2303" s="189">
        <v>0.86999994516372681</v>
      </c>
    </row>
    <row r="2304" spans="1:5" ht="45">
      <c r="A2304" s="135" t="s">
        <v>4454</v>
      </c>
      <c r="B2304" s="145" t="s">
        <v>4455</v>
      </c>
      <c r="C2304" s="150" t="s">
        <v>368</v>
      </c>
      <c r="D2304" s="176">
        <v>2723.4208984375</v>
      </c>
      <c r="E2304" s="187">
        <v>2723.4208984375</v>
      </c>
    </row>
    <row r="2305" spans="1:5" ht="30">
      <c r="A2305" s="135" t="s">
        <v>4456</v>
      </c>
      <c r="B2305" s="145" t="s">
        <v>4457</v>
      </c>
      <c r="C2305" s="150" t="s">
        <v>50</v>
      </c>
      <c r="D2305" s="178">
        <v>0.87000000476837158</v>
      </c>
      <c r="E2305" s="189">
        <v>0.87000000476837158</v>
      </c>
    </row>
    <row r="2306" spans="1:5" ht="30">
      <c r="A2306" s="135" t="s">
        <v>4458</v>
      </c>
      <c r="B2306" s="145" t="s">
        <v>4459</v>
      </c>
      <c r="C2306" s="150" t="s">
        <v>42</v>
      </c>
      <c r="D2306" s="177">
        <v>122.73382568359375</v>
      </c>
      <c r="E2306" s="188">
        <v>122.73382568359375</v>
      </c>
    </row>
    <row r="2307" spans="1:5" ht="30">
      <c r="A2307" s="135" t="s">
        <v>4460</v>
      </c>
      <c r="B2307" s="145" t="s">
        <v>4461</v>
      </c>
      <c r="C2307" s="150" t="s">
        <v>20</v>
      </c>
      <c r="D2307" s="177">
        <v>713.3851318359375</v>
      </c>
      <c r="E2307" s="188">
        <v>713.3851318359375</v>
      </c>
    </row>
    <row r="2308" spans="1:5" ht="30">
      <c r="A2308" s="135" t="s">
        <v>4462</v>
      </c>
      <c r="B2308" s="145" t="s">
        <v>4463</v>
      </c>
      <c r="C2308" s="150" t="s">
        <v>368</v>
      </c>
      <c r="D2308" s="176">
        <v>2723.4208984375</v>
      </c>
      <c r="E2308" s="187">
        <v>2723.4208984375</v>
      </c>
    </row>
    <row r="2309" spans="1:5" ht="30">
      <c r="A2309" s="135" t="s">
        <v>4464</v>
      </c>
      <c r="B2309" s="145" t="s">
        <v>4465</v>
      </c>
      <c r="C2309" s="150" t="s">
        <v>136</v>
      </c>
      <c r="D2309" s="177">
        <v>412.06698608398437</v>
      </c>
      <c r="E2309" s="188">
        <v>412.06698608398437</v>
      </c>
    </row>
    <row r="2310" spans="1:5" ht="30">
      <c r="A2310" s="135" t="s">
        <v>4466</v>
      </c>
      <c r="B2310" s="145" t="s">
        <v>4467</v>
      </c>
      <c r="C2310" s="150" t="s">
        <v>368</v>
      </c>
      <c r="D2310" s="174">
        <v>0</v>
      </c>
      <c r="E2310" s="185">
        <v>0</v>
      </c>
    </row>
    <row r="2311" spans="1:5" ht="30">
      <c r="A2311" s="135" t="s">
        <v>4468</v>
      </c>
      <c r="B2311" s="145" t="s">
        <v>4469</v>
      </c>
      <c r="C2311" s="150" t="s">
        <v>368</v>
      </c>
      <c r="D2311" s="174">
        <v>0</v>
      </c>
      <c r="E2311" s="185">
        <v>0</v>
      </c>
    </row>
    <row r="2312" spans="1:5" ht="30">
      <c r="A2312" s="135" t="s">
        <v>4470</v>
      </c>
      <c r="B2312" s="145" t="s">
        <v>4471</v>
      </c>
      <c r="C2312" s="150" t="s">
        <v>1699</v>
      </c>
      <c r="D2312" s="178">
        <v>0.70451253652572632</v>
      </c>
      <c r="E2312" s="189">
        <v>0.70451253652572632</v>
      </c>
    </row>
    <row r="2313" spans="1:5" ht="30">
      <c r="A2313" s="135" t="s">
        <v>4472</v>
      </c>
      <c r="B2313" s="145" t="s">
        <v>4473</v>
      </c>
      <c r="C2313" s="150"/>
      <c r="D2313" s="171">
        <v>2.2528736591339111</v>
      </c>
      <c r="E2313" s="182">
        <v>2.2528736591339111</v>
      </c>
    </row>
    <row r="2314" spans="1:5" ht="30">
      <c r="A2314" s="135" t="s">
        <v>4474</v>
      </c>
      <c r="B2314" s="145" t="s">
        <v>4475</v>
      </c>
      <c r="C2314" s="150" t="s">
        <v>45</v>
      </c>
      <c r="D2314" s="172">
        <v>93</v>
      </c>
      <c r="E2314" s="183">
        <v>93</v>
      </c>
    </row>
    <row r="2315" spans="1:5" ht="30">
      <c r="A2315" s="135" t="s">
        <v>4476</v>
      </c>
      <c r="B2315" s="145" t="s">
        <v>4477</v>
      </c>
      <c r="C2315" s="150" t="s">
        <v>45</v>
      </c>
      <c r="D2315" s="172">
        <v>93.311485290527344</v>
      </c>
      <c r="E2315" s="183">
        <v>93.311485290527344</v>
      </c>
    </row>
    <row r="2316" spans="1:5" ht="30">
      <c r="A2316" s="135" t="s">
        <v>4478</v>
      </c>
      <c r="B2316" s="145" t="s">
        <v>4479</v>
      </c>
      <c r="C2316" s="150" t="s">
        <v>45</v>
      </c>
      <c r="D2316" s="172">
        <v>93.311485290527344</v>
      </c>
      <c r="E2316" s="183">
        <v>93.311485290527344</v>
      </c>
    </row>
    <row r="2317" spans="1:5" ht="30">
      <c r="A2317" s="135" t="s">
        <v>4480</v>
      </c>
      <c r="B2317" s="145" t="s">
        <v>4481</v>
      </c>
      <c r="C2317" s="150" t="s">
        <v>15</v>
      </c>
      <c r="D2317" s="173">
        <v>29572.673828125</v>
      </c>
      <c r="E2317" s="184">
        <v>29572.673828125</v>
      </c>
    </row>
    <row r="2318" spans="1:5" ht="30">
      <c r="A2318" s="135" t="s">
        <v>4482</v>
      </c>
      <c r="B2318" s="145" t="s">
        <v>4483</v>
      </c>
      <c r="C2318" s="150" t="s">
        <v>15</v>
      </c>
      <c r="D2318" s="173">
        <v>29276.94921875</v>
      </c>
      <c r="E2318" s="184">
        <v>29276.94921875</v>
      </c>
    </row>
    <row r="2319" spans="1:5" ht="30">
      <c r="A2319" s="135" t="s">
        <v>4484</v>
      </c>
      <c r="B2319" s="145" t="s">
        <v>4485</v>
      </c>
      <c r="C2319" s="150" t="s">
        <v>15</v>
      </c>
      <c r="D2319" s="177">
        <v>295.72647094726562</v>
      </c>
      <c r="E2319" s="188">
        <v>295.72647094726562</v>
      </c>
    </row>
    <row r="2320" spans="1:5" ht="30">
      <c r="A2320" s="135" t="s">
        <v>4486</v>
      </c>
      <c r="B2320" s="145" t="s">
        <v>4487</v>
      </c>
      <c r="C2320" s="150"/>
      <c r="D2320" s="142" t="s">
        <v>1853</v>
      </c>
      <c r="E2320" s="163" t="s">
        <v>1853</v>
      </c>
    </row>
    <row r="2321" spans="1:5" ht="30">
      <c r="A2321" s="135" t="s">
        <v>4488</v>
      </c>
      <c r="B2321" s="145" t="s">
        <v>4489</v>
      </c>
      <c r="C2321" s="150"/>
      <c r="D2321" s="142" t="s">
        <v>4057</v>
      </c>
      <c r="E2321" s="163" t="s">
        <v>4057</v>
      </c>
    </row>
    <row r="2322" spans="1:5" ht="30">
      <c r="A2322" s="135" t="s">
        <v>4490</v>
      </c>
      <c r="B2322" s="145" t="s">
        <v>4491</v>
      </c>
      <c r="C2322" s="150" t="s">
        <v>50</v>
      </c>
      <c r="D2322" s="178">
        <v>0.87000000476837158</v>
      </c>
      <c r="E2322" s="189">
        <v>0.87000000476837158</v>
      </c>
    </row>
    <row r="2323" spans="1:5" ht="30">
      <c r="A2323" s="135" t="s">
        <v>4492</v>
      </c>
      <c r="B2323" s="145" t="s">
        <v>4493</v>
      </c>
      <c r="C2323" s="150" t="s">
        <v>50</v>
      </c>
      <c r="D2323" s="178">
        <v>0.87000000476837158</v>
      </c>
      <c r="E2323" s="189">
        <v>0.87000000476837158</v>
      </c>
    </row>
    <row r="2324" spans="1:5" ht="30">
      <c r="A2324" s="135" t="s">
        <v>4494</v>
      </c>
      <c r="B2324" s="145" t="s">
        <v>4495</v>
      </c>
      <c r="C2324" s="150" t="s">
        <v>42</v>
      </c>
      <c r="D2324" s="177">
        <v>122.73382568359375</v>
      </c>
      <c r="E2324" s="188">
        <v>122.73382568359375</v>
      </c>
    </row>
    <row r="2325" spans="1:5" ht="30">
      <c r="A2325" s="135" t="s">
        <v>4496</v>
      </c>
      <c r="B2325" s="145" t="s">
        <v>4497</v>
      </c>
      <c r="C2325" s="150" t="s">
        <v>20</v>
      </c>
      <c r="D2325" s="177">
        <v>672.35791015625</v>
      </c>
      <c r="E2325" s="188">
        <v>672.35791015625</v>
      </c>
    </row>
    <row r="2326" spans="1:5" ht="30">
      <c r="A2326" s="135" t="s">
        <v>4498</v>
      </c>
      <c r="B2326" s="145" t="s">
        <v>4499</v>
      </c>
      <c r="C2326" s="150" t="s">
        <v>368</v>
      </c>
      <c r="D2326" s="176">
        <v>2723.4208984375</v>
      </c>
      <c r="E2326" s="187">
        <v>2723.4208984375</v>
      </c>
    </row>
    <row r="2327" spans="1:5" ht="30">
      <c r="A2327" s="135" t="s">
        <v>4500</v>
      </c>
      <c r="B2327" s="145" t="s">
        <v>4501</v>
      </c>
      <c r="C2327" s="150" t="s">
        <v>50</v>
      </c>
      <c r="D2327" s="178">
        <v>0.87000000476837158</v>
      </c>
      <c r="E2327" s="189">
        <v>0.87000000476837158</v>
      </c>
    </row>
    <row r="2328" spans="1:5" ht="30">
      <c r="A2328" s="135" t="s">
        <v>4502</v>
      </c>
      <c r="B2328" s="145" t="s">
        <v>4503</v>
      </c>
      <c r="C2328" s="150" t="s">
        <v>20</v>
      </c>
      <c r="D2328" s="177">
        <v>672.35791015625</v>
      </c>
      <c r="E2328" s="188">
        <v>672.35791015625</v>
      </c>
    </row>
    <row r="2329" spans="1:5" ht="30">
      <c r="A2329" s="135" t="s">
        <v>4504</v>
      </c>
      <c r="B2329" s="145" t="s">
        <v>4505</v>
      </c>
      <c r="C2329" s="150" t="s">
        <v>368</v>
      </c>
      <c r="D2329" s="176">
        <v>2723.4208984375</v>
      </c>
      <c r="E2329" s="187">
        <v>2723.4208984375</v>
      </c>
    </row>
    <row r="2330" spans="1:5" ht="45">
      <c r="A2330" s="135" t="s">
        <v>4506</v>
      </c>
      <c r="B2330" s="145" t="s">
        <v>4507</v>
      </c>
      <c r="C2330" s="150" t="s">
        <v>50</v>
      </c>
      <c r="D2330" s="178">
        <v>0.11999999731779099</v>
      </c>
      <c r="E2330" s="189">
        <v>0.11999999731779099</v>
      </c>
    </row>
    <row r="2331" spans="1:5" ht="45">
      <c r="A2331" s="135" t="s">
        <v>4508</v>
      </c>
      <c r="B2331" s="145" t="s">
        <v>4509</v>
      </c>
      <c r="C2331" s="150" t="s">
        <v>368</v>
      </c>
      <c r="D2331" s="176">
        <v>2441.613037109375</v>
      </c>
      <c r="E2331" s="187">
        <v>2441.613037109375</v>
      </c>
    </row>
    <row r="2332" spans="1:5" ht="30">
      <c r="A2332" s="135" t="s">
        <v>4510</v>
      </c>
      <c r="B2332" s="145" t="s">
        <v>4511</v>
      </c>
      <c r="C2332" s="150" t="s">
        <v>50</v>
      </c>
      <c r="D2332" s="178">
        <v>0.11999999731779099</v>
      </c>
      <c r="E2332" s="189">
        <v>0.11999999731779099</v>
      </c>
    </row>
    <row r="2333" spans="1:5" ht="30">
      <c r="A2333" s="135" t="s">
        <v>4512</v>
      </c>
      <c r="B2333" s="145" t="s">
        <v>4513</v>
      </c>
      <c r="C2333" s="150" t="s">
        <v>42</v>
      </c>
      <c r="D2333" s="172">
        <v>49.419784545898438</v>
      </c>
      <c r="E2333" s="183">
        <v>49.419784545898438</v>
      </c>
    </row>
    <row r="2334" spans="1:5" ht="30">
      <c r="A2334" s="135" t="s">
        <v>4514</v>
      </c>
      <c r="B2334" s="145" t="s">
        <v>4515</v>
      </c>
      <c r="C2334" s="150" t="s">
        <v>20</v>
      </c>
      <c r="D2334" s="177">
        <v>673.02392578125</v>
      </c>
      <c r="E2334" s="188">
        <v>673.02392578125</v>
      </c>
    </row>
    <row r="2335" spans="1:5" ht="30">
      <c r="A2335" s="135" t="s">
        <v>4516</v>
      </c>
      <c r="B2335" s="145" t="s">
        <v>4517</v>
      </c>
      <c r="C2335" s="150" t="s">
        <v>368</v>
      </c>
      <c r="D2335" s="176">
        <v>2464.828369140625</v>
      </c>
      <c r="E2335" s="187">
        <v>2464.828369140625</v>
      </c>
    </row>
    <row r="2336" spans="1:5" ht="30">
      <c r="A2336" s="135" t="s">
        <v>4518</v>
      </c>
      <c r="B2336" s="145" t="s">
        <v>4519</v>
      </c>
      <c r="C2336" s="150"/>
      <c r="D2336" s="171">
        <v>1</v>
      </c>
      <c r="E2336" s="182">
        <v>1</v>
      </c>
    </row>
    <row r="2337" spans="1:5" ht="30">
      <c r="A2337" s="135" t="s">
        <v>4520</v>
      </c>
      <c r="B2337" s="145" t="s">
        <v>4521</v>
      </c>
      <c r="C2337" s="150" t="s">
        <v>136</v>
      </c>
      <c r="D2337" s="176">
        <v>2164.109130859375</v>
      </c>
      <c r="E2337" s="187">
        <v>2164.109130859375</v>
      </c>
    </row>
    <row r="2338" spans="1:5" ht="30">
      <c r="A2338" s="135" t="s">
        <v>4522</v>
      </c>
      <c r="B2338" s="145" t="s">
        <v>4523</v>
      </c>
      <c r="C2338" s="150" t="s">
        <v>1699</v>
      </c>
      <c r="D2338" s="171">
        <v>9.3867082595825195</v>
      </c>
      <c r="E2338" s="182">
        <v>9.3867082595825195</v>
      </c>
    </row>
    <row r="2339" spans="1:5" ht="30">
      <c r="A2339" s="135" t="s">
        <v>4524</v>
      </c>
      <c r="B2339" s="145" t="s">
        <v>4525</v>
      </c>
      <c r="C2339" s="150" t="s">
        <v>100</v>
      </c>
      <c r="D2339" s="177">
        <v>230.55038452148437</v>
      </c>
      <c r="E2339" s="188">
        <v>230.55038452148437</v>
      </c>
    </row>
    <row r="2340" spans="1:5" ht="30">
      <c r="A2340" s="135" t="s">
        <v>4526</v>
      </c>
      <c r="B2340" s="145" t="s">
        <v>4527</v>
      </c>
      <c r="C2340" s="150" t="s">
        <v>4528</v>
      </c>
      <c r="D2340" s="176">
        <v>2866.19580078125</v>
      </c>
      <c r="E2340" s="187">
        <v>2866.19580078125</v>
      </c>
    </row>
    <row r="2341" spans="1:5" ht="30">
      <c r="A2341" s="135" t="s">
        <v>4529</v>
      </c>
      <c r="B2341" s="145" t="s">
        <v>4530</v>
      </c>
      <c r="C2341" s="150" t="s">
        <v>4528</v>
      </c>
      <c r="D2341" s="176">
        <v>1042.4556884765625</v>
      </c>
      <c r="E2341" s="187">
        <v>1042.4556884765625</v>
      </c>
    </row>
    <row r="2342" spans="1:5" ht="30">
      <c r="A2342" s="135" t="s">
        <v>4531</v>
      </c>
      <c r="B2342" s="145" t="s">
        <v>4532</v>
      </c>
      <c r="C2342" s="150" t="s">
        <v>368</v>
      </c>
      <c r="D2342" s="172">
        <v>22.910223007202148</v>
      </c>
      <c r="E2342" s="183">
        <v>22.910223007202148</v>
      </c>
    </row>
    <row r="2343" spans="1:5" ht="30">
      <c r="A2343" s="135" t="s">
        <v>4533</v>
      </c>
      <c r="B2343" s="145" t="s">
        <v>4534</v>
      </c>
      <c r="C2343" s="150" t="s">
        <v>368</v>
      </c>
      <c r="D2343" s="172">
        <v>29.272420883178711</v>
      </c>
      <c r="E2343" s="183">
        <v>29.272420883178711</v>
      </c>
    </row>
    <row r="2344" spans="1:5" ht="30">
      <c r="A2344" s="135" t="s">
        <v>4535</v>
      </c>
      <c r="B2344" s="145" t="s">
        <v>4536</v>
      </c>
      <c r="C2344" s="150" t="s">
        <v>1699</v>
      </c>
      <c r="D2344" s="171">
        <v>1.3673020601272583</v>
      </c>
      <c r="E2344" s="182">
        <v>1.3673020601272583</v>
      </c>
    </row>
    <row r="2345" spans="1:5" ht="30">
      <c r="A2345" s="135" t="s">
        <v>4537</v>
      </c>
      <c r="B2345" s="145" t="s">
        <v>4538</v>
      </c>
      <c r="C2345" s="150"/>
      <c r="D2345" s="171">
        <v>7.25</v>
      </c>
      <c r="E2345" s="182">
        <v>7.25</v>
      </c>
    </row>
    <row r="2346" spans="1:5" ht="30">
      <c r="A2346" s="135" t="s">
        <v>4539</v>
      </c>
      <c r="B2346" s="145" t="s">
        <v>4540</v>
      </c>
      <c r="C2346" s="150" t="s">
        <v>45</v>
      </c>
      <c r="D2346" s="172">
        <v>93</v>
      </c>
      <c r="E2346" s="183">
        <v>93</v>
      </c>
    </row>
    <row r="2347" spans="1:5" ht="30">
      <c r="A2347" s="135" t="s">
        <v>4541</v>
      </c>
      <c r="B2347" s="145" t="s">
        <v>4542</v>
      </c>
      <c r="C2347" s="150" t="s">
        <v>45</v>
      </c>
      <c r="D2347" s="172">
        <v>84.549308776855469</v>
      </c>
      <c r="E2347" s="183">
        <v>84.549308776855469</v>
      </c>
    </row>
    <row r="2348" spans="1:5" ht="30">
      <c r="A2348" s="135" t="s">
        <v>4543</v>
      </c>
      <c r="B2348" s="145" t="s">
        <v>4544</v>
      </c>
      <c r="C2348" s="150" t="s">
        <v>45</v>
      </c>
      <c r="D2348" s="172">
        <v>92.031173706054688</v>
      </c>
      <c r="E2348" s="183">
        <v>92.031173706054688</v>
      </c>
    </row>
    <row r="2349" spans="1:5" ht="30">
      <c r="A2349" s="135" t="s">
        <v>4545</v>
      </c>
      <c r="B2349" s="145" t="s">
        <v>4546</v>
      </c>
      <c r="C2349" s="150" t="s">
        <v>15</v>
      </c>
      <c r="D2349" s="173">
        <v>48354.07421875</v>
      </c>
      <c r="E2349" s="184">
        <v>48354.07421875</v>
      </c>
    </row>
    <row r="2350" spans="1:5" ht="30">
      <c r="A2350" s="135" t="s">
        <v>4547</v>
      </c>
      <c r="B2350" s="145" t="s">
        <v>4548</v>
      </c>
      <c r="C2350" s="150" t="s">
        <v>15</v>
      </c>
      <c r="D2350" s="173">
        <v>47870.53515625</v>
      </c>
      <c r="E2350" s="184">
        <v>47870.53515625</v>
      </c>
    </row>
    <row r="2351" spans="1:5" ht="30">
      <c r="A2351" s="135" t="s">
        <v>4549</v>
      </c>
      <c r="B2351" s="145" t="s">
        <v>4550</v>
      </c>
      <c r="C2351" s="150" t="s">
        <v>15</v>
      </c>
      <c r="D2351" s="177">
        <v>483.540283203125</v>
      </c>
      <c r="E2351" s="188">
        <v>483.540283203125</v>
      </c>
    </row>
    <row r="2352" spans="1:5" ht="30">
      <c r="A2352" s="135" t="s">
        <v>4551</v>
      </c>
      <c r="B2352" s="145" t="s">
        <v>4552</v>
      </c>
      <c r="C2352" s="150" t="s">
        <v>1699</v>
      </c>
      <c r="D2352" s="171">
        <v>5.8479719161987305</v>
      </c>
      <c r="E2352" s="182">
        <v>5.8479719161987305</v>
      </c>
    </row>
    <row r="2353" spans="1:5" ht="30">
      <c r="A2353" s="135" t="s">
        <v>4553</v>
      </c>
      <c r="B2353" s="145" t="s">
        <v>4554</v>
      </c>
      <c r="C2353" s="150" t="s">
        <v>20</v>
      </c>
      <c r="D2353" s="171">
        <v>2.3782453536987305</v>
      </c>
      <c r="E2353" s="182">
        <v>2.3782453536987305</v>
      </c>
    </row>
    <row r="2354" spans="1:5" ht="30">
      <c r="A2354" s="135" t="s">
        <v>4555</v>
      </c>
      <c r="B2354" s="145" t="s">
        <v>4556</v>
      </c>
      <c r="C2354" s="150" t="s">
        <v>50</v>
      </c>
      <c r="D2354" s="177">
        <v>160</v>
      </c>
      <c r="E2354" s="188">
        <v>160</v>
      </c>
    </row>
    <row r="2355" spans="1:5" ht="30">
      <c r="A2355" s="135" t="s">
        <v>4557</v>
      </c>
      <c r="B2355" s="145" t="s">
        <v>4558</v>
      </c>
      <c r="C2355" s="150" t="s">
        <v>50</v>
      </c>
      <c r="D2355" s="172">
        <v>18.190000534057617</v>
      </c>
      <c r="E2355" s="183">
        <v>18.190000534057617</v>
      </c>
    </row>
    <row r="2356" spans="1:5" ht="30">
      <c r="A2356" s="135" t="s">
        <v>4559</v>
      </c>
      <c r="B2356" s="145" t="s">
        <v>4560</v>
      </c>
      <c r="C2356" s="150" t="s">
        <v>42</v>
      </c>
      <c r="D2356" s="177">
        <v>538.00146484375</v>
      </c>
      <c r="E2356" s="188">
        <v>538.00146484375</v>
      </c>
    </row>
    <row r="2357" spans="1:5" ht="30">
      <c r="A2357" s="135" t="s">
        <v>4561</v>
      </c>
      <c r="B2357" s="145" t="s">
        <v>4562</v>
      </c>
      <c r="C2357" s="150" t="s">
        <v>42</v>
      </c>
      <c r="D2357" s="177">
        <v>471.05050659179687</v>
      </c>
      <c r="E2357" s="188">
        <v>471.05050659179687</v>
      </c>
    </row>
    <row r="2358" spans="1:5" ht="30">
      <c r="A2358" s="135" t="s">
        <v>4563</v>
      </c>
      <c r="B2358" s="145" t="s">
        <v>4564</v>
      </c>
      <c r="C2358" s="150" t="s">
        <v>368</v>
      </c>
      <c r="D2358" s="173">
        <v>3406.5361328125</v>
      </c>
      <c r="E2358" s="184">
        <v>3406.5361328125</v>
      </c>
    </row>
    <row r="2359" spans="1:5" ht="30">
      <c r="A2359" s="135" t="s">
        <v>4565</v>
      </c>
      <c r="B2359" s="145" t="s">
        <v>4566</v>
      </c>
      <c r="C2359" s="150" t="s">
        <v>1699</v>
      </c>
      <c r="D2359" s="172">
        <v>48.036914825439453</v>
      </c>
      <c r="E2359" s="183">
        <v>48.036914825439453</v>
      </c>
    </row>
    <row r="2360" spans="1:5" ht="30">
      <c r="A2360" s="135" t="s">
        <v>4567</v>
      </c>
      <c r="B2360" s="145" t="s">
        <v>4568</v>
      </c>
      <c r="C2360" s="150" t="s">
        <v>20</v>
      </c>
      <c r="D2360" s="172">
        <v>15.01378345489502</v>
      </c>
      <c r="E2360" s="183">
        <v>15.01378345489502</v>
      </c>
    </row>
    <row r="2361" spans="1:5" ht="30">
      <c r="A2361" s="135" t="s">
        <v>4569</v>
      </c>
      <c r="B2361" s="145" t="s">
        <v>4570</v>
      </c>
      <c r="C2361" s="150" t="s">
        <v>50</v>
      </c>
      <c r="D2361" s="177">
        <v>123.07692718505859</v>
      </c>
      <c r="E2361" s="188">
        <v>123.07692718505859</v>
      </c>
    </row>
    <row r="2362" spans="1:5" ht="30">
      <c r="A2362" s="135" t="s">
        <v>4571</v>
      </c>
      <c r="B2362" s="145" t="s">
        <v>4572</v>
      </c>
      <c r="C2362" s="150" t="s">
        <v>50</v>
      </c>
      <c r="D2362" s="171">
        <v>1.0114452838897705</v>
      </c>
      <c r="E2362" s="182">
        <v>1.0114452838897705</v>
      </c>
    </row>
    <row r="2363" spans="1:5" ht="30">
      <c r="A2363" s="135" t="s">
        <v>4573</v>
      </c>
      <c r="B2363" s="145" t="s">
        <v>4574</v>
      </c>
      <c r="C2363" s="150" t="s">
        <v>42</v>
      </c>
      <c r="D2363" s="177">
        <v>522.54241943359375</v>
      </c>
      <c r="E2363" s="188">
        <v>522.54241943359375</v>
      </c>
    </row>
    <row r="2364" spans="1:5" ht="30">
      <c r="A2364" s="135" t="s">
        <v>4575</v>
      </c>
      <c r="B2364" s="145" t="s">
        <v>4576</v>
      </c>
      <c r="C2364" s="150" t="s">
        <v>42</v>
      </c>
      <c r="D2364" s="177">
        <v>461.275146484375</v>
      </c>
      <c r="E2364" s="188">
        <v>461.275146484375</v>
      </c>
    </row>
    <row r="2365" spans="1:5" ht="30">
      <c r="A2365" s="135" t="s">
        <v>4577</v>
      </c>
      <c r="B2365" s="145" t="s">
        <v>4578</v>
      </c>
      <c r="C2365" s="150" t="s">
        <v>368</v>
      </c>
      <c r="D2365" s="173">
        <v>3406.5361328125</v>
      </c>
      <c r="E2365" s="184">
        <v>3406.5361328125</v>
      </c>
    </row>
    <row r="2366" spans="1:5" ht="30">
      <c r="A2366" s="135" t="s">
        <v>4579</v>
      </c>
      <c r="B2366" s="145" t="s">
        <v>4580</v>
      </c>
      <c r="C2366" s="150" t="s">
        <v>1699</v>
      </c>
      <c r="D2366" s="174">
        <v>0</v>
      </c>
      <c r="E2366" s="185">
        <v>0</v>
      </c>
    </row>
    <row r="2367" spans="1:5" ht="30">
      <c r="A2367" s="135" t="s">
        <v>4581</v>
      </c>
      <c r="B2367" s="145" t="s">
        <v>4582</v>
      </c>
      <c r="C2367" s="150" t="s">
        <v>20</v>
      </c>
      <c r="D2367" s="174">
        <v>0</v>
      </c>
      <c r="E2367" s="185">
        <v>0</v>
      </c>
    </row>
    <row r="2368" spans="1:5" ht="30">
      <c r="A2368" s="135" t="s">
        <v>4583</v>
      </c>
      <c r="B2368" s="145" t="s">
        <v>4584</v>
      </c>
      <c r="C2368" s="150" t="s">
        <v>50</v>
      </c>
      <c r="D2368" s="171">
        <v>1.0114452838897705</v>
      </c>
      <c r="E2368" s="182">
        <v>1.0114452838897705</v>
      </c>
    </row>
    <row r="2369" spans="1:5" ht="30">
      <c r="A2369" s="135" t="s">
        <v>4585</v>
      </c>
      <c r="B2369" s="145" t="s">
        <v>4586</v>
      </c>
      <c r="C2369" s="150" t="s">
        <v>50</v>
      </c>
      <c r="D2369" s="171">
        <v>1.1767512559890747</v>
      </c>
      <c r="E2369" s="182">
        <v>1.1767512559890747</v>
      </c>
    </row>
    <row r="2370" spans="1:5" ht="30">
      <c r="A2370" s="135" t="s">
        <v>4587</v>
      </c>
      <c r="B2370" s="145" t="s">
        <v>4588</v>
      </c>
      <c r="C2370" s="150" t="s">
        <v>42</v>
      </c>
      <c r="D2370" s="177">
        <v>461.275146484375</v>
      </c>
      <c r="E2370" s="188">
        <v>461.275146484375</v>
      </c>
    </row>
    <row r="2371" spans="1:5" ht="30">
      <c r="A2371" s="135" t="s">
        <v>4589</v>
      </c>
      <c r="B2371" s="145" t="s">
        <v>4590</v>
      </c>
      <c r="C2371" s="150" t="s">
        <v>42</v>
      </c>
      <c r="D2371" s="177">
        <v>461.37124633789062</v>
      </c>
      <c r="E2371" s="188">
        <v>461.37124633789062</v>
      </c>
    </row>
    <row r="2372" spans="1:5" ht="30">
      <c r="A2372" s="135" t="s">
        <v>4591</v>
      </c>
      <c r="B2372" s="145" t="s">
        <v>4592</v>
      </c>
      <c r="C2372" s="150" t="s">
        <v>368</v>
      </c>
      <c r="D2372" s="173">
        <v>3406.5361328125</v>
      </c>
      <c r="E2372" s="184">
        <v>3406.5361328125</v>
      </c>
    </row>
    <row r="2373" spans="1:5" ht="30">
      <c r="A2373" s="135" t="s">
        <v>4593</v>
      </c>
      <c r="B2373" s="145" t="s">
        <v>4594</v>
      </c>
      <c r="C2373" s="150" t="s">
        <v>1699</v>
      </c>
      <c r="D2373" s="172">
        <v>49.081195831298828</v>
      </c>
      <c r="E2373" s="183">
        <v>49.081195831298828</v>
      </c>
    </row>
    <row r="2374" spans="1:5" ht="30">
      <c r="A2374" s="135" t="s">
        <v>4595</v>
      </c>
      <c r="B2374" s="145" t="s">
        <v>4596</v>
      </c>
      <c r="C2374" s="150" t="s">
        <v>20</v>
      </c>
      <c r="D2374" s="171">
        <v>4.154543399810791</v>
      </c>
      <c r="E2374" s="182">
        <v>4.154543399810791</v>
      </c>
    </row>
    <row r="2375" spans="1:5" ht="30">
      <c r="A2375" s="135" t="s">
        <v>4597</v>
      </c>
      <c r="B2375" s="145" t="s">
        <v>4598</v>
      </c>
      <c r="C2375" s="150" t="s">
        <v>50</v>
      </c>
      <c r="D2375" s="172">
        <v>37.380001068115234</v>
      </c>
      <c r="E2375" s="183">
        <v>37.380001068115234</v>
      </c>
    </row>
    <row r="2376" spans="1:5" ht="30">
      <c r="A2376" s="135" t="s">
        <v>4599</v>
      </c>
      <c r="B2376" s="145" t="s">
        <v>4600</v>
      </c>
      <c r="C2376" s="150" t="s">
        <v>50</v>
      </c>
      <c r="D2376" s="171">
        <v>7.070000171661377</v>
      </c>
      <c r="E2376" s="182">
        <v>7.070000171661377</v>
      </c>
    </row>
    <row r="2377" spans="1:5" ht="30">
      <c r="A2377" s="135" t="s">
        <v>4601</v>
      </c>
      <c r="B2377" s="145" t="s">
        <v>4602</v>
      </c>
      <c r="C2377" s="150" t="s">
        <v>42</v>
      </c>
      <c r="D2377" s="177">
        <v>357.6092529296875</v>
      </c>
      <c r="E2377" s="188">
        <v>357.6092529296875</v>
      </c>
    </row>
    <row r="2378" spans="1:5" ht="30">
      <c r="A2378" s="135" t="s">
        <v>4603</v>
      </c>
      <c r="B2378" s="145" t="s">
        <v>4604</v>
      </c>
      <c r="C2378" s="150" t="s">
        <v>42</v>
      </c>
      <c r="D2378" s="177">
        <v>328.0267333984375</v>
      </c>
      <c r="E2378" s="188">
        <v>328.0267333984375</v>
      </c>
    </row>
    <row r="2379" spans="1:5" ht="30">
      <c r="A2379" s="135" t="s">
        <v>4605</v>
      </c>
      <c r="B2379" s="145" t="s">
        <v>4606</v>
      </c>
      <c r="C2379" s="150" t="s">
        <v>368</v>
      </c>
      <c r="D2379" s="173">
        <v>3117.995849609375</v>
      </c>
      <c r="E2379" s="184">
        <v>3117.995849609375</v>
      </c>
    </row>
    <row r="2380" spans="1:5" ht="30">
      <c r="A2380" s="135" t="s">
        <v>4607</v>
      </c>
      <c r="B2380" s="145" t="s">
        <v>4608</v>
      </c>
      <c r="C2380" s="150" t="s">
        <v>1699</v>
      </c>
      <c r="D2380" s="172">
        <v>51.169757843017578</v>
      </c>
      <c r="E2380" s="183">
        <v>51.169757843017578</v>
      </c>
    </row>
    <row r="2381" spans="1:5" ht="30">
      <c r="A2381" s="135" t="s">
        <v>4609</v>
      </c>
      <c r="B2381" s="145" t="s">
        <v>4610</v>
      </c>
      <c r="C2381" s="150" t="s">
        <v>20</v>
      </c>
      <c r="D2381" s="171">
        <v>1.016373872756958</v>
      </c>
      <c r="E2381" s="182">
        <v>1.016373872756958</v>
      </c>
    </row>
    <row r="2382" spans="1:5" ht="30">
      <c r="A2382" s="135" t="s">
        <v>4611</v>
      </c>
      <c r="B2382" s="145" t="s">
        <v>4612</v>
      </c>
      <c r="C2382" s="150" t="s">
        <v>50</v>
      </c>
      <c r="D2382" s="171">
        <v>7.070000171661377</v>
      </c>
      <c r="E2382" s="182">
        <v>7.070000171661377</v>
      </c>
    </row>
    <row r="2383" spans="1:5" ht="30">
      <c r="A2383" s="135" t="s">
        <v>4613</v>
      </c>
      <c r="B2383" s="145" t="s">
        <v>4614</v>
      </c>
      <c r="C2383" s="150" t="s">
        <v>50</v>
      </c>
      <c r="D2383" s="171">
        <v>1.1767512559890747</v>
      </c>
      <c r="E2383" s="182">
        <v>1.1767512559890747</v>
      </c>
    </row>
    <row r="2384" spans="1:5" ht="30">
      <c r="A2384" s="135" t="s">
        <v>4615</v>
      </c>
      <c r="B2384" s="145" t="s">
        <v>4616</v>
      </c>
      <c r="C2384" s="150" t="s">
        <v>42</v>
      </c>
      <c r="D2384" s="177">
        <v>328.0267333984375</v>
      </c>
      <c r="E2384" s="188">
        <v>328.0267333984375</v>
      </c>
    </row>
    <row r="2385" spans="1:5" ht="30">
      <c r="A2385" s="135" t="s">
        <v>4617</v>
      </c>
      <c r="B2385" s="145" t="s">
        <v>4618</v>
      </c>
      <c r="C2385" s="150" t="s">
        <v>42</v>
      </c>
      <c r="D2385" s="177">
        <v>321.728759765625</v>
      </c>
      <c r="E2385" s="188">
        <v>321.728759765625</v>
      </c>
    </row>
    <row r="2386" spans="1:5" ht="30">
      <c r="A2386" s="135" t="s">
        <v>4619</v>
      </c>
      <c r="B2386" s="145" t="s">
        <v>4620</v>
      </c>
      <c r="C2386" s="150" t="s">
        <v>368</v>
      </c>
      <c r="D2386" s="173">
        <v>3117.995849609375</v>
      </c>
      <c r="E2386" s="184">
        <v>3117.995849609375</v>
      </c>
    </row>
    <row r="2387" spans="1:5" ht="30">
      <c r="A2387" s="135" t="s">
        <v>4621</v>
      </c>
      <c r="B2387" s="145" t="s">
        <v>4622</v>
      </c>
      <c r="C2387" s="150" t="s">
        <v>1699</v>
      </c>
      <c r="D2387" s="174">
        <v>0</v>
      </c>
      <c r="E2387" s="185">
        <v>0</v>
      </c>
    </row>
    <row r="2388" spans="1:5" ht="30">
      <c r="A2388" s="135" t="s">
        <v>4623</v>
      </c>
      <c r="B2388" s="145" t="s">
        <v>4624</v>
      </c>
      <c r="C2388" s="150" t="s">
        <v>20</v>
      </c>
      <c r="D2388" s="174">
        <v>0</v>
      </c>
      <c r="E2388" s="185">
        <v>0</v>
      </c>
    </row>
    <row r="2389" spans="1:5" ht="30">
      <c r="A2389" s="135" t="s">
        <v>4625</v>
      </c>
      <c r="B2389" s="145" t="s">
        <v>4626</v>
      </c>
      <c r="C2389" s="150" t="s">
        <v>50</v>
      </c>
      <c r="D2389" s="171">
        <v>1.1767512559890747</v>
      </c>
      <c r="E2389" s="182">
        <v>1.1767512559890747</v>
      </c>
    </row>
    <row r="2390" spans="1:5" ht="30">
      <c r="A2390" s="135" t="s">
        <v>4627</v>
      </c>
      <c r="B2390" s="145" t="s">
        <v>4628</v>
      </c>
      <c r="C2390" s="150" t="s">
        <v>50</v>
      </c>
      <c r="D2390" s="171">
        <v>1.1767512559890747</v>
      </c>
      <c r="E2390" s="182">
        <v>1.1767512559890747</v>
      </c>
    </row>
    <row r="2391" spans="1:5" ht="30">
      <c r="A2391" s="135" t="s">
        <v>4629</v>
      </c>
      <c r="B2391" s="145" t="s">
        <v>4630</v>
      </c>
      <c r="C2391" s="150" t="s">
        <v>42</v>
      </c>
      <c r="D2391" s="177">
        <v>321.728759765625</v>
      </c>
      <c r="E2391" s="188">
        <v>321.728759765625</v>
      </c>
    </row>
    <row r="2392" spans="1:5" ht="30">
      <c r="A2392" s="135" t="s">
        <v>4631</v>
      </c>
      <c r="B2392" s="145" t="s">
        <v>4632</v>
      </c>
      <c r="C2392" s="150" t="s">
        <v>42</v>
      </c>
      <c r="D2392" s="177">
        <v>321.728759765625</v>
      </c>
      <c r="E2392" s="188">
        <v>321.728759765625</v>
      </c>
    </row>
    <row r="2393" spans="1:5" ht="30">
      <c r="A2393" s="135" t="s">
        <v>4633</v>
      </c>
      <c r="B2393" s="145" t="s">
        <v>4634</v>
      </c>
      <c r="C2393" s="150" t="s">
        <v>368</v>
      </c>
      <c r="D2393" s="173">
        <v>3117.995849609375</v>
      </c>
      <c r="E2393" s="184">
        <v>3117.995849609375</v>
      </c>
    </row>
    <row r="2394" spans="1:5" ht="30">
      <c r="A2394" s="135" t="s">
        <v>4635</v>
      </c>
      <c r="B2394" s="145" t="s">
        <v>4636</v>
      </c>
      <c r="C2394" s="150" t="s">
        <v>1699</v>
      </c>
      <c r="D2394" s="172">
        <v>61.612564086914063</v>
      </c>
      <c r="E2394" s="183">
        <v>61.612564086914063</v>
      </c>
    </row>
    <row r="2395" spans="1:5" ht="30">
      <c r="A2395" s="135" t="s">
        <v>4637</v>
      </c>
      <c r="B2395" s="145" t="s">
        <v>4638</v>
      </c>
      <c r="C2395" s="150" t="s">
        <v>20</v>
      </c>
      <c r="D2395" s="171">
        <v>1.1994370222091675</v>
      </c>
      <c r="E2395" s="182">
        <v>1.1994370222091675</v>
      </c>
    </row>
    <row r="2396" spans="1:5" ht="30">
      <c r="A2396" s="135" t="s">
        <v>4639</v>
      </c>
      <c r="B2396" s="145" t="s">
        <v>4640</v>
      </c>
      <c r="C2396" s="150" t="s">
        <v>50</v>
      </c>
      <c r="D2396" s="171">
        <v>7.070000171661377</v>
      </c>
      <c r="E2396" s="182">
        <v>7.070000171661377</v>
      </c>
    </row>
    <row r="2397" spans="1:5" ht="30">
      <c r="A2397" s="135" t="s">
        <v>4641</v>
      </c>
      <c r="B2397" s="145" t="s">
        <v>4642</v>
      </c>
      <c r="C2397" s="150" t="s">
        <v>50</v>
      </c>
      <c r="D2397" s="171">
        <v>1.1767512559890747</v>
      </c>
      <c r="E2397" s="182">
        <v>1.1767512559890747</v>
      </c>
    </row>
    <row r="2398" spans="1:5" ht="30">
      <c r="A2398" s="135" t="s">
        <v>4643</v>
      </c>
      <c r="B2398" s="145" t="s">
        <v>4644</v>
      </c>
      <c r="C2398" s="150" t="s">
        <v>42</v>
      </c>
      <c r="D2398" s="177">
        <v>351.43490600585937</v>
      </c>
      <c r="E2398" s="188">
        <v>351.43490600585937</v>
      </c>
    </row>
    <row r="2399" spans="1:5" ht="30">
      <c r="A2399" s="135" t="s">
        <v>4645</v>
      </c>
      <c r="B2399" s="145" t="s">
        <v>4646</v>
      </c>
      <c r="C2399" s="150" t="s">
        <v>42</v>
      </c>
      <c r="D2399" s="177">
        <v>345.84475708007812</v>
      </c>
      <c r="E2399" s="188">
        <v>345.84475708007812</v>
      </c>
    </row>
    <row r="2400" spans="1:5">
      <c r="A2400" s="135" t="s">
        <v>4647</v>
      </c>
      <c r="B2400" s="145" t="s">
        <v>4648</v>
      </c>
      <c r="C2400" s="150" t="s">
        <v>368</v>
      </c>
      <c r="D2400" s="173">
        <v>3166.999267578125</v>
      </c>
      <c r="E2400" s="184">
        <v>3166.999267578125</v>
      </c>
    </row>
    <row r="2401" spans="1:5">
      <c r="A2401" s="135" t="s">
        <v>4649</v>
      </c>
      <c r="B2401" s="145" t="s">
        <v>4650</v>
      </c>
      <c r="C2401" s="150" t="s">
        <v>50</v>
      </c>
      <c r="D2401" s="171">
        <v>1.1767512559890747</v>
      </c>
      <c r="E2401" s="182">
        <v>1.1767512559890747</v>
      </c>
    </row>
    <row r="2402" spans="1:5">
      <c r="A2402" s="135" t="s">
        <v>4651</v>
      </c>
      <c r="B2402" s="145" t="s">
        <v>4652</v>
      </c>
      <c r="C2402" s="150" t="s">
        <v>42</v>
      </c>
      <c r="D2402" s="177">
        <v>148.88957214355469</v>
      </c>
      <c r="E2402" s="188">
        <v>148.88957214355469</v>
      </c>
    </row>
    <row r="2403" spans="1:5" ht="30">
      <c r="A2403" s="135" t="s">
        <v>4581</v>
      </c>
      <c r="B2403" s="145" t="s">
        <v>4653</v>
      </c>
      <c r="C2403" s="150" t="s">
        <v>20</v>
      </c>
      <c r="D2403" s="174">
        <v>0</v>
      </c>
      <c r="E2403" s="185">
        <v>0</v>
      </c>
    </row>
    <row r="2404" spans="1:5" ht="30">
      <c r="A2404" s="135" t="s">
        <v>4591</v>
      </c>
      <c r="B2404" s="145" t="s">
        <v>4654</v>
      </c>
      <c r="C2404" s="150" t="s">
        <v>368</v>
      </c>
      <c r="D2404" s="173">
        <v>3406.5361328125</v>
      </c>
      <c r="E2404" s="184">
        <v>3406.5361328125</v>
      </c>
    </row>
    <row r="2405" spans="1:5" ht="30">
      <c r="A2405" s="135" t="s">
        <v>4609</v>
      </c>
      <c r="B2405" s="145" t="s">
        <v>4655</v>
      </c>
      <c r="C2405" s="150" t="s">
        <v>20</v>
      </c>
      <c r="D2405" s="171">
        <v>1.016373872756958</v>
      </c>
      <c r="E2405" s="182">
        <v>1.016373872756958</v>
      </c>
    </row>
    <row r="2406" spans="1:5" ht="30">
      <c r="A2406" s="135" t="s">
        <v>4619</v>
      </c>
      <c r="B2406" s="145" t="s">
        <v>4656</v>
      </c>
      <c r="C2406" s="150" t="s">
        <v>368</v>
      </c>
      <c r="D2406" s="173">
        <v>3117.995849609375</v>
      </c>
      <c r="E2406" s="184">
        <v>3117.995849609375</v>
      </c>
    </row>
    <row r="2407" spans="1:5" ht="30">
      <c r="A2407" s="135" t="s">
        <v>4623</v>
      </c>
      <c r="B2407" s="145" t="s">
        <v>4657</v>
      </c>
      <c r="C2407" s="150" t="s">
        <v>20</v>
      </c>
      <c r="D2407" s="174">
        <v>0</v>
      </c>
      <c r="E2407" s="185">
        <v>0</v>
      </c>
    </row>
    <row r="2408" spans="1:5" ht="30">
      <c r="A2408" s="135" t="s">
        <v>4633</v>
      </c>
      <c r="B2408" s="145" t="s">
        <v>4658</v>
      </c>
      <c r="C2408" s="150" t="s">
        <v>368</v>
      </c>
      <c r="D2408" s="173">
        <v>3117.995849609375</v>
      </c>
      <c r="E2408" s="184">
        <v>3117.995849609375</v>
      </c>
    </row>
    <row r="2409" spans="1:5" ht="30">
      <c r="A2409" s="135" t="s">
        <v>4637</v>
      </c>
      <c r="B2409" s="145" t="s">
        <v>4659</v>
      </c>
      <c r="C2409" s="150" t="s">
        <v>20</v>
      </c>
      <c r="D2409" s="171">
        <v>1.1994370222091675</v>
      </c>
      <c r="E2409" s="182">
        <v>1.1994370222091675</v>
      </c>
    </row>
    <row r="2410" spans="1:5" ht="30">
      <c r="A2410" s="135" t="s">
        <v>4647</v>
      </c>
      <c r="B2410" s="145" t="s">
        <v>4660</v>
      </c>
      <c r="C2410" s="150" t="s">
        <v>368</v>
      </c>
      <c r="D2410" s="173">
        <v>3166.999267578125</v>
      </c>
      <c r="E2410" s="184">
        <v>3166.999267578125</v>
      </c>
    </row>
    <row r="2411" spans="1:5" ht="30">
      <c r="A2411" s="135" t="s">
        <v>4661</v>
      </c>
      <c r="B2411" s="145" t="s">
        <v>4662</v>
      </c>
      <c r="C2411" s="150" t="s">
        <v>20</v>
      </c>
      <c r="D2411" s="174">
        <v>0</v>
      </c>
      <c r="E2411" s="185">
        <v>0</v>
      </c>
    </row>
    <row r="2412" spans="1:5" ht="30">
      <c r="A2412" s="135" t="s">
        <v>4663</v>
      </c>
      <c r="B2412" s="145" t="s">
        <v>4664</v>
      </c>
      <c r="C2412" s="150" t="s">
        <v>20</v>
      </c>
      <c r="D2412" s="178">
        <v>0.30368268489837646</v>
      </c>
      <c r="E2412" s="189">
        <v>0.30368268489837646</v>
      </c>
    </row>
    <row r="2413" spans="1:5" ht="30">
      <c r="A2413" s="135" t="s">
        <v>4665</v>
      </c>
      <c r="B2413" s="145" t="s">
        <v>4666</v>
      </c>
      <c r="C2413" s="150" t="s">
        <v>368</v>
      </c>
      <c r="D2413" s="172">
        <v>62.798000335693359</v>
      </c>
      <c r="E2413" s="183">
        <v>62.798000335693359</v>
      </c>
    </row>
    <row r="2414" spans="1:5" ht="30">
      <c r="A2414" s="135" t="s">
        <v>4667</v>
      </c>
      <c r="B2414" s="145" t="s">
        <v>4668</v>
      </c>
      <c r="C2414" s="150" t="s">
        <v>20</v>
      </c>
      <c r="D2414" s="178">
        <v>0.66600000858306885</v>
      </c>
      <c r="E2414" s="189">
        <v>0.66600000858306885</v>
      </c>
    </row>
    <row r="2415" spans="1:5" ht="45">
      <c r="A2415" s="135" t="s">
        <v>4669</v>
      </c>
      <c r="B2415" s="145" t="s">
        <v>4670</v>
      </c>
      <c r="C2415" s="150" t="s">
        <v>20</v>
      </c>
      <c r="D2415" s="178">
        <v>0.31744271516799927</v>
      </c>
      <c r="E2415" s="189">
        <v>0.31744271516799927</v>
      </c>
    </row>
    <row r="2416" spans="1:5" ht="30">
      <c r="A2416" s="135" t="s">
        <v>4671</v>
      </c>
      <c r="B2416" s="145" t="s">
        <v>4672</v>
      </c>
      <c r="C2416" s="150" t="s">
        <v>20</v>
      </c>
      <c r="D2416" s="171">
        <v>1.5360509157180786</v>
      </c>
      <c r="E2416" s="182">
        <v>1.5360509157180786</v>
      </c>
    </row>
    <row r="2417" spans="1:5" ht="30">
      <c r="A2417" s="135" t="s">
        <v>4673</v>
      </c>
      <c r="B2417" s="145" t="s">
        <v>4674</v>
      </c>
      <c r="C2417" s="150" t="s">
        <v>45</v>
      </c>
      <c r="D2417" s="172">
        <v>89.46417236328125</v>
      </c>
      <c r="E2417" s="183">
        <v>89.469001770019531</v>
      </c>
    </row>
    <row r="2418" spans="1:5" ht="30">
      <c r="A2418" s="135" t="s">
        <v>4675</v>
      </c>
      <c r="B2418" s="145" t="s">
        <v>4676</v>
      </c>
      <c r="C2418" s="150" t="s">
        <v>45</v>
      </c>
      <c r="D2418" s="172">
        <v>81.9044189453125</v>
      </c>
      <c r="E2418" s="183">
        <v>81.908836364746094</v>
      </c>
    </row>
    <row r="2419" spans="1:5">
      <c r="A2419" s="135" t="s">
        <v>4677</v>
      </c>
      <c r="B2419" s="145" t="s">
        <v>4678</v>
      </c>
      <c r="C2419" s="150" t="s">
        <v>4679</v>
      </c>
      <c r="D2419" s="177">
        <v>847.419677734375</v>
      </c>
      <c r="E2419" s="188">
        <v>847.41607666015625</v>
      </c>
    </row>
    <row r="2420" spans="1:5">
      <c r="A2420" s="135" t="s">
        <v>4680</v>
      </c>
      <c r="B2420" s="145" t="s">
        <v>4681</v>
      </c>
      <c r="C2420" s="150" t="s">
        <v>4679</v>
      </c>
      <c r="D2420" s="177">
        <v>925.63623046875</v>
      </c>
      <c r="E2420" s="188">
        <v>925.63238525390625</v>
      </c>
    </row>
    <row r="2421" spans="1:5">
      <c r="A2421" s="135" t="s">
        <v>4682</v>
      </c>
      <c r="B2421" s="145" t="s">
        <v>4683</v>
      </c>
      <c r="C2421" s="150" t="s">
        <v>20</v>
      </c>
      <c r="D2421" s="177">
        <v>189.54318237304687</v>
      </c>
      <c r="E2421" s="188">
        <v>189.54240417480469</v>
      </c>
    </row>
    <row r="2422" spans="1:5" ht="30">
      <c r="A2422" s="135" t="s">
        <v>4684</v>
      </c>
      <c r="B2422" s="145" t="s">
        <v>4685</v>
      </c>
      <c r="C2422" s="150" t="s">
        <v>15</v>
      </c>
      <c r="D2422" s="173">
        <v>758137</v>
      </c>
      <c r="E2422" s="184">
        <v>758174.6875</v>
      </c>
    </row>
    <row r="2423" spans="1:5">
      <c r="A2423" s="135" t="s">
        <v>4686</v>
      </c>
      <c r="B2423" s="145" t="s">
        <v>4687</v>
      </c>
      <c r="C2423" s="150" t="s">
        <v>50</v>
      </c>
      <c r="D2423" s="177">
        <v>160.00001525878906</v>
      </c>
      <c r="E2423" s="188">
        <v>160.00001525878906</v>
      </c>
    </row>
    <row r="2424" spans="1:5">
      <c r="A2424" s="135" t="s">
        <v>4688</v>
      </c>
      <c r="B2424" s="145" t="s">
        <v>4689</v>
      </c>
      <c r="C2424" s="150" t="s">
        <v>42</v>
      </c>
      <c r="D2424" s="177">
        <v>538</v>
      </c>
      <c r="E2424" s="188">
        <v>538</v>
      </c>
    </row>
    <row r="2425" spans="1:5">
      <c r="A2425" s="135" t="s">
        <v>4690</v>
      </c>
      <c r="B2425" s="145" t="s">
        <v>4691</v>
      </c>
      <c r="C2425" s="150" t="s">
        <v>20</v>
      </c>
      <c r="D2425" s="177">
        <v>928.44512939453125</v>
      </c>
      <c r="E2425" s="188">
        <v>928.44512939453125</v>
      </c>
    </row>
    <row r="2426" spans="1:5">
      <c r="A2426" s="135" t="s">
        <v>4692</v>
      </c>
      <c r="B2426" s="145" t="s">
        <v>4693</v>
      </c>
      <c r="C2426" s="150" t="s">
        <v>368</v>
      </c>
      <c r="D2426" s="173">
        <v>3406.5361328125</v>
      </c>
      <c r="E2426" s="184">
        <v>3406.5361328125</v>
      </c>
    </row>
    <row r="2427" spans="1:5">
      <c r="A2427" s="135" t="s">
        <v>4694</v>
      </c>
      <c r="B2427" s="145" t="s">
        <v>4695</v>
      </c>
      <c r="C2427" s="150" t="s">
        <v>50</v>
      </c>
      <c r="D2427" s="177">
        <v>169.84320068359375</v>
      </c>
      <c r="E2427" s="188">
        <v>169.84320068359375</v>
      </c>
    </row>
    <row r="2428" spans="1:5">
      <c r="A2428" s="135" t="s">
        <v>4696</v>
      </c>
      <c r="B2428" s="145" t="s">
        <v>4697</v>
      </c>
      <c r="C2428" s="150" t="s">
        <v>42</v>
      </c>
      <c r="D2428" s="177">
        <v>265.10610961914062</v>
      </c>
      <c r="E2428" s="188">
        <v>265.10610961914062</v>
      </c>
    </row>
    <row r="2429" spans="1:5">
      <c r="A2429" s="135" t="s">
        <v>4698</v>
      </c>
      <c r="B2429" s="145" t="s">
        <v>4699</v>
      </c>
      <c r="C2429" s="150" t="s">
        <v>20</v>
      </c>
      <c r="D2429" s="177">
        <v>828.05322265625</v>
      </c>
      <c r="E2429" s="188">
        <v>828.05322265625</v>
      </c>
    </row>
    <row r="2430" spans="1:5">
      <c r="A2430" s="135" t="s">
        <v>4700</v>
      </c>
      <c r="B2430" s="145" t="s">
        <v>4701</v>
      </c>
      <c r="C2430" s="150" t="s">
        <v>368</v>
      </c>
      <c r="D2430" s="176">
        <v>1158.5108642578125</v>
      </c>
      <c r="E2430" s="187">
        <v>1158.5108642578125</v>
      </c>
    </row>
    <row r="2431" spans="1:5">
      <c r="A2431" s="135" t="s">
        <v>4702</v>
      </c>
      <c r="B2431" s="145" t="s">
        <v>4703</v>
      </c>
      <c r="C2431" s="150" t="s">
        <v>50</v>
      </c>
      <c r="D2431" s="172">
        <v>34.819999694824219</v>
      </c>
      <c r="E2431" s="183">
        <v>34.819999694824219</v>
      </c>
    </row>
    <row r="2432" spans="1:5" ht="30">
      <c r="A2432" s="135" t="s">
        <v>4704</v>
      </c>
      <c r="B2432" s="145" t="s">
        <v>4705</v>
      </c>
      <c r="C2432" s="150" t="s">
        <v>42</v>
      </c>
      <c r="D2432" s="177">
        <v>538</v>
      </c>
      <c r="E2432" s="188">
        <v>538</v>
      </c>
    </row>
    <row r="2433" spans="1:5">
      <c r="A2433" s="135" t="s">
        <v>4706</v>
      </c>
      <c r="B2433" s="145" t="s">
        <v>4707</v>
      </c>
      <c r="C2433" s="150" t="s">
        <v>20</v>
      </c>
      <c r="D2433" s="177">
        <v>897.3087158203125</v>
      </c>
      <c r="E2433" s="188">
        <v>897.3087158203125</v>
      </c>
    </row>
    <row r="2434" spans="1:5">
      <c r="A2434" s="135" t="s">
        <v>4708</v>
      </c>
      <c r="B2434" s="145" t="s">
        <v>4709</v>
      </c>
      <c r="C2434" s="150" t="s">
        <v>368</v>
      </c>
      <c r="D2434" s="173">
        <v>3537.837890625</v>
      </c>
      <c r="E2434" s="184">
        <v>3537.837890625</v>
      </c>
    </row>
    <row r="2435" spans="1:5">
      <c r="A2435" s="135" t="s">
        <v>4710</v>
      </c>
      <c r="B2435" s="145" t="s">
        <v>4711</v>
      </c>
      <c r="C2435" s="150" t="s">
        <v>50</v>
      </c>
      <c r="D2435" s="172">
        <v>35.875072479248047</v>
      </c>
      <c r="E2435" s="183">
        <v>35.875072479248047</v>
      </c>
    </row>
    <row r="2436" spans="1:5" ht="30">
      <c r="A2436" s="135" t="s">
        <v>4712</v>
      </c>
      <c r="B2436" s="145" t="s">
        <v>4713</v>
      </c>
      <c r="C2436" s="150" t="s">
        <v>42</v>
      </c>
      <c r="D2436" s="177">
        <v>285.42678833007812</v>
      </c>
      <c r="E2436" s="188">
        <v>285.42678833007812</v>
      </c>
    </row>
    <row r="2437" spans="1:5">
      <c r="A2437" s="135" t="s">
        <v>4714</v>
      </c>
      <c r="B2437" s="145" t="s">
        <v>4715</v>
      </c>
      <c r="C2437" s="150" t="s">
        <v>20</v>
      </c>
      <c r="D2437" s="177">
        <v>872.67864990234375</v>
      </c>
      <c r="E2437" s="188">
        <v>872.67864990234375</v>
      </c>
    </row>
    <row r="2438" spans="1:5">
      <c r="A2438" s="135" t="s">
        <v>4716</v>
      </c>
      <c r="B2438" s="145" t="s">
        <v>4717</v>
      </c>
      <c r="C2438" s="150" t="s">
        <v>368</v>
      </c>
      <c r="D2438" s="176">
        <v>2935.2275390625</v>
      </c>
      <c r="E2438" s="187">
        <v>2935.2275390625</v>
      </c>
    </row>
    <row r="2439" spans="1:5" ht="30">
      <c r="A2439" s="135" t="s">
        <v>4718</v>
      </c>
      <c r="B2439" s="145" t="s">
        <v>4719</v>
      </c>
      <c r="C2439" s="150" t="s">
        <v>50</v>
      </c>
      <c r="D2439" s="171">
        <v>1.0124129056930542</v>
      </c>
      <c r="E2439" s="182">
        <v>1.0124131441116333</v>
      </c>
    </row>
    <row r="2440" spans="1:5" ht="45">
      <c r="A2440" s="135" t="s">
        <v>4720</v>
      </c>
      <c r="B2440" s="145" t="s">
        <v>4721</v>
      </c>
      <c r="C2440" s="150" t="s">
        <v>42</v>
      </c>
      <c r="D2440" s="172">
        <v>30.000093460083008</v>
      </c>
      <c r="E2440" s="183">
        <v>30.000093460083008</v>
      </c>
    </row>
    <row r="2441" spans="1:5" ht="30">
      <c r="A2441" s="135" t="s">
        <v>4722</v>
      </c>
      <c r="B2441" s="145" t="s">
        <v>4723</v>
      </c>
      <c r="C2441" s="150" t="s">
        <v>20</v>
      </c>
      <c r="D2441" s="177">
        <v>560.358642578125</v>
      </c>
      <c r="E2441" s="188">
        <v>560.35406494140625</v>
      </c>
    </row>
    <row r="2442" spans="1:5" ht="45">
      <c r="A2442" s="135" t="s">
        <v>4724</v>
      </c>
      <c r="B2442" s="145" t="s">
        <v>4725</v>
      </c>
      <c r="C2442" s="150" t="s">
        <v>20</v>
      </c>
      <c r="D2442" s="174">
        <v>0</v>
      </c>
      <c r="E2442" s="185">
        <v>0</v>
      </c>
    </row>
    <row r="2443" spans="1:5" ht="45">
      <c r="A2443" s="135" t="s">
        <v>4726</v>
      </c>
      <c r="B2443" s="145" t="s">
        <v>4727</v>
      </c>
      <c r="C2443" s="150" t="s">
        <v>368</v>
      </c>
      <c r="D2443" s="174">
        <v>0</v>
      </c>
      <c r="E2443" s="185">
        <v>0</v>
      </c>
    </row>
    <row r="2444" spans="1:5" ht="45">
      <c r="A2444" s="135" t="s">
        <v>4728</v>
      </c>
      <c r="B2444" s="145" t="s">
        <v>4729</v>
      </c>
      <c r="C2444" s="150" t="s">
        <v>45</v>
      </c>
      <c r="D2444" s="172">
        <v>74.999542236328125</v>
      </c>
      <c r="E2444" s="183">
        <v>74.988853454589844</v>
      </c>
    </row>
    <row r="2445" spans="1:5" ht="30">
      <c r="A2445" s="135" t="s">
        <v>4730</v>
      </c>
      <c r="B2445" s="145" t="s">
        <v>4731</v>
      </c>
      <c r="C2445" s="150" t="s">
        <v>373</v>
      </c>
      <c r="D2445" s="178">
        <v>0.21745486557483673</v>
      </c>
      <c r="E2445" s="189">
        <v>0.21745069324970245</v>
      </c>
    </row>
    <row r="2446" spans="1:5" ht="30">
      <c r="A2446" s="135" t="s">
        <v>4732</v>
      </c>
      <c r="B2446" s="145" t="s">
        <v>4733</v>
      </c>
      <c r="C2446" s="150" t="s">
        <v>368</v>
      </c>
      <c r="D2446" s="171">
        <v>5.125032901763916</v>
      </c>
      <c r="E2446" s="182">
        <v>5.1250205039978027</v>
      </c>
    </row>
    <row r="2447" spans="1:5" ht="45">
      <c r="A2447" s="135" t="s">
        <v>4734</v>
      </c>
      <c r="B2447" s="145" t="s">
        <v>4735</v>
      </c>
      <c r="C2447" s="150" t="s">
        <v>4736</v>
      </c>
      <c r="D2447" s="172">
        <v>28.622810363769531</v>
      </c>
      <c r="E2447" s="183">
        <v>28.622859954833984</v>
      </c>
    </row>
    <row r="2448" spans="1:5" ht="45">
      <c r="A2448" s="135" t="s">
        <v>4737</v>
      </c>
      <c r="B2448" s="145" t="s">
        <v>4738</v>
      </c>
      <c r="C2448" s="150" t="s">
        <v>20</v>
      </c>
      <c r="D2448" s="178">
        <v>0.25288695096969604</v>
      </c>
      <c r="E2448" s="189">
        <v>0.2528856098651886</v>
      </c>
    </row>
    <row r="2449" spans="1:5" ht="45">
      <c r="A2449" s="135" t="s">
        <v>4739</v>
      </c>
      <c r="B2449" s="145" t="s">
        <v>4740</v>
      </c>
      <c r="C2449" s="150" t="s">
        <v>136</v>
      </c>
      <c r="D2449" s="177">
        <v>135.39387512207031</v>
      </c>
      <c r="E2449" s="188">
        <v>135.39250183105469</v>
      </c>
    </row>
    <row r="2450" spans="1:5" ht="30">
      <c r="A2450" s="135" t="s">
        <v>4741</v>
      </c>
      <c r="B2450" s="145" t="s">
        <v>4742</v>
      </c>
      <c r="C2450" s="150" t="s">
        <v>4743</v>
      </c>
      <c r="D2450" s="171">
        <v>1.1496478319168091</v>
      </c>
      <c r="E2450" s="182">
        <v>1.1496500968933105</v>
      </c>
    </row>
    <row r="2451" spans="1:5" ht="45">
      <c r="A2451" s="135" t="s">
        <v>4744</v>
      </c>
      <c r="B2451" s="145" t="s">
        <v>4745</v>
      </c>
      <c r="C2451" s="150" t="s">
        <v>45</v>
      </c>
      <c r="D2451" s="172">
        <v>75.626548767089844</v>
      </c>
      <c r="E2451" s="183">
        <v>75.62689208984375</v>
      </c>
    </row>
    <row r="2452" spans="1:5" ht="45">
      <c r="A2452" s="135" t="s">
        <v>4746</v>
      </c>
      <c r="B2452" s="145" t="s">
        <v>4747</v>
      </c>
      <c r="C2452" s="150" t="s">
        <v>45</v>
      </c>
      <c r="D2452" s="172">
        <v>20.291248321533203</v>
      </c>
      <c r="E2452" s="183">
        <v>20.291341781616211</v>
      </c>
    </row>
    <row r="2453" spans="1:5" ht="45">
      <c r="A2453" s="135" t="s">
        <v>4748</v>
      </c>
      <c r="B2453" s="145" t="s">
        <v>4749</v>
      </c>
      <c r="C2453" s="150" t="s">
        <v>45</v>
      </c>
      <c r="D2453" s="178">
        <v>2.9350889846682549E-2</v>
      </c>
      <c r="E2453" s="189">
        <v>2.9351025819778442E-2</v>
      </c>
    </row>
    <row r="2454" spans="1:5" ht="45">
      <c r="A2454" s="135" t="s">
        <v>4750</v>
      </c>
      <c r="B2454" s="145" t="s">
        <v>4751</v>
      </c>
      <c r="C2454" s="150" t="s">
        <v>45</v>
      </c>
      <c r="D2454" s="171">
        <v>3.1420629024505615</v>
      </c>
      <c r="E2454" s="182">
        <v>3.1416149139404297</v>
      </c>
    </row>
    <row r="2455" spans="1:5" ht="45">
      <c r="A2455" s="135" t="s">
        <v>4752</v>
      </c>
      <c r="B2455" s="145" t="s">
        <v>4753</v>
      </c>
      <c r="C2455" s="150" t="s">
        <v>45</v>
      </c>
      <c r="D2455" s="174">
        <v>0</v>
      </c>
      <c r="E2455" s="185">
        <v>0</v>
      </c>
    </row>
    <row r="2456" spans="1:5" ht="45">
      <c r="A2456" s="135" t="s">
        <v>4754</v>
      </c>
      <c r="B2456" s="145" t="s">
        <v>4755</v>
      </c>
      <c r="C2456" s="150" t="s">
        <v>45</v>
      </c>
      <c r="D2456" s="178">
        <v>0.91079491376876831</v>
      </c>
      <c r="E2456" s="189">
        <v>0.91079908609390259</v>
      </c>
    </row>
    <row r="2457" spans="1:5" ht="45">
      <c r="A2457" s="135" t="s">
        <v>4756</v>
      </c>
      <c r="B2457" s="145" t="s">
        <v>4757</v>
      </c>
      <c r="C2457" s="150" t="s">
        <v>45</v>
      </c>
      <c r="D2457" s="174">
        <v>0</v>
      </c>
      <c r="E2457" s="185">
        <v>0</v>
      </c>
    </row>
    <row r="2458" spans="1:5" ht="45">
      <c r="A2458" s="135" t="s">
        <v>4758</v>
      </c>
      <c r="B2458" s="145" t="s">
        <v>4759</v>
      </c>
      <c r="C2458" s="150" t="s">
        <v>2513</v>
      </c>
      <c r="D2458" s="174">
        <v>0</v>
      </c>
      <c r="E2458" s="185">
        <v>0</v>
      </c>
    </row>
    <row r="2459" spans="1:5" ht="45">
      <c r="A2459" s="135" t="s">
        <v>4760</v>
      </c>
      <c r="B2459" s="145" t="s">
        <v>4761</v>
      </c>
      <c r="C2459" s="150" t="s">
        <v>2504</v>
      </c>
      <c r="D2459" s="174">
        <v>0</v>
      </c>
      <c r="E2459" s="185">
        <v>0</v>
      </c>
    </row>
    <row r="2460" spans="1:5" ht="45">
      <c r="A2460" s="135" t="s">
        <v>4762</v>
      </c>
      <c r="B2460" s="145" t="s">
        <v>4763</v>
      </c>
      <c r="C2460" s="150" t="s">
        <v>2504</v>
      </c>
      <c r="D2460" s="174">
        <v>0</v>
      </c>
      <c r="E2460" s="185">
        <v>0</v>
      </c>
    </row>
    <row r="2461" spans="1:5" ht="45">
      <c r="A2461" s="135" t="s">
        <v>4764</v>
      </c>
      <c r="B2461" s="145" t="s">
        <v>4765</v>
      </c>
      <c r="C2461" s="150" t="s">
        <v>2504</v>
      </c>
      <c r="D2461" s="174">
        <v>0</v>
      </c>
      <c r="E2461" s="185">
        <v>0</v>
      </c>
    </row>
    <row r="2462" spans="1:5" ht="45">
      <c r="A2462" s="135" t="s">
        <v>4766</v>
      </c>
      <c r="B2462" s="145" t="s">
        <v>4767</v>
      </c>
      <c r="C2462" s="150" t="s">
        <v>2504</v>
      </c>
      <c r="D2462" s="174">
        <v>0</v>
      </c>
      <c r="E2462" s="185">
        <v>0</v>
      </c>
    </row>
    <row r="2463" spans="1:5" ht="45">
      <c r="A2463" s="135" t="s">
        <v>4768</v>
      </c>
      <c r="B2463" s="145" t="s">
        <v>4769</v>
      </c>
      <c r="C2463" s="150" t="s">
        <v>2504</v>
      </c>
      <c r="D2463" s="174">
        <v>0</v>
      </c>
      <c r="E2463" s="185">
        <v>0</v>
      </c>
    </row>
    <row r="2464" spans="1:5" ht="45">
      <c r="A2464" s="135" t="s">
        <v>4770</v>
      </c>
      <c r="B2464" s="145" t="s">
        <v>4771</v>
      </c>
      <c r="C2464" s="150" t="s">
        <v>45</v>
      </c>
      <c r="D2464" s="172">
        <v>20.949493408203125</v>
      </c>
      <c r="E2464" s="183">
        <v>20.949495315551758</v>
      </c>
    </row>
    <row r="2465" spans="1:5" ht="45">
      <c r="A2465" s="135" t="s">
        <v>4772</v>
      </c>
      <c r="B2465" s="145" t="s">
        <v>4773</v>
      </c>
      <c r="C2465" s="150" t="s">
        <v>4774</v>
      </c>
      <c r="D2465" s="173">
        <v>438825</v>
      </c>
      <c r="E2465" s="184">
        <v>438820.625</v>
      </c>
    </row>
    <row r="2466" spans="1:5" ht="60">
      <c r="A2466" s="135" t="s">
        <v>4775</v>
      </c>
      <c r="B2466" s="145" t="s">
        <v>4776</v>
      </c>
      <c r="C2466" s="150" t="s">
        <v>50</v>
      </c>
      <c r="D2466" s="171">
        <v>1.0248761177062988</v>
      </c>
      <c r="E2466" s="182">
        <v>1.0248763561248779</v>
      </c>
    </row>
    <row r="2467" spans="1:5" ht="60">
      <c r="A2467" s="135" t="s">
        <v>4777</v>
      </c>
      <c r="B2467" s="145" t="s">
        <v>4778</v>
      </c>
      <c r="C2467" s="150" t="s">
        <v>42</v>
      </c>
      <c r="D2467" s="177">
        <v>379.99996948242187</v>
      </c>
      <c r="E2467" s="188">
        <v>379.99996948242187</v>
      </c>
    </row>
    <row r="2468" spans="1:5" ht="60">
      <c r="A2468" s="135" t="s">
        <v>4779</v>
      </c>
      <c r="B2468" s="145" t="s">
        <v>4780</v>
      </c>
      <c r="C2468" s="150" t="s">
        <v>20</v>
      </c>
      <c r="D2468" s="177">
        <v>220.0709228515625</v>
      </c>
      <c r="E2468" s="188">
        <v>220.07058715820312</v>
      </c>
    </row>
    <row r="2469" spans="1:5" ht="60">
      <c r="A2469" s="135" t="s">
        <v>4781</v>
      </c>
      <c r="B2469" s="145" t="s">
        <v>4782</v>
      </c>
      <c r="C2469" s="150" t="s">
        <v>20</v>
      </c>
      <c r="D2469" s="174">
        <v>0</v>
      </c>
      <c r="E2469" s="185">
        <v>0</v>
      </c>
    </row>
    <row r="2470" spans="1:5" ht="60">
      <c r="A2470" s="135" t="s">
        <v>4783</v>
      </c>
      <c r="B2470" s="145" t="s">
        <v>4784</v>
      </c>
      <c r="C2470" s="150" t="s">
        <v>368</v>
      </c>
      <c r="D2470" s="174">
        <v>0</v>
      </c>
      <c r="E2470" s="185">
        <v>0</v>
      </c>
    </row>
    <row r="2471" spans="1:5" ht="75">
      <c r="A2471" s="135" t="s">
        <v>4785</v>
      </c>
      <c r="B2471" s="145" t="s">
        <v>4786</v>
      </c>
      <c r="C2471" s="150" t="s">
        <v>45</v>
      </c>
      <c r="D2471" s="174">
        <v>0</v>
      </c>
      <c r="E2471" s="185">
        <v>0</v>
      </c>
    </row>
    <row r="2472" spans="1:5" ht="60">
      <c r="A2472" s="135" t="s">
        <v>4787</v>
      </c>
      <c r="B2472" s="145" t="s">
        <v>4788</v>
      </c>
      <c r="C2472" s="150" t="s">
        <v>373</v>
      </c>
      <c r="D2472" s="171">
        <v>1.0152610540390015</v>
      </c>
      <c r="E2472" s="182">
        <v>1.0152548551559448</v>
      </c>
    </row>
    <row r="2473" spans="1:5" ht="60">
      <c r="A2473" s="135" t="s">
        <v>4789</v>
      </c>
      <c r="B2473" s="145" t="s">
        <v>4790</v>
      </c>
      <c r="C2473" s="150" t="s">
        <v>368</v>
      </c>
      <c r="D2473" s="177">
        <v>371.83245849609375</v>
      </c>
      <c r="E2473" s="188">
        <v>371.83154296875</v>
      </c>
    </row>
    <row r="2474" spans="1:5" ht="60">
      <c r="A2474" s="135" t="s">
        <v>4791</v>
      </c>
      <c r="B2474" s="145" t="s">
        <v>4792</v>
      </c>
      <c r="C2474" s="150" t="s">
        <v>4736</v>
      </c>
      <c r="D2474" s="172">
        <v>28.622810363769531</v>
      </c>
      <c r="E2474" s="183">
        <v>28.622859954833984</v>
      </c>
    </row>
    <row r="2475" spans="1:5" ht="60">
      <c r="A2475" s="135" t="s">
        <v>4793</v>
      </c>
      <c r="B2475" s="145" t="s">
        <v>4794</v>
      </c>
      <c r="C2475" s="150" t="s">
        <v>20</v>
      </c>
      <c r="D2475" s="178">
        <v>9.9316865205764771E-2</v>
      </c>
      <c r="E2475" s="189">
        <v>9.9317014217376709E-2</v>
      </c>
    </row>
    <row r="2476" spans="1:5" ht="60">
      <c r="A2476" s="135" t="s">
        <v>4795</v>
      </c>
      <c r="B2476" s="145" t="s">
        <v>4796</v>
      </c>
      <c r="C2476" s="150" t="s">
        <v>136</v>
      </c>
      <c r="D2476" s="177">
        <v>113.17151641845703</v>
      </c>
      <c r="E2476" s="188">
        <v>113.17112731933594</v>
      </c>
    </row>
    <row r="2477" spans="1:5" ht="60">
      <c r="A2477" s="135" t="s">
        <v>4797</v>
      </c>
      <c r="B2477" s="145" t="s">
        <v>4798</v>
      </c>
      <c r="C2477" s="150" t="s">
        <v>4743</v>
      </c>
      <c r="D2477" s="178">
        <v>0.5401611328125</v>
      </c>
      <c r="E2477" s="189">
        <v>0.54016214609146118</v>
      </c>
    </row>
    <row r="2478" spans="1:5" ht="75">
      <c r="A2478" s="135" t="s">
        <v>4799</v>
      </c>
      <c r="B2478" s="145" t="s">
        <v>4800</v>
      </c>
      <c r="C2478" s="150" t="s">
        <v>45</v>
      </c>
      <c r="D2478" s="172">
        <v>75.626548767089844</v>
      </c>
      <c r="E2478" s="183">
        <v>75.62689208984375</v>
      </c>
    </row>
    <row r="2479" spans="1:5" ht="75">
      <c r="A2479" s="135" t="s">
        <v>4801</v>
      </c>
      <c r="B2479" s="145" t="s">
        <v>4802</v>
      </c>
      <c r="C2479" s="150" t="s">
        <v>45</v>
      </c>
      <c r="D2479" s="172">
        <v>20.29124641418457</v>
      </c>
      <c r="E2479" s="183">
        <v>20.291343688964844</v>
      </c>
    </row>
    <row r="2480" spans="1:5" ht="75">
      <c r="A2480" s="135" t="s">
        <v>4803</v>
      </c>
      <c r="B2480" s="145" t="s">
        <v>4804</v>
      </c>
      <c r="C2480" s="150" t="s">
        <v>45</v>
      </c>
      <c r="D2480" s="178">
        <v>2.9350887984037399E-2</v>
      </c>
      <c r="E2480" s="189">
        <v>2.9351029545068741E-2</v>
      </c>
    </row>
    <row r="2481" spans="1:5" ht="75">
      <c r="A2481" s="135" t="s">
        <v>4805</v>
      </c>
      <c r="B2481" s="145" t="s">
        <v>4806</v>
      </c>
      <c r="C2481" s="150" t="s">
        <v>45</v>
      </c>
      <c r="D2481" s="171">
        <v>3.1420629024505615</v>
      </c>
      <c r="E2481" s="182">
        <v>3.1416151523590088</v>
      </c>
    </row>
    <row r="2482" spans="1:5" ht="75">
      <c r="A2482" s="135" t="s">
        <v>4807</v>
      </c>
      <c r="B2482" s="145" t="s">
        <v>4808</v>
      </c>
      <c r="C2482" s="150" t="s">
        <v>45</v>
      </c>
      <c r="D2482" s="174">
        <v>0</v>
      </c>
      <c r="E2482" s="185">
        <v>0</v>
      </c>
    </row>
    <row r="2483" spans="1:5" ht="75">
      <c r="A2483" s="135" t="s">
        <v>4809</v>
      </c>
      <c r="B2483" s="145" t="s">
        <v>4810</v>
      </c>
      <c r="C2483" s="150" t="s">
        <v>45</v>
      </c>
      <c r="D2483" s="178">
        <v>0.91079485416412354</v>
      </c>
      <c r="E2483" s="189">
        <v>0.91079908609390259</v>
      </c>
    </row>
    <row r="2484" spans="1:5" ht="75">
      <c r="A2484" s="135" t="s">
        <v>4811</v>
      </c>
      <c r="B2484" s="145" t="s">
        <v>4812</v>
      </c>
      <c r="C2484" s="150" t="s">
        <v>45</v>
      </c>
      <c r="D2484" s="174">
        <v>0</v>
      </c>
      <c r="E2484" s="185">
        <v>0</v>
      </c>
    </row>
    <row r="2485" spans="1:5" ht="75">
      <c r="A2485" s="135" t="s">
        <v>4813</v>
      </c>
      <c r="B2485" s="145" t="s">
        <v>4814</v>
      </c>
      <c r="C2485" s="150" t="s">
        <v>2513</v>
      </c>
      <c r="D2485" s="174">
        <v>0</v>
      </c>
      <c r="E2485" s="185">
        <v>0</v>
      </c>
    </row>
    <row r="2486" spans="1:5" ht="60">
      <c r="A2486" s="135" t="s">
        <v>4815</v>
      </c>
      <c r="B2486" s="145" t="s">
        <v>4816</v>
      </c>
      <c r="C2486" s="150" t="s">
        <v>2504</v>
      </c>
      <c r="D2486" s="174">
        <v>0</v>
      </c>
      <c r="E2486" s="185">
        <v>0</v>
      </c>
    </row>
    <row r="2487" spans="1:5" ht="60">
      <c r="A2487" s="135" t="s">
        <v>4817</v>
      </c>
      <c r="B2487" s="145" t="s">
        <v>4818</v>
      </c>
      <c r="C2487" s="150" t="s">
        <v>2504</v>
      </c>
      <c r="D2487" s="174">
        <v>0</v>
      </c>
      <c r="E2487" s="185">
        <v>0</v>
      </c>
    </row>
    <row r="2488" spans="1:5" ht="60">
      <c r="A2488" s="135" t="s">
        <v>4819</v>
      </c>
      <c r="B2488" s="145" t="s">
        <v>4820</v>
      </c>
      <c r="C2488" s="150" t="s">
        <v>2504</v>
      </c>
      <c r="D2488" s="174">
        <v>0</v>
      </c>
      <c r="E2488" s="185">
        <v>0</v>
      </c>
    </row>
    <row r="2489" spans="1:5" ht="60">
      <c r="A2489" s="135" t="s">
        <v>4821</v>
      </c>
      <c r="B2489" s="145" t="s">
        <v>4822</v>
      </c>
      <c r="C2489" s="150" t="s">
        <v>2504</v>
      </c>
      <c r="D2489" s="174">
        <v>0</v>
      </c>
      <c r="E2489" s="185">
        <v>0</v>
      </c>
    </row>
    <row r="2490" spans="1:5" ht="60">
      <c r="A2490" s="135" t="s">
        <v>4823</v>
      </c>
      <c r="B2490" s="145" t="s">
        <v>4824</v>
      </c>
      <c r="C2490" s="150" t="s">
        <v>2504</v>
      </c>
      <c r="D2490" s="174">
        <v>0</v>
      </c>
      <c r="E2490" s="185">
        <v>0</v>
      </c>
    </row>
    <row r="2491" spans="1:5" ht="60">
      <c r="A2491" s="135" t="s">
        <v>4825</v>
      </c>
      <c r="B2491" s="145" t="s">
        <v>4826</v>
      </c>
      <c r="C2491" s="150" t="s">
        <v>45</v>
      </c>
      <c r="D2491" s="172">
        <v>20.949493408203125</v>
      </c>
      <c r="E2491" s="183">
        <v>20.949495315551758</v>
      </c>
    </row>
    <row r="2492" spans="1:5" ht="75">
      <c r="A2492" s="135" t="s">
        <v>4827</v>
      </c>
      <c r="B2492" s="145" t="s">
        <v>4828</v>
      </c>
      <c r="C2492" s="150" t="s">
        <v>4774</v>
      </c>
      <c r="D2492" s="173">
        <v>172340.75</v>
      </c>
      <c r="E2492" s="184">
        <v>172340.171875</v>
      </c>
    </row>
    <row r="2493" spans="1:5" ht="30">
      <c r="A2493" s="135" t="s">
        <v>4829</v>
      </c>
      <c r="B2493" s="145" t="s">
        <v>4830</v>
      </c>
      <c r="C2493" s="150" t="s">
        <v>50</v>
      </c>
      <c r="D2493" s="171">
        <v>1.0124129056930542</v>
      </c>
      <c r="E2493" s="182">
        <v>1.0124131441116333</v>
      </c>
    </row>
    <row r="2494" spans="1:5" ht="30">
      <c r="A2494" s="135" t="s">
        <v>4831</v>
      </c>
      <c r="B2494" s="145" t="s">
        <v>4832</v>
      </c>
      <c r="C2494" s="150" t="s">
        <v>42</v>
      </c>
      <c r="D2494" s="172">
        <v>30.000093460083008</v>
      </c>
      <c r="E2494" s="183">
        <v>30.000093460083008</v>
      </c>
    </row>
    <row r="2495" spans="1:5" ht="30">
      <c r="A2495" s="135" t="s">
        <v>4833</v>
      </c>
      <c r="B2495" s="145" t="s">
        <v>4834</v>
      </c>
      <c r="C2495" s="150" t="s">
        <v>20</v>
      </c>
      <c r="D2495" s="177">
        <v>374.1790771484375</v>
      </c>
      <c r="E2495" s="188">
        <v>374.17758178710937</v>
      </c>
    </row>
    <row r="2496" spans="1:5" ht="30">
      <c r="A2496" s="135" t="s">
        <v>4835</v>
      </c>
      <c r="B2496" s="145" t="s">
        <v>4836</v>
      </c>
      <c r="C2496" s="150" t="s">
        <v>20</v>
      </c>
      <c r="D2496" s="174">
        <v>0</v>
      </c>
      <c r="E2496" s="185">
        <v>0</v>
      </c>
    </row>
    <row r="2497" spans="1:5" ht="30">
      <c r="A2497" s="135" t="s">
        <v>4837</v>
      </c>
      <c r="B2497" s="145" t="s">
        <v>4838</v>
      </c>
      <c r="C2497" s="150" t="s">
        <v>368</v>
      </c>
      <c r="D2497" s="174">
        <v>0</v>
      </c>
      <c r="E2497" s="185">
        <v>0</v>
      </c>
    </row>
    <row r="2498" spans="1:5" ht="30">
      <c r="A2498" s="135" t="s">
        <v>4839</v>
      </c>
      <c r="B2498" s="145" t="s">
        <v>4840</v>
      </c>
      <c r="C2498" s="150" t="s">
        <v>45</v>
      </c>
      <c r="D2498" s="172">
        <v>74.999542236328125</v>
      </c>
      <c r="E2498" s="183">
        <v>74.988853454589844</v>
      </c>
    </row>
    <row r="2499" spans="1:5" ht="30">
      <c r="A2499" s="135" t="s">
        <v>4841</v>
      </c>
      <c r="B2499" s="145" t="s">
        <v>4842</v>
      </c>
      <c r="C2499" s="150" t="s">
        <v>373</v>
      </c>
      <c r="D2499" s="178">
        <v>0.21745486557483673</v>
      </c>
      <c r="E2499" s="189">
        <v>0.21745069324970245</v>
      </c>
    </row>
    <row r="2500" spans="1:5" ht="30">
      <c r="A2500" s="135" t="s">
        <v>4843</v>
      </c>
      <c r="B2500" s="145" t="s">
        <v>4844</v>
      </c>
      <c r="C2500" s="150" t="s">
        <v>368</v>
      </c>
      <c r="D2500" s="171">
        <v>5.125032901763916</v>
      </c>
      <c r="E2500" s="182">
        <v>5.1250205039978027</v>
      </c>
    </row>
    <row r="2501" spans="1:5" ht="30">
      <c r="A2501" s="135" t="s">
        <v>4845</v>
      </c>
      <c r="B2501" s="145" t="s">
        <v>4846</v>
      </c>
      <c r="C2501" s="150" t="s">
        <v>4736</v>
      </c>
      <c r="D2501" s="172">
        <v>28.622810363769531</v>
      </c>
      <c r="E2501" s="183">
        <v>28.622859954833984</v>
      </c>
    </row>
    <row r="2502" spans="1:5" ht="30">
      <c r="A2502" s="135" t="s">
        <v>4847</v>
      </c>
      <c r="B2502" s="145" t="s">
        <v>4848</v>
      </c>
      <c r="C2502" s="150" t="s">
        <v>20</v>
      </c>
      <c r="D2502" s="178">
        <v>0.16886508464813232</v>
      </c>
      <c r="E2502" s="189">
        <v>0.1688648909330368</v>
      </c>
    </row>
    <row r="2503" spans="1:5" ht="30">
      <c r="A2503" s="135" t="s">
        <v>4849</v>
      </c>
      <c r="B2503" s="145" t="s">
        <v>4850</v>
      </c>
      <c r="C2503" s="150" t="s">
        <v>136</v>
      </c>
      <c r="D2503" s="172">
        <v>90.409164428710938</v>
      </c>
      <c r="E2503" s="183">
        <v>90.408622741699219</v>
      </c>
    </row>
    <row r="2504" spans="1:5" ht="30">
      <c r="A2504" s="135" t="s">
        <v>4851</v>
      </c>
      <c r="B2504" s="145" t="s">
        <v>4852</v>
      </c>
      <c r="C2504" s="150" t="s">
        <v>4743</v>
      </c>
      <c r="D2504" s="171">
        <v>1.1496478319168091</v>
      </c>
      <c r="E2504" s="182">
        <v>1.1496500968933105</v>
      </c>
    </row>
    <row r="2505" spans="1:5" ht="30">
      <c r="A2505" s="135" t="s">
        <v>4853</v>
      </c>
      <c r="B2505" s="145" t="s">
        <v>4854</v>
      </c>
      <c r="C2505" s="150" t="s">
        <v>45</v>
      </c>
      <c r="D2505" s="172">
        <v>75.626548767089844</v>
      </c>
      <c r="E2505" s="183">
        <v>75.62689208984375</v>
      </c>
    </row>
    <row r="2506" spans="1:5" ht="30">
      <c r="A2506" s="135" t="s">
        <v>4855</v>
      </c>
      <c r="B2506" s="145" t="s">
        <v>4856</v>
      </c>
      <c r="C2506" s="150" t="s">
        <v>45</v>
      </c>
      <c r="D2506" s="172">
        <v>20.291248321533203</v>
      </c>
      <c r="E2506" s="183">
        <v>20.291341781616211</v>
      </c>
    </row>
    <row r="2507" spans="1:5" ht="30">
      <c r="A2507" s="135" t="s">
        <v>4857</v>
      </c>
      <c r="B2507" s="145" t="s">
        <v>4858</v>
      </c>
      <c r="C2507" s="150" t="s">
        <v>45</v>
      </c>
      <c r="D2507" s="178">
        <v>2.9350889846682549E-2</v>
      </c>
      <c r="E2507" s="189">
        <v>2.9351025819778442E-2</v>
      </c>
    </row>
    <row r="2508" spans="1:5" ht="30">
      <c r="A2508" s="135" t="s">
        <v>4859</v>
      </c>
      <c r="B2508" s="145" t="s">
        <v>4860</v>
      </c>
      <c r="C2508" s="150" t="s">
        <v>45</v>
      </c>
      <c r="D2508" s="171">
        <v>3.1420629024505615</v>
      </c>
      <c r="E2508" s="182">
        <v>3.1416149139404297</v>
      </c>
    </row>
    <row r="2509" spans="1:5" ht="45">
      <c r="A2509" s="135" t="s">
        <v>4861</v>
      </c>
      <c r="B2509" s="145" t="s">
        <v>4862</v>
      </c>
      <c r="C2509" s="150" t="s">
        <v>45</v>
      </c>
      <c r="D2509" s="174">
        <v>0</v>
      </c>
      <c r="E2509" s="185">
        <v>0</v>
      </c>
    </row>
    <row r="2510" spans="1:5" ht="30">
      <c r="A2510" s="135" t="s">
        <v>4863</v>
      </c>
      <c r="B2510" s="145" t="s">
        <v>4864</v>
      </c>
      <c r="C2510" s="150" t="s">
        <v>45</v>
      </c>
      <c r="D2510" s="178">
        <v>0.91079491376876831</v>
      </c>
      <c r="E2510" s="189">
        <v>0.91079908609390259</v>
      </c>
    </row>
    <row r="2511" spans="1:5" ht="30">
      <c r="A2511" s="135" t="s">
        <v>4865</v>
      </c>
      <c r="B2511" s="145" t="s">
        <v>4866</v>
      </c>
      <c r="C2511" s="150" t="s">
        <v>45</v>
      </c>
      <c r="D2511" s="174">
        <v>0</v>
      </c>
      <c r="E2511" s="185">
        <v>0</v>
      </c>
    </row>
    <row r="2512" spans="1:5" ht="30">
      <c r="A2512" s="135" t="s">
        <v>4867</v>
      </c>
      <c r="B2512" s="145" t="s">
        <v>4868</v>
      </c>
      <c r="C2512" s="150" t="s">
        <v>2513</v>
      </c>
      <c r="D2512" s="174">
        <v>0</v>
      </c>
      <c r="E2512" s="185">
        <v>0</v>
      </c>
    </row>
    <row r="2513" spans="1:5" ht="30">
      <c r="A2513" s="135" t="s">
        <v>4869</v>
      </c>
      <c r="B2513" s="145" t="s">
        <v>4870</v>
      </c>
      <c r="C2513" s="150" t="s">
        <v>2504</v>
      </c>
      <c r="D2513" s="174">
        <v>0</v>
      </c>
      <c r="E2513" s="185">
        <v>0</v>
      </c>
    </row>
    <row r="2514" spans="1:5" ht="30">
      <c r="A2514" s="135" t="s">
        <v>4871</v>
      </c>
      <c r="B2514" s="145" t="s">
        <v>4872</v>
      </c>
      <c r="C2514" s="150" t="s">
        <v>2504</v>
      </c>
      <c r="D2514" s="174">
        <v>0</v>
      </c>
      <c r="E2514" s="185">
        <v>0</v>
      </c>
    </row>
    <row r="2515" spans="1:5" ht="30">
      <c r="A2515" s="135" t="s">
        <v>4873</v>
      </c>
      <c r="B2515" s="145" t="s">
        <v>4874</v>
      </c>
      <c r="C2515" s="150" t="s">
        <v>2504</v>
      </c>
      <c r="D2515" s="174">
        <v>0</v>
      </c>
      <c r="E2515" s="185">
        <v>0</v>
      </c>
    </row>
    <row r="2516" spans="1:5" ht="30">
      <c r="A2516" s="135" t="s">
        <v>4875</v>
      </c>
      <c r="B2516" s="145" t="s">
        <v>4876</v>
      </c>
      <c r="C2516" s="150" t="s">
        <v>2504</v>
      </c>
      <c r="D2516" s="174">
        <v>0</v>
      </c>
      <c r="E2516" s="185">
        <v>0</v>
      </c>
    </row>
    <row r="2517" spans="1:5" ht="30">
      <c r="A2517" s="135" t="s">
        <v>4877</v>
      </c>
      <c r="B2517" s="145" t="s">
        <v>4878</v>
      </c>
      <c r="C2517" s="150" t="s">
        <v>2504</v>
      </c>
      <c r="D2517" s="174">
        <v>0</v>
      </c>
      <c r="E2517" s="185">
        <v>0</v>
      </c>
    </row>
    <row r="2518" spans="1:5" ht="30">
      <c r="A2518" s="135" t="s">
        <v>4879</v>
      </c>
      <c r="B2518" s="145" t="s">
        <v>4880</v>
      </c>
      <c r="C2518" s="150" t="s">
        <v>45</v>
      </c>
      <c r="D2518" s="172">
        <v>20.949493408203125</v>
      </c>
      <c r="E2518" s="183">
        <v>20.949495315551758</v>
      </c>
    </row>
    <row r="2519" spans="1:5" ht="30">
      <c r="A2519" s="135" t="s">
        <v>4881</v>
      </c>
      <c r="B2519" s="145" t="s">
        <v>4882</v>
      </c>
      <c r="C2519" s="150" t="s">
        <v>4774</v>
      </c>
      <c r="D2519" s="173">
        <v>293025.0625</v>
      </c>
      <c r="E2519" s="184">
        <v>293023.375</v>
      </c>
    </row>
    <row r="2520" spans="1:5" ht="60">
      <c r="A2520" s="135" t="s">
        <v>4883</v>
      </c>
      <c r="B2520" s="145" t="s">
        <v>4884</v>
      </c>
      <c r="C2520" s="150" t="s">
        <v>50</v>
      </c>
      <c r="D2520" s="171">
        <v>1.0117897987365723</v>
      </c>
      <c r="E2520" s="182">
        <v>1.0117900371551514</v>
      </c>
    </row>
    <row r="2521" spans="1:5" ht="75">
      <c r="A2521" s="135" t="s">
        <v>4885</v>
      </c>
      <c r="B2521" s="145" t="s">
        <v>4886</v>
      </c>
      <c r="C2521" s="150" t="s">
        <v>42</v>
      </c>
      <c r="D2521" s="176">
        <v>1077.0999755859375</v>
      </c>
      <c r="E2521" s="187">
        <v>1077.0999755859375</v>
      </c>
    </row>
    <row r="2522" spans="1:5" ht="60">
      <c r="A2522" s="135" t="s">
        <v>4887</v>
      </c>
      <c r="B2522" s="145" t="s">
        <v>4888</v>
      </c>
      <c r="C2522" s="150" t="s">
        <v>20</v>
      </c>
      <c r="D2522" s="176">
        <v>1494.0672607421875</v>
      </c>
      <c r="E2522" s="187">
        <v>1494.05712890625</v>
      </c>
    </row>
    <row r="2523" spans="1:5" ht="60">
      <c r="A2523" s="135" t="s">
        <v>4889</v>
      </c>
      <c r="B2523" s="145" t="s">
        <v>4890</v>
      </c>
      <c r="C2523" s="150" t="s">
        <v>20</v>
      </c>
      <c r="D2523" s="171">
        <v>8.9523487091064453</v>
      </c>
      <c r="E2523" s="182">
        <v>8.9523172378540039</v>
      </c>
    </row>
    <row r="2524" spans="1:5" ht="75">
      <c r="A2524" s="135" t="s">
        <v>4891</v>
      </c>
      <c r="B2524" s="145" t="s">
        <v>4892</v>
      </c>
      <c r="C2524" s="150" t="s">
        <v>368</v>
      </c>
      <c r="D2524" s="176">
        <v>1181.79248046875</v>
      </c>
      <c r="E2524" s="187">
        <v>1181.79248046875</v>
      </c>
    </row>
    <row r="2525" spans="1:5" ht="75">
      <c r="A2525" s="135" t="s">
        <v>4893</v>
      </c>
      <c r="B2525" s="145" t="s">
        <v>4894</v>
      </c>
      <c r="C2525" s="150" t="s">
        <v>45</v>
      </c>
      <c r="D2525" s="174">
        <v>0</v>
      </c>
      <c r="E2525" s="185">
        <v>0</v>
      </c>
    </row>
    <row r="2526" spans="1:5" ht="60">
      <c r="A2526" s="135" t="s">
        <v>4895</v>
      </c>
      <c r="B2526" s="145" t="s">
        <v>4896</v>
      </c>
      <c r="C2526" s="150" t="s">
        <v>373</v>
      </c>
      <c r="D2526" s="171">
        <v>2.0681452751159668</v>
      </c>
      <c r="E2526" s="182">
        <v>2.0681402683258057</v>
      </c>
    </row>
    <row r="2527" spans="1:5" ht="60">
      <c r="A2527" s="135" t="s">
        <v>4897</v>
      </c>
      <c r="B2527" s="145" t="s">
        <v>4898</v>
      </c>
      <c r="C2527" s="150" t="s">
        <v>368</v>
      </c>
      <c r="D2527" s="176">
        <v>1284.427734375</v>
      </c>
      <c r="E2527" s="187">
        <v>1284.4251708984375</v>
      </c>
    </row>
    <row r="2528" spans="1:5" ht="75">
      <c r="A2528" s="135" t="s">
        <v>4899</v>
      </c>
      <c r="B2528" s="145" t="s">
        <v>4900</v>
      </c>
      <c r="C2528" s="150" t="s">
        <v>4736</v>
      </c>
      <c r="D2528" s="172">
        <v>28.906415939331055</v>
      </c>
      <c r="E2528" s="183">
        <v>28.906459808349609</v>
      </c>
    </row>
    <row r="2529" spans="1:5" ht="75">
      <c r="A2529" s="135" t="s">
        <v>4901</v>
      </c>
      <c r="B2529" s="145" t="s">
        <v>4902</v>
      </c>
      <c r="C2529" s="150" t="s">
        <v>20</v>
      </c>
      <c r="D2529" s="177">
        <v>310.0782470703125</v>
      </c>
      <c r="E2529" s="188">
        <v>310.076904296875</v>
      </c>
    </row>
    <row r="2530" spans="1:5" ht="60">
      <c r="A2530" s="135" t="s">
        <v>4903</v>
      </c>
      <c r="B2530" s="145" t="s">
        <v>4904</v>
      </c>
      <c r="C2530" s="150" t="s">
        <v>136</v>
      </c>
      <c r="D2530" s="176">
        <v>1593.1072998046875</v>
      </c>
      <c r="E2530" s="187">
        <v>1593.0936279296875</v>
      </c>
    </row>
    <row r="2531" spans="1:5" ht="60">
      <c r="A2531" s="135" t="s">
        <v>4905</v>
      </c>
      <c r="B2531" s="145" t="s">
        <v>4906</v>
      </c>
      <c r="C2531" s="150" t="s">
        <v>4743</v>
      </c>
      <c r="D2531" s="178">
        <v>0.26050910353660583</v>
      </c>
      <c r="E2531" s="189">
        <v>0.26050958037376404</v>
      </c>
    </row>
    <row r="2532" spans="1:5" ht="75">
      <c r="A2532" s="135" t="s">
        <v>4907</v>
      </c>
      <c r="B2532" s="145" t="s">
        <v>4908</v>
      </c>
      <c r="C2532" s="150" t="s">
        <v>45</v>
      </c>
      <c r="D2532" s="172">
        <v>67.341934204101563</v>
      </c>
      <c r="E2532" s="183">
        <v>67.342216491699219</v>
      </c>
    </row>
    <row r="2533" spans="1:5" ht="75">
      <c r="A2533" s="135" t="s">
        <v>4909</v>
      </c>
      <c r="B2533" s="145" t="s">
        <v>4910</v>
      </c>
      <c r="C2533" s="150" t="s">
        <v>45</v>
      </c>
      <c r="D2533" s="171">
        <v>3.0076761245727539</v>
      </c>
      <c r="E2533" s="182">
        <v>3.0076882839202881</v>
      </c>
    </row>
    <row r="2534" spans="1:5" ht="75">
      <c r="A2534" s="135" t="s">
        <v>4911</v>
      </c>
      <c r="B2534" s="145" t="s">
        <v>4912</v>
      </c>
      <c r="C2534" s="150" t="s">
        <v>45</v>
      </c>
      <c r="D2534" s="172">
        <v>13.631510734558105</v>
      </c>
      <c r="E2534" s="183">
        <v>13.631567001342773</v>
      </c>
    </row>
    <row r="2535" spans="1:5" ht="75">
      <c r="A2535" s="135" t="s">
        <v>4913</v>
      </c>
      <c r="B2535" s="145" t="s">
        <v>4914</v>
      </c>
      <c r="C2535" s="150" t="s">
        <v>45</v>
      </c>
      <c r="D2535" s="172">
        <v>15.175684928894043</v>
      </c>
      <c r="E2535" s="183">
        <v>15.175336837768555</v>
      </c>
    </row>
    <row r="2536" spans="1:5" ht="75">
      <c r="A2536" s="135" t="s">
        <v>4915</v>
      </c>
      <c r="B2536" s="145" t="s">
        <v>4916</v>
      </c>
      <c r="C2536" s="150" t="s">
        <v>45</v>
      </c>
      <c r="D2536" s="174">
        <v>0</v>
      </c>
      <c r="E2536" s="185">
        <v>0</v>
      </c>
    </row>
    <row r="2537" spans="1:5" ht="75">
      <c r="A2537" s="135" t="s">
        <v>4917</v>
      </c>
      <c r="B2537" s="145" t="s">
        <v>4918</v>
      </c>
      <c r="C2537" s="150" t="s">
        <v>45</v>
      </c>
      <c r="D2537" s="178">
        <v>0.81001687049865723</v>
      </c>
      <c r="E2537" s="189">
        <v>0.81002014875411987</v>
      </c>
    </row>
    <row r="2538" spans="1:5" ht="75">
      <c r="A2538" s="135" t="s">
        <v>4919</v>
      </c>
      <c r="B2538" s="145" t="s">
        <v>4920</v>
      </c>
      <c r="C2538" s="150" t="s">
        <v>45</v>
      </c>
      <c r="D2538" s="178">
        <v>3.3172760158777237E-2</v>
      </c>
      <c r="E2538" s="189">
        <v>3.317289799451828E-2</v>
      </c>
    </row>
    <row r="2539" spans="1:5" ht="75">
      <c r="A2539" s="135" t="s">
        <v>4921</v>
      </c>
      <c r="B2539" s="145" t="s">
        <v>4922</v>
      </c>
      <c r="C2539" s="150" t="s">
        <v>2513</v>
      </c>
      <c r="D2539" s="171">
        <v>1.6586378812789917</v>
      </c>
      <c r="E2539" s="182">
        <v>1.6586449146270752</v>
      </c>
    </row>
    <row r="2540" spans="1:5" ht="75">
      <c r="A2540" s="135" t="s">
        <v>4923</v>
      </c>
      <c r="B2540" s="145" t="s">
        <v>4924</v>
      </c>
      <c r="C2540" s="150" t="s">
        <v>2504</v>
      </c>
      <c r="D2540" s="174">
        <v>0</v>
      </c>
      <c r="E2540" s="185">
        <v>0</v>
      </c>
    </row>
    <row r="2541" spans="1:5" ht="75">
      <c r="A2541" s="135" t="s">
        <v>4925</v>
      </c>
      <c r="B2541" s="145" t="s">
        <v>4926</v>
      </c>
      <c r="C2541" s="150" t="s">
        <v>2504</v>
      </c>
      <c r="D2541" s="174">
        <v>0</v>
      </c>
      <c r="E2541" s="185">
        <v>0</v>
      </c>
    </row>
    <row r="2542" spans="1:5" ht="75">
      <c r="A2542" s="135" t="s">
        <v>4927</v>
      </c>
      <c r="B2542" s="145" t="s">
        <v>4928</v>
      </c>
      <c r="C2542" s="150" t="s">
        <v>2504</v>
      </c>
      <c r="D2542" s="174">
        <v>0</v>
      </c>
      <c r="E2542" s="185">
        <v>0</v>
      </c>
    </row>
    <row r="2543" spans="1:5" ht="75">
      <c r="A2543" s="135" t="s">
        <v>4929</v>
      </c>
      <c r="B2543" s="145" t="s">
        <v>4930</v>
      </c>
      <c r="C2543" s="150" t="s">
        <v>2504</v>
      </c>
      <c r="D2543" s="174">
        <v>0</v>
      </c>
      <c r="E2543" s="185">
        <v>0</v>
      </c>
    </row>
    <row r="2544" spans="1:5" ht="75">
      <c r="A2544" s="135" t="s">
        <v>4931</v>
      </c>
      <c r="B2544" s="145" t="s">
        <v>4932</v>
      </c>
      <c r="C2544" s="150" t="s">
        <v>2504</v>
      </c>
      <c r="D2544" s="174">
        <v>0</v>
      </c>
      <c r="E2544" s="185">
        <v>0</v>
      </c>
    </row>
    <row r="2545" spans="1:5" ht="60">
      <c r="A2545" s="135" t="s">
        <v>4933</v>
      </c>
      <c r="B2545" s="145" t="s">
        <v>4934</v>
      </c>
      <c r="C2545" s="150" t="s">
        <v>45</v>
      </c>
      <c r="D2545" s="171">
        <v>3.545771598815918</v>
      </c>
      <c r="E2545" s="182">
        <v>3.5457711219787598</v>
      </c>
    </row>
    <row r="2546" spans="1:5" ht="75">
      <c r="A2546" s="135" t="s">
        <v>4935</v>
      </c>
      <c r="B2546" s="145" t="s">
        <v>4936</v>
      </c>
      <c r="C2546" s="150" t="s">
        <v>4774</v>
      </c>
      <c r="D2546" s="173">
        <v>1158546.5</v>
      </c>
      <c r="E2546" s="184">
        <v>1158536.75</v>
      </c>
    </row>
    <row r="2547" spans="1:5" ht="60">
      <c r="A2547" s="135" t="s">
        <v>4937</v>
      </c>
      <c r="B2547" s="145" t="s">
        <v>4938</v>
      </c>
      <c r="C2547" s="150" t="s">
        <v>50</v>
      </c>
      <c r="D2547" s="178">
        <v>0.99932682514190674</v>
      </c>
      <c r="E2547" s="189">
        <v>0.99932694435119629</v>
      </c>
    </row>
    <row r="2548" spans="1:5" ht="60">
      <c r="A2548" s="135" t="s">
        <v>4939</v>
      </c>
      <c r="B2548" s="145" t="s">
        <v>4940</v>
      </c>
      <c r="C2548" s="150" t="s">
        <v>42</v>
      </c>
      <c r="D2548" s="177">
        <v>709.06787109375</v>
      </c>
      <c r="E2548" s="188">
        <v>709.064453125</v>
      </c>
    </row>
    <row r="2549" spans="1:5" ht="60">
      <c r="A2549" s="135" t="s">
        <v>4941</v>
      </c>
      <c r="B2549" s="145" t="s">
        <v>4942</v>
      </c>
      <c r="C2549" s="150" t="s">
        <v>20</v>
      </c>
      <c r="D2549" s="176">
        <v>1494.0672607421875</v>
      </c>
      <c r="E2549" s="187">
        <v>1494.05712890625</v>
      </c>
    </row>
    <row r="2550" spans="1:5" ht="60">
      <c r="A2550" s="135" t="s">
        <v>4943</v>
      </c>
      <c r="B2550" s="145" t="s">
        <v>4944</v>
      </c>
      <c r="C2550" s="150" t="s">
        <v>20</v>
      </c>
      <c r="D2550" s="171">
        <v>8.9523487091064453</v>
      </c>
      <c r="E2550" s="182">
        <v>8.9523172378540039</v>
      </c>
    </row>
    <row r="2551" spans="1:5" ht="60">
      <c r="A2551" s="135" t="s">
        <v>4945</v>
      </c>
      <c r="B2551" s="145" t="s">
        <v>4946</v>
      </c>
      <c r="C2551" s="150" t="s">
        <v>368</v>
      </c>
      <c r="D2551" s="177">
        <v>742.620361328125</v>
      </c>
      <c r="E2551" s="188">
        <v>742.61602783203125</v>
      </c>
    </row>
    <row r="2552" spans="1:5" ht="60">
      <c r="A2552" s="135" t="s">
        <v>4947</v>
      </c>
      <c r="B2552" s="145" t="s">
        <v>4948</v>
      </c>
      <c r="C2552" s="150" t="s">
        <v>45</v>
      </c>
      <c r="D2552" s="174">
        <v>0</v>
      </c>
      <c r="E2552" s="185">
        <v>0</v>
      </c>
    </row>
    <row r="2553" spans="1:5" ht="60">
      <c r="A2553" s="135" t="s">
        <v>4949</v>
      </c>
      <c r="B2553" s="145" t="s">
        <v>4950</v>
      </c>
      <c r="C2553" s="150" t="s">
        <v>373</v>
      </c>
      <c r="D2553" s="171">
        <v>1.6535786390304565</v>
      </c>
      <c r="E2553" s="182">
        <v>1.6535700559616089</v>
      </c>
    </row>
    <row r="2554" spans="1:5" ht="60">
      <c r="A2554" s="135" t="s">
        <v>4951</v>
      </c>
      <c r="B2554" s="145" t="s">
        <v>4952</v>
      </c>
      <c r="C2554" s="150" t="s">
        <v>368</v>
      </c>
      <c r="D2554" s="177">
        <v>800.07940673828125</v>
      </c>
      <c r="E2554" s="188">
        <v>800.07342529296875</v>
      </c>
    </row>
    <row r="2555" spans="1:5" ht="60">
      <c r="A2555" s="135" t="s">
        <v>4953</v>
      </c>
      <c r="B2555" s="145" t="s">
        <v>4954</v>
      </c>
      <c r="C2555" s="150" t="s">
        <v>4736</v>
      </c>
      <c r="D2555" s="172">
        <v>28.906415939331055</v>
      </c>
      <c r="E2555" s="183">
        <v>28.906459808349609</v>
      </c>
    </row>
    <row r="2556" spans="1:5" ht="60">
      <c r="A2556" s="135" t="s">
        <v>4955</v>
      </c>
      <c r="B2556" s="145" t="s">
        <v>4956</v>
      </c>
      <c r="C2556" s="150" t="s">
        <v>20</v>
      </c>
      <c r="D2556" s="177">
        <v>310.0782470703125</v>
      </c>
      <c r="E2556" s="188">
        <v>310.076904296875</v>
      </c>
    </row>
    <row r="2557" spans="1:5" ht="60">
      <c r="A2557" s="135" t="s">
        <v>4957</v>
      </c>
      <c r="B2557" s="145" t="s">
        <v>4958</v>
      </c>
      <c r="C2557" s="150" t="s">
        <v>136</v>
      </c>
      <c r="D2557" s="176">
        <v>1173.3333740234375</v>
      </c>
      <c r="E2557" s="187">
        <v>1173.3192138671875</v>
      </c>
    </row>
    <row r="2558" spans="1:5" ht="60">
      <c r="A2558" s="135" t="s">
        <v>4959</v>
      </c>
      <c r="B2558" s="145" t="s">
        <v>4960</v>
      </c>
      <c r="C2558" s="150" t="s">
        <v>4743</v>
      </c>
      <c r="D2558" s="178">
        <v>0.35370931029319763</v>
      </c>
      <c r="E2558" s="189">
        <v>0.35371115803718567</v>
      </c>
    </row>
    <row r="2559" spans="1:5" ht="60">
      <c r="A2559" s="135" t="s">
        <v>4961</v>
      </c>
      <c r="B2559" s="145" t="s">
        <v>4962</v>
      </c>
      <c r="C2559" s="150" t="s">
        <v>45</v>
      </c>
      <c r="D2559" s="172">
        <v>67.341934204101563</v>
      </c>
      <c r="E2559" s="183">
        <v>67.342216491699219</v>
      </c>
    </row>
    <row r="2560" spans="1:5" ht="60">
      <c r="A2560" s="135" t="s">
        <v>4963</v>
      </c>
      <c r="B2560" s="145" t="s">
        <v>4964</v>
      </c>
      <c r="C2560" s="150" t="s">
        <v>45</v>
      </c>
      <c r="D2560" s="171">
        <v>3.0076761245727539</v>
      </c>
      <c r="E2560" s="182">
        <v>3.0076882839202881</v>
      </c>
    </row>
    <row r="2561" spans="1:5" ht="60">
      <c r="A2561" s="135" t="s">
        <v>4965</v>
      </c>
      <c r="B2561" s="145" t="s">
        <v>4966</v>
      </c>
      <c r="C2561" s="150" t="s">
        <v>45</v>
      </c>
      <c r="D2561" s="172">
        <v>13.631510734558105</v>
      </c>
      <c r="E2561" s="183">
        <v>13.631567001342773</v>
      </c>
    </row>
    <row r="2562" spans="1:5" ht="60">
      <c r="A2562" s="135" t="s">
        <v>4967</v>
      </c>
      <c r="B2562" s="145" t="s">
        <v>4968</v>
      </c>
      <c r="C2562" s="150" t="s">
        <v>45</v>
      </c>
      <c r="D2562" s="172">
        <v>15.175684928894043</v>
      </c>
      <c r="E2562" s="183">
        <v>15.175336837768555</v>
      </c>
    </row>
    <row r="2563" spans="1:5" ht="75">
      <c r="A2563" s="135" t="s">
        <v>4969</v>
      </c>
      <c r="B2563" s="145" t="s">
        <v>4970</v>
      </c>
      <c r="C2563" s="150" t="s">
        <v>45</v>
      </c>
      <c r="D2563" s="174">
        <v>0</v>
      </c>
      <c r="E2563" s="185">
        <v>0</v>
      </c>
    </row>
    <row r="2564" spans="1:5" ht="60">
      <c r="A2564" s="135" t="s">
        <v>4971</v>
      </c>
      <c r="B2564" s="145" t="s">
        <v>4972</v>
      </c>
      <c r="C2564" s="150" t="s">
        <v>45</v>
      </c>
      <c r="D2564" s="178">
        <v>0.81001687049865723</v>
      </c>
      <c r="E2564" s="189">
        <v>0.81002014875411987</v>
      </c>
    </row>
    <row r="2565" spans="1:5" ht="60">
      <c r="A2565" s="135" t="s">
        <v>4973</v>
      </c>
      <c r="B2565" s="145" t="s">
        <v>4974</v>
      </c>
      <c r="C2565" s="150" t="s">
        <v>45</v>
      </c>
      <c r="D2565" s="178">
        <v>3.3172760158777237E-2</v>
      </c>
      <c r="E2565" s="189">
        <v>3.317289799451828E-2</v>
      </c>
    </row>
    <row r="2566" spans="1:5" ht="60">
      <c r="A2566" s="135" t="s">
        <v>4975</v>
      </c>
      <c r="B2566" s="145" t="s">
        <v>4976</v>
      </c>
      <c r="C2566" s="150" t="s">
        <v>2513</v>
      </c>
      <c r="D2566" s="171">
        <v>1.6586378812789917</v>
      </c>
      <c r="E2566" s="182">
        <v>1.6586449146270752</v>
      </c>
    </row>
    <row r="2567" spans="1:5" ht="60">
      <c r="A2567" s="135" t="s">
        <v>4977</v>
      </c>
      <c r="B2567" s="145" t="s">
        <v>4978</v>
      </c>
      <c r="C2567" s="150" t="s">
        <v>2504</v>
      </c>
      <c r="D2567" s="174">
        <v>0</v>
      </c>
      <c r="E2567" s="185">
        <v>0</v>
      </c>
    </row>
    <row r="2568" spans="1:5" ht="60">
      <c r="A2568" s="135" t="s">
        <v>4979</v>
      </c>
      <c r="B2568" s="145" t="s">
        <v>4980</v>
      </c>
      <c r="C2568" s="150" t="s">
        <v>2504</v>
      </c>
      <c r="D2568" s="174">
        <v>0</v>
      </c>
      <c r="E2568" s="185">
        <v>0</v>
      </c>
    </row>
    <row r="2569" spans="1:5" ht="60">
      <c r="A2569" s="135" t="s">
        <v>4981</v>
      </c>
      <c r="B2569" s="145" t="s">
        <v>4982</v>
      </c>
      <c r="C2569" s="150" t="s">
        <v>2504</v>
      </c>
      <c r="D2569" s="174">
        <v>0</v>
      </c>
      <c r="E2569" s="185">
        <v>0</v>
      </c>
    </row>
    <row r="2570" spans="1:5" ht="60">
      <c r="A2570" s="135" t="s">
        <v>4983</v>
      </c>
      <c r="B2570" s="145" t="s">
        <v>4984</v>
      </c>
      <c r="C2570" s="150" t="s">
        <v>2504</v>
      </c>
      <c r="D2570" s="174">
        <v>0</v>
      </c>
      <c r="E2570" s="185">
        <v>0</v>
      </c>
    </row>
    <row r="2571" spans="1:5" ht="60">
      <c r="A2571" s="135" t="s">
        <v>4985</v>
      </c>
      <c r="B2571" s="145" t="s">
        <v>4986</v>
      </c>
      <c r="C2571" s="150" t="s">
        <v>2504</v>
      </c>
      <c r="D2571" s="174">
        <v>0</v>
      </c>
      <c r="E2571" s="185">
        <v>0</v>
      </c>
    </row>
    <row r="2572" spans="1:5" ht="60">
      <c r="A2572" s="135" t="s">
        <v>4987</v>
      </c>
      <c r="B2572" s="145" t="s">
        <v>4988</v>
      </c>
      <c r="C2572" s="150" t="s">
        <v>45</v>
      </c>
      <c r="D2572" s="171">
        <v>3.545771598815918</v>
      </c>
      <c r="E2572" s="182">
        <v>3.5457711219787598</v>
      </c>
    </row>
    <row r="2573" spans="1:5" ht="60">
      <c r="A2573" s="135" t="s">
        <v>4989</v>
      </c>
      <c r="B2573" s="145" t="s">
        <v>4990</v>
      </c>
      <c r="C2573" s="150" t="s">
        <v>4774</v>
      </c>
      <c r="D2573" s="173">
        <v>1158546.5</v>
      </c>
      <c r="E2573" s="184">
        <v>1158536.75</v>
      </c>
    </row>
    <row r="2574" spans="1:5" ht="60">
      <c r="A2574" s="135" t="s">
        <v>4991</v>
      </c>
      <c r="B2574" s="145" t="s">
        <v>4992</v>
      </c>
      <c r="C2574" s="150" t="s">
        <v>50</v>
      </c>
      <c r="D2574" s="178">
        <v>0.9968341588973999</v>
      </c>
      <c r="E2574" s="189">
        <v>0.996834397315979</v>
      </c>
    </row>
    <row r="2575" spans="1:5" ht="60">
      <c r="A2575" s="135" t="s">
        <v>4993</v>
      </c>
      <c r="B2575" s="145" t="s">
        <v>4994</v>
      </c>
      <c r="C2575" s="150" t="s">
        <v>42</v>
      </c>
      <c r="D2575" s="177">
        <v>526.39013671875</v>
      </c>
      <c r="E2575" s="188">
        <v>526.384765625</v>
      </c>
    </row>
    <row r="2576" spans="1:5" ht="60">
      <c r="A2576" s="135" t="s">
        <v>4995</v>
      </c>
      <c r="B2576" s="145" t="s">
        <v>4996</v>
      </c>
      <c r="C2576" s="150" t="s">
        <v>20</v>
      </c>
      <c r="D2576" s="176">
        <v>1494.0672607421875</v>
      </c>
      <c r="E2576" s="187">
        <v>1494.05712890625</v>
      </c>
    </row>
    <row r="2577" spans="1:5" ht="60">
      <c r="A2577" s="135" t="s">
        <v>4997</v>
      </c>
      <c r="B2577" s="145" t="s">
        <v>4998</v>
      </c>
      <c r="C2577" s="150" t="s">
        <v>20</v>
      </c>
      <c r="D2577" s="171">
        <v>8.9523487091064453</v>
      </c>
      <c r="E2577" s="182">
        <v>8.9523172378540039</v>
      </c>
    </row>
    <row r="2578" spans="1:5" ht="60">
      <c r="A2578" s="135" t="s">
        <v>4999</v>
      </c>
      <c r="B2578" s="145" t="s">
        <v>5000</v>
      </c>
      <c r="C2578" s="150" t="s">
        <v>368</v>
      </c>
      <c r="D2578" s="177">
        <v>515.479248046875</v>
      </c>
      <c r="E2578" s="188">
        <v>515.47265625</v>
      </c>
    </row>
    <row r="2579" spans="1:5" ht="60">
      <c r="A2579" s="135" t="s">
        <v>5001</v>
      </c>
      <c r="B2579" s="145" t="s">
        <v>5002</v>
      </c>
      <c r="C2579" s="150" t="s">
        <v>45</v>
      </c>
      <c r="D2579" s="174">
        <v>0</v>
      </c>
      <c r="E2579" s="185">
        <v>0</v>
      </c>
    </row>
    <row r="2580" spans="1:5" ht="60">
      <c r="A2580" s="135" t="s">
        <v>5003</v>
      </c>
      <c r="B2580" s="145" t="s">
        <v>5004</v>
      </c>
      <c r="C2580" s="150" t="s">
        <v>373</v>
      </c>
      <c r="D2580" s="171">
        <v>1.3978093862533569</v>
      </c>
      <c r="E2580" s="182">
        <v>1.3977975845336914</v>
      </c>
    </row>
    <row r="2581" spans="1:5" ht="60">
      <c r="A2581" s="135" t="s">
        <v>5005</v>
      </c>
      <c r="B2581" s="145" t="s">
        <v>5006</v>
      </c>
      <c r="C2581" s="150" t="s">
        <v>368</v>
      </c>
      <c r="D2581" s="177">
        <v>572.2176513671875</v>
      </c>
      <c r="E2581" s="188">
        <v>572.21002197265625</v>
      </c>
    </row>
    <row r="2582" spans="1:5" ht="60">
      <c r="A2582" s="135" t="s">
        <v>5007</v>
      </c>
      <c r="B2582" s="145" t="s">
        <v>5008</v>
      </c>
      <c r="C2582" s="150" t="s">
        <v>4736</v>
      </c>
      <c r="D2582" s="172">
        <v>28.906415939331055</v>
      </c>
      <c r="E2582" s="183">
        <v>28.906459808349609</v>
      </c>
    </row>
    <row r="2583" spans="1:5" ht="60">
      <c r="A2583" s="135" t="s">
        <v>5009</v>
      </c>
      <c r="B2583" s="145" t="s">
        <v>5010</v>
      </c>
      <c r="C2583" s="150" t="s">
        <v>20</v>
      </c>
      <c r="D2583" s="177">
        <v>310.0782470703125</v>
      </c>
      <c r="E2583" s="188">
        <v>310.076904296875</v>
      </c>
    </row>
    <row r="2584" spans="1:5" ht="60">
      <c r="A2584" s="135" t="s">
        <v>5011</v>
      </c>
      <c r="B2584" s="145" t="s">
        <v>5012</v>
      </c>
      <c r="C2584" s="150" t="s">
        <v>136</v>
      </c>
      <c r="D2584" s="177">
        <v>957.49945068359375</v>
      </c>
      <c r="E2584" s="188">
        <v>957.4847412109375</v>
      </c>
    </row>
    <row r="2585" spans="1:5" ht="60">
      <c r="A2585" s="135" t="s">
        <v>5013</v>
      </c>
      <c r="B2585" s="145" t="s">
        <v>5014</v>
      </c>
      <c r="C2585" s="150" t="s">
        <v>4743</v>
      </c>
      <c r="D2585" s="178">
        <v>0.43344041705131531</v>
      </c>
      <c r="E2585" s="189">
        <v>0.43344411253929138</v>
      </c>
    </row>
    <row r="2586" spans="1:5" ht="60">
      <c r="A2586" s="135" t="s">
        <v>5015</v>
      </c>
      <c r="B2586" s="145" t="s">
        <v>5016</v>
      </c>
      <c r="C2586" s="150" t="s">
        <v>45</v>
      </c>
      <c r="D2586" s="172">
        <v>67.341934204101563</v>
      </c>
      <c r="E2586" s="183">
        <v>67.342216491699219</v>
      </c>
    </row>
    <row r="2587" spans="1:5" ht="60">
      <c r="A2587" s="135" t="s">
        <v>5017</v>
      </c>
      <c r="B2587" s="145" t="s">
        <v>5018</v>
      </c>
      <c r="C2587" s="150" t="s">
        <v>45</v>
      </c>
      <c r="D2587" s="171">
        <v>3.0076761245727539</v>
      </c>
      <c r="E2587" s="182">
        <v>3.0076882839202881</v>
      </c>
    </row>
    <row r="2588" spans="1:5" ht="60">
      <c r="A2588" s="135" t="s">
        <v>5019</v>
      </c>
      <c r="B2588" s="145" t="s">
        <v>5020</v>
      </c>
      <c r="C2588" s="150" t="s">
        <v>45</v>
      </c>
      <c r="D2588" s="172">
        <v>13.631510734558105</v>
      </c>
      <c r="E2588" s="183">
        <v>13.631567001342773</v>
      </c>
    </row>
    <row r="2589" spans="1:5" ht="60">
      <c r="A2589" s="135" t="s">
        <v>5021</v>
      </c>
      <c r="B2589" s="145" t="s">
        <v>5022</v>
      </c>
      <c r="C2589" s="150" t="s">
        <v>45</v>
      </c>
      <c r="D2589" s="172">
        <v>15.175684928894043</v>
      </c>
      <c r="E2589" s="183">
        <v>15.175336837768555</v>
      </c>
    </row>
    <row r="2590" spans="1:5" ht="60">
      <c r="A2590" s="135" t="s">
        <v>5023</v>
      </c>
      <c r="B2590" s="145" t="s">
        <v>5024</v>
      </c>
      <c r="C2590" s="150" t="s">
        <v>45</v>
      </c>
      <c r="D2590" s="174">
        <v>0</v>
      </c>
      <c r="E2590" s="185">
        <v>0</v>
      </c>
    </row>
    <row r="2591" spans="1:5" ht="60">
      <c r="A2591" s="135" t="s">
        <v>5025</v>
      </c>
      <c r="B2591" s="145" t="s">
        <v>5026</v>
      </c>
      <c r="C2591" s="150" t="s">
        <v>45</v>
      </c>
      <c r="D2591" s="178">
        <v>0.81001687049865723</v>
      </c>
      <c r="E2591" s="189">
        <v>0.81002014875411987</v>
      </c>
    </row>
    <row r="2592" spans="1:5" ht="60">
      <c r="A2592" s="135" t="s">
        <v>5027</v>
      </c>
      <c r="B2592" s="145" t="s">
        <v>5028</v>
      </c>
      <c r="C2592" s="150" t="s">
        <v>45</v>
      </c>
      <c r="D2592" s="178">
        <v>3.3172760158777237E-2</v>
      </c>
      <c r="E2592" s="189">
        <v>3.317289799451828E-2</v>
      </c>
    </row>
    <row r="2593" spans="1:5" ht="60">
      <c r="A2593" s="135" t="s">
        <v>5029</v>
      </c>
      <c r="B2593" s="145" t="s">
        <v>5030</v>
      </c>
      <c r="C2593" s="150" t="s">
        <v>2513</v>
      </c>
      <c r="D2593" s="171">
        <v>1.6586378812789917</v>
      </c>
      <c r="E2593" s="182">
        <v>1.6586449146270752</v>
      </c>
    </row>
    <row r="2594" spans="1:5" ht="60">
      <c r="A2594" s="135" t="s">
        <v>5031</v>
      </c>
      <c r="B2594" s="145" t="s">
        <v>5032</v>
      </c>
      <c r="C2594" s="150" t="s">
        <v>2504</v>
      </c>
      <c r="D2594" s="174">
        <v>0</v>
      </c>
      <c r="E2594" s="185">
        <v>0</v>
      </c>
    </row>
    <row r="2595" spans="1:5" ht="60">
      <c r="A2595" s="135" t="s">
        <v>5033</v>
      </c>
      <c r="B2595" s="145" t="s">
        <v>5034</v>
      </c>
      <c r="C2595" s="150" t="s">
        <v>2504</v>
      </c>
      <c r="D2595" s="174">
        <v>0</v>
      </c>
      <c r="E2595" s="185">
        <v>0</v>
      </c>
    </row>
    <row r="2596" spans="1:5" ht="60">
      <c r="A2596" s="135" t="s">
        <v>5035</v>
      </c>
      <c r="B2596" s="145" t="s">
        <v>5036</v>
      </c>
      <c r="C2596" s="150" t="s">
        <v>2504</v>
      </c>
      <c r="D2596" s="174">
        <v>0</v>
      </c>
      <c r="E2596" s="185">
        <v>0</v>
      </c>
    </row>
    <row r="2597" spans="1:5" ht="60">
      <c r="A2597" s="135" t="s">
        <v>5037</v>
      </c>
      <c r="B2597" s="145" t="s">
        <v>5038</v>
      </c>
      <c r="C2597" s="150" t="s">
        <v>2504</v>
      </c>
      <c r="D2597" s="174">
        <v>0</v>
      </c>
      <c r="E2597" s="185">
        <v>0</v>
      </c>
    </row>
    <row r="2598" spans="1:5" ht="60">
      <c r="A2598" s="135" t="s">
        <v>5039</v>
      </c>
      <c r="B2598" s="145" t="s">
        <v>5040</v>
      </c>
      <c r="C2598" s="150" t="s">
        <v>2504</v>
      </c>
      <c r="D2598" s="174">
        <v>0</v>
      </c>
      <c r="E2598" s="185">
        <v>0</v>
      </c>
    </row>
    <row r="2599" spans="1:5" ht="60">
      <c r="A2599" s="135" t="s">
        <v>5041</v>
      </c>
      <c r="B2599" s="145" t="s">
        <v>5042</v>
      </c>
      <c r="C2599" s="150" t="s">
        <v>45</v>
      </c>
      <c r="D2599" s="171">
        <v>3.545771598815918</v>
      </c>
      <c r="E2599" s="182">
        <v>3.5457711219787598</v>
      </c>
    </row>
    <row r="2600" spans="1:5" ht="60">
      <c r="A2600" s="135" t="s">
        <v>5043</v>
      </c>
      <c r="B2600" s="145" t="s">
        <v>5044</v>
      </c>
      <c r="C2600" s="150" t="s">
        <v>4774</v>
      </c>
      <c r="D2600" s="173">
        <v>1158546.5</v>
      </c>
      <c r="E2600" s="184">
        <v>1158536.75</v>
      </c>
    </row>
    <row r="2601" spans="1:5" ht="60">
      <c r="A2601" s="135" t="s">
        <v>5045</v>
      </c>
      <c r="B2601" s="145" t="s">
        <v>5046</v>
      </c>
      <c r="C2601" s="150" t="s">
        <v>50</v>
      </c>
      <c r="D2601" s="178">
        <v>0.99434161186218262</v>
      </c>
      <c r="E2601" s="189">
        <v>0.99434173107147217</v>
      </c>
    </row>
    <row r="2602" spans="1:5" ht="60">
      <c r="A2602" s="135" t="s">
        <v>5047</v>
      </c>
      <c r="B2602" s="145" t="s">
        <v>5048</v>
      </c>
      <c r="C2602" s="150" t="s">
        <v>42</v>
      </c>
      <c r="D2602" s="177">
        <v>413.36883544921875</v>
      </c>
      <c r="E2602" s="188">
        <v>413.36245727539062</v>
      </c>
    </row>
    <row r="2603" spans="1:5" ht="60">
      <c r="A2603" s="135" t="s">
        <v>5049</v>
      </c>
      <c r="B2603" s="145" t="s">
        <v>5050</v>
      </c>
      <c r="C2603" s="150" t="s">
        <v>20</v>
      </c>
      <c r="D2603" s="176">
        <v>1494.0672607421875</v>
      </c>
      <c r="E2603" s="187">
        <v>1494.05712890625</v>
      </c>
    </row>
    <row r="2604" spans="1:5" ht="60">
      <c r="A2604" s="135" t="s">
        <v>5051</v>
      </c>
      <c r="B2604" s="145" t="s">
        <v>5052</v>
      </c>
      <c r="C2604" s="150" t="s">
        <v>20</v>
      </c>
      <c r="D2604" s="171">
        <v>8.9523487091064453</v>
      </c>
      <c r="E2604" s="182">
        <v>8.9523172378540039</v>
      </c>
    </row>
    <row r="2605" spans="1:5" ht="60">
      <c r="A2605" s="135" t="s">
        <v>5053</v>
      </c>
      <c r="B2605" s="145" t="s">
        <v>5054</v>
      </c>
      <c r="C2605" s="150" t="s">
        <v>368</v>
      </c>
      <c r="D2605" s="177">
        <v>380.462646484375</v>
      </c>
      <c r="E2605" s="188">
        <v>380.45523071289062</v>
      </c>
    </row>
    <row r="2606" spans="1:5" ht="60">
      <c r="A2606" s="135" t="s">
        <v>5055</v>
      </c>
      <c r="B2606" s="145" t="s">
        <v>5056</v>
      </c>
      <c r="C2606" s="150" t="s">
        <v>45</v>
      </c>
      <c r="D2606" s="174">
        <v>0</v>
      </c>
      <c r="E2606" s="185">
        <v>0</v>
      </c>
    </row>
    <row r="2607" spans="1:5" ht="60">
      <c r="A2607" s="135" t="s">
        <v>5057</v>
      </c>
      <c r="B2607" s="145" t="s">
        <v>5058</v>
      </c>
      <c r="C2607" s="150" t="s">
        <v>373</v>
      </c>
      <c r="D2607" s="171">
        <v>1.215384840965271</v>
      </c>
      <c r="E2607" s="182">
        <v>1.2153706550598145</v>
      </c>
    </row>
    <row r="2608" spans="1:5" ht="60">
      <c r="A2608" s="135" t="s">
        <v>5059</v>
      </c>
      <c r="B2608" s="145" t="s">
        <v>5060</v>
      </c>
      <c r="C2608" s="150" t="s">
        <v>368</v>
      </c>
      <c r="D2608" s="177">
        <v>436.34719848632812</v>
      </c>
      <c r="E2608" s="188">
        <v>436.3388671875</v>
      </c>
    </row>
    <row r="2609" spans="1:5" ht="60">
      <c r="A2609" s="135" t="s">
        <v>5061</v>
      </c>
      <c r="B2609" s="145" t="s">
        <v>5062</v>
      </c>
      <c r="C2609" s="150" t="s">
        <v>4736</v>
      </c>
      <c r="D2609" s="172">
        <v>28.906415939331055</v>
      </c>
      <c r="E2609" s="183">
        <v>28.906459808349609</v>
      </c>
    </row>
    <row r="2610" spans="1:5" ht="60">
      <c r="A2610" s="135" t="s">
        <v>5063</v>
      </c>
      <c r="B2610" s="145" t="s">
        <v>5064</v>
      </c>
      <c r="C2610" s="150" t="s">
        <v>20</v>
      </c>
      <c r="D2610" s="177">
        <v>310.0782470703125</v>
      </c>
      <c r="E2610" s="188">
        <v>310.076904296875</v>
      </c>
    </row>
    <row r="2611" spans="1:5" ht="60">
      <c r="A2611" s="135" t="s">
        <v>5065</v>
      </c>
      <c r="B2611" s="145" t="s">
        <v>5066</v>
      </c>
      <c r="C2611" s="150" t="s">
        <v>136</v>
      </c>
      <c r="D2611" s="177">
        <v>824.210205078125</v>
      </c>
      <c r="E2611" s="188">
        <v>824.195556640625</v>
      </c>
    </row>
    <row r="2612" spans="1:5" ht="60">
      <c r="A2612" s="135" t="s">
        <v>5067</v>
      </c>
      <c r="B2612" s="145" t="s">
        <v>5068</v>
      </c>
      <c r="C2612" s="150" t="s">
        <v>4743</v>
      </c>
      <c r="D2612" s="178">
        <v>0.50353533029556274</v>
      </c>
      <c r="E2612" s="189">
        <v>0.50354081392288208</v>
      </c>
    </row>
    <row r="2613" spans="1:5" ht="60">
      <c r="A2613" s="135" t="s">
        <v>5069</v>
      </c>
      <c r="B2613" s="145" t="s">
        <v>5070</v>
      </c>
      <c r="C2613" s="150" t="s">
        <v>45</v>
      </c>
      <c r="D2613" s="172">
        <v>67.341934204101563</v>
      </c>
      <c r="E2613" s="183">
        <v>67.342216491699219</v>
      </c>
    </row>
    <row r="2614" spans="1:5" ht="60">
      <c r="A2614" s="135" t="s">
        <v>5071</v>
      </c>
      <c r="B2614" s="145" t="s">
        <v>5072</v>
      </c>
      <c r="C2614" s="150" t="s">
        <v>45</v>
      </c>
      <c r="D2614" s="171">
        <v>3.0076761245727539</v>
      </c>
      <c r="E2614" s="182">
        <v>3.0076882839202881</v>
      </c>
    </row>
    <row r="2615" spans="1:5" ht="60">
      <c r="A2615" s="135" t="s">
        <v>5073</v>
      </c>
      <c r="B2615" s="145" t="s">
        <v>5074</v>
      </c>
      <c r="C2615" s="150" t="s">
        <v>45</v>
      </c>
      <c r="D2615" s="172">
        <v>13.631510734558105</v>
      </c>
      <c r="E2615" s="183">
        <v>13.631567001342773</v>
      </c>
    </row>
    <row r="2616" spans="1:5" ht="60">
      <c r="A2616" s="135" t="s">
        <v>5075</v>
      </c>
      <c r="B2616" s="145" t="s">
        <v>5076</v>
      </c>
      <c r="C2616" s="150" t="s">
        <v>45</v>
      </c>
      <c r="D2616" s="172">
        <v>15.175684928894043</v>
      </c>
      <c r="E2616" s="183">
        <v>15.175336837768555</v>
      </c>
    </row>
    <row r="2617" spans="1:5" ht="75">
      <c r="A2617" s="135" t="s">
        <v>5077</v>
      </c>
      <c r="B2617" s="145" t="s">
        <v>5078</v>
      </c>
      <c r="C2617" s="150" t="s">
        <v>45</v>
      </c>
      <c r="D2617" s="174">
        <v>0</v>
      </c>
      <c r="E2617" s="185">
        <v>0</v>
      </c>
    </row>
    <row r="2618" spans="1:5" ht="60">
      <c r="A2618" s="135" t="s">
        <v>5079</v>
      </c>
      <c r="B2618" s="145" t="s">
        <v>5080</v>
      </c>
      <c r="C2618" s="150" t="s">
        <v>45</v>
      </c>
      <c r="D2618" s="178">
        <v>0.81001687049865723</v>
      </c>
      <c r="E2618" s="189">
        <v>0.81002014875411987</v>
      </c>
    </row>
    <row r="2619" spans="1:5" ht="60">
      <c r="A2619" s="135" t="s">
        <v>5081</v>
      </c>
      <c r="B2619" s="145" t="s">
        <v>5082</v>
      </c>
      <c r="C2619" s="150" t="s">
        <v>45</v>
      </c>
      <c r="D2619" s="178">
        <v>3.3172760158777237E-2</v>
      </c>
      <c r="E2619" s="189">
        <v>3.317289799451828E-2</v>
      </c>
    </row>
    <row r="2620" spans="1:5" ht="60">
      <c r="A2620" s="135" t="s">
        <v>5083</v>
      </c>
      <c r="B2620" s="145" t="s">
        <v>5084</v>
      </c>
      <c r="C2620" s="150" t="s">
        <v>2513</v>
      </c>
      <c r="D2620" s="171">
        <v>1.6586378812789917</v>
      </c>
      <c r="E2620" s="182">
        <v>1.6586449146270752</v>
      </c>
    </row>
    <row r="2621" spans="1:5" ht="60">
      <c r="A2621" s="135" t="s">
        <v>5085</v>
      </c>
      <c r="B2621" s="145" t="s">
        <v>5086</v>
      </c>
      <c r="C2621" s="150" t="s">
        <v>2504</v>
      </c>
      <c r="D2621" s="174">
        <v>0</v>
      </c>
      <c r="E2621" s="185">
        <v>0</v>
      </c>
    </row>
    <row r="2622" spans="1:5" ht="60">
      <c r="A2622" s="135" t="s">
        <v>5087</v>
      </c>
      <c r="B2622" s="145" t="s">
        <v>5088</v>
      </c>
      <c r="C2622" s="150" t="s">
        <v>2504</v>
      </c>
      <c r="D2622" s="174">
        <v>0</v>
      </c>
      <c r="E2622" s="185">
        <v>0</v>
      </c>
    </row>
    <row r="2623" spans="1:5" ht="60">
      <c r="A2623" s="135" t="s">
        <v>5089</v>
      </c>
      <c r="B2623" s="145" t="s">
        <v>5090</v>
      </c>
      <c r="C2623" s="150" t="s">
        <v>2504</v>
      </c>
      <c r="D2623" s="174">
        <v>0</v>
      </c>
      <c r="E2623" s="185">
        <v>0</v>
      </c>
    </row>
    <row r="2624" spans="1:5" ht="60">
      <c r="A2624" s="135" t="s">
        <v>5091</v>
      </c>
      <c r="B2624" s="145" t="s">
        <v>5092</v>
      </c>
      <c r="C2624" s="150" t="s">
        <v>2504</v>
      </c>
      <c r="D2624" s="174">
        <v>0</v>
      </c>
      <c r="E2624" s="185">
        <v>0</v>
      </c>
    </row>
    <row r="2625" spans="1:5" ht="60">
      <c r="A2625" s="135" t="s">
        <v>5093</v>
      </c>
      <c r="B2625" s="145" t="s">
        <v>5094</v>
      </c>
      <c r="C2625" s="150" t="s">
        <v>2504</v>
      </c>
      <c r="D2625" s="174">
        <v>0</v>
      </c>
      <c r="E2625" s="185">
        <v>0</v>
      </c>
    </row>
    <row r="2626" spans="1:5" ht="60">
      <c r="A2626" s="135" t="s">
        <v>5095</v>
      </c>
      <c r="B2626" s="145" t="s">
        <v>5096</v>
      </c>
      <c r="C2626" s="150" t="s">
        <v>45</v>
      </c>
      <c r="D2626" s="171">
        <v>3.545771598815918</v>
      </c>
      <c r="E2626" s="182">
        <v>3.5457711219787598</v>
      </c>
    </row>
    <row r="2627" spans="1:5" ht="60">
      <c r="A2627" s="135" t="s">
        <v>5097</v>
      </c>
      <c r="B2627" s="145" t="s">
        <v>5098</v>
      </c>
      <c r="C2627" s="150" t="s">
        <v>4774</v>
      </c>
      <c r="D2627" s="173">
        <v>1158546.5</v>
      </c>
      <c r="E2627" s="184">
        <v>1158536.75</v>
      </c>
    </row>
    <row r="2628" spans="1:5" ht="75">
      <c r="A2628" s="135" t="s">
        <v>5099</v>
      </c>
      <c r="B2628" s="145" t="s">
        <v>5100</v>
      </c>
      <c r="C2628" s="150" t="s">
        <v>50</v>
      </c>
      <c r="D2628" s="171">
        <v>1.009297251701355</v>
      </c>
      <c r="E2628" s="182">
        <v>1.0092973709106445</v>
      </c>
    </row>
    <row r="2629" spans="1:5" ht="75">
      <c r="A2629" s="135" t="s">
        <v>5101</v>
      </c>
      <c r="B2629" s="145" t="s">
        <v>5102</v>
      </c>
      <c r="C2629" s="150" t="s">
        <v>42</v>
      </c>
      <c r="D2629" s="177">
        <v>987.8519287109375</v>
      </c>
      <c r="E2629" s="188">
        <v>987.85113525390625</v>
      </c>
    </row>
    <row r="2630" spans="1:5" ht="75">
      <c r="A2630" s="135" t="s">
        <v>5103</v>
      </c>
      <c r="B2630" s="145" t="s">
        <v>5104</v>
      </c>
      <c r="C2630" s="150" t="s">
        <v>20</v>
      </c>
      <c r="D2630" s="176">
        <v>1494.0672607421875</v>
      </c>
      <c r="E2630" s="187">
        <v>1494.05712890625</v>
      </c>
    </row>
    <row r="2631" spans="1:5" ht="75">
      <c r="A2631" s="135" t="s">
        <v>5105</v>
      </c>
      <c r="B2631" s="145" t="s">
        <v>5106</v>
      </c>
      <c r="C2631" s="150" t="s">
        <v>20</v>
      </c>
      <c r="D2631" s="171">
        <v>8.9523487091064453</v>
      </c>
      <c r="E2631" s="182">
        <v>8.9523172378540039</v>
      </c>
    </row>
    <row r="2632" spans="1:5" ht="75">
      <c r="A2632" s="135" t="s">
        <v>5107</v>
      </c>
      <c r="B2632" s="145" t="s">
        <v>5108</v>
      </c>
      <c r="C2632" s="150" t="s">
        <v>368</v>
      </c>
      <c r="D2632" s="176">
        <v>1081.984130859375</v>
      </c>
      <c r="E2632" s="187">
        <v>1081.983154296875</v>
      </c>
    </row>
    <row r="2633" spans="1:5" ht="75">
      <c r="A2633" s="135" t="s">
        <v>5109</v>
      </c>
      <c r="B2633" s="145" t="s">
        <v>5110</v>
      </c>
      <c r="C2633" s="150" t="s">
        <v>45</v>
      </c>
      <c r="D2633" s="174">
        <v>0</v>
      </c>
      <c r="E2633" s="185">
        <v>0</v>
      </c>
    </row>
    <row r="2634" spans="1:5" ht="75">
      <c r="A2634" s="135" t="s">
        <v>5111</v>
      </c>
      <c r="B2634" s="145" t="s">
        <v>5112</v>
      </c>
      <c r="C2634" s="150" t="s">
        <v>373</v>
      </c>
      <c r="D2634" s="171">
        <v>1.9768531322479248</v>
      </c>
      <c r="E2634" s="182">
        <v>1.9768475294113159</v>
      </c>
    </row>
    <row r="2635" spans="1:5" ht="75">
      <c r="A2635" s="135" t="s">
        <v>5113</v>
      </c>
      <c r="B2635" s="145" t="s">
        <v>5114</v>
      </c>
      <c r="C2635" s="150" t="s">
        <v>368</v>
      </c>
      <c r="D2635" s="176">
        <v>1164.3465576171875</v>
      </c>
      <c r="E2635" s="187">
        <v>1164.34326171875</v>
      </c>
    </row>
    <row r="2636" spans="1:5" ht="75">
      <c r="A2636" s="135" t="s">
        <v>5115</v>
      </c>
      <c r="B2636" s="145" t="s">
        <v>5116</v>
      </c>
      <c r="C2636" s="150" t="s">
        <v>4736</v>
      </c>
      <c r="D2636" s="172">
        <v>28.906415939331055</v>
      </c>
      <c r="E2636" s="183">
        <v>28.906459808349609</v>
      </c>
    </row>
    <row r="2637" spans="1:5" ht="75">
      <c r="A2637" s="135" t="s">
        <v>5117</v>
      </c>
      <c r="B2637" s="145" t="s">
        <v>5118</v>
      </c>
      <c r="C2637" s="150" t="s">
        <v>20</v>
      </c>
      <c r="D2637" s="177">
        <v>310.0782470703125</v>
      </c>
      <c r="E2637" s="188">
        <v>310.076904296875</v>
      </c>
    </row>
    <row r="2638" spans="1:5" ht="75">
      <c r="A2638" s="135" t="s">
        <v>5119</v>
      </c>
      <c r="B2638" s="145" t="s">
        <v>5120</v>
      </c>
      <c r="C2638" s="150" t="s">
        <v>136</v>
      </c>
      <c r="D2638" s="176">
        <v>1491.4813232421875</v>
      </c>
      <c r="E2638" s="187">
        <v>1491.467529296875</v>
      </c>
    </row>
    <row r="2639" spans="1:5" ht="75">
      <c r="A2639" s="135" t="s">
        <v>5121</v>
      </c>
      <c r="B2639" s="145" t="s">
        <v>5122</v>
      </c>
      <c r="C2639" s="150" t="s">
        <v>4743</v>
      </c>
      <c r="D2639" s="178">
        <v>0.27825957536697388</v>
      </c>
      <c r="E2639" s="189">
        <v>0.27826023101806641</v>
      </c>
    </row>
    <row r="2640" spans="1:5" ht="75">
      <c r="A2640" s="135" t="s">
        <v>5123</v>
      </c>
      <c r="B2640" s="145" t="s">
        <v>5124</v>
      </c>
      <c r="C2640" s="150" t="s">
        <v>45</v>
      </c>
      <c r="D2640" s="172">
        <v>67.341934204101563</v>
      </c>
      <c r="E2640" s="183">
        <v>67.342216491699219</v>
      </c>
    </row>
    <row r="2641" spans="1:5" ht="75">
      <c r="A2641" s="135" t="s">
        <v>5125</v>
      </c>
      <c r="B2641" s="145" t="s">
        <v>5126</v>
      </c>
      <c r="C2641" s="150" t="s">
        <v>45</v>
      </c>
      <c r="D2641" s="171">
        <v>3.0076761245727539</v>
      </c>
      <c r="E2641" s="182">
        <v>3.0076882839202881</v>
      </c>
    </row>
    <row r="2642" spans="1:5" ht="75">
      <c r="A2642" s="135" t="s">
        <v>5127</v>
      </c>
      <c r="B2642" s="145" t="s">
        <v>5128</v>
      </c>
      <c r="C2642" s="150" t="s">
        <v>45</v>
      </c>
      <c r="D2642" s="172">
        <v>13.631510734558105</v>
      </c>
      <c r="E2642" s="183">
        <v>13.631567001342773</v>
      </c>
    </row>
    <row r="2643" spans="1:5" ht="75">
      <c r="A2643" s="135" t="s">
        <v>5129</v>
      </c>
      <c r="B2643" s="145" t="s">
        <v>5130</v>
      </c>
      <c r="C2643" s="150" t="s">
        <v>45</v>
      </c>
      <c r="D2643" s="172">
        <v>15.175684928894043</v>
      </c>
      <c r="E2643" s="183">
        <v>15.175336837768555</v>
      </c>
    </row>
    <row r="2644" spans="1:5" ht="75">
      <c r="A2644" s="135" t="s">
        <v>5131</v>
      </c>
      <c r="B2644" s="145" t="s">
        <v>5132</v>
      </c>
      <c r="C2644" s="150" t="s">
        <v>45</v>
      </c>
      <c r="D2644" s="174">
        <v>0</v>
      </c>
      <c r="E2644" s="185">
        <v>0</v>
      </c>
    </row>
    <row r="2645" spans="1:5" ht="75">
      <c r="A2645" s="135" t="s">
        <v>5133</v>
      </c>
      <c r="B2645" s="145" t="s">
        <v>5134</v>
      </c>
      <c r="C2645" s="150" t="s">
        <v>45</v>
      </c>
      <c r="D2645" s="178">
        <v>0.81001687049865723</v>
      </c>
      <c r="E2645" s="189">
        <v>0.81002014875411987</v>
      </c>
    </row>
    <row r="2646" spans="1:5" ht="75">
      <c r="A2646" s="135" t="s">
        <v>5135</v>
      </c>
      <c r="B2646" s="145" t="s">
        <v>5136</v>
      </c>
      <c r="C2646" s="150" t="s">
        <v>45</v>
      </c>
      <c r="D2646" s="178">
        <v>3.3172760158777237E-2</v>
      </c>
      <c r="E2646" s="189">
        <v>3.317289799451828E-2</v>
      </c>
    </row>
    <row r="2647" spans="1:5" ht="75">
      <c r="A2647" s="135" t="s">
        <v>5137</v>
      </c>
      <c r="B2647" s="145" t="s">
        <v>5138</v>
      </c>
      <c r="C2647" s="150" t="s">
        <v>2513</v>
      </c>
      <c r="D2647" s="171">
        <v>1.6586378812789917</v>
      </c>
      <c r="E2647" s="182">
        <v>1.6586449146270752</v>
      </c>
    </row>
    <row r="2648" spans="1:5" ht="75">
      <c r="A2648" s="135" t="s">
        <v>5139</v>
      </c>
      <c r="B2648" s="145" t="s">
        <v>5140</v>
      </c>
      <c r="C2648" s="150" t="s">
        <v>2504</v>
      </c>
      <c r="D2648" s="174">
        <v>0</v>
      </c>
      <c r="E2648" s="185">
        <v>0</v>
      </c>
    </row>
    <row r="2649" spans="1:5" ht="75">
      <c r="A2649" s="135" t="s">
        <v>5141</v>
      </c>
      <c r="B2649" s="145" t="s">
        <v>5142</v>
      </c>
      <c r="C2649" s="150" t="s">
        <v>2504</v>
      </c>
      <c r="D2649" s="174">
        <v>0</v>
      </c>
      <c r="E2649" s="185">
        <v>0</v>
      </c>
    </row>
    <row r="2650" spans="1:5" ht="75">
      <c r="A2650" s="135" t="s">
        <v>5143</v>
      </c>
      <c r="B2650" s="145" t="s">
        <v>5144</v>
      </c>
      <c r="C2650" s="150" t="s">
        <v>2504</v>
      </c>
      <c r="D2650" s="174">
        <v>0</v>
      </c>
      <c r="E2650" s="185">
        <v>0</v>
      </c>
    </row>
    <row r="2651" spans="1:5" ht="75">
      <c r="A2651" s="135" t="s">
        <v>5145</v>
      </c>
      <c r="B2651" s="145" t="s">
        <v>5146</v>
      </c>
      <c r="C2651" s="150" t="s">
        <v>2504</v>
      </c>
      <c r="D2651" s="174">
        <v>0</v>
      </c>
      <c r="E2651" s="185">
        <v>0</v>
      </c>
    </row>
    <row r="2652" spans="1:5" ht="75">
      <c r="A2652" s="135" t="s">
        <v>5147</v>
      </c>
      <c r="B2652" s="145" t="s">
        <v>5148</v>
      </c>
      <c r="C2652" s="150" t="s">
        <v>2504</v>
      </c>
      <c r="D2652" s="174">
        <v>0</v>
      </c>
      <c r="E2652" s="185">
        <v>0</v>
      </c>
    </row>
    <row r="2653" spans="1:5" ht="75">
      <c r="A2653" s="135" t="s">
        <v>5149</v>
      </c>
      <c r="B2653" s="145" t="s">
        <v>5150</v>
      </c>
      <c r="C2653" s="150" t="s">
        <v>45</v>
      </c>
      <c r="D2653" s="171">
        <v>3.545771598815918</v>
      </c>
      <c r="E2653" s="182">
        <v>3.5457711219787598</v>
      </c>
    </row>
    <row r="2654" spans="1:5" ht="75">
      <c r="A2654" s="135" t="s">
        <v>5151</v>
      </c>
      <c r="B2654" s="145" t="s">
        <v>5152</v>
      </c>
      <c r="C2654" s="150" t="s">
        <v>4774</v>
      </c>
      <c r="D2654" s="173">
        <v>1158546.5</v>
      </c>
      <c r="E2654" s="184">
        <v>1158536.75</v>
      </c>
    </row>
    <row r="2655" spans="1:5" ht="45">
      <c r="A2655" s="135" t="s">
        <v>5153</v>
      </c>
      <c r="B2655" s="145" t="s">
        <v>5154</v>
      </c>
      <c r="C2655" s="150" t="s">
        <v>50</v>
      </c>
      <c r="D2655" s="171">
        <v>1.0323539972305298</v>
      </c>
      <c r="E2655" s="182">
        <v>1.0323542356491089</v>
      </c>
    </row>
    <row r="2656" spans="1:5" ht="45">
      <c r="A2656" s="135" t="s">
        <v>5155</v>
      </c>
      <c r="B2656" s="145" t="s">
        <v>5156</v>
      </c>
      <c r="C2656" s="150" t="s">
        <v>42</v>
      </c>
      <c r="D2656" s="172">
        <v>31.410140991210938</v>
      </c>
      <c r="E2656" s="183">
        <v>31.410140991210938</v>
      </c>
    </row>
    <row r="2657" spans="1:5" ht="45">
      <c r="A2657" s="135" t="s">
        <v>5157</v>
      </c>
      <c r="B2657" s="145" t="s">
        <v>5158</v>
      </c>
      <c r="C2657" s="150" t="s">
        <v>20</v>
      </c>
      <c r="D2657" s="177">
        <v>121.09749603271484</v>
      </c>
      <c r="E2657" s="188">
        <v>121.09641265869141</v>
      </c>
    </row>
    <row r="2658" spans="1:5" ht="45">
      <c r="A2658" s="135" t="s">
        <v>5159</v>
      </c>
      <c r="B2658" s="145" t="s">
        <v>5160</v>
      </c>
      <c r="C2658" s="150" t="s">
        <v>20</v>
      </c>
      <c r="D2658" s="174">
        <v>0</v>
      </c>
      <c r="E2658" s="185">
        <v>0</v>
      </c>
    </row>
    <row r="2659" spans="1:5" ht="45">
      <c r="A2659" s="135" t="s">
        <v>5161</v>
      </c>
      <c r="B2659" s="145" t="s">
        <v>5162</v>
      </c>
      <c r="C2659" s="150" t="s">
        <v>368</v>
      </c>
      <c r="D2659" s="174">
        <v>0</v>
      </c>
      <c r="E2659" s="185">
        <v>0</v>
      </c>
    </row>
    <row r="2660" spans="1:5" ht="45">
      <c r="A2660" s="135" t="s">
        <v>5163</v>
      </c>
      <c r="B2660" s="145" t="s">
        <v>5164</v>
      </c>
      <c r="C2660" s="150" t="s">
        <v>45</v>
      </c>
      <c r="D2660" s="172">
        <v>70.561294555664063</v>
      </c>
      <c r="E2660" s="183">
        <v>70.551254272460938</v>
      </c>
    </row>
    <row r="2661" spans="1:5" ht="45">
      <c r="A2661" s="135" t="s">
        <v>5165</v>
      </c>
      <c r="B2661" s="145" t="s">
        <v>5166</v>
      </c>
      <c r="C2661" s="150" t="s">
        <v>373</v>
      </c>
      <c r="D2661" s="178">
        <v>0.21654574573040009</v>
      </c>
      <c r="E2661" s="189">
        <v>0.21654161810874939</v>
      </c>
    </row>
    <row r="2662" spans="1:5" ht="45">
      <c r="A2662" s="135" t="s">
        <v>5167</v>
      </c>
      <c r="B2662" s="145" t="s">
        <v>5168</v>
      </c>
      <c r="C2662" s="150" t="s">
        <v>368</v>
      </c>
      <c r="D2662" s="171">
        <v>6.5703577995300293</v>
      </c>
      <c r="E2662" s="182">
        <v>6.5703425407409668</v>
      </c>
    </row>
    <row r="2663" spans="1:5" ht="45">
      <c r="A2663" s="135" t="s">
        <v>5169</v>
      </c>
      <c r="B2663" s="145" t="s">
        <v>5170</v>
      </c>
      <c r="C2663" s="150" t="s">
        <v>4736</v>
      </c>
      <c r="D2663" s="172">
        <v>28.622810363769531</v>
      </c>
      <c r="E2663" s="183">
        <v>28.622859954833984</v>
      </c>
    </row>
    <row r="2664" spans="1:5" ht="45">
      <c r="A2664" s="135" t="s">
        <v>5171</v>
      </c>
      <c r="B2664" s="145" t="s">
        <v>5172</v>
      </c>
      <c r="C2664" s="150" t="s">
        <v>20</v>
      </c>
      <c r="D2664" s="178">
        <v>5.4650668054819107E-2</v>
      </c>
      <c r="E2664" s="189">
        <v>5.4650351405143738E-2</v>
      </c>
    </row>
    <row r="2665" spans="1:5" ht="45">
      <c r="A2665" s="135" t="s">
        <v>5173</v>
      </c>
      <c r="B2665" s="145" t="s">
        <v>5174</v>
      </c>
      <c r="C2665" s="150" t="s">
        <v>136</v>
      </c>
      <c r="D2665" s="172">
        <v>28.827865600585937</v>
      </c>
      <c r="E2665" s="183">
        <v>28.827552795410156</v>
      </c>
    </row>
    <row r="2666" spans="1:5" ht="45">
      <c r="A2666" s="135" t="s">
        <v>5175</v>
      </c>
      <c r="B2666" s="145" t="s">
        <v>5176</v>
      </c>
      <c r="C2666" s="150" t="s">
        <v>4743</v>
      </c>
      <c r="D2666" s="171">
        <v>1.1668646335601807</v>
      </c>
      <c r="E2666" s="182">
        <v>1.1668667793273926</v>
      </c>
    </row>
    <row r="2667" spans="1:5" ht="45">
      <c r="A2667" s="135" t="s">
        <v>5177</v>
      </c>
      <c r="B2667" s="145" t="s">
        <v>5178</v>
      </c>
      <c r="C2667" s="150" t="s">
        <v>45</v>
      </c>
      <c r="D2667" s="172">
        <v>75.626548767089844</v>
      </c>
      <c r="E2667" s="183">
        <v>75.62689208984375</v>
      </c>
    </row>
    <row r="2668" spans="1:5" ht="45">
      <c r="A2668" s="135" t="s">
        <v>5179</v>
      </c>
      <c r="B2668" s="145" t="s">
        <v>5180</v>
      </c>
      <c r="C2668" s="150" t="s">
        <v>45</v>
      </c>
      <c r="D2668" s="172">
        <v>20.29124641418457</v>
      </c>
      <c r="E2668" s="183">
        <v>20.291343688964844</v>
      </c>
    </row>
    <row r="2669" spans="1:5" ht="45">
      <c r="A2669" s="135" t="s">
        <v>5181</v>
      </c>
      <c r="B2669" s="145" t="s">
        <v>5182</v>
      </c>
      <c r="C2669" s="150" t="s">
        <v>45</v>
      </c>
      <c r="D2669" s="178">
        <v>2.9350887984037399E-2</v>
      </c>
      <c r="E2669" s="189">
        <v>2.9351029545068741E-2</v>
      </c>
    </row>
    <row r="2670" spans="1:5" ht="45">
      <c r="A2670" s="135" t="s">
        <v>5183</v>
      </c>
      <c r="B2670" s="145" t="s">
        <v>5184</v>
      </c>
      <c r="C2670" s="150" t="s">
        <v>45</v>
      </c>
      <c r="D2670" s="171">
        <v>3.1420629024505615</v>
      </c>
      <c r="E2670" s="182">
        <v>3.1416151523590088</v>
      </c>
    </row>
    <row r="2671" spans="1:5" ht="45">
      <c r="A2671" s="135" t="s">
        <v>5185</v>
      </c>
      <c r="B2671" s="145" t="s">
        <v>5186</v>
      </c>
      <c r="C2671" s="150" t="s">
        <v>45</v>
      </c>
      <c r="D2671" s="174">
        <v>0</v>
      </c>
      <c r="E2671" s="185">
        <v>0</v>
      </c>
    </row>
    <row r="2672" spans="1:5" ht="45">
      <c r="A2672" s="135" t="s">
        <v>5187</v>
      </c>
      <c r="B2672" s="145" t="s">
        <v>5188</v>
      </c>
      <c r="C2672" s="150" t="s">
        <v>45</v>
      </c>
      <c r="D2672" s="178">
        <v>0.91079485416412354</v>
      </c>
      <c r="E2672" s="189">
        <v>0.91079908609390259</v>
      </c>
    </row>
    <row r="2673" spans="1:5" ht="45">
      <c r="A2673" s="135" t="s">
        <v>5189</v>
      </c>
      <c r="B2673" s="145" t="s">
        <v>5190</v>
      </c>
      <c r="C2673" s="150" t="s">
        <v>45</v>
      </c>
      <c r="D2673" s="174">
        <v>0</v>
      </c>
      <c r="E2673" s="185">
        <v>0</v>
      </c>
    </row>
    <row r="2674" spans="1:5" ht="45">
      <c r="A2674" s="135" t="s">
        <v>5191</v>
      </c>
      <c r="B2674" s="145" t="s">
        <v>5192</v>
      </c>
      <c r="C2674" s="150" t="s">
        <v>2513</v>
      </c>
      <c r="D2674" s="174">
        <v>0</v>
      </c>
      <c r="E2674" s="185">
        <v>0</v>
      </c>
    </row>
    <row r="2675" spans="1:5" ht="45">
      <c r="A2675" s="135" t="s">
        <v>5193</v>
      </c>
      <c r="B2675" s="145" t="s">
        <v>5194</v>
      </c>
      <c r="C2675" s="150" t="s">
        <v>2504</v>
      </c>
      <c r="D2675" s="174">
        <v>0</v>
      </c>
      <c r="E2675" s="185">
        <v>0</v>
      </c>
    </row>
    <row r="2676" spans="1:5" ht="45">
      <c r="A2676" s="135" t="s">
        <v>5195</v>
      </c>
      <c r="B2676" s="145" t="s">
        <v>5196</v>
      </c>
      <c r="C2676" s="150" t="s">
        <v>2504</v>
      </c>
      <c r="D2676" s="174">
        <v>0</v>
      </c>
      <c r="E2676" s="185">
        <v>0</v>
      </c>
    </row>
    <row r="2677" spans="1:5" ht="45">
      <c r="A2677" s="135" t="s">
        <v>5197</v>
      </c>
      <c r="B2677" s="145" t="s">
        <v>5198</v>
      </c>
      <c r="C2677" s="150" t="s">
        <v>2504</v>
      </c>
      <c r="D2677" s="174">
        <v>0</v>
      </c>
      <c r="E2677" s="185">
        <v>0</v>
      </c>
    </row>
    <row r="2678" spans="1:5" ht="45">
      <c r="A2678" s="135" t="s">
        <v>5199</v>
      </c>
      <c r="B2678" s="145" t="s">
        <v>5200</v>
      </c>
      <c r="C2678" s="150" t="s">
        <v>2504</v>
      </c>
      <c r="D2678" s="174">
        <v>0</v>
      </c>
      <c r="E2678" s="185">
        <v>0</v>
      </c>
    </row>
    <row r="2679" spans="1:5" ht="45">
      <c r="A2679" s="135" t="s">
        <v>5201</v>
      </c>
      <c r="B2679" s="145" t="s">
        <v>5202</v>
      </c>
      <c r="C2679" s="150" t="s">
        <v>2504</v>
      </c>
      <c r="D2679" s="174">
        <v>0</v>
      </c>
      <c r="E2679" s="185">
        <v>0</v>
      </c>
    </row>
    <row r="2680" spans="1:5" ht="45">
      <c r="A2680" s="135" t="s">
        <v>5203</v>
      </c>
      <c r="B2680" s="145" t="s">
        <v>5204</v>
      </c>
      <c r="C2680" s="150" t="s">
        <v>45</v>
      </c>
      <c r="D2680" s="172">
        <v>20.949493408203125</v>
      </c>
      <c r="E2680" s="183">
        <v>20.949495315551758</v>
      </c>
    </row>
    <row r="2681" spans="1:5" ht="45">
      <c r="A2681" s="135" t="s">
        <v>5205</v>
      </c>
      <c r="B2681" s="145" t="s">
        <v>5206</v>
      </c>
      <c r="C2681" s="150" t="s">
        <v>4774</v>
      </c>
      <c r="D2681" s="173">
        <v>94833.2109375</v>
      </c>
      <c r="E2681" s="184">
        <v>94832.1953125</v>
      </c>
    </row>
    <row r="2682" spans="1:5" ht="45">
      <c r="A2682" s="135" t="s">
        <v>5207</v>
      </c>
      <c r="B2682" s="145" t="s">
        <v>5208</v>
      </c>
      <c r="C2682" s="150" t="s">
        <v>50</v>
      </c>
      <c r="D2682" s="171">
        <v>1.0323539972305298</v>
      </c>
      <c r="E2682" s="182">
        <v>1.0323542356491089</v>
      </c>
    </row>
    <row r="2683" spans="1:5" ht="45">
      <c r="A2683" s="135" t="s">
        <v>5209</v>
      </c>
      <c r="B2683" s="145" t="s">
        <v>5210</v>
      </c>
      <c r="C2683" s="150" t="s">
        <v>42</v>
      </c>
      <c r="D2683" s="172">
        <v>31.410140991210938</v>
      </c>
      <c r="E2683" s="183">
        <v>31.410140991210938</v>
      </c>
    </row>
    <row r="2684" spans="1:5" ht="45">
      <c r="A2684" s="135" t="s">
        <v>5211</v>
      </c>
      <c r="B2684" s="145" t="s">
        <v>5212</v>
      </c>
      <c r="C2684" s="150" t="s">
        <v>20</v>
      </c>
      <c r="D2684" s="177">
        <v>253.08158874511719</v>
      </c>
      <c r="E2684" s="188">
        <v>253.08116149902344</v>
      </c>
    </row>
    <row r="2685" spans="1:5" ht="45">
      <c r="A2685" s="135" t="s">
        <v>5213</v>
      </c>
      <c r="B2685" s="145" t="s">
        <v>5214</v>
      </c>
      <c r="C2685" s="150" t="s">
        <v>20</v>
      </c>
      <c r="D2685" s="174">
        <v>0</v>
      </c>
      <c r="E2685" s="185">
        <v>0</v>
      </c>
    </row>
    <row r="2686" spans="1:5" ht="60">
      <c r="A2686" s="135" t="s">
        <v>5215</v>
      </c>
      <c r="B2686" s="145" t="s">
        <v>5216</v>
      </c>
      <c r="C2686" s="150" t="s">
        <v>368</v>
      </c>
      <c r="D2686" s="174">
        <v>0</v>
      </c>
      <c r="E2686" s="185">
        <v>0</v>
      </c>
    </row>
    <row r="2687" spans="1:5" ht="60">
      <c r="A2687" s="135" t="s">
        <v>5217</v>
      </c>
      <c r="B2687" s="145" t="s">
        <v>5218</v>
      </c>
      <c r="C2687" s="150" t="s">
        <v>45</v>
      </c>
      <c r="D2687" s="172">
        <v>70.561294555664063</v>
      </c>
      <c r="E2687" s="183">
        <v>70.551254272460938</v>
      </c>
    </row>
    <row r="2688" spans="1:5" ht="45">
      <c r="A2688" s="135" t="s">
        <v>5219</v>
      </c>
      <c r="B2688" s="145" t="s">
        <v>5220</v>
      </c>
      <c r="C2688" s="150" t="s">
        <v>373</v>
      </c>
      <c r="D2688" s="178">
        <v>0.21654574573040009</v>
      </c>
      <c r="E2688" s="189">
        <v>0.21654161810874939</v>
      </c>
    </row>
    <row r="2689" spans="1:5" ht="45">
      <c r="A2689" s="135" t="s">
        <v>5221</v>
      </c>
      <c r="B2689" s="145" t="s">
        <v>5222</v>
      </c>
      <c r="C2689" s="150" t="s">
        <v>368</v>
      </c>
      <c r="D2689" s="171">
        <v>6.5703577995300293</v>
      </c>
      <c r="E2689" s="182">
        <v>6.5703425407409668</v>
      </c>
    </row>
    <row r="2690" spans="1:5" ht="60">
      <c r="A2690" s="135" t="s">
        <v>5223</v>
      </c>
      <c r="B2690" s="145" t="s">
        <v>5224</v>
      </c>
      <c r="C2690" s="150" t="s">
        <v>4736</v>
      </c>
      <c r="D2690" s="172">
        <v>28.622810363769531</v>
      </c>
      <c r="E2690" s="183">
        <v>28.622859954833984</v>
      </c>
    </row>
    <row r="2691" spans="1:5" ht="60">
      <c r="A2691" s="135" t="s">
        <v>5225</v>
      </c>
      <c r="B2691" s="145" t="s">
        <v>5226</v>
      </c>
      <c r="C2691" s="150" t="s">
        <v>20</v>
      </c>
      <c r="D2691" s="178">
        <v>0.11421439796686172</v>
      </c>
      <c r="E2691" s="189">
        <v>0.11421456933021545</v>
      </c>
    </row>
    <row r="2692" spans="1:5" ht="45">
      <c r="A2692" s="135" t="s">
        <v>5227</v>
      </c>
      <c r="B2692" s="145" t="s">
        <v>5228</v>
      </c>
      <c r="C2692" s="150" t="s">
        <v>136</v>
      </c>
      <c r="D2692" s="172">
        <v>60.247341156005859</v>
      </c>
      <c r="E2692" s="183">
        <v>60.247127532958984</v>
      </c>
    </row>
    <row r="2693" spans="1:5" ht="45">
      <c r="A2693" s="135" t="s">
        <v>5229</v>
      </c>
      <c r="B2693" s="145" t="s">
        <v>5230</v>
      </c>
      <c r="C2693" s="150" t="s">
        <v>4743</v>
      </c>
      <c r="D2693" s="171">
        <v>1.1668646335601807</v>
      </c>
      <c r="E2693" s="182">
        <v>1.1668667793273926</v>
      </c>
    </row>
    <row r="2694" spans="1:5" ht="60">
      <c r="A2694" s="135" t="s">
        <v>5231</v>
      </c>
      <c r="B2694" s="145" t="s">
        <v>5232</v>
      </c>
      <c r="C2694" s="150" t="s">
        <v>45</v>
      </c>
      <c r="D2694" s="172">
        <v>75.626548767089844</v>
      </c>
      <c r="E2694" s="183">
        <v>75.62689208984375</v>
      </c>
    </row>
    <row r="2695" spans="1:5" ht="60">
      <c r="A2695" s="135" t="s">
        <v>5233</v>
      </c>
      <c r="B2695" s="145" t="s">
        <v>5234</v>
      </c>
      <c r="C2695" s="150" t="s">
        <v>45</v>
      </c>
      <c r="D2695" s="172">
        <v>20.29124641418457</v>
      </c>
      <c r="E2695" s="183">
        <v>20.291343688964844</v>
      </c>
    </row>
    <row r="2696" spans="1:5" ht="60">
      <c r="A2696" s="135" t="s">
        <v>5235</v>
      </c>
      <c r="B2696" s="145" t="s">
        <v>5236</v>
      </c>
      <c r="C2696" s="150" t="s">
        <v>45</v>
      </c>
      <c r="D2696" s="178">
        <v>2.9350887984037399E-2</v>
      </c>
      <c r="E2696" s="189">
        <v>2.9351029545068741E-2</v>
      </c>
    </row>
    <row r="2697" spans="1:5" ht="60">
      <c r="A2697" s="135" t="s">
        <v>5237</v>
      </c>
      <c r="B2697" s="145" t="s">
        <v>5238</v>
      </c>
      <c r="C2697" s="150" t="s">
        <v>45</v>
      </c>
      <c r="D2697" s="171">
        <v>3.1420629024505615</v>
      </c>
      <c r="E2697" s="182">
        <v>3.1416151523590088</v>
      </c>
    </row>
    <row r="2698" spans="1:5" ht="60">
      <c r="A2698" s="135" t="s">
        <v>5239</v>
      </c>
      <c r="B2698" s="145" t="s">
        <v>5240</v>
      </c>
      <c r="C2698" s="150" t="s">
        <v>45</v>
      </c>
      <c r="D2698" s="174">
        <v>0</v>
      </c>
      <c r="E2698" s="185">
        <v>0</v>
      </c>
    </row>
    <row r="2699" spans="1:5" ht="60">
      <c r="A2699" s="135" t="s">
        <v>5241</v>
      </c>
      <c r="B2699" s="145" t="s">
        <v>5242</v>
      </c>
      <c r="C2699" s="150" t="s">
        <v>45</v>
      </c>
      <c r="D2699" s="178">
        <v>0.91079485416412354</v>
      </c>
      <c r="E2699" s="189">
        <v>0.91079908609390259</v>
      </c>
    </row>
    <row r="2700" spans="1:5" ht="60">
      <c r="A2700" s="135" t="s">
        <v>5243</v>
      </c>
      <c r="B2700" s="145" t="s">
        <v>5244</v>
      </c>
      <c r="C2700" s="150" t="s">
        <v>45</v>
      </c>
      <c r="D2700" s="174">
        <v>0</v>
      </c>
      <c r="E2700" s="185">
        <v>0</v>
      </c>
    </row>
    <row r="2701" spans="1:5" ht="60">
      <c r="A2701" s="135" t="s">
        <v>5245</v>
      </c>
      <c r="B2701" s="145" t="s">
        <v>5246</v>
      </c>
      <c r="C2701" s="150" t="s">
        <v>2513</v>
      </c>
      <c r="D2701" s="174">
        <v>0</v>
      </c>
      <c r="E2701" s="185">
        <v>0</v>
      </c>
    </row>
    <row r="2702" spans="1:5" ht="60">
      <c r="A2702" s="135" t="s">
        <v>5247</v>
      </c>
      <c r="B2702" s="145" t="s">
        <v>5248</v>
      </c>
      <c r="C2702" s="150" t="s">
        <v>2504</v>
      </c>
      <c r="D2702" s="174">
        <v>0</v>
      </c>
      <c r="E2702" s="185">
        <v>0</v>
      </c>
    </row>
    <row r="2703" spans="1:5" ht="60">
      <c r="A2703" s="135" t="s">
        <v>5249</v>
      </c>
      <c r="B2703" s="145" t="s">
        <v>5250</v>
      </c>
      <c r="C2703" s="150" t="s">
        <v>2504</v>
      </c>
      <c r="D2703" s="174">
        <v>0</v>
      </c>
      <c r="E2703" s="185">
        <v>0</v>
      </c>
    </row>
    <row r="2704" spans="1:5" ht="45">
      <c r="A2704" s="135" t="s">
        <v>5251</v>
      </c>
      <c r="B2704" s="145" t="s">
        <v>5252</v>
      </c>
      <c r="C2704" s="150" t="s">
        <v>2504</v>
      </c>
      <c r="D2704" s="174">
        <v>0</v>
      </c>
      <c r="E2704" s="185">
        <v>0</v>
      </c>
    </row>
    <row r="2705" spans="1:5" ht="60">
      <c r="A2705" s="135" t="s">
        <v>5253</v>
      </c>
      <c r="B2705" s="145" t="s">
        <v>5254</v>
      </c>
      <c r="C2705" s="150" t="s">
        <v>2504</v>
      </c>
      <c r="D2705" s="174">
        <v>0</v>
      </c>
      <c r="E2705" s="185">
        <v>0</v>
      </c>
    </row>
    <row r="2706" spans="1:5" ht="45">
      <c r="A2706" s="135" t="s">
        <v>5255</v>
      </c>
      <c r="B2706" s="145" t="s">
        <v>5256</v>
      </c>
      <c r="C2706" s="150" t="s">
        <v>2504</v>
      </c>
      <c r="D2706" s="174">
        <v>0</v>
      </c>
      <c r="E2706" s="185">
        <v>0</v>
      </c>
    </row>
    <row r="2707" spans="1:5" ht="45">
      <c r="A2707" s="135" t="s">
        <v>5257</v>
      </c>
      <c r="B2707" s="145" t="s">
        <v>5258</v>
      </c>
      <c r="C2707" s="150" t="s">
        <v>45</v>
      </c>
      <c r="D2707" s="172">
        <v>20.949493408203125</v>
      </c>
      <c r="E2707" s="183">
        <v>20.949495315551758</v>
      </c>
    </row>
    <row r="2708" spans="1:5" ht="60">
      <c r="A2708" s="135" t="s">
        <v>5259</v>
      </c>
      <c r="B2708" s="145" t="s">
        <v>5260</v>
      </c>
      <c r="C2708" s="150" t="s">
        <v>4774</v>
      </c>
      <c r="D2708" s="173">
        <v>198191.859375</v>
      </c>
      <c r="E2708" s="184">
        <v>198191.203125</v>
      </c>
    </row>
    <row r="2709" spans="1:5" ht="60">
      <c r="A2709" s="135" t="s">
        <v>5261</v>
      </c>
      <c r="B2709" s="145" t="s">
        <v>5262</v>
      </c>
      <c r="C2709" s="150" t="s">
        <v>50</v>
      </c>
      <c r="D2709" s="178">
        <v>0.98686367273330688</v>
      </c>
      <c r="E2709" s="189">
        <v>0.98686385154724121</v>
      </c>
    </row>
    <row r="2710" spans="1:5" ht="60">
      <c r="A2710" s="135" t="s">
        <v>5263</v>
      </c>
      <c r="B2710" s="145" t="s">
        <v>5264</v>
      </c>
      <c r="C2710" s="150" t="s">
        <v>42</v>
      </c>
      <c r="D2710" s="177">
        <v>152.15151977539062</v>
      </c>
      <c r="E2710" s="188">
        <v>152.14552307128906</v>
      </c>
    </row>
    <row r="2711" spans="1:5" ht="60">
      <c r="A2711" s="135" t="s">
        <v>5265</v>
      </c>
      <c r="B2711" s="145" t="s">
        <v>5266</v>
      </c>
      <c r="C2711" s="150" t="s">
        <v>20</v>
      </c>
      <c r="D2711" s="176">
        <v>1673.2584228515625</v>
      </c>
      <c r="E2711" s="187">
        <v>1673.2470703125</v>
      </c>
    </row>
    <row r="2712" spans="1:5" ht="60">
      <c r="A2712" s="135" t="s">
        <v>5267</v>
      </c>
      <c r="B2712" s="145" t="s">
        <v>5268</v>
      </c>
      <c r="C2712" s="150" t="s">
        <v>20</v>
      </c>
      <c r="D2712" s="171">
        <v>8.9523487091064453</v>
      </c>
      <c r="E2712" s="182">
        <v>8.9523172378540039</v>
      </c>
    </row>
    <row r="2713" spans="1:5" ht="60">
      <c r="A2713" s="135" t="s">
        <v>5269</v>
      </c>
      <c r="B2713" s="145" t="s">
        <v>5270</v>
      </c>
      <c r="C2713" s="150" t="s">
        <v>368</v>
      </c>
      <c r="D2713" s="177">
        <v>105.53294372558594</v>
      </c>
      <c r="E2713" s="188">
        <v>105.52745056152344</v>
      </c>
    </row>
    <row r="2714" spans="1:5" ht="60">
      <c r="A2714" s="135" t="s">
        <v>5271</v>
      </c>
      <c r="B2714" s="145" t="s">
        <v>5272</v>
      </c>
      <c r="C2714" s="150" t="s">
        <v>45</v>
      </c>
      <c r="D2714" s="171">
        <v>2.7164397239685059</v>
      </c>
      <c r="E2714" s="182">
        <v>2.7168018817901611</v>
      </c>
    </row>
    <row r="2715" spans="1:5" ht="60">
      <c r="A2715" s="135" t="s">
        <v>5273</v>
      </c>
      <c r="B2715" s="145" t="s">
        <v>5274</v>
      </c>
      <c r="C2715" s="150" t="s">
        <v>373</v>
      </c>
      <c r="D2715" s="178">
        <v>0.67310065031051636</v>
      </c>
      <c r="E2715" s="189">
        <v>0.67308270931243896</v>
      </c>
    </row>
    <row r="2716" spans="1:5" ht="60">
      <c r="A2716" s="135" t="s">
        <v>5275</v>
      </c>
      <c r="B2716" s="145" t="s">
        <v>5276</v>
      </c>
      <c r="C2716" s="150" t="s">
        <v>368</v>
      </c>
      <c r="D2716" s="177">
        <v>137.27902221679687</v>
      </c>
      <c r="E2716" s="188">
        <v>137.27218627929687</v>
      </c>
    </row>
    <row r="2717" spans="1:5" ht="60">
      <c r="A2717" s="135" t="s">
        <v>5277</v>
      </c>
      <c r="B2717" s="145" t="s">
        <v>5278</v>
      </c>
      <c r="C2717" s="150" t="s">
        <v>4736</v>
      </c>
      <c r="D2717" s="172">
        <v>28.875774383544922</v>
      </c>
      <c r="E2717" s="183">
        <v>28.875820159912109</v>
      </c>
    </row>
    <row r="2718" spans="1:5" ht="60">
      <c r="A2718" s="135" t="s">
        <v>5279</v>
      </c>
      <c r="B2718" s="145" t="s">
        <v>5280</v>
      </c>
      <c r="C2718" s="150" t="s">
        <v>20</v>
      </c>
      <c r="D2718" s="177">
        <v>310.15908813476563</v>
      </c>
      <c r="E2718" s="188">
        <v>310.15777587890625</v>
      </c>
    </row>
    <row r="2719" spans="1:5" ht="60">
      <c r="A2719" s="135" t="s">
        <v>5281</v>
      </c>
      <c r="B2719" s="145" t="s">
        <v>5282</v>
      </c>
      <c r="C2719" s="150" t="s">
        <v>136</v>
      </c>
      <c r="D2719" s="177">
        <v>576.7855224609375</v>
      </c>
      <c r="E2719" s="188">
        <v>576.77239990234375</v>
      </c>
    </row>
    <row r="2720" spans="1:5" ht="60">
      <c r="A2720" s="135" t="s">
        <v>5283</v>
      </c>
      <c r="B2720" s="145" t="s">
        <v>5284</v>
      </c>
      <c r="C2720" s="150" t="s">
        <v>4743</v>
      </c>
      <c r="D2720" s="178">
        <v>0.80583560466766357</v>
      </c>
      <c r="E2720" s="189">
        <v>0.80584836006164551</v>
      </c>
    </row>
    <row r="2721" spans="1:5" ht="60">
      <c r="A2721" s="135" t="s">
        <v>5285</v>
      </c>
      <c r="B2721" s="145" t="s">
        <v>5286</v>
      </c>
      <c r="C2721" s="150" t="s">
        <v>45</v>
      </c>
      <c r="D2721" s="172">
        <v>68.236991882324219</v>
      </c>
      <c r="E2721" s="183">
        <v>68.237266540527344</v>
      </c>
    </row>
    <row r="2722" spans="1:5" ht="60">
      <c r="A2722" s="135" t="s">
        <v>5287</v>
      </c>
      <c r="B2722" s="145" t="s">
        <v>5288</v>
      </c>
      <c r="C2722" s="150" t="s">
        <v>45</v>
      </c>
      <c r="D2722" s="171">
        <v>4.8749513626098633</v>
      </c>
      <c r="E2722" s="182">
        <v>4.8749728202819824</v>
      </c>
    </row>
    <row r="2723" spans="1:5" ht="60">
      <c r="A2723" s="135" t="s">
        <v>5289</v>
      </c>
      <c r="B2723" s="145" t="s">
        <v>5290</v>
      </c>
      <c r="C2723" s="150" t="s">
        <v>45</v>
      </c>
      <c r="D2723" s="172">
        <v>12.161966323852539</v>
      </c>
      <c r="E2723" s="183">
        <v>12.162015914916992</v>
      </c>
    </row>
    <row r="2724" spans="1:5" ht="60">
      <c r="A2724" s="135" t="s">
        <v>5291</v>
      </c>
      <c r="B2724" s="145" t="s">
        <v>5292</v>
      </c>
      <c r="C2724" s="150" t="s">
        <v>45</v>
      </c>
      <c r="D2724" s="172">
        <v>13.875601768493652</v>
      </c>
      <c r="E2724" s="183">
        <v>13.875243186950684</v>
      </c>
    </row>
    <row r="2725" spans="1:5" ht="75">
      <c r="A2725" s="135" t="s">
        <v>5293</v>
      </c>
      <c r="B2725" s="145" t="s">
        <v>5294</v>
      </c>
      <c r="C2725" s="150" t="s">
        <v>45</v>
      </c>
      <c r="D2725" s="174">
        <v>0</v>
      </c>
      <c r="E2725" s="185">
        <v>0</v>
      </c>
    </row>
    <row r="2726" spans="1:5" ht="60">
      <c r="A2726" s="135" t="s">
        <v>5295</v>
      </c>
      <c r="B2726" s="145" t="s">
        <v>5296</v>
      </c>
      <c r="C2726" s="150" t="s">
        <v>45</v>
      </c>
      <c r="D2726" s="178">
        <v>0.82090467214584351</v>
      </c>
      <c r="E2726" s="189">
        <v>0.8209080696105957</v>
      </c>
    </row>
    <row r="2727" spans="1:5" ht="60">
      <c r="A2727" s="135" t="s">
        <v>5297</v>
      </c>
      <c r="B2727" s="145" t="s">
        <v>5298</v>
      </c>
      <c r="C2727" s="150" t="s">
        <v>45</v>
      </c>
      <c r="D2727" s="178">
        <v>2.9588853940367699E-2</v>
      </c>
      <c r="E2727" s="189">
        <v>2.9588978737592697E-2</v>
      </c>
    </row>
    <row r="2728" spans="1:5" ht="60">
      <c r="A2728" s="135" t="s">
        <v>5299</v>
      </c>
      <c r="B2728" s="145" t="s">
        <v>5300</v>
      </c>
      <c r="C2728" s="150" t="s">
        <v>2513</v>
      </c>
      <c r="D2728" s="171">
        <v>1.4794427156448364</v>
      </c>
      <c r="E2728" s="182">
        <v>1.4794489145278931</v>
      </c>
    </row>
    <row r="2729" spans="1:5" ht="60">
      <c r="A2729" s="135" t="s">
        <v>5301</v>
      </c>
      <c r="B2729" s="145" t="s">
        <v>5302</v>
      </c>
      <c r="C2729" s="150" t="s">
        <v>2504</v>
      </c>
      <c r="D2729" s="174">
        <v>0</v>
      </c>
      <c r="E2729" s="185">
        <v>0</v>
      </c>
    </row>
    <row r="2730" spans="1:5" ht="60">
      <c r="A2730" s="135" t="s">
        <v>5303</v>
      </c>
      <c r="B2730" s="145" t="s">
        <v>5304</v>
      </c>
      <c r="C2730" s="150" t="s">
        <v>2504</v>
      </c>
      <c r="D2730" s="174">
        <v>0</v>
      </c>
      <c r="E2730" s="185">
        <v>0</v>
      </c>
    </row>
    <row r="2731" spans="1:5" ht="60">
      <c r="A2731" s="135" t="s">
        <v>5305</v>
      </c>
      <c r="B2731" s="145" t="s">
        <v>5306</v>
      </c>
      <c r="C2731" s="150" t="s">
        <v>2504</v>
      </c>
      <c r="D2731" s="174">
        <v>0</v>
      </c>
      <c r="E2731" s="185">
        <v>0</v>
      </c>
    </row>
    <row r="2732" spans="1:5" ht="60">
      <c r="A2732" s="135" t="s">
        <v>5307</v>
      </c>
      <c r="B2732" s="145" t="s">
        <v>5308</v>
      </c>
      <c r="C2732" s="150" t="s">
        <v>2504</v>
      </c>
      <c r="D2732" s="174">
        <v>0</v>
      </c>
      <c r="E2732" s="185">
        <v>0</v>
      </c>
    </row>
    <row r="2733" spans="1:5" ht="60">
      <c r="A2733" s="135" t="s">
        <v>5309</v>
      </c>
      <c r="B2733" s="145" t="s">
        <v>5310</v>
      </c>
      <c r="C2733" s="150" t="s">
        <v>2504</v>
      </c>
      <c r="D2733" s="174">
        <v>0</v>
      </c>
      <c r="E2733" s="185">
        <v>0</v>
      </c>
    </row>
    <row r="2734" spans="1:5" ht="60">
      <c r="A2734" s="135" t="s">
        <v>5311</v>
      </c>
      <c r="B2734" s="145" t="s">
        <v>5312</v>
      </c>
      <c r="C2734" s="150" t="s">
        <v>45</v>
      </c>
      <c r="D2734" s="171">
        <v>5.6603608131408691</v>
      </c>
      <c r="E2734" s="182">
        <v>5.6603612899780273</v>
      </c>
    </row>
    <row r="2735" spans="1:5" ht="60">
      <c r="A2735" s="135" t="s">
        <v>5313</v>
      </c>
      <c r="B2735" s="145" t="s">
        <v>5314</v>
      </c>
      <c r="C2735" s="150" t="s">
        <v>4774</v>
      </c>
      <c r="D2735" s="173">
        <v>1298873.625</v>
      </c>
      <c r="E2735" s="184">
        <v>1298862.75</v>
      </c>
    </row>
    <row r="2736" spans="1:5" ht="60">
      <c r="A2736" s="135" t="s">
        <v>5315</v>
      </c>
      <c r="B2736" s="145" t="s">
        <v>5316</v>
      </c>
      <c r="C2736" s="150" t="s">
        <v>50</v>
      </c>
      <c r="D2736" s="171">
        <v>1.0242530107498169</v>
      </c>
      <c r="E2736" s="182">
        <v>1.024253249168396</v>
      </c>
    </row>
    <row r="2737" spans="1:5" ht="60">
      <c r="A2737" s="135" t="s">
        <v>5317</v>
      </c>
      <c r="B2737" s="145" t="s">
        <v>5318</v>
      </c>
      <c r="C2737" s="150" t="s">
        <v>42</v>
      </c>
      <c r="D2737" s="177">
        <v>369.99996948242187</v>
      </c>
      <c r="E2737" s="188">
        <v>369.99996948242187</v>
      </c>
    </row>
    <row r="2738" spans="1:5" ht="60">
      <c r="A2738" s="135" t="s">
        <v>5319</v>
      </c>
      <c r="B2738" s="145" t="s">
        <v>5320</v>
      </c>
      <c r="C2738" s="150" t="s">
        <v>20</v>
      </c>
      <c r="D2738" s="177">
        <v>974.5367431640625</v>
      </c>
      <c r="E2738" s="188">
        <v>974.52874755859375</v>
      </c>
    </row>
    <row r="2739" spans="1:5" ht="60">
      <c r="A2739" s="135" t="s">
        <v>5321</v>
      </c>
      <c r="B2739" s="145" t="s">
        <v>5322</v>
      </c>
      <c r="C2739" s="150" t="s">
        <v>20</v>
      </c>
      <c r="D2739" s="174">
        <v>0</v>
      </c>
      <c r="E2739" s="185">
        <v>0</v>
      </c>
    </row>
    <row r="2740" spans="1:5" ht="60">
      <c r="A2740" s="135" t="s">
        <v>5323</v>
      </c>
      <c r="B2740" s="145" t="s">
        <v>5324</v>
      </c>
      <c r="C2740" s="150" t="s">
        <v>368</v>
      </c>
      <c r="D2740" s="174">
        <v>0</v>
      </c>
      <c r="E2740" s="185">
        <v>0</v>
      </c>
    </row>
    <row r="2741" spans="1:5" ht="75">
      <c r="A2741" s="135" t="s">
        <v>5325</v>
      </c>
      <c r="B2741" s="145" t="s">
        <v>5326</v>
      </c>
      <c r="C2741" s="150" t="s">
        <v>45</v>
      </c>
      <c r="D2741" s="174">
        <v>0</v>
      </c>
      <c r="E2741" s="185">
        <v>0</v>
      </c>
    </row>
    <row r="2742" spans="1:5" ht="60">
      <c r="A2742" s="135" t="s">
        <v>5327</v>
      </c>
      <c r="B2742" s="145" t="s">
        <v>5328</v>
      </c>
      <c r="C2742" s="150" t="s">
        <v>373</v>
      </c>
      <c r="D2742" s="178">
        <v>0.99873942136764526</v>
      </c>
      <c r="E2742" s="189">
        <v>0.99873322248458862</v>
      </c>
    </row>
    <row r="2743" spans="1:5" ht="60">
      <c r="A2743" s="135" t="s">
        <v>5329</v>
      </c>
      <c r="B2743" s="145" t="s">
        <v>5330</v>
      </c>
      <c r="C2743" s="150" t="s">
        <v>368</v>
      </c>
      <c r="D2743" s="177">
        <v>361.00967407226562</v>
      </c>
      <c r="E2743" s="188">
        <v>361.00875854492187</v>
      </c>
    </row>
    <row r="2744" spans="1:5" ht="60">
      <c r="A2744" s="135" t="s">
        <v>5331</v>
      </c>
      <c r="B2744" s="145" t="s">
        <v>5332</v>
      </c>
      <c r="C2744" s="150" t="s">
        <v>4736</v>
      </c>
      <c r="D2744" s="172">
        <v>28.622810363769531</v>
      </c>
      <c r="E2744" s="183">
        <v>28.622859954833984</v>
      </c>
    </row>
    <row r="2745" spans="1:5" ht="60">
      <c r="A2745" s="135" t="s">
        <v>5333</v>
      </c>
      <c r="B2745" s="145" t="s">
        <v>5334</v>
      </c>
      <c r="C2745" s="150" t="s">
        <v>20</v>
      </c>
      <c r="D2745" s="178">
        <v>0.43980339169502258</v>
      </c>
      <c r="E2745" s="189">
        <v>0.43980106711387634</v>
      </c>
    </row>
    <row r="2746" spans="1:5" ht="60">
      <c r="A2746" s="135" t="s">
        <v>5335</v>
      </c>
      <c r="B2746" s="145" t="s">
        <v>5336</v>
      </c>
      <c r="C2746" s="150" t="s">
        <v>136</v>
      </c>
      <c r="D2746" s="177">
        <v>493.78302001953125</v>
      </c>
      <c r="E2746" s="188">
        <v>493.77798461914062</v>
      </c>
    </row>
    <row r="2747" spans="1:5" ht="60">
      <c r="A2747" s="135" t="s">
        <v>5337</v>
      </c>
      <c r="B2747" s="145" t="s">
        <v>5338</v>
      </c>
      <c r="C2747" s="150" t="s">
        <v>4743</v>
      </c>
      <c r="D2747" s="178">
        <v>0.54822623729705811</v>
      </c>
      <c r="E2747" s="189">
        <v>0.54822731018066406</v>
      </c>
    </row>
    <row r="2748" spans="1:5" ht="75">
      <c r="A2748" s="135" t="s">
        <v>5339</v>
      </c>
      <c r="B2748" s="145" t="s">
        <v>5340</v>
      </c>
      <c r="C2748" s="150" t="s">
        <v>45</v>
      </c>
      <c r="D2748" s="172">
        <v>75.626548767089844</v>
      </c>
      <c r="E2748" s="183">
        <v>75.62689208984375</v>
      </c>
    </row>
    <row r="2749" spans="1:5" ht="75">
      <c r="A2749" s="135" t="s">
        <v>5341</v>
      </c>
      <c r="B2749" s="145" t="s">
        <v>5342</v>
      </c>
      <c r="C2749" s="150" t="s">
        <v>45</v>
      </c>
      <c r="D2749" s="172">
        <v>20.291248321533203</v>
      </c>
      <c r="E2749" s="183">
        <v>20.291343688964844</v>
      </c>
    </row>
    <row r="2750" spans="1:5" ht="75">
      <c r="A2750" s="135" t="s">
        <v>5343</v>
      </c>
      <c r="B2750" s="145" t="s">
        <v>5344</v>
      </c>
      <c r="C2750" s="150" t="s">
        <v>45</v>
      </c>
      <c r="D2750" s="178">
        <v>2.9350889846682549E-2</v>
      </c>
      <c r="E2750" s="189">
        <v>2.9351025819778442E-2</v>
      </c>
    </row>
    <row r="2751" spans="1:5" ht="75">
      <c r="A2751" s="135" t="s">
        <v>5345</v>
      </c>
      <c r="B2751" s="145" t="s">
        <v>5346</v>
      </c>
      <c r="C2751" s="150" t="s">
        <v>45</v>
      </c>
      <c r="D2751" s="171">
        <v>3.1420629024505615</v>
      </c>
      <c r="E2751" s="182">
        <v>3.1416149139404297</v>
      </c>
    </row>
    <row r="2752" spans="1:5" ht="75">
      <c r="A2752" s="135" t="s">
        <v>5347</v>
      </c>
      <c r="B2752" s="145" t="s">
        <v>5348</v>
      </c>
      <c r="C2752" s="150" t="s">
        <v>45</v>
      </c>
      <c r="D2752" s="174">
        <v>0</v>
      </c>
      <c r="E2752" s="185">
        <v>0</v>
      </c>
    </row>
    <row r="2753" spans="1:5" ht="75">
      <c r="A2753" s="135" t="s">
        <v>5349</v>
      </c>
      <c r="B2753" s="145" t="s">
        <v>5350</v>
      </c>
      <c r="C2753" s="150" t="s">
        <v>45</v>
      </c>
      <c r="D2753" s="178">
        <v>0.91079491376876831</v>
      </c>
      <c r="E2753" s="189">
        <v>0.91079908609390259</v>
      </c>
    </row>
    <row r="2754" spans="1:5" ht="75">
      <c r="A2754" s="135" t="s">
        <v>5351</v>
      </c>
      <c r="B2754" s="145" t="s">
        <v>5352</v>
      </c>
      <c r="C2754" s="150" t="s">
        <v>45</v>
      </c>
      <c r="D2754" s="174">
        <v>0</v>
      </c>
      <c r="E2754" s="185">
        <v>0</v>
      </c>
    </row>
    <row r="2755" spans="1:5" ht="75">
      <c r="A2755" s="135" t="s">
        <v>5353</v>
      </c>
      <c r="B2755" s="145" t="s">
        <v>5354</v>
      </c>
      <c r="C2755" s="150" t="s">
        <v>2513</v>
      </c>
      <c r="D2755" s="174">
        <v>0</v>
      </c>
      <c r="E2755" s="185">
        <v>0</v>
      </c>
    </row>
    <row r="2756" spans="1:5" ht="60">
      <c r="A2756" s="135" t="s">
        <v>5355</v>
      </c>
      <c r="B2756" s="145" t="s">
        <v>5356</v>
      </c>
      <c r="C2756" s="150" t="s">
        <v>2504</v>
      </c>
      <c r="D2756" s="174">
        <v>0</v>
      </c>
      <c r="E2756" s="185">
        <v>0</v>
      </c>
    </row>
    <row r="2757" spans="1:5" ht="60">
      <c r="A2757" s="135" t="s">
        <v>5357</v>
      </c>
      <c r="B2757" s="145" t="s">
        <v>5358</v>
      </c>
      <c r="C2757" s="150" t="s">
        <v>2504</v>
      </c>
      <c r="D2757" s="174">
        <v>0</v>
      </c>
      <c r="E2757" s="185">
        <v>0</v>
      </c>
    </row>
    <row r="2758" spans="1:5" ht="60">
      <c r="A2758" s="135" t="s">
        <v>5359</v>
      </c>
      <c r="B2758" s="145" t="s">
        <v>5360</v>
      </c>
      <c r="C2758" s="150" t="s">
        <v>2504</v>
      </c>
      <c r="D2758" s="174">
        <v>0</v>
      </c>
      <c r="E2758" s="185">
        <v>0</v>
      </c>
    </row>
    <row r="2759" spans="1:5" ht="60">
      <c r="A2759" s="135" t="s">
        <v>5361</v>
      </c>
      <c r="B2759" s="145" t="s">
        <v>5362</v>
      </c>
      <c r="C2759" s="150" t="s">
        <v>2504</v>
      </c>
      <c r="D2759" s="174">
        <v>0</v>
      </c>
      <c r="E2759" s="185">
        <v>0</v>
      </c>
    </row>
    <row r="2760" spans="1:5" ht="60">
      <c r="A2760" s="135" t="s">
        <v>5363</v>
      </c>
      <c r="B2760" s="145" t="s">
        <v>5364</v>
      </c>
      <c r="C2760" s="150" t="s">
        <v>2504</v>
      </c>
      <c r="D2760" s="174">
        <v>0</v>
      </c>
      <c r="E2760" s="185">
        <v>0</v>
      </c>
    </row>
    <row r="2761" spans="1:5" ht="60">
      <c r="A2761" s="135" t="s">
        <v>5365</v>
      </c>
      <c r="B2761" s="145" t="s">
        <v>5366</v>
      </c>
      <c r="C2761" s="150" t="s">
        <v>45</v>
      </c>
      <c r="D2761" s="172">
        <v>20.949493408203125</v>
      </c>
      <c r="E2761" s="183">
        <v>20.949495315551758</v>
      </c>
    </row>
    <row r="2762" spans="1:5" ht="75">
      <c r="A2762" s="135" t="s">
        <v>5367</v>
      </c>
      <c r="B2762" s="145" t="s">
        <v>5368</v>
      </c>
      <c r="C2762" s="150" t="s">
        <v>4774</v>
      </c>
      <c r="D2762" s="173">
        <v>763173.875</v>
      </c>
      <c r="E2762" s="184">
        <v>763166.3125</v>
      </c>
    </row>
    <row r="2763" spans="1:5" ht="60">
      <c r="A2763" s="135" t="s">
        <v>5369</v>
      </c>
      <c r="B2763" s="145" t="s">
        <v>5370</v>
      </c>
      <c r="C2763" s="150" t="s">
        <v>50</v>
      </c>
      <c r="D2763" s="178">
        <v>0.97876262664794922</v>
      </c>
      <c r="E2763" s="189">
        <v>0.97876274585723877</v>
      </c>
    </row>
    <row r="2764" spans="1:5" ht="60">
      <c r="A2764" s="135" t="s">
        <v>5371</v>
      </c>
      <c r="B2764" s="145" t="s">
        <v>5372</v>
      </c>
      <c r="C2764" s="150" t="s">
        <v>42</v>
      </c>
      <c r="D2764" s="177">
        <v>152.15151977539062</v>
      </c>
      <c r="E2764" s="188">
        <v>152.14552307128906</v>
      </c>
    </row>
    <row r="2765" spans="1:5" ht="60">
      <c r="A2765" s="135" t="s">
        <v>5373</v>
      </c>
      <c r="B2765" s="145" t="s">
        <v>5374</v>
      </c>
      <c r="C2765" s="150" t="s">
        <v>20</v>
      </c>
      <c r="D2765" s="176">
        <v>1673.2584228515625</v>
      </c>
      <c r="E2765" s="187">
        <v>1673.2470703125</v>
      </c>
    </row>
    <row r="2766" spans="1:5" ht="60">
      <c r="A2766" s="135" t="s">
        <v>5375</v>
      </c>
      <c r="B2766" s="145" t="s">
        <v>5376</v>
      </c>
      <c r="C2766" s="150" t="s">
        <v>20</v>
      </c>
      <c r="D2766" s="178">
        <v>2.8603503480553627E-2</v>
      </c>
      <c r="E2766" s="189">
        <v>2.8603503480553627E-2</v>
      </c>
    </row>
    <row r="2767" spans="1:5" ht="60">
      <c r="A2767" s="135" t="s">
        <v>5377</v>
      </c>
      <c r="B2767" s="145" t="s">
        <v>5378</v>
      </c>
      <c r="C2767" s="150" t="s">
        <v>368</v>
      </c>
      <c r="D2767" s="177">
        <v>105.53294372558594</v>
      </c>
      <c r="E2767" s="188">
        <v>105.52745056152344</v>
      </c>
    </row>
    <row r="2768" spans="1:5" ht="60">
      <c r="A2768" s="135" t="s">
        <v>5379</v>
      </c>
      <c r="B2768" s="145" t="s">
        <v>5380</v>
      </c>
      <c r="C2768" s="150" t="s">
        <v>45</v>
      </c>
      <c r="D2768" s="171">
        <v>2.6941406726837158</v>
      </c>
      <c r="E2768" s="182">
        <v>2.6944997310638428</v>
      </c>
    </row>
    <row r="2769" spans="1:5" ht="60">
      <c r="A2769" s="135" t="s">
        <v>5381</v>
      </c>
      <c r="B2769" s="145" t="s">
        <v>5382</v>
      </c>
      <c r="C2769" s="150" t="s">
        <v>373</v>
      </c>
      <c r="D2769" s="178">
        <v>0.67547410726547241</v>
      </c>
      <c r="E2769" s="189">
        <v>0.67545616626739502</v>
      </c>
    </row>
    <row r="2770" spans="1:5" ht="60">
      <c r="A2770" s="135" t="s">
        <v>5383</v>
      </c>
      <c r="B2770" s="145" t="s">
        <v>5384</v>
      </c>
      <c r="C2770" s="150" t="s">
        <v>368</v>
      </c>
      <c r="D2770" s="177">
        <v>137.27902221679687</v>
      </c>
      <c r="E2770" s="188">
        <v>137.27218627929687</v>
      </c>
    </row>
    <row r="2771" spans="1:5" ht="60">
      <c r="A2771" s="135" t="s">
        <v>5385</v>
      </c>
      <c r="B2771" s="145" t="s">
        <v>5386</v>
      </c>
      <c r="C2771" s="150" t="s">
        <v>4736</v>
      </c>
      <c r="D2771" s="172">
        <v>28.875774383544922</v>
      </c>
      <c r="E2771" s="183">
        <v>28.875820159912109</v>
      </c>
    </row>
    <row r="2772" spans="1:5" ht="60">
      <c r="A2772" s="135" t="s">
        <v>5387</v>
      </c>
      <c r="B2772" s="145" t="s">
        <v>5388</v>
      </c>
      <c r="C2772" s="150" t="s">
        <v>20</v>
      </c>
      <c r="D2772" s="177">
        <v>310.15908813476563</v>
      </c>
      <c r="E2772" s="188">
        <v>310.15777587890625</v>
      </c>
    </row>
    <row r="2773" spans="1:5" ht="60">
      <c r="A2773" s="135" t="s">
        <v>5389</v>
      </c>
      <c r="B2773" s="145" t="s">
        <v>5390</v>
      </c>
      <c r="C2773" s="150" t="s">
        <v>136</v>
      </c>
      <c r="D2773" s="177">
        <v>581.55950927734375</v>
      </c>
      <c r="E2773" s="188">
        <v>581.54632568359375</v>
      </c>
    </row>
    <row r="2774" spans="1:5" ht="60">
      <c r="A2774" s="135" t="s">
        <v>5391</v>
      </c>
      <c r="B2774" s="145" t="s">
        <v>5392</v>
      </c>
      <c r="C2774" s="150" t="s">
        <v>4743</v>
      </c>
      <c r="D2774" s="178">
        <v>0.7992205023765564</v>
      </c>
      <c r="E2774" s="189">
        <v>0.79923313856124878</v>
      </c>
    </row>
    <row r="2775" spans="1:5" ht="60">
      <c r="A2775" s="135" t="s">
        <v>5393</v>
      </c>
      <c r="B2775" s="145" t="s">
        <v>5394</v>
      </c>
      <c r="C2775" s="150" t="s">
        <v>45</v>
      </c>
      <c r="D2775" s="172">
        <v>68.236991882324219</v>
      </c>
      <c r="E2775" s="183">
        <v>68.237266540527344</v>
      </c>
    </row>
    <row r="2776" spans="1:5" ht="60">
      <c r="A2776" s="135" t="s">
        <v>5395</v>
      </c>
      <c r="B2776" s="145" t="s">
        <v>5396</v>
      </c>
      <c r="C2776" s="150" t="s">
        <v>45</v>
      </c>
      <c r="D2776" s="171">
        <v>4.8749513626098633</v>
      </c>
      <c r="E2776" s="182">
        <v>4.8749728202819824</v>
      </c>
    </row>
    <row r="2777" spans="1:5" ht="60">
      <c r="A2777" s="135" t="s">
        <v>5397</v>
      </c>
      <c r="B2777" s="145" t="s">
        <v>5398</v>
      </c>
      <c r="C2777" s="150" t="s">
        <v>45</v>
      </c>
      <c r="D2777" s="172">
        <v>12.161966323852539</v>
      </c>
      <c r="E2777" s="183">
        <v>12.162015914916992</v>
      </c>
    </row>
    <row r="2778" spans="1:5" ht="60">
      <c r="A2778" s="135" t="s">
        <v>5399</v>
      </c>
      <c r="B2778" s="145" t="s">
        <v>5400</v>
      </c>
      <c r="C2778" s="150" t="s">
        <v>45</v>
      </c>
      <c r="D2778" s="172">
        <v>13.875601768493652</v>
      </c>
      <c r="E2778" s="183">
        <v>13.875243186950684</v>
      </c>
    </row>
    <row r="2779" spans="1:5" ht="75">
      <c r="A2779" s="135" t="s">
        <v>5401</v>
      </c>
      <c r="B2779" s="145" t="s">
        <v>5402</v>
      </c>
      <c r="C2779" s="150" t="s">
        <v>45</v>
      </c>
      <c r="D2779" s="174">
        <v>0</v>
      </c>
      <c r="E2779" s="185">
        <v>0</v>
      </c>
    </row>
    <row r="2780" spans="1:5" ht="60">
      <c r="A2780" s="135" t="s">
        <v>5403</v>
      </c>
      <c r="B2780" s="145" t="s">
        <v>5404</v>
      </c>
      <c r="C2780" s="150" t="s">
        <v>45</v>
      </c>
      <c r="D2780" s="178">
        <v>0.82090467214584351</v>
      </c>
      <c r="E2780" s="189">
        <v>0.8209080696105957</v>
      </c>
    </row>
    <row r="2781" spans="1:5" ht="60">
      <c r="A2781" s="135" t="s">
        <v>5405</v>
      </c>
      <c r="B2781" s="145" t="s">
        <v>5406</v>
      </c>
      <c r="C2781" s="150" t="s">
        <v>45</v>
      </c>
      <c r="D2781" s="178">
        <v>2.9588853940367699E-2</v>
      </c>
      <c r="E2781" s="189">
        <v>2.9588978737592697E-2</v>
      </c>
    </row>
    <row r="2782" spans="1:5" ht="60">
      <c r="A2782" s="135" t="s">
        <v>5407</v>
      </c>
      <c r="B2782" s="145" t="s">
        <v>5408</v>
      </c>
      <c r="C2782" s="150" t="s">
        <v>2513</v>
      </c>
      <c r="D2782" s="172">
        <v>15</v>
      </c>
      <c r="E2782" s="183">
        <v>15</v>
      </c>
    </row>
    <row r="2783" spans="1:5" ht="60">
      <c r="A2783" s="135" t="s">
        <v>5409</v>
      </c>
      <c r="B2783" s="145" t="s">
        <v>5410</v>
      </c>
      <c r="C2783" s="150" t="s">
        <v>2504</v>
      </c>
      <c r="D2783" s="174">
        <v>0</v>
      </c>
      <c r="E2783" s="185">
        <v>0</v>
      </c>
    </row>
    <row r="2784" spans="1:5" ht="60">
      <c r="A2784" s="135" t="s">
        <v>5411</v>
      </c>
      <c r="B2784" s="145" t="s">
        <v>5412</v>
      </c>
      <c r="C2784" s="150" t="s">
        <v>2504</v>
      </c>
      <c r="D2784" s="174">
        <v>0</v>
      </c>
      <c r="E2784" s="185">
        <v>0</v>
      </c>
    </row>
    <row r="2785" spans="1:5" ht="60">
      <c r="A2785" s="135" t="s">
        <v>5413</v>
      </c>
      <c r="B2785" s="145" t="s">
        <v>5414</v>
      </c>
      <c r="C2785" s="150" t="s">
        <v>2504</v>
      </c>
      <c r="D2785" s="174">
        <v>0</v>
      </c>
      <c r="E2785" s="185">
        <v>0</v>
      </c>
    </row>
    <row r="2786" spans="1:5" ht="60">
      <c r="A2786" s="135" t="s">
        <v>5415</v>
      </c>
      <c r="B2786" s="145" t="s">
        <v>5416</v>
      </c>
      <c r="C2786" s="150" t="s">
        <v>2504</v>
      </c>
      <c r="D2786" s="174">
        <v>0</v>
      </c>
      <c r="E2786" s="185">
        <v>0</v>
      </c>
    </row>
    <row r="2787" spans="1:5" ht="60">
      <c r="A2787" s="135" t="s">
        <v>5417</v>
      </c>
      <c r="B2787" s="145" t="s">
        <v>5418</v>
      </c>
      <c r="C2787" s="150" t="s">
        <v>2504</v>
      </c>
      <c r="D2787" s="174">
        <v>0</v>
      </c>
      <c r="E2787" s="185">
        <v>0</v>
      </c>
    </row>
    <row r="2788" spans="1:5" ht="60">
      <c r="A2788" s="135" t="s">
        <v>5419</v>
      </c>
      <c r="B2788" s="145" t="s">
        <v>5420</v>
      </c>
      <c r="C2788" s="150" t="s">
        <v>45</v>
      </c>
      <c r="D2788" s="171">
        <v>5.6603608131408691</v>
      </c>
      <c r="E2788" s="182">
        <v>5.6603612899780273</v>
      </c>
    </row>
    <row r="2789" spans="1:5" ht="60">
      <c r="A2789" s="135" t="s">
        <v>5421</v>
      </c>
      <c r="B2789" s="145" t="s">
        <v>5422</v>
      </c>
      <c r="C2789" s="150" t="s">
        <v>4774</v>
      </c>
      <c r="D2789" s="173">
        <v>1298873.625</v>
      </c>
      <c r="E2789" s="184">
        <v>1298862.75</v>
      </c>
    </row>
    <row r="2790" spans="1:5" ht="45">
      <c r="A2790" s="135" t="s">
        <v>5423</v>
      </c>
      <c r="B2790" s="145" t="s">
        <v>5424</v>
      </c>
      <c r="C2790" s="150" t="s">
        <v>50</v>
      </c>
      <c r="D2790" s="171">
        <v>1.0124129056930542</v>
      </c>
      <c r="E2790" s="182">
        <v>1.0124131441116333</v>
      </c>
    </row>
    <row r="2791" spans="1:5" ht="45">
      <c r="A2791" s="135" t="s">
        <v>5425</v>
      </c>
      <c r="B2791" s="145" t="s">
        <v>5426</v>
      </c>
      <c r="C2791" s="150" t="s">
        <v>42</v>
      </c>
      <c r="D2791" s="177">
        <v>156.04684448242187</v>
      </c>
      <c r="E2791" s="188">
        <v>156.04129028320312</v>
      </c>
    </row>
    <row r="2792" spans="1:5" ht="45">
      <c r="A2792" s="135" t="s">
        <v>5427</v>
      </c>
      <c r="B2792" s="145" t="s">
        <v>5428</v>
      </c>
      <c r="C2792" s="150" t="s">
        <v>20</v>
      </c>
      <c r="D2792" s="176">
        <v>1673.2584228515625</v>
      </c>
      <c r="E2792" s="187">
        <v>1673.2470703125</v>
      </c>
    </row>
    <row r="2793" spans="1:5" ht="45">
      <c r="A2793" s="135" t="s">
        <v>5429</v>
      </c>
      <c r="B2793" s="145" t="s">
        <v>5430</v>
      </c>
      <c r="C2793" s="150" t="s">
        <v>20</v>
      </c>
      <c r="D2793" s="178">
        <v>2.8603503480553627E-2</v>
      </c>
      <c r="E2793" s="189">
        <v>2.8603503480553627E-2</v>
      </c>
    </row>
    <row r="2794" spans="1:5" ht="45">
      <c r="A2794" s="135" t="s">
        <v>5431</v>
      </c>
      <c r="B2794" s="145" t="s">
        <v>5432</v>
      </c>
      <c r="C2794" s="150" t="s">
        <v>368</v>
      </c>
      <c r="D2794" s="177">
        <v>109.10895538330078</v>
      </c>
      <c r="E2794" s="188">
        <v>109.10383605957031</v>
      </c>
    </row>
    <row r="2795" spans="1:5" ht="45">
      <c r="A2795" s="135" t="s">
        <v>5433</v>
      </c>
      <c r="B2795" s="145" t="s">
        <v>5434</v>
      </c>
      <c r="C2795" s="150" t="s">
        <v>45</v>
      </c>
      <c r="D2795" s="171">
        <v>2.5160112380981445</v>
      </c>
      <c r="E2795" s="182">
        <v>2.5163099765777588</v>
      </c>
    </row>
    <row r="2796" spans="1:5" ht="45">
      <c r="A2796" s="135" t="s">
        <v>5435</v>
      </c>
      <c r="B2796" s="145" t="s">
        <v>5436</v>
      </c>
      <c r="C2796" s="150" t="s">
        <v>373</v>
      </c>
      <c r="D2796" s="178">
        <v>0.67572778463363647</v>
      </c>
      <c r="E2796" s="189">
        <v>0.67571121454238892</v>
      </c>
    </row>
    <row r="2797" spans="1:5" ht="45">
      <c r="A2797" s="135" t="s">
        <v>5437</v>
      </c>
      <c r="B2797" s="145" t="s">
        <v>5438</v>
      </c>
      <c r="C2797" s="150" t="s">
        <v>368</v>
      </c>
      <c r="D2797" s="177">
        <v>141.54586791992187</v>
      </c>
      <c r="E2797" s="188">
        <v>141.53952026367187</v>
      </c>
    </row>
    <row r="2798" spans="1:5" ht="45">
      <c r="A2798" s="135" t="s">
        <v>5439</v>
      </c>
      <c r="B2798" s="145" t="s">
        <v>5440</v>
      </c>
      <c r="C2798" s="150" t="s">
        <v>4736</v>
      </c>
      <c r="D2798" s="172">
        <v>28.875774383544922</v>
      </c>
      <c r="E2798" s="183">
        <v>28.875820159912109</v>
      </c>
    </row>
    <row r="2799" spans="1:5" ht="45">
      <c r="A2799" s="135" t="s">
        <v>5441</v>
      </c>
      <c r="B2799" s="145" t="s">
        <v>5442</v>
      </c>
      <c r="C2799" s="150" t="s">
        <v>20</v>
      </c>
      <c r="D2799" s="177">
        <v>310.1590576171875</v>
      </c>
      <c r="E2799" s="188">
        <v>310.15774536132812</v>
      </c>
    </row>
    <row r="2800" spans="1:5" ht="45">
      <c r="A2800" s="135" t="s">
        <v>5443</v>
      </c>
      <c r="B2800" s="145" t="s">
        <v>5444</v>
      </c>
      <c r="C2800" s="150" t="s">
        <v>136</v>
      </c>
      <c r="D2800" s="177">
        <v>567.379150390625</v>
      </c>
      <c r="E2800" s="188">
        <v>567.36700439453125</v>
      </c>
    </row>
    <row r="2801" spans="1:5" ht="45">
      <c r="A2801" s="135" t="s">
        <v>5445</v>
      </c>
      <c r="B2801" s="145" t="s">
        <v>5446</v>
      </c>
      <c r="C2801" s="150" t="s">
        <v>4743</v>
      </c>
      <c r="D2801" s="178">
        <v>0.81919515132904053</v>
      </c>
      <c r="E2801" s="189">
        <v>0.81920719146728516</v>
      </c>
    </row>
    <row r="2802" spans="1:5" ht="45">
      <c r="A2802" s="135" t="s">
        <v>5447</v>
      </c>
      <c r="B2802" s="145" t="s">
        <v>5448</v>
      </c>
      <c r="C2802" s="150" t="s">
        <v>45</v>
      </c>
      <c r="D2802" s="172">
        <v>68.236991882324219</v>
      </c>
      <c r="E2802" s="183">
        <v>68.237266540527344</v>
      </c>
    </row>
    <row r="2803" spans="1:5" ht="45">
      <c r="A2803" s="135" t="s">
        <v>5449</v>
      </c>
      <c r="B2803" s="145" t="s">
        <v>5450</v>
      </c>
      <c r="C2803" s="150" t="s">
        <v>45</v>
      </c>
      <c r="D2803" s="171">
        <v>4.8749513626098633</v>
      </c>
      <c r="E2803" s="182">
        <v>4.8749728202819824</v>
      </c>
    </row>
    <row r="2804" spans="1:5" ht="45">
      <c r="A2804" s="135" t="s">
        <v>5451</v>
      </c>
      <c r="B2804" s="145" t="s">
        <v>5452</v>
      </c>
      <c r="C2804" s="150" t="s">
        <v>45</v>
      </c>
      <c r="D2804" s="172">
        <v>12.161965370178223</v>
      </c>
      <c r="E2804" s="183">
        <v>12.162015914916992</v>
      </c>
    </row>
    <row r="2805" spans="1:5" ht="45">
      <c r="A2805" s="135" t="s">
        <v>5453</v>
      </c>
      <c r="B2805" s="145" t="s">
        <v>5454</v>
      </c>
      <c r="C2805" s="150" t="s">
        <v>45</v>
      </c>
      <c r="D2805" s="172">
        <v>13.875600814819336</v>
      </c>
      <c r="E2805" s="183">
        <v>13.875243186950684</v>
      </c>
    </row>
    <row r="2806" spans="1:5" ht="45">
      <c r="A2806" s="135" t="s">
        <v>5455</v>
      </c>
      <c r="B2806" s="145" t="s">
        <v>5456</v>
      </c>
      <c r="C2806" s="150" t="s">
        <v>45</v>
      </c>
      <c r="D2806" s="174">
        <v>0</v>
      </c>
      <c r="E2806" s="185">
        <v>0</v>
      </c>
    </row>
    <row r="2807" spans="1:5" ht="45">
      <c r="A2807" s="135" t="s">
        <v>5457</v>
      </c>
      <c r="B2807" s="145" t="s">
        <v>5458</v>
      </c>
      <c r="C2807" s="150" t="s">
        <v>45</v>
      </c>
      <c r="D2807" s="178">
        <v>0.82090467214584351</v>
      </c>
      <c r="E2807" s="189">
        <v>0.8209080696105957</v>
      </c>
    </row>
    <row r="2808" spans="1:5" ht="45">
      <c r="A2808" s="135" t="s">
        <v>5459</v>
      </c>
      <c r="B2808" s="145" t="s">
        <v>5460</v>
      </c>
      <c r="C2808" s="150" t="s">
        <v>45</v>
      </c>
      <c r="D2808" s="178">
        <v>2.9588852077722549E-2</v>
      </c>
      <c r="E2808" s="189">
        <v>2.9588978737592697E-2</v>
      </c>
    </row>
    <row r="2809" spans="1:5" ht="45">
      <c r="A2809" s="135" t="s">
        <v>5461</v>
      </c>
      <c r="B2809" s="145" t="s">
        <v>5462</v>
      </c>
      <c r="C2809" s="150" t="s">
        <v>2513</v>
      </c>
      <c r="D2809" s="172">
        <v>15</v>
      </c>
      <c r="E2809" s="183">
        <v>15</v>
      </c>
    </row>
    <row r="2810" spans="1:5" ht="45">
      <c r="A2810" s="135" t="s">
        <v>5463</v>
      </c>
      <c r="B2810" s="145" t="s">
        <v>5464</v>
      </c>
      <c r="C2810" s="150" t="s">
        <v>2504</v>
      </c>
      <c r="D2810" s="174">
        <v>0</v>
      </c>
      <c r="E2810" s="185">
        <v>0</v>
      </c>
    </row>
    <row r="2811" spans="1:5" ht="45">
      <c r="A2811" s="135" t="s">
        <v>5465</v>
      </c>
      <c r="B2811" s="145" t="s">
        <v>5466</v>
      </c>
      <c r="C2811" s="150" t="s">
        <v>2504</v>
      </c>
      <c r="D2811" s="174">
        <v>0</v>
      </c>
      <c r="E2811" s="185">
        <v>0</v>
      </c>
    </row>
    <row r="2812" spans="1:5" ht="45">
      <c r="A2812" s="135" t="s">
        <v>5467</v>
      </c>
      <c r="B2812" s="145" t="s">
        <v>5468</v>
      </c>
      <c r="C2812" s="150" t="s">
        <v>2504</v>
      </c>
      <c r="D2812" s="174">
        <v>0</v>
      </c>
      <c r="E2812" s="185">
        <v>0</v>
      </c>
    </row>
    <row r="2813" spans="1:5" ht="45">
      <c r="A2813" s="135" t="s">
        <v>5469</v>
      </c>
      <c r="B2813" s="145" t="s">
        <v>5470</v>
      </c>
      <c r="C2813" s="150" t="s">
        <v>2504</v>
      </c>
      <c r="D2813" s="174">
        <v>0</v>
      </c>
      <c r="E2813" s="185">
        <v>0</v>
      </c>
    </row>
    <row r="2814" spans="1:5" ht="45">
      <c r="A2814" s="135" t="s">
        <v>5471</v>
      </c>
      <c r="B2814" s="145" t="s">
        <v>5472</v>
      </c>
      <c r="C2814" s="150" t="s">
        <v>2504</v>
      </c>
      <c r="D2814" s="174">
        <v>0</v>
      </c>
      <c r="E2814" s="185">
        <v>0</v>
      </c>
    </row>
    <row r="2815" spans="1:5" ht="45">
      <c r="A2815" s="135" t="s">
        <v>5473</v>
      </c>
      <c r="B2815" s="145" t="s">
        <v>5474</v>
      </c>
      <c r="C2815" s="150" t="s">
        <v>45</v>
      </c>
      <c r="D2815" s="171">
        <v>5.6603608131408691</v>
      </c>
      <c r="E2815" s="182">
        <v>5.6603617668151855</v>
      </c>
    </row>
    <row r="2816" spans="1:5" ht="45">
      <c r="A2816" s="135" t="s">
        <v>5475</v>
      </c>
      <c r="B2816" s="145" t="s">
        <v>5476</v>
      </c>
      <c r="C2816" s="150" t="s">
        <v>4774</v>
      </c>
      <c r="D2816" s="173">
        <v>1298873.625</v>
      </c>
      <c r="E2816" s="184">
        <v>1298862.75</v>
      </c>
    </row>
    <row r="2817" spans="1:5" ht="30">
      <c r="A2817" s="135" t="s">
        <v>5477</v>
      </c>
      <c r="B2817" s="145" t="s">
        <v>5478</v>
      </c>
      <c r="C2817" s="150" t="s">
        <v>50</v>
      </c>
      <c r="D2817" s="171">
        <v>1.0124129056930542</v>
      </c>
      <c r="E2817" s="182">
        <v>1.0124131441116333</v>
      </c>
    </row>
    <row r="2818" spans="1:5" ht="30">
      <c r="A2818" s="135" t="s">
        <v>5479</v>
      </c>
      <c r="B2818" s="145" t="s">
        <v>5480</v>
      </c>
      <c r="C2818" s="150" t="s">
        <v>42</v>
      </c>
      <c r="D2818" s="177">
        <v>156.05386352539062</v>
      </c>
      <c r="E2818" s="188">
        <v>156.04766845703125</v>
      </c>
    </row>
    <row r="2819" spans="1:5" ht="30">
      <c r="A2819" s="135" t="s">
        <v>5481</v>
      </c>
      <c r="B2819" s="145" t="s">
        <v>5482</v>
      </c>
      <c r="C2819" s="150" t="s">
        <v>20</v>
      </c>
      <c r="D2819" s="177">
        <v>836.62921142578125</v>
      </c>
      <c r="E2819" s="188">
        <v>836.62353515625</v>
      </c>
    </row>
    <row r="2820" spans="1:5" ht="30">
      <c r="A2820" s="135" t="s">
        <v>5483</v>
      </c>
      <c r="B2820" s="145" t="s">
        <v>5484</v>
      </c>
      <c r="C2820" s="150" t="s">
        <v>20</v>
      </c>
      <c r="D2820" s="178">
        <v>1.4301751740276814E-2</v>
      </c>
      <c r="E2820" s="189">
        <v>1.4301751740276814E-2</v>
      </c>
    </row>
    <row r="2821" spans="1:5" ht="45">
      <c r="A2821" s="135" t="s">
        <v>5485</v>
      </c>
      <c r="B2821" s="145" t="s">
        <v>5486</v>
      </c>
      <c r="C2821" s="150" t="s">
        <v>368</v>
      </c>
      <c r="D2821" s="177">
        <v>109.11541748046875</v>
      </c>
      <c r="E2821" s="188">
        <v>109.10971069335937</v>
      </c>
    </row>
    <row r="2822" spans="1:5" ht="45">
      <c r="A2822" s="135" t="s">
        <v>5487</v>
      </c>
      <c r="B2822" s="145" t="s">
        <v>5488</v>
      </c>
      <c r="C2822" s="150" t="s">
        <v>45</v>
      </c>
      <c r="D2822" s="171">
        <v>2.5155527591705322</v>
      </c>
      <c r="E2822" s="182">
        <v>2.5158934593200684</v>
      </c>
    </row>
    <row r="2823" spans="1:5" ht="30">
      <c r="A2823" s="135" t="s">
        <v>5489</v>
      </c>
      <c r="B2823" s="145" t="s">
        <v>5490</v>
      </c>
      <c r="C2823" s="150" t="s">
        <v>373</v>
      </c>
      <c r="D2823" s="178">
        <v>0.67574584484100342</v>
      </c>
      <c r="E2823" s="189">
        <v>0.67572742700576782</v>
      </c>
    </row>
    <row r="2824" spans="1:5" ht="30">
      <c r="A2824" s="135" t="s">
        <v>5491</v>
      </c>
      <c r="B2824" s="145" t="s">
        <v>5492</v>
      </c>
      <c r="C2824" s="150" t="s">
        <v>368</v>
      </c>
      <c r="D2824" s="177">
        <v>141.55355834960937</v>
      </c>
      <c r="E2824" s="188">
        <v>141.54649353027344</v>
      </c>
    </row>
    <row r="2825" spans="1:5" ht="45">
      <c r="A2825" s="135" t="s">
        <v>5493</v>
      </c>
      <c r="B2825" s="145" t="s">
        <v>5494</v>
      </c>
      <c r="C2825" s="150" t="s">
        <v>4736</v>
      </c>
      <c r="D2825" s="172">
        <v>28.875774383544922</v>
      </c>
      <c r="E2825" s="183">
        <v>28.875820159912109</v>
      </c>
    </row>
    <row r="2826" spans="1:5" ht="45">
      <c r="A2826" s="135" t="s">
        <v>5495</v>
      </c>
      <c r="B2826" s="145" t="s">
        <v>5496</v>
      </c>
      <c r="C2826" s="150" t="s">
        <v>20</v>
      </c>
      <c r="D2826" s="177">
        <v>155.07954406738281</v>
      </c>
      <c r="E2826" s="188">
        <v>155.07888793945313</v>
      </c>
    </row>
    <row r="2827" spans="1:5" ht="30">
      <c r="A2827" s="135" t="s">
        <v>5497</v>
      </c>
      <c r="B2827" s="145" t="s">
        <v>5498</v>
      </c>
      <c r="C2827" s="150" t="s">
        <v>136</v>
      </c>
      <c r="D2827" s="177">
        <v>283.69424438476562</v>
      </c>
      <c r="E2827" s="188">
        <v>283.68768310546875</v>
      </c>
    </row>
    <row r="2828" spans="1:5" ht="30">
      <c r="A2828" s="135" t="s">
        <v>5499</v>
      </c>
      <c r="B2828" s="145" t="s">
        <v>5500</v>
      </c>
      <c r="C2828" s="150" t="s">
        <v>4743</v>
      </c>
      <c r="D2828" s="178">
        <v>0.81918174028396606</v>
      </c>
      <c r="E2828" s="189">
        <v>0.81919509172439575</v>
      </c>
    </row>
    <row r="2829" spans="1:5" ht="45">
      <c r="A2829" s="135" t="s">
        <v>5501</v>
      </c>
      <c r="B2829" s="145" t="s">
        <v>5502</v>
      </c>
      <c r="C2829" s="150" t="s">
        <v>45</v>
      </c>
      <c r="D2829" s="172">
        <v>68.236991882324219</v>
      </c>
      <c r="E2829" s="183">
        <v>68.237266540527344</v>
      </c>
    </row>
    <row r="2830" spans="1:5" ht="45">
      <c r="A2830" s="135" t="s">
        <v>5503</v>
      </c>
      <c r="B2830" s="145" t="s">
        <v>5504</v>
      </c>
      <c r="C2830" s="150" t="s">
        <v>45</v>
      </c>
      <c r="D2830" s="171">
        <v>4.8749513626098633</v>
      </c>
      <c r="E2830" s="182">
        <v>4.8749728202819824</v>
      </c>
    </row>
    <row r="2831" spans="1:5" ht="45">
      <c r="A2831" s="135" t="s">
        <v>5505</v>
      </c>
      <c r="B2831" s="145" t="s">
        <v>5506</v>
      </c>
      <c r="C2831" s="150" t="s">
        <v>45</v>
      </c>
      <c r="D2831" s="172">
        <v>12.161966323852539</v>
      </c>
      <c r="E2831" s="183">
        <v>12.162015914916992</v>
      </c>
    </row>
    <row r="2832" spans="1:5" ht="45">
      <c r="A2832" s="135" t="s">
        <v>5507</v>
      </c>
      <c r="B2832" s="145" t="s">
        <v>5508</v>
      </c>
      <c r="C2832" s="150" t="s">
        <v>45</v>
      </c>
      <c r="D2832" s="172">
        <v>13.875601768493652</v>
      </c>
      <c r="E2832" s="183">
        <v>13.875243186950684</v>
      </c>
    </row>
    <row r="2833" spans="1:5" ht="45">
      <c r="A2833" s="135" t="s">
        <v>5509</v>
      </c>
      <c r="B2833" s="145" t="s">
        <v>5510</v>
      </c>
      <c r="C2833" s="150" t="s">
        <v>45</v>
      </c>
      <c r="D2833" s="174">
        <v>0</v>
      </c>
      <c r="E2833" s="185">
        <v>0</v>
      </c>
    </row>
    <row r="2834" spans="1:5" ht="45">
      <c r="A2834" s="135" t="s">
        <v>5511</v>
      </c>
      <c r="B2834" s="145" t="s">
        <v>5512</v>
      </c>
      <c r="C2834" s="150" t="s">
        <v>45</v>
      </c>
      <c r="D2834" s="178">
        <v>0.82090467214584351</v>
      </c>
      <c r="E2834" s="189">
        <v>0.8209080696105957</v>
      </c>
    </row>
    <row r="2835" spans="1:5" ht="45">
      <c r="A2835" s="135" t="s">
        <v>5513</v>
      </c>
      <c r="B2835" s="145" t="s">
        <v>5514</v>
      </c>
      <c r="C2835" s="150" t="s">
        <v>45</v>
      </c>
      <c r="D2835" s="178">
        <v>2.9588853940367699E-2</v>
      </c>
      <c r="E2835" s="189">
        <v>2.9588978737592697E-2</v>
      </c>
    </row>
    <row r="2836" spans="1:5" ht="45">
      <c r="A2836" s="135" t="s">
        <v>5515</v>
      </c>
      <c r="B2836" s="145" t="s">
        <v>5516</v>
      </c>
      <c r="C2836" s="150" t="s">
        <v>2513</v>
      </c>
      <c r="D2836" s="172">
        <v>15</v>
      </c>
      <c r="E2836" s="183">
        <v>15</v>
      </c>
    </row>
    <row r="2837" spans="1:5" ht="30">
      <c r="A2837" s="135" t="s">
        <v>5517</v>
      </c>
      <c r="B2837" s="145" t="s">
        <v>5518</v>
      </c>
      <c r="C2837" s="150" t="s">
        <v>2504</v>
      </c>
      <c r="D2837" s="174">
        <v>0</v>
      </c>
      <c r="E2837" s="185">
        <v>0</v>
      </c>
    </row>
    <row r="2838" spans="1:5" ht="45">
      <c r="A2838" s="135" t="s">
        <v>5519</v>
      </c>
      <c r="B2838" s="145" t="s">
        <v>5520</v>
      </c>
      <c r="C2838" s="150" t="s">
        <v>2504</v>
      </c>
      <c r="D2838" s="174">
        <v>0</v>
      </c>
      <c r="E2838" s="185">
        <v>0</v>
      </c>
    </row>
    <row r="2839" spans="1:5" ht="30">
      <c r="A2839" s="135" t="s">
        <v>5521</v>
      </c>
      <c r="B2839" s="145" t="s">
        <v>5522</v>
      </c>
      <c r="C2839" s="150" t="s">
        <v>2504</v>
      </c>
      <c r="D2839" s="174">
        <v>0</v>
      </c>
      <c r="E2839" s="185">
        <v>0</v>
      </c>
    </row>
    <row r="2840" spans="1:5" ht="45">
      <c r="A2840" s="135" t="s">
        <v>5523</v>
      </c>
      <c r="B2840" s="145" t="s">
        <v>5524</v>
      </c>
      <c r="C2840" s="150" t="s">
        <v>2504</v>
      </c>
      <c r="D2840" s="174">
        <v>0</v>
      </c>
      <c r="E2840" s="185">
        <v>0</v>
      </c>
    </row>
    <row r="2841" spans="1:5" ht="30">
      <c r="A2841" s="135" t="s">
        <v>5525</v>
      </c>
      <c r="B2841" s="145" t="s">
        <v>5526</v>
      </c>
      <c r="C2841" s="150" t="s">
        <v>2504</v>
      </c>
      <c r="D2841" s="174">
        <v>0</v>
      </c>
      <c r="E2841" s="185">
        <v>0</v>
      </c>
    </row>
    <row r="2842" spans="1:5" ht="30">
      <c r="A2842" s="135" t="s">
        <v>5527</v>
      </c>
      <c r="B2842" s="145" t="s">
        <v>5528</v>
      </c>
      <c r="C2842" s="150" t="s">
        <v>45</v>
      </c>
      <c r="D2842" s="171">
        <v>5.6603608131408691</v>
      </c>
      <c r="E2842" s="182">
        <v>5.6603612899780273</v>
      </c>
    </row>
    <row r="2843" spans="1:5" ht="45">
      <c r="A2843" s="135" t="s">
        <v>5529</v>
      </c>
      <c r="B2843" s="145" t="s">
        <v>5530</v>
      </c>
      <c r="C2843" s="150" t="s">
        <v>4774</v>
      </c>
      <c r="D2843" s="173">
        <v>649436.8125</v>
      </c>
      <c r="E2843" s="184">
        <v>649431.375</v>
      </c>
    </row>
    <row r="2844" spans="1:5" ht="60">
      <c r="A2844" s="135" t="s">
        <v>5531</v>
      </c>
      <c r="B2844" s="145" t="s">
        <v>5532</v>
      </c>
      <c r="C2844" s="150" t="s">
        <v>50</v>
      </c>
      <c r="D2844" s="171">
        <v>1.0317308902740479</v>
      </c>
      <c r="E2844" s="182">
        <v>1.031731128692627</v>
      </c>
    </row>
    <row r="2845" spans="1:5" ht="60">
      <c r="A2845" s="135" t="s">
        <v>5533</v>
      </c>
      <c r="B2845" s="145" t="s">
        <v>5534</v>
      </c>
      <c r="C2845" s="150" t="s">
        <v>42</v>
      </c>
      <c r="D2845" s="172">
        <v>31.350496292114258</v>
      </c>
      <c r="E2845" s="183">
        <v>31.350496292114258</v>
      </c>
    </row>
    <row r="2846" spans="1:5" ht="60">
      <c r="A2846" s="135" t="s">
        <v>5535</v>
      </c>
      <c r="B2846" s="145" t="s">
        <v>5536</v>
      </c>
      <c r="C2846" s="150" t="s">
        <v>20</v>
      </c>
      <c r="D2846" s="176">
        <v>1120.71728515625</v>
      </c>
      <c r="E2846" s="187">
        <v>1120.7081298828125</v>
      </c>
    </row>
    <row r="2847" spans="1:5" ht="60">
      <c r="A2847" s="135" t="s">
        <v>5537</v>
      </c>
      <c r="B2847" s="145" t="s">
        <v>5538</v>
      </c>
      <c r="C2847" s="150" t="s">
        <v>20</v>
      </c>
      <c r="D2847" s="174">
        <v>0</v>
      </c>
      <c r="E2847" s="185">
        <v>0</v>
      </c>
    </row>
    <row r="2848" spans="1:5" ht="60">
      <c r="A2848" s="135" t="s">
        <v>5539</v>
      </c>
      <c r="B2848" s="145" t="s">
        <v>5540</v>
      </c>
      <c r="C2848" s="150" t="s">
        <v>368</v>
      </c>
      <c r="D2848" s="174">
        <v>0</v>
      </c>
      <c r="E2848" s="185">
        <v>0</v>
      </c>
    </row>
    <row r="2849" spans="1:5" ht="60">
      <c r="A2849" s="135" t="s">
        <v>5541</v>
      </c>
      <c r="B2849" s="145" t="s">
        <v>5542</v>
      </c>
      <c r="C2849" s="150" t="s">
        <v>45</v>
      </c>
      <c r="D2849" s="172">
        <v>70.758102416992188</v>
      </c>
      <c r="E2849" s="183">
        <v>70.748023986816406</v>
      </c>
    </row>
    <row r="2850" spans="1:5" ht="60">
      <c r="A2850" s="135" t="s">
        <v>5543</v>
      </c>
      <c r="B2850" s="145" t="s">
        <v>5544</v>
      </c>
      <c r="C2850" s="150" t="s">
        <v>373</v>
      </c>
      <c r="D2850" s="178">
        <v>0.21652036905288696</v>
      </c>
      <c r="E2850" s="189">
        <v>0.21651622653007507</v>
      </c>
    </row>
    <row r="2851" spans="1:5" ht="60">
      <c r="A2851" s="135" t="s">
        <v>5545</v>
      </c>
      <c r="B2851" s="145" t="s">
        <v>5546</v>
      </c>
      <c r="C2851" s="150" t="s">
        <v>368</v>
      </c>
      <c r="D2851" s="171">
        <v>6.5092301368713379</v>
      </c>
      <c r="E2851" s="182">
        <v>6.5092144012451172</v>
      </c>
    </row>
    <row r="2852" spans="1:5" ht="60">
      <c r="A2852" s="135" t="s">
        <v>5547</v>
      </c>
      <c r="B2852" s="145" t="s">
        <v>5548</v>
      </c>
      <c r="C2852" s="150" t="s">
        <v>4736</v>
      </c>
      <c r="D2852" s="172">
        <v>28.622810363769531</v>
      </c>
      <c r="E2852" s="183">
        <v>28.622859954833984</v>
      </c>
    </row>
    <row r="2853" spans="1:5" ht="60">
      <c r="A2853" s="135" t="s">
        <v>5549</v>
      </c>
      <c r="B2853" s="145" t="s">
        <v>5550</v>
      </c>
      <c r="C2853" s="150" t="s">
        <v>20</v>
      </c>
      <c r="D2853" s="178">
        <v>0.50577390193939209</v>
      </c>
      <c r="E2853" s="189">
        <v>0.5057712197303772</v>
      </c>
    </row>
    <row r="2854" spans="1:5" ht="60">
      <c r="A2854" s="135" t="s">
        <v>5551</v>
      </c>
      <c r="B2854" s="145" t="s">
        <v>5552</v>
      </c>
      <c r="C2854" s="150" t="s">
        <v>136</v>
      </c>
      <c r="D2854" s="177">
        <v>266.90121459960937</v>
      </c>
      <c r="E2854" s="188">
        <v>266.89849853515625</v>
      </c>
    </row>
    <row r="2855" spans="1:5" ht="60">
      <c r="A2855" s="135" t="s">
        <v>5553</v>
      </c>
      <c r="B2855" s="145" t="s">
        <v>5554</v>
      </c>
      <c r="C2855" s="150" t="s">
        <v>4743</v>
      </c>
      <c r="D2855" s="171">
        <v>1.1663886308670044</v>
      </c>
      <c r="E2855" s="182">
        <v>1.1663908958435059</v>
      </c>
    </row>
    <row r="2856" spans="1:5" ht="60">
      <c r="A2856" s="135" t="s">
        <v>5555</v>
      </c>
      <c r="B2856" s="145" t="s">
        <v>5556</v>
      </c>
      <c r="C2856" s="150" t="s">
        <v>45</v>
      </c>
      <c r="D2856" s="172">
        <v>75.626548767089844</v>
      </c>
      <c r="E2856" s="183">
        <v>75.62689208984375</v>
      </c>
    </row>
    <row r="2857" spans="1:5" ht="60">
      <c r="A2857" s="135" t="s">
        <v>5557</v>
      </c>
      <c r="B2857" s="145" t="s">
        <v>5558</v>
      </c>
      <c r="C2857" s="150" t="s">
        <v>45</v>
      </c>
      <c r="D2857" s="172">
        <v>20.291248321533203</v>
      </c>
      <c r="E2857" s="183">
        <v>20.291343688964844</v>
      </c>
    </row>
    <row r="2858" spans="1:5" ht="60">
      <c r="A2858" s="135" t="s">
        <v>5559</v>
      </c>
      <c r="B2858" s="145" t="s">
        <v>5560</v>
      </c>
      <c r="C2858" s="150" t="s">
        <v>45</v>
      </c>
      <c r="D2858" s="178">
        <v>2.9350889846682549E-2</v>
      </c>
      <c r="E2858" s="189">
        <v>2.9351025819778442E-2</v>
      </c>
    </row>
    <row r="2859" spans="1:5" ht="60">
      <c r="A2859" s="135" t="s">
        <v>5561</v>
      </c>
      <c r="B2859" s="145" t="s">
        <v>5562</v>
      </c>
      <c r="C2859" s="150" t="s">
        <v>45</v>
      </c>
      <c r="D2859" s="171">
        <v>3.1420629024505615</v>
      </c>
      <c r="E2859" s="182">
        <v>3.1416149139404297</v>
      </c>
    </row>
    <row r="2860" spans="1:5" ht="75">
      <c r="A2860" s="135" t="s">
        <v>5563</v>
      </c>
      <c r="B2860" s="145" t="s">
        <v>5564</v>
      </c>
      <c r="C2860" s="150" t="s">
        <v>45</v>
      </c>
      <c r="D2860" s="174">
        <v>0</v>
      </c>
      <c r="E2860" s="185">
        <v>0</v>
      </c>
    </row>
    <row r="2861" spans="1:5" ht="60">
      <c r="A2861" s="135" t="s">
        <v>5565</v>
      </c>
      <c r="B2861" s="145" t="s">
        <v>5566</v>
      </c>
      <c r="C2861" s="150" t="s">
        <v>45</v>
      </c>
      <c r="D2861" s="178">
        <v>0.91079491376876831</v>
      </c>
      <c r="E2861" s="189">
        <v>0.91079908609390259</v>
      </c>
    </row>
    <row r="2862" spans="1:5" ht="60">
      <c r="A2862" s="135" t="s">
        <v>5567</v>
      </c>
      <c r="B2862" s="145" t="s">
        <v>5568</v>
      </c>
      <c r="C2862" s="150" t="s">
        <v>45</v>
      </c>
      <c r="D2862" s="174">
        <v>0</v>
      </c>
      <c r="E2862" s="185">
        <v>0</v>
      </c>
    </row>
    <row r="2863" spans="1:5" ht="60">
      <c r="A2863" s="135" t="s">
        <v>5569</v>
      </c>
      <c r="B2863" s="145" t="s">
        <v>5570</v>
      </c>
      <c r="C2863" s="150" t="s">
        <v>2513</v>
      </c>
      <c r="D2863" s="174">
        <v>0</v>
      </c>
      <c r="E2863" s="185">
        <v>0</v>
      </c>
    </row>
    <row r="2864" spans="1:5" ht="60">
      <c r="A2864" s="135" t="s">
        <v>5571</v>
      </c>
      <c r="B2864" s="145" t="s">
        <v>5572</v>
      </c>
      <c r="C2864" s="150" t="s">
        <v>2504</v>
      </c>
      <c r="D2864" s="174">
        <v>0</v>
      </c>
      <c r="E2864" s="185">
        <v>0</v>
      </c>
    </row>
    <row r="2865" spans="1:5" ht="60">
      <c r="A2865" s="135" t="s">
        <v>5573</v>
      </c>
      <c r="B2865" s="145" t="s">
        <v>5574</v>
      </c>
      <c r="C2865" s="150" t="s">
        <v>2504</v>
      </c>
      <c r="D2865" s="174">
        <v>0</v>
      </c>
      <c r="E2865" s="185">
        <v>0</v>
      </c>
    </row>
    <row r="2866" spans="1:5" ht="60">
      <c r="A2866" s="135" t="s">
        <v>5575</v>
      </c>
      <c r="B2866" s="145" t="s">
        <v>5576</v>
      </c>
      <c r="C2866" s="150" t="s">
        <v>2504</v>
      </c>
      <c r="D2866" s="174">
        <v>0</v>
      </c>
      <c r="E2866" s="185">
        <v>0</v>
      </c>
    </row>
    <row r="2867" spans="1:5" ht="60">
      <c r="A2867" s="135" t="s">
        <v>5577</v>
      </c>
      <c r="B2867" s="145" t="s">
        <v>5578</v>
      </c>
      <c r="C2867" s="150" t="s">
        <v>2504</v>
      </c>
      <c r="D2867" s="174">
        <v>0</v>
      </c>
      <c r="E2867" s="185">
        <v>0</v>
      </c>
    </row>
    <row r="2868" spans="1:5" ht="60">
      <c r="A2868" s="135" t="s">
        <v>5579</v>
      </c>
      <c r="B2868" s="145" t="s">
        <v>5580</v>
      </c>
      <c r="C2868" s="150" t="s">
        <v>2504</v>
      </c>
      <c r="D2868" s="174">
        <v>0</v>
      </c>
      <c r="E2868" s="185">
        <v>0</v>
      </c>
    </row>
    <row r="2869" spans="1:5" ht="60">
      <c r="A2869" s="135" t="s">
        <v>5581</v>
      </c>
      <c r="B2869" s="145" t="s">
        <v>5582</v>
      </c>
      <c r="C2869" s="150" t="s">
        <v>45</v>
      </c>
      <c r="D2869" s="172">
        <v>20.949493408203125</v>
      </c>
      <c r="E2869" s="183">
        <v>20.949495315551758</v>
      </c>
    </row>
    <row r="2870" spans="1:5" ht="60">
      <c r="A2870" s="135" t="s">
        <v>5583</v>
      </c>
      <c r="B2870" s="145" t="s">
        <v>5584</v>
      </c>
      <c r="C2870" s="150" t="s">
        <v>4774</v>
      </c>
      <c r="D2870" s="173">
        <v>877650</v>
      </c>
      <c r="E2870" s="184">
        <v>877641.25</v>
      </c>
    </row>
    <row r="2871" spans="1:5" ht="30">
      <c r="A2871" s="135" t="s">
        <v>5585</v>
      </c>
      <c r="B2871" s="145" t="s">
        <v>5586</v>
      </c>
      <c r="C2871" s="150" t="s">
        <v>50</v>
      </c>
      <c r="D2871" s="171">
        <v>1.0367162227630615</v>
      </c>
      <c r="E2871" s="182">
        <v>1.0367163419723511</v>
      </c>
    </row>
    <row r="2872" spans="1:5" ht="45">
      <c r="A2872" s="135" t="s">
        <v>5587</v>
      </c>
      <c r="B2872" s="145" t="s">
        <v>5588</v>
      </c>
      <c r="C2872" s="150" t="s">
        <v>42</v>
      </c>
      <c r="D2872" s="172">
        <v>32.350555419921875</v>
      </c>
      <c r="E2872" s="183">
        <v>32.350555419921875</v>
      </c>
    </row>
    <row r="2873" spans="1:5" ht="30">
      <c r="A2873" s="135" t="s">
        <v>5589</v>
      </c>
      <c r="B2873" s="145" t="s">
        <v>5590</v>
      </c>
      <c r="C2873" s="150" t="s">
        <v>20</v>
      </c>
      <c r="D2873" s="177">
        <v>560.358642578125</v>
      </c>
      <c r="E2873" s="188">
        <v>560.35406494140625</v>
      </c>
    </row>
    <row r="2874" spans="1:5" ht="45">
      <c r="A2874" s="135" t="s">
        <v>5591</v>
      </c>
      <c r="B2874" s="145" t="s">
        <v>5592</v>
      </c>
      <c r="C2874" s="150" t="s">
        <v>20</v>
      </c>
      <c r="D2874" s="174">
        <v>0</v>
      </c>
      <c r="E2874" s="185">
        <v>0</v>
      </c>
    </row>
    <row r="2875" spans="1:5" ht="45">
      <c r="A2875" s="135" t="s">
        <v>5593</v>
      </c>
      <c r="B2875" s="145" t="s">
        <v>5594</v>
      </c>
      <c r="C2875" s="150" t="s">
        <v>368</v>
      </c>
      <c r="D2875" s="174">
        <v>0</v>
      </c>
      <c r="E2875" s="185">
        <v>0</v>
      </c>
    </row>
    <row r="2876" spans="1:5" ht="45">
      <c r="A2876" s="135" t="s">
        <v>5595</v>
      </c>
      <c r="B2876" s="145" t="s">
        <v>5596</v>
      </c>
      <c r="C2876" s="150" t="s">
        <v>45</v>
      </c>
      <c r="D2876" s="172">
        <v>67.18670654296875</v>
      </c>
      <c r="E2876" s="183">
        <v>67.177139282226562</v>
      </c>
    </row>
    <row r="2877" spans="1:5" ht="30">
      <c r="A2877" s="135" t="s">
        <v>5597</v>
      </c>
      <c r="B2877" s="145" t="s">
        <v>5598</v>
      </c>
      <c r="C2877" s="150" t="s">
        <v>373</v>
      </c>
      <c r="D2877" s="178">
        <v>0.21848128736019135</v>
      </c>
      <c r="E2877" s="189">
        <v>0.21847712993621826</v>
      </c>
    </row>
    <row r="2878" spans="1:5" ht="30">
      <c r="A2878" s="135" t="s">
        <v>5599</v>
      </c>
      <c r="B2878" s="145" t="s">
        <v>5600</v>
      </c>
      <c r="C2878" s="150" t="s">
        <v>368</v>
      </c>
      <c r="D2878" s="171">
        <v>7.5343050956726074</v>
      </c>
      <c r="E2878" s="182">
        <v>7.5342869758605957</v>
      </c>
    </row>
    <row r="2879" spans="1:5" ht="45">
      <c r="A2879" s="135" t="s">
        <v>5601</v>
      </c>
      <c r="B2879" s="145" t="s">
        <v>5602</v>
      </c>
      <c r="C2879" s="150" t="s">
        <v>4736</v>
      </c>
      <c r="D2879" s="172">
        <v>28.622810363769531</v>
      </c>
      <c r="E2879" s="183">
        <v>28.622859954833984</v>
      </c>
    </row>
    <row r="2880" spans="1:5" ht="45">
      <c r="A2880" s="135" t="s">
        <v>5603</v>
      </c>
      <c r="B2880" s="145" t="s">
        <v>5604</v>
      </c>
      <c r="C2880" s="150" t="s">
        <v>20</v>
      </c>
      <c r="D2880" s="178">
        <v>0.25288695096969604</v>
      </c>
      <c r="E2880" s="189">
        <v>0.2528856098651886</v>
      </c>
    </row>
    <row r="2881" spans="1:5" ht="45">
      <c r="A2881" s="135" t="s">
        <v>5605</v>
      </c>
      <c r="B2881" s="145" t="s">
        <v>5606</v>
      </c>
      <c r="C2881" s="150" t="s">
        <v>136</v>
      </c>
      <c r="D2881" s="177">
        <v>133.24505615234375</v>
      </c>
      <c r="E2881" s="188">
        <v>133.24371337890625</v>
      </c>
    </row>
    <row r="2882" spans="1:5" ht="30">
      <c r="A2882" s="135" t="s">
        <v>5607</v>
      </c>
      <c r="B2882" s="145" t="s">
        <v>5608</v>
      </c>
      <c r="C2882" s="150" t="s">
        <v>4743</v>
      </c>
      <c r="D2882" s="171">
        <v>1.1681878566741943</v>
      </c>
      <c r="E2882" s="182">
        <v>1.1681901216506958</v>
      </c>
    </row>
    <row r="2883" spans="1:5" ht="45">
      <c r="A2883" s="135" t="s">
        <v>5609</v>
      </c>
      <c r="B2883" s="145" t="s">
        <v>5610</v>
      </c>
      <c r="C2883" s="150" t="s">
        <v>45</v>
      </c>
      <c r="D2883" s="172">
        <v>75.626548767089844</v>
      </c>
      <c r="E2883" s="183">
        <v>75.62689208984375</v>
      </c>
    </row>
    <row r="2884" spans="1:5" ht="45">
      <c r="A2884" s="135" t="s">
        <v>5611</v>
      </c>
      <c r="B2884" s="145" t="s">
        <v>5612</v>
      </c>
      <c r="C2884" s="150" t="s">
        <v>45</v>
      </c>
      <c r="D2884" s="172">
        <v>20.291248321533203</v>
      </c>
      <c r="E2884" s="183">
        <v>20.291341781616211</v>
      </c>
    </row>
    <row r="2885" spans="1:5" ht="45">
      <c r="A2885" s="135" t="s">
        <v>5613</v>
      </c>
      <c r="B2885" s="145" t="s">
        <v>5614</v>
      </c>
      <c r="C2885" s="150" t="s">
        <v>45</v>
      </c>
      <c r="D2885" s="178">
        <v>2.9350889846682549E-2</v>
      </c>
      <c r="E2885" s="189">
        <v>2.9351025819778442E-2</v>
      </c>
    </row>
    <row r="2886" spans="1:5" ht="45">
      <c r="A2886" s="135" t="s">
        <v>5615</v>
      </c>
      <c r="B2886" s="145" t="s">
        <v>5616</v>
      </c>
      <c r="C2886" s="150" t="s">
        <v>45</v>
      </c>
      <c r="D2886" s="171">
        <v>3.1420629024505615</v>
      </c>
      <c r="E2886" s="182">
        <v>3.1416149139404297</v>
      </c>
    </row>
    <row r="2887" spans="1:5" ht="45">
      <c r="A2887" s="135" t="s">
        <v>5617</v>
      </c>
      <c r="B2887" s="145" t="s">
        <v>5618</v>
      </c>
      <c r="C2887" s="150" t="s">
        <v>45</v>
      </c>
      <c r="D2887" s="174">
        <v>0</v>
      </c>
      <c r="E2887" s="185">
        <v>0</v>
      </c>
    </row>
    <row r="2888" spans="1:5" ht="45">
      <c r="A2888" s="135" t="s">
        <v>5619</v>
      </c>
      <c r="B2888" s="145" t="s">
        <v>5620</v>
      </c>
      <c r="C2888" s="150" t="s">
        <v>45</v>
      </c>
      <c r="D2888" s="178">
        <v>0.91079491376876831</v>
      </c>
      <c r="E2888" s="189">
        <v>0.91079908609390259</v>
      </c>
    </row>
    <row r="2889" spans="1:5" ht="45">
      <c r="A2889" s="135" t="s">
        <v>5621</v>
      </c>
      <c r="B2889" s="145" t="s">
        <v>5622</v>
      </c>
      <c r="C2889" s="150" t="s">
        <v>45</v>
      </c>
      <c r="D2889" s="174">
        <v>0</v>
      </c>
      <c r="E2889" s="185">
        <v>0</v>
      </c>
    </row>
    <row r="2890" spans="1:5" ht="45">
      <c r="A2890" s="135" t="s">
        <v>5623</v>
      </c>
      <c r="B2890" s="145" t="s">
        <v>5624</v>
      </c>
      <c r="C2890" s="150" t="s">
        <v>2513</v>
      </c>
      <c r="D2890" s="174">
        <v>0</v>
      </c>
      <c r="E2890" s="185">
        <v>0</v>
      </c>
    </row>
    <row r="2891" spans="1:5" ht="45">
      <c r="A2891" s="135" t="s">
        <v>5625</v>
      </c>
      <c r="B2891" s="145" t="s">
        <v>5626</v>
      </c>
      <c r="C2891" s="150" t="s">
        <v>2504</v>
      </c>
      <c r="D2891" s="174">
        <v>0</v>
      </c>
      <c r="E2891" s="185">
        <v>0</v>
      </c>
    </row>
    <row r="2892" spans="1:5" ht="45">
      <c r="A2892" s="135" t="s">
        <v>5627</v>
      </c>
      <c r="B2892" s="145" t="s">
        <v>5628</v>
      </c>
      <c r="C2892" s="150" t="s">
        <v>2504</v>
      </c>
      <c r="D2892" s="174">
        <v>0</v>
      </c>
      <c r="E2892" s="185">
        <v>0</v>
      </c>
    </row>
    <row r="2893" spans="1:5" ht="45">
      <c r="A2893" s="135" t="s">
        <v>5629</v>
      </c>
      <c r="B2893" s="145" t="s">
        <v>5630</v>
      </c>
      <c r="C2893" s="150" t="s">
        <v>2504</v>
      </c>
      <c r="D2893" s="174">
        <v>0</v>
      </c>
      <c r="E2893" s="185">
        <v>0</v>
      </c>
    </row>
    <row r="2894" spans="1:5" ht="45">
      <c r="A2894" s="135" t="s">
        <v>5631</v>
      </c>
      <c r="B2894" s="145" t="s">
        <v>5632</v>
      </c>
      <c r="C2894" s="150" t="s">
        <v>2504</v>
      </c>
      <c r="D2894" s="174">
        <v>0</v>
      </c>
      <c r="E2894" s="185">
        <v>0</v>
      </c>
    </row>
    <row r="2895" spans="1:5" ht="45">
      <c r="A2895" s="135" t="s">
        <v>5633</v>
      </c>
      <c r="B2895" s="145" t="s">
        <v>5634</v>
      </c>
      <c r="C2895" s="150" t="s">
        <v>2504</v>
      </c>
      <c r="D2895" s="174">
        <v>0</v>
      </c>
      <c r="E2895" s="185">
        <v>0</v>
      </c>
    </row>
    <row r="2896" spans="1:5" ht="30">
      <c r="A2896" s="135" t="s">
        <v>5635</v>
      </c>
      <c r="B2896" s="145" t="s">
        <v>5636</v>
      </c>
      <c r="C2896" s="150" t="s">
        <v>45</v>
      </c>
      <c r="D2896" s="172">
        <v>20.949493408203125</v>
      </c>
      <c r="E2896" s="183">
        <v>20.949495315551758</v>
      </c>
    </row>
    <row r="2897" spans="1:5" ht="45">
      <c r="A2897" s="135" t="s">
        <v>5637</v>
      </c>
      <c r="B2897" s="145" t="s">
        <v>5638</v>
      </c>
      <c r="C2897" s="150" t="s">
        <v>4774</v>
      </c>
      <c r="D2897" s="173">
        <v>438825</v>
      </c>
      <c r="E2897" s="184">
        <v>438820.625</v>
      </c>
    </row>
    <row r="2898" spans="1:5" ht="45">
      <c r="A2898" s="135" t="s">
        <v>5639</v>
      </c>
      <c r="B2898" s="145" t="s">
        <v>5640</v>
      </c>
      <c r="C2898" s="150" t="s">
        <v>50</v>
      </c>
      <c r="D2898" s="171">
        <v>1.0323539972305298</v>
      </c>
      <c r="E2898" s="182">
        <v>1.0323542356491089</v>
      </c>
    </row>
    <row r="2899" spans="1:5" ht="45">
      <c r="A2899" s="135" t="s">
        <v>5641</v>
      </c>
      <c r="B2899" s="145" t="s">
        <v>5642</v>
      </c>
      <c r="C2899" s="150" t="s">
        <v>42</v>
      </c>
      <c r="D2899" s="172">
        <v>31.410140991210938</v>
      </c>
      <c r="E2899" s="183">
        <v>31.410140991210938</v>
      </c>
    </row>
    <row r="2900" spans="1:5" ht="45">
      <c r="A2900" s="135" t="s">
        <v>5643</v>
      </c>
      <c r="B2900" s="145" t="s">
        <v>5644</v>
      </c>
      <c r="C2900" s="150" t="s">
        <v>20</v>
      </c>
      <c r="D2900" s="177">
        <v>374.1790771484375</v>
      </c>
      <c r="E2900" s="188">
        <v>374.17758178710937</v>
      </c>
    </row>
    <row r="2901" spans="1:5" ht="45">
      <c r="A2901" s="135" t="s">
        <v>5645</v>
      </c>
      <c r="B2901" s="145" t="s">
        <v>5646</v>
      </c>
      <c r="C2901" s="150" t="s">
        <v>20</v>
      </c>
      <c r="D2901" s="174">
        <v>0</v>
      </c>
      <c r="E2901" s="185">
        <v>0</v>
      </c>
    </row>
    <row r="2902" spans="1:5" ht="45">
      <c r="A2902" s="135" t="s">
        <v>5647</v>
      </c>
      <c r="B2902" s="145" t="s">
        <v>5648</v>
      </c>
      <c r="C2902" s="150" t="s">
        <v>368</v>
      </c>
      <c r="D2902" s="174">
        <v>0</v>
      </c>
      <c r="E2902" s="185">
        <v>0</v>
      </c>
    </row>
    <row r="2903" spans="1:5" ht="45">
      <c r="A2903" s="135" t="s">
        <v>5649</v>
      </c>
      <c r="B2903" s="145" t="s">
        <v>5650</v>
      </c>
      <c r="C2903" s="150" t="s">
        <v>45</v>
      </c>
      <c r="D2903" s="172">
        <v>70.561294555664063</v>
      </c>
      <c r="E2903" s="183">
        <v>70.551254272460938</v>
      </c>
    </row>
    <row r="2904" spans="1:5" ht="45">
      <c r="A2904" s="135" t="s">
        <v>5651</v>
      </c>
      <c r="B2904" s="145" t="s">
        <v>5652</v>
      </c>
      <c r="C2904" s="150" t="s">
        <v>373</v>
      </c>
      <c r="D2904" s="178">
        <v>0.21654574573040009</v>
      </c>
      <c r="E2904" s="189">
        <v>0.21654161810874939</v>
      </c>
    </row>
    <row r="2905" spans="1:5" ht="45">
      <c r="A2905" s="135" t="s">
        <v>5653</v>
      </c>
      <c r="B2905" s="145" t="s">
        <v>5654</v>
      </c>
      <c r="C2905" s="150" t="s">
        <v>368</v>
      </c>
      <c r="D2905" s="171">
        <v>6.5703577995300293</v>
      </c>
      <c r="E2905" s="182">
        <v>6.5703425407409668</v>
      </c>
    </row>
    <row r="2906" spans="1:5" ht="45">
      <c r="A2906" s="135" t="s">
        <v>5655</v>
      </c>
      <c r="B2906" s="145" t="s">
        <v>5656</v>
      </c>
      <c r="C2906" s="150" t="s">
        <v>4736</v>
      </c>
      <c r="D2906" s="172">
        <v>28.622810363769531</v>
      </c>
      <c r="E2906" s="183">
        <v>28.622859954833984</v>
      </c>
    </row>
    <row r="2907" spans="1:5" ht="45">
      <c r="A2907" s="135" t="s">
        <v>5657</v>
      </c>
      <c r="B2907" s="145" t="s">
        <v>5658</v>
      </c>
      <c r="C2907" s="150" t="s">
        <v>20</v>
      </c>
      <c r="D2907" s="178">
        <v>0.16886505484580994</v>
      </c>
      <c r="E2907" s="189">
        <v>0.16886492073535919</v>
      </c>
    </row>
    <row r="2908" spans="1:5" ht="45">
      <c r="A2908" s="135" t="s">
        <v>5659</v>
      </c>
      <c r="B2908" s="145" t="s">
        <v>5660</v>
      </c>
      <c r="C2908" s="150" t="s">
        <v>136</v>
      </c>
      <c r="D2908" s="172">
        <v>89.075202941894531</v>
      </c>
      <c r="E2908" s="183">
        <v>89.074676513671875</v>
      </c>
    </row>
    <row r="2909" spans="1:5" ht="45">
      <c r="A2909" s="135" t="s">
        <v>5661</v>
      </c>
      <c r="B2909" s="145" t="s">
        <v>5662</v>
      </c>
      <c r="C2909" s="150" t="s">
        <v>4743</v>
      </c>
      <c r="D2909" s="171">
        <v>1.1668646335601807</v>
      </c>
      <c r="E2909" s="182">
        <v>1.1668667793273926</v>
      </c>
    </row>
    <row r="2910" spans="1:5" ht="45">
      <c r="A2910" s="135" t="s">
        <v>5663</v>
      </c>
      <c r="B2910" s="145" t="s">
        <v>5664</v>
      </c>
      <c r="C2910" s="150" t="s">
        <v>45</v>
      </c>
      <c r="D2910" s="172">
        <v>75.626548767089844</v>
      </c>
      <c r="E2910" s="183">
        <v>75.62689208984375</v>
      </c>
    </row>
    <row r="2911" spans="1:5" ht="45">
      <c r="A2911" s="135" t="s">
        <v>5665</v>
      </c>
      <c r="B2911" s="145" t="s">
        <v>5666</v>
      </c>
      <c r="C2911" s="150" t="s">
        <v>45</v>
      </c>
      <c r="D2911" s="172">
        <v>20.29124641418457</v>
      </c>
      <c r="E2911" s="183">
        <v>20.291343688964844</v>
      </c>
    </row>
    <row r="2912" spans="1:5" ht="45">
      <c r="A2912" s="135" t="s">
        <v>5667</v>
      </c>
      <c r="B2912" s="145" t="s">
        <v>5668</v>
      </c>
      <c r="C2912" s="150" t="s">
        <v>45</v>
      </c>
      <c r="D2912" s="178">
        <v>2.9350887984037399E-2</v>
      </c>
      <c r="E2912" s="189">
        <v>2.9351029545068741E-2</v>
      </c>
    </row>
    <row r="2913" spans="1:5" ht="45">
      <c r="A2913" s="135" t="s">
        <v>5669</v>
      </c>
      <c r="B2913" s="145" t="s">
        <v>5670</v>
      </c>
      <c r="C2913" s="150" t="s">
        <v>45</v>
      </c>
      <c r="D2913" s="171">
        <v>3.1420629024505615</v>
      </c>
      <c r="E2913" s="182">
        <v>3.1416151523590088</v>
      </c>
    </row>
    <row r="2914" spans="1:5" ht="45">
      <c r="A2914" s="135" t="s">
        <v>5671</v>
      </c>
      <c r="B2914" s="145" t="s">
        <v>5672</v>
      </c>
      <c r="C2914" s="150" t="s">
        <v>45</v>
      </c>
      <c r="D2914" s="174">
        <v>0</v>
      </c>
      <c r="E2914" s="185">
        <v>0</v>
      </c>
    </row>
    <row r="2915" spans="1:5" ht="45">
      <c r="A2915" s="135" t="s">
        <v>5673</v>
      </c>
      <c r="B2915" s="145" t="s">
        <v>5674</v>
      </c>
      <c r="C2915" s="150" t="s">
        <v>45</v>
      </c>
      <c r="D2915" s="178">
        <v>0.91079485416412354</v>
      </c>
      <c r="E2915" s="189">
        <v>0.91079908609390259</v>
      </c>
    </row>
    <row r="2916" spans="1:5" ht="45">
      <c r="A2916" s="135" t="s">
        <v>5675</v>
      </c>
      <c r="B2916" s="145" t="s">
        <v>5676</v>
      </c>
      <c r="C2916" s="150" t="s">
        <v>45</v>
      </c>
      <c r="D2916" s="174">
        <v>0</v>
      </c>
      <c r="E2916" s="185">
        <v>0</v>
      </c>
    </row>
    <row r="2917" spans="1:5" ht="45">
      <c r="A2917" s="135" t="s">
        <v>5677</v>
      </c>
      <c r="B2917" s="145" t="s">
        <v>5678</v>
      </c>
      <c r="C2917" s="150" t="s">
        <v>2513</v>
      </c>
      <c r="D2917" s="174">
        <v>0</v>
      </c>
      <c r="E2917" s="185">
        <v>0</v>
      </c>
    </row>
    <row r="2918" spans="1:5" ht="45">
      <c r="A2918" s="135" t="s">
        <v>5679</v>
      </c>
      <c r="B2918" s="145" t="s">
        <v>5680</v>
      </c>
      <c r="C2918" s="150" t="s">
        <v>2504</v>
      </c>
      <c r="D2918" s="174">
        <v>0</v>
      </c>
      <c r="E2918" s="185">
        <v>0</v>
      </c>
    </row>
    <row r="2919" spans="1:5" ht="45">
      <c r="A2919" s="135" t="s">
        <v>5681</v>
      </c>
      <c r="B2919" s="145" t="s">
        <v>5682</v>
      </c>
      <c r="C2919" s="150" t="s">
        <v>2504</v>
      </c>
      <c r="D2919" s="174">
        <v>0</v>
      </c>
      <c r="E2919" s="185">
        <v>0</v>
      </c>
    </row>
    <row r="2920" spans="1:5" ht="45">
      <c r="A2920" s="135" t="s">
        <v>5683</v>
      </c>
      <c r="B2920" s="145" t="s">
        <v>5684</v>
      </c>
      <c r="C2920" s="150" t="s">
        <v>2504</v>
      </c>
      <c r="D2920" s="174">
        <v>0</v>
      </c>
      <c r="E2920" s="185">
        <v>0</v>
      </c>
    </row>
    <row r="2921" spans="1:5" ht="45">
      <c r="A2921" s="135" t="s">
        <v>5685</v>
      </c>
      <c r="B2921" s="145" t="s">
        <v>5686</v>
      </c>
      <c r="C2921" s="150" t="s">
        <v>2504</v>
      </c>
      <c r="D2921" s="174">
        <v>0</v>
      </c>
      <c r="E2921" s="185">
        <v>0</v>
      </c>
    </row>
    <row r="2922" spans="1:5" ht="45">
      <c r="A2922" s="135" t="s">
        <v>5687</v>
      </c>
      <c r="B2922" s="145" t="s">
        <v>5688</v>
      </c>
      <c r="C2922" s="150" t="s">
        <v>2504</v>
      </c>
      <c r="D2922" s="174">
        <v>0</v>
      </c>
      <c r="E2922" s="185">
        <v>0</v>
      </c>
    </row>
    <row r="2923" spans="1:5" ht="45">
      <c r="A2923" s="135" t="s">
        <v>5689</v>
      </c>
      <c r="B2923" s="145" t="s">
        <v>5690</v>
      </c>
      <c r="C2923" s="150" t="s">
        <v>45</v>
      </c>
      <c r="D2923" s="172">
        <v>20.949493408203125</v>
      </c>
      <c r="E2923" s="183">
        <v>20.949495315551758</v>
      </c>
    </row>
    <row r="2924" spans="1:5" ht="45">
      <c r="A2924" s="135" t="s">
        <v>5691</v>
      </c>
      <c r="B2924" s="145" t="s">
        <v>5692</v>
      </c>
      <c r="C2924" s="150" t="s">
        <v>4774</v>
      </c>
      <c r="D2924" s="173">
        <v>293025.0625</v>
      </c>
      <c r="E2924" s="184">
        <v>293023.375</v>
      </c>
    </row>
    <row r="2925" spans="1:5" ht="45">
      <c r="A2925" s="135" t="s">
        <v>5693</v>
      </c>
      <c r="B2925" s="145" t="s">
        <v>5694</v>
      </c>
      <c r="C2925" s="150" t="s">
        <v>50</v>
      </c>
      <c r="D2925" s="171">
        <v>1.0124129056930542</v>
      </c>
      <c r="E2925" s="182">
        <v>1.0124131441116333</v>
      </c>
    </row>
    <row r="2926" spans="1:5" ht="45">
      <c r="A2926" s="135" t="s">
        <v>5695</v>
      </c>
      <c r="B2926" s="145" t="s">
        <v>5696</v>
      </c>
      <c r="C2926" s="150" t="s">
        <v>42</v>
      </c>
      <c r="D2926" s="172">
        <v>30.000093460083008</v>
      </c>
      <c r="E2926" s="183">
        <v>30.000093460083008</v>
      </c>
    </row>
    <row r="2927" spans="1:5" ht="45">
      <c r="A2927" s="135" t="s">
        <v>5697</v>
      </c>
      <c r="B2927" s="145" t="s">
        <v>5698</v>
      </c>
      <c r="C2927" s="150" t="s">
        <v>20</v>
      </c>
      <c r="D2927" s="177">
        <v>187.08953857421875</v>
      </c>
      <c r="E2927" s="188">
        <v>187.08879089355469</v>
      </c>
    </row>
    <row r="2928" spans="1:5" ht="45">
      <c r="A2928" s="135" t="s">
        <v>5699</v>
      </c>
      <c r="B2928" s="145" t="s">
        <v>5700</v>
      </c>
      <c r="C2928" s="150" t="s">
        <v>20</v>
      </c>
      <c r="D2928" s="174">
        <v>0</v>
      </c>
      <c r="E2928" s="185">
        <v>0</v>
      </c>
    </row>
    <row r="2929" spans="1:5" ht="45">
      <c r="A2929" s="135" t="s">
        <v>5701</v>
      </c>
      <c r="B2929" s="145" t="s">
        <v>5702</v>
      </c>
      <c r="C2929" s="150" t="s">
        <v>368</v>
      </c>
      <c r="D2929" s="174">
        <v>0</v>
      </c>
      <c r="E2929" s="185">
        <v>0</v>
      </c>
    </row>
    <row r="2930" spans="1:5" ht="45">
      <c r="A2930" s="135" t="s">
        <v>5703</v>
      </c>
      <c r="B2930" s="145" t="s">
        <v>5704</v>
      </c>
      <c r="C2930" s="150" t="s">
        <v>45</v>
      </c>
      <c r="D2930" s="172">
        <v>74.999542236328125</v>
      </c>
      <c r="E2930" s="183">
        <v>74.988853454589844</v>
      </c>
    </row>
    <row r="2931" spans="1:5" ht="45">
      <c r="A2931" s="135" t="s">
        <v>5705</v>
      </c>
      <c r="B2931" s="145" t="s">
        <v>5706</v>
      </c>
      <c r="C2931" s="150" t="s">
        <v>373</v>
      </c>
      <c r="D2931" s="178">
        <v>0.21745486557483673</v>
      </c>
      <c r="E2931" s="189">
        <v>0.21745069324970245</v>
      </c>
    </row>
    <row r="2932" spans="1:5" ht="45">
      <c r="A2932" s="135" t="s">
        <v>5707</v>
      </c>
      <c r="B2932" s="145" t="s">
        <v>5708</v>
      </c>
      <c r="C2932" s="150" t="s">
        <v>368</v>
      </c>
      <c r="D2932" s="171">
        <v>5.125032901763916</v>
      </c>
      <c r="E2932" s="182">
        <v>5.1250205039978027</v>
      </c>
    </row>
    <row r="2933" spans="1:5" ht="45">
      <c r="A2933" s="135" t="s">
        <v>5709</v>
      </c>
      <c r="B2933" s="145" t="s">
        <v>5710</v>
      </c>
      <c r="C2933" s="150" t="s">
        <v>4736</v>
      </c>
      <c r="D2933" s="172">
        <v>28.622810363769531</v>
      </c>
      <c r="E2933" s="183">
        <v>28.622859954833984</v>
      </c>
    </row>
    <row r="2934" spans="1:5" ht="45">
      <c r="A2934" s="135" t="s">
        <v>5711</v>
      </c>
      <c r="B2934" s="145" t="s">
        <v>5712</v>
      </c>
      <c r="C2934" s="150" t="s">
        <v>20</v>
      </c>
      <c r="D2934" s="178">
        <v>8.4432542324066162E-2</v>
      </c>
      <c r="E2934" s="189">
        <v>8.4432445466518402E-2</v>
      </c>
    </row>
    <row r="2935" spans="1:5" ht="45">
      <c r="A2935" s="135" t="s">
        <v>5713</v>
      </c>
      <c r="B2935" s="145" t="s">
        <v>5714</v>
      </c>
      <c r="C2935" s="150" t="s">
        <v>136</v>
      </c>
      <c r="D2935" s="172">
        <v>45.204582214355469</v>
      </c>
      <c r="E2935" s="183">
        <v>45.204311370849609</v>
      </c>
    </row>
    <row r="2936" spans="1:5" ht="45">
      <c r="A2936" s="135" t="s">
        <v>5715</v>
      </c>
      <c r="B2936" s="145" t="s">
        <v>5716</v>
      </c>
      <c r="C2936" s="150" t="s">
        <v>4743</v>
      </c>
      <c r="D2936" s="171">
        <v>1.1496478319168091</v>
      </c>
      <c r="E2936" s="182">
        <v>1.1496500968933105</v>
      </c>
    </row>
    <row r="2937" spans="1:5" ht="45">
      <c r="A2937" s="135" t="s">
        <v>5717</v>
      </c>
      <c r="B2937" s="145" t="s">
        <v>5718</v>
      </c>
      <c r="C2937" s="150" t="s">
        <v>45</v>
      </c>
      <c r="D2937" s="172">
        <v>75.626548767089844</v>
      </c>
      <c r="E2937" s="183">
        <v>75.62689208984375</v>
      </c>
    </row>
    <row r="2938" spans="1:5" ht="45">
      <c r="A2938" s="135" t="s">
        <v>5719</v>
      </c>
      <c r="B2938" s="145" t="s">
        <v>5720</v>
      </c>
      <c r="C2938" s="150" t="s">
        <v>45</v>
      </c>
      <c r="D2938" s="172">
        <v>20.291248321533203</v>
      </c>
      <c r="E2938" s="183">
        <v>20.291341781616211</v>
      </c>
    </row>
    <row r="2939" spans="1:5" ht="45">
      <c r="A2939" s="135" t="s">
        <v>5721</v>
      </c>
      <c r="B2939" s="145" t="s">
        <v>5722</v>
      </c>
      <c r="C2939" s="150" t="s">
        <v>45</v>
      </c>
      <c r="D2939" s="178">
        <v>2.9350889846682549E-2</v>
      </c>
      <c r="E2939" s="189">
        <v>2.9351025819778442E-2</v>
      </c>
    </row>
    <row r="2940" spans="1:5" ht="45">
      <c r="A2940" s="135" t="s">
        <v>5723</v>
      </c>
      <c r="B2940" s="145" t="s">
        <v>5724</v>
      </c>
      <c r="C2940" s="150" t="s">
        <v>45</v>
      </c>
      <c r="D2940" s="171">
        <v>3.1420629024505615</v>
      </c>
      <c r="E2940" s="182">
        <v>3.1416149139404297</v>
      </c>
    </row>
    <row r="2941" spans="1:5" ht="45">
      <c r="A2941" s="135" t="s">
        <v>5725</v>
      </c>
      <c r="B2941" s="145" t="s">
        <v>5726</v>
      </c>
      <c r="C2941" s="150" t="s">
        <v>45</v>
      </c>
      <c r="D2941" s="174">
        <v>0</v>
      </c>
      <c r="E2941" s="185">
        <v>0</v>
      </c>
    </row>
    <row r="2942" spans="1:5" ht="45">
      <c r="A2942" s="135" t="s">
        <v>5727</v>
      </c>
      <c r="B2942" s="145" t="s">
        <v>5728</v>
      </c>
      <c r="C2942" s="150" t="s">
        <v>45</v>
      </c>
      <c r="D2942" s="178">
        <v>0.91079491376876831</v>
      </c>
      <c r="E2942" s="189">
        <v>0.91079908609390259</v>
      </c>
    </row>
    <row r="2943" spans="1:5" ht="45">
      <c r="A2943" s="135" t="s">
        <v>5729</v>
      </c>
      <c r="B2943" s="145" t="s">
        <v>5730</v>
      </c>
      <c r="C2943" s="150" t="s">
        <v>45</v>
      </c>
      <c r="D2943" s="174">
        <v>0</v>
      </c>
      <c r="E2943" s="185">
        <v>0</v>
      </c>
    </row>
    <row r="2944" spans="1:5" ht="45">
      <c r="A2944" s="135" t="s">
        <v>5731</v>
      </c>
      <c r="B2944" s="145" t="s">
        <v>5732</v>
      </c>
      <c r="C2944" s="150" t="s">
        <v>2513</v>
      </c>
      <c r="D2944" s="174">
        <v>0</v>
      </c>
      <c r="E2944" s="185">
        <v>0</v>
      </c>
    </row>
    <row r="2945" spans="1:5" ht="45">
      <c r="A2945" s="135" t="s">
        <v>5733</v>
      </c>
      <c r="B2945" s="145" t="s">
        <v>5734</v>
      </c>
      <c r="C2945" s="150" t="s">
        <v>2504</v>
      </c>
      <c r="D2945" s="174">
        <v>0</v>
      </c>
      <c r="E2945" s="185">
        <v>0</v>
      </c>
    </row>
    <row r="2946" spans="1:5" ht="45">
      <c r="A2946" s="135" t="s">
        <v>5735</v>
      </c>
      <c r="B2946" s="145" t="s">
        <v>5736</v>
      </c>
      <c r="C2946" s="150" t="s">
        <v>2504</v>
      </c>
      <c r="D2946" s="174">
        <v>0</v>
      </c>
      <c r="E2946" s="185">
        <v>0</v>
      </c>
    </row>
    <row r="2947" spans="1:5" ht="45">
      <c r="A2947" s="135" t="s">
        <v>5737</v>
      </c>
      <c r="B2947" s="145" t="s">
        <v>5738</v>
      </c>
      <c r="C2947" s="150" t="s">
        <v>2504</v>
      </c>
      <c r="D2947" s="174">
        <v>0</v>
      </c>
      <c r="E2947" s="185">
        <v>0</v>
      </c>
    </row>
    <row r="2948" spans="1:5" ht="45">
      <c r="A2948" s="135" t="s">
        <v>5739</v>
      </c>
      <c r="B2948" s="145" t="s">
        <v>5740</v>
      </c>
      <c r="C2948" s="150" t="s">
        <v>2504</v>
      </c>
      <c r="D2948" s="174">
        <v>0</v>
      </c>
      <c r="E2948" s="185">
        <v>0</v>
      </c>
    </row>
    <row r="2949" spans="1:5" ht="45">
      <c r="A2949" s="135" t="s">
        <v>5741</v>
      </c>
      <c r="B2949" s="145" t="s">
        <v>5742</v>
      </c>
      <c r="C2949" s="150" t="s">
        <v>2504</v>
      </c>
      <c r="D2949" s="174">
        <v>0</v>
      </c>
      <c r="E2949" s="185">
        <v>0</v>
      </c>
    </row>
    <row r="2950" spans="1:5" ht="45">
      <c r="A2950" s="135" t="s">
        <v>5743</v>
      </c>
      <c r="B2950" s="145" t="s">
        <v>5744</v>
      </c>
      <c r="C2950" s="150" t="s">
        <v>45</v>
      </c>
      <c r="D2950" s="172">
        <v>20.949493408203125</v>
      </c>
      <c r="E2950" s="183">
        <v>20.949495315551758</v>
      </c>
    </row>
    <row r="2951" spans="1:5" ht="45">
      <c r="A2951" s="135" t="s">
        <v>5745</v>
      </c>
      <c r="B2951" s="145" t="s">
        <v>5746</v>
      </c>
      <c r="C2951" s="150" t="s">
        <v>4774</v>
      </c>
      <c r="D2951" s="173">
        <v>146512.53125</v>
      </c>
      <c r="E2951" s="184">
        <v>146511.6875</v>
      </c>
    </row>
    <row r="2952" spans="1:5" ht="75">
      <c r="A2952" s="135" t="s">
        <v>5747</v>
      </c>
      <c r="B2952" s="145" t="s">
        <v>5748</v>
      </c>
      <c r="C2952" s="150" t="s">
        <v>50</v>
      </c>
      <c r="D2952" s="171">
        <v>1.0043120384216309</v>
      </c>
      <c r="E2952" s="182">
        <v>1.0043121576309204</v>
      </c>
    </row>
    <row r="2953" spans="1:5" ht="75">
      <c r="A2953" s="135" t="s">
        <v>5749</v>
      </c>
      <c r="B2953" s="145" t="s">
        <v>5750</v>
      </c>
      <c r="C2953" s="150" t="s">
        <v>42</v>
      </c>
      <c r="D2953" s="177">
        <v>794.945068359375</v>
      </c>
      <c r="E2953" s="188">
        <v>794.94256591796875</v>
      </c>
    </row>
    <row r="2954" spans="1:5" ht="75">
      <c r="A2954" s="135" t="s">
        <v>5751</v>
      </c>
      <c r="B2954" s="145" t="s">
        <v>5752</v>
      </c>
      <c r="C2954" s="150" t="s">
        <v>20</v>
      </c>
      <c r="D2954" s="176">
        <v>1494.0672607421875</v>
      </c>
      <c r="E2954" s="187">
        <v>1494.05712890625</v>
      </c>
    </row>
    <row r="2955" spans="1:5" ht="75">
      <c r="A2955" s="135" t="s">
        <v>5753</v>
      </c>
      <c r="B2955" s="145" t="s">
        <v>5754</v>
      </c>
      <c r="C2955" s="150" t="s">
        <v>20</v>
      </c>
      <c r="D2955" s="171">
        <v>8.9523487091064453</v>
      </c>
      <c r="E2955" s="182">
        <v>8.9523172378540039</v>
      </c>
    </row>
    <row r="2956" spans="1:5" ht="75">
      <c r="A2956" s="135" t="s">
        <v>5755</v>
      </c>
      <c r="B2956" s="145" t="s">
        <v>5756</v>
      </c>
      <c r="C2956" s="150" t="s">
        <v>368</v>
      </c>
      <c r="D2956" s="177">
        <v>849.8111572265625</v>
      </c>
      <c r="E2956" s="188">
        <v>849.80804443359375</v>
      </c>
    </row>
    <row r="2957" spans="1:5" ht="75">
      <c r="A2957" s="135" t="s">
        <v>5757</v>
      </c>
      <c r="B2957" s="145" t="s">
        <v>5758</v>
      </c>
      <c r="C2957" s="150" t="s">
        <v>45</v>
      </c>
      <c r="D2957" s="174">
        <v>0</v>
      </c>
      <c r="E2957" s="185">
        <v>0</v>
      </c>
    </row>
    <row r="2958" spans="1:5" ht="75">
      <c r="A2958" s="135" t="s">
        <v>5759</v>
      </c>
      <c r="B2958" s="145" t="s">
        <v>5760</v>
      </c>
      <c r="C2958" s="150" t="s">
        <v>373</v>
      </c>
      <c r="D2958" s="171">
        <v>1.7597769498825073</v>
      </c>
      <c r="E2958" s="182">
        <v>1.7597696781158447</v>
      </c>
    </row>
    <row r="2959" spans="1:5" ht="75">
      <c r="A2959" s="135" t="s">
        <v>5761</v>
      </c>
      <c r="B2959" s="145" t="s">
        <v>5762</v>
      </c>
      <c r="C2959" s="150" t="s">
        <v>368</v>
      </c>
      <c r="D2959" s="177">
        <v>910.36480712890625</v>
      </c>
      <c r="E2959" s="188">
        <v>910.3597412109375</v>
      </c>
    </row>
    <row r="2960" spans="1:5" ht="75">
      <c r="A2960" s="135" t="s">
        <v>5763</v>
      </c>
      <c r="B2960" s="145" t="s">
        <v>5764</v>
      </c>
      <c r="C2960" s="150" t="s">
        <v>4736</v>
      </c>
      <c r="D2960" s="172">
        <v>28.906415939331055</v>
      </c>
      <c r="E2960" s="183">
        <v>28.906459808349609</v>
      </c>
    </row>
    <row r="2961" spans="1:5" ht="75">
      <c r="A2961" s="135" t="s">
        <v>5765</v>
      </c>
      <c r="B2961" s="145" t="s">
        <v>5766</v>
      </c>
      <c r="C2961" s="150" t="s">
        <v>20</v>
      </c>
      <c r="D2961" s="177">
        <v>310.0782470703125</v>
      </c>
      <c r="E2961" s="188">
        <v>310.076904296875</v>
      </c>
    </row>
    <row r="2962" spans="1:5" ht="75">
      <c r="A2962" s="135" t="s">
        <v>5767</v>
      </c>
      <c r="B2962" s="145" t="s">
        <v>5768</v>
      </c>
      <c r="C2962" s="150" t="s">
        <v>136</v>
      </c>
      <c r="D2962" s="176">
        <v>1269.586669921875</v>
      </c>
      <c r="E2962" s="187">
        <v>1269.5728759765625</v>
      </c>
    </row>
    <row r="2963" spans="1:5" ht="75">
      <c r="A2963" s="135" t="s">
        <v>5769</v>
      </c>
      <c r="B2963" s="145" t="s">
        <v>5770</v>
      </c>
      <c r="C2963" s="150" t="s">
        <v>4743</v>
      </c>
      <c r="D2963" s="178">
        <v>0.32689297199249268</v>
      </c>
      <c r="E2963" s="189">
        <v>0.32689428329467773</v>
      </c>
    </row>
    <row r="2964" spans="1:5" ht="75">
      <c r="A2964" s="135" t="s">
        <v>5771</v>
      </c>
      <c r="B2964" s="145" t="s">
        <v>5772</v>
      </c>
      <c r="C2964" s="150" t="s">
        <v>45</v>
      </c>
      <c r="D2964" s="172">
        <v>67.341934204101563</v>
      </c>
      <c r="E2964" s="183">
        <v>67.342216491699219</v>
      </c>
    </row>
    <row r="2965" spans="1:5" ht="75">
      <c r="A2965" s="135" t="s">
        <v>5773</v>
      </c>
      <c r="B2965" s="145" t="s">
        <v>5774</v>
      </c>
      <c r="C2965" s="150" t="s">
        <v>45</v>
      </c>
      <c r="D2965" s="171">
        <v>3.0076761245727539</v>
      </c>
      <c r="E2965" s="182">
        <v>3.0076882839202881</v>
      </c>
    </row>
    <row r="2966" spans="1:5" ht="75">
      <c r="A2966" s="135" t="s">
        <v>5775</v>
      </c>
      <c r="B2966" s="145" t="s">
        <v>5776</v>
      </c>
      <c r="C2966" s="150" t="s">
        <v>45</v>
      </c>
      <c r="D2966" s="172">
        <v>13.631510734558105</v>
      </c>
      <c r="E2966" s="183">
        <v>13.631567001342773</v>
      </c>
    </row>
    <row r="2967" spans="1:5" ht="75">
      <c r="A2967" s="135" t="s">
        <v>5777</v>
      </c>
      <c r="B2967" s="145" t="s">
        <v>5778</v>
      </c>
      <c r="C2967" s="150" t="s">
        <v>45</v>
      </c>
      <c r="D2967" s="172">
        <v>15.175684928894043</v>
      </c>
      <c r="E2967" s="183">
        <v>15.175336837768555</v>
      </c>
    </row>
    <row r="2968" spans="1:5" ht="75">
      <c r="A2968" s="135" t="s">
        <v>5779</v>
      </c>
      <c r="B2968" s="145" t="s">
        <v>5780</v>
      </c>
      <c r="C2968" s="150" t="s">
        <v>45</v>
      </c>
      <c r="D2968" s="174">
        <v>0</v>
      </c>
      <c r="E2968" s="185">
        <v>0</v>
      </c>
    </row>
    <row r="2969" spans="1:5" ht="75">
      <c r="A2969" s="135" t="s">
        <v>5781</v>
      </c>
      <c r="B2969" s="145" t="s">
        <v>5782</v>
      </c>
      <c r="C2969" s="150" t="s">
        <v>45</v>
      </c>
      <c r="D2969" s="178">
        <v>0.81001687049865723</v>
      </c>
      <c r="E2969" s="189">
        <v>0.81002014875411987</v>
      </c>
    </row>
    <row r="2970" spans="1:5" ht="75">
      <c r="A2970" s="135" t="s">
        <v>5783</v>
      </c>
      <c r="B2970" s="145" t="s">
        <v>5784</v>
      </c>
      <c r="C2970" s="150" t="s">
        <v>45</v>
      </c>
      <c r="D2970" s="178">
        <v>3.3172760158777237E-2</v>
      </c>
      <c r="E2970" s="189">
        <v>3.317289799451828E-2</v>
      </c>
    </row>
    <row r="2971" spans="1:5" ht="75">
      <c r="A2971" s="135" t="s">
        <v>5785</v>
      </c>
      <c r="B2971" s="145" t="s">
        <v>5786</v>
      </c>
      <c r="C2971" s="150" t="s">
        <v>2513</v>
      </c>
      <c r="D2971" s="171">
        <v>1.6586378812789917</v>
      </c>
      <c r="E2971" s="182">
        <v>1.6586449146270752</v>
      </c>
    </row>
    <row r="2972" spans="1:5" ht="75">
      <c r="A2972" s="135" t="s">
        <v>5787</v>
      </c>
      <c r="B2972" s="145" t="s">
        <v>5788</v>
      </c>
      <c r="C2972" s="150" t="s">
        <v>2504</v>
      </c>
      <c r="D2972" s="174">
        <v>0</v>
      </c>
      <c r="E2972" s="185">
        <v>0</v>
      </c>
    </row>
    <row r="2973" spans="1:5" ht="75">
      <c r="A2973" s="135" t="s">
        <v>5789</v>
      </c>
      <c r="B2973" s="145" t="s">
        <v>5790</v>
      </c>
      <c r="C2973" s="150" t="s">
        <v>2504</v>
      </c>
      <c r="D2973" s="174">
        <v>0</v>
      </c>
      <c r="E2973" s="185">
        <v>0</v>
      </c>
    </row>
    <row r="2974" spans="1:5" ht="75">
      <c r="A2974" s="135" t="s">
        <v>5791</v>
      </c>
      <c r="B2974" s="145" t="s">
        <v>5792</v>
      </c>
      <c r="C2974" s="150" t="s">
        <v>2504</v>
      </c>
      <c r="D2974" s="174">
        <v>0</v>
      </c>
      <c r="E2974" s="185">
        <v>0</v>
      </c>
    </row>
    <row r="2975" spans="1:5" ht="75">
      <c r="A2975" s="135" t="s">
        <v>5793</v>
      </c>
      <c r="B2975" s="145" t="s">
        <v>5794</v>
      </c>
      <c r="C2975" s="150" t="s">
        <v>2504</v>
      </c>
      <c r="D2975" s="174">
        <v>0</v>
      </c>
      <c r="E2975" s="185">
        <v>0</v>
      </c>
    </row>
    <row r="2976" spans="1:5" ht="75">
      <c r="A2976" s="135" t="s">
        <v>5795</v>
      </c>
      <c r="B2976" s="145" t="s">
        <v>5796</v>
      </c>
      <c r="C2976" s="150" t="s">
        <v>2504</v>
      </c>
      <c r="D2976" s="174">
        <v>0</v>
      </c>
      <c r="E2976" s="185">
        <v>0</v>
      </c>
    </row>
    <row r="2977" spans="1:5" ht="75">
      <c r="A2977" s="135" t="s">
        <v>5797</v>
      </c>
      <c r="B2977" s="145" t="s">
        <v>5798</v>
      </c>
      <c r="C2977" s="150" t="s">
        <v>45</v>
      </c>
      <c r="D2977" s="171">
        <v>3.545771598815918</v>
      </c>
      <c r="E2977" s="182">
        <v>3.5457711219787598</v>
      </c>
    </row>
    <row r="2978" spans="1:5" ht="75">
      <c r="A2978" s="135" t="s">
        <v>5799</v>
      </c>
      <c r="B2978" s="145" t="s">
        <v>5800</v>
      </c>
      <c r="C2978" s="150" t="s">
        <v>4774</v>
      </c>
      <c r="D2978" s="173">
        <v>1158546.5</v>
      </c>
      <c r="E2978" s="184">
        <v>1158536.75</v>
      </c>
    </row>
    <row r="2979" spans="1:5" ht="60">
      <c r="A2979" s="135" t="s">
        <v>5801</v>
      </c>
      <c r="B2979" s="145" t="s">
        <v>5802</v>
      </c>
      <c r="C2979" s="150" t="s">
        <v>50</v>
      </c>
      <c r="D2979" s="171">
        <v>1.001819372177124</v>
      </c>
      <c r="E2979" s="182">
        <v>1.0018196105957031</v>
      </c>
    </row>
    <row r="2980" spans="1:5" ht="75">
      <c r="A2980" s="135" t="s">
        <v>5803</v>
      </c>
      <c r="B2980" s="145" t="s">
        <v>5804</v>
      </c>
      <c r="C2980" s="150" t="s">
        <v>42</v>
      </c>
      <c r="D2980" s="177">
        <v>723.18463134765625</v>
      </c>
      <c r="E2980" s="188">
        <v>723.181396484375</v>
      </c>
    </row>
    <row r="2981" spans="1:5" ht="75">
      <c r="A2981" s="135" t="s">
        <v>5805</v>
      </c>
      <c r="B2981" s="145" t="s">
        <v>5806</v>
      </c>
      <c r="C2981" s="150" t="s">
        <v>20</v>
      </c>
      <c r="D2981" s="176">
        <v>1494.0672607421875</v>
      </c>
      <c r="E2981" s="187">
        <v>1494.05712890625</v>
      </c>
    </row>
    <row r="2982" spans="1:5" ht="75">
      <c r="A2982" s="135" t="s">
        <v>5807</v>
      </c>
      <c r="B2982" s="145" t="s">
        <v>5808</v>
      </c>
      <c r="C2982" s="150" t="s">
        <v>20</v>
      </c>
      <c r="D2982" s="171">
        <v>8.9523487091064453</v>
      </c>
      <c r="E2982" s="182">
        <v>8.9523172378540039</v>
      </c>
    </row>
    <row r="2983" spans="1:5" ht="75">
      <c r="A2983" s="135" t="s">
        <v>5809</v>
      </c>
      <c r="B2983" s="145" t="s">
        <v>5810</v>
      </c>
      <c r="C2983" s="150" t="s">
        <v>368</v>
      </c>
      <c r="D2983" s="177">
        <v>760.29949951171875</v>
      </c>
      <c r="E2983" s="188">
        <v>760.29547119140625</v>
      </c>
    </row>
    <row r="2984" spans="1:5" ht="75">
      <c r="A2984" s="135" t="s">
        <v>5811</v>
      </c>
      <c r="B2984" s="145" t="s">
        <v>5812</v>
      </c>
      <c r="C2984" s="150" t="s">
        <v>45</v>
      </c>
      <c r="D2984" s="174">
        <v>0</v>
      </c>
      <c r="E2984" s="185">
        <v>0</v>
      </c>
    </row>
    <row r="2985" spans="1:5" ht="60">
      <c r="A2985" s="135" t="s">
        <v>5813</v>
      </c>
      <c r="B2985" s="145" t="s">
        <v>5814</v>
      </c>
      <c r="C2985" s="150" t="s">
        <v>373</v>
      </c>
      <c r="D2985" s="171">
        <v>1.6710566282272339</v>
      </c>
      <c r="E2985" s="182">
        <v>1.6710484027862549</v>
      </c>
    </row>
    <row r="2986" spans="1:5" ht="60">
      <c r="A2986" s="135" t="s">
        <v>5815</v>
      </c>
      <c r="B2986" s="145" t="s">
        <v>5816</v>
      </c>
      <c r="C2986" s="150" t="s">
        <v>368</v>
      </c>
      <c r="D2986" s="177">
        <v>818.07861328125</v>
      </c>
      <c r="E2986" s="188">
        <v>818.07293701171875</v>
      </c>
    </row>
    <row r="2987" spans="1:5" ht="75">
      <c r="A2987" s="135" t="s">
        <v>5817</v>
      </c>
      <c r="B2987" s="145" t="s">
        <v>5818</v>
      </c>
      <c r="C2987" s="150" t="s">
        <v>4736</v>
      </c>
      <c r="D2987" s="172">
        <v>28.906415939331055</v>
      </c>
      <c r="E2987" s="183">
        <v>28.906459808349609</v>
      </c>
    </row>
    <row r="2988" spans="1:5" ht="75">
      <c r="A2988" s="135" t="s">
        <v>5819</v>
      </c>
      <c r="B2988" s="145" t="s">
        <v>5820</v>
      </c>
      <c r="C2988" s="150" t="s">
        <v>20</v>
      </c>
      <c r="D2988" s="177">
        <v>310.0782470703125</v>
      </c>
      <c r="E2988" s="188">
        <v>310.076904296875</v>
      </c>
    </row>
    <row r="2989" spans="1:5" ht="75">
      <c r="A2989" s="135" t="s">
        <v>5821</v>
      </c>
      <c r="B2989" s="145" t="s">
        <v>5822</v>
      </c>
      <c r="C2989" s="150" t="s">
        <v>136</v>
      </c>
      <c r="D2989" s="176">
        <v>1187.2357177734375</v>
      </c>
      <c r="E2989" s="187">
        <v>1187.2216796875</v>
      </c>
    </row>
    <row r="2990" spans="1:5" ht="60">
      <c r="A2990" s="135" t="s">
        <v>5823</v>
      </c>
      <c r="B2990" s="145" t="s">
        <v>5824</v>
      </c>
      <c r="C2990" s="150" t="s">
        <v>4743</v>
      </c>
      <c r="D2990" s="178">
        <v>0.34956744313240051</v>
      </c>
      <c r="E2990" s="189">
        <v>0.34956920146942139</v>
      </c>
    </row>
    <row r="2991" spans="1:5" ht="75">
      <c r="A2991" s="135" t="s">
        <v>5825</v>
      </c>
      <c r="B2991" s="145" t="s">
        <v>5826</v>
      </c>
      <c r="C2991" s="150" t="s">
        <v>45</v>
      </c>
      <c r="D2991" s="172">
        <v>67.341934204101563</v>
      </c>
      <c r="E2991" s="183">
        <v>67.342216491699219</v>
      </c>
    </row>
    <row r="2992" spans="1:5" ht="75">
      <c r="A2992" s="135" t="s">
        <v>5827</v>
      </c>
      <c r="B2992" s="145" t="s">
        <v>5828</v>
      </c>
      <c r="C2992" s="150" t="s">
        <v>45</v>
      </c>
      <c r="D2992" s="171">
        <v>3.0076761245727539</v>
      </c>
      <c r="E2992" s="182">
        <v>3.0076882839202881</v>
      </c>
    </row>
    <row r="2993" spans="1:5" ht="75">
      <c r="A2993" s="135" t="s">
        <v>5829</v>
      </c>
      <c r="B2993" s="145" t="s">
        <v>5830</v>
      </c>
      <c r="C2993" s="150" t="s">
        <v>45</v>
      </c>
      <c r="D2993" s="172">
        <v>13.631510734558105</v>
      </c>
      <c r="E2993" s="183">
        <v>13.631567001342773</v>
      </c>
    </row>
    <row r="2994" spans="1:5" ht="75">
      <c r="A2994" s="135" t="s">
        <v>5831</v>
      </c>
      <c r="B2994" s="145" t="s">
        <v>5832</v>
      </c>
      <c r="C2994" s="150" t="s">
        <v>45</v>
      </c>
      <c r="D2994" s="172">
        <v>15.175684928894043</v>
      </c>
      <c r="E2994" s="183">
        <v>15.175336837768555</v>
      </c>
    </row>
    <row r="2995" spans="1:5" ht="75">
      <c r="A2995" s="135" t="s">
        <v>5833</v>
      </c>
      <c r="B2995" s="145" t="s">
        <v>5834</v>
      </c>
      <c r="C2995" s="150" t="s">
        <v>45</v>
      </c>
      <c r="D2995" s="174">
        <v>0</v>
      </c>
      <c r="E2995" s="185">
        <v>0</v>
      </c>
    </row>
    <row r="2996" spans="1:5" ht="75">
      <c r="A2996" s="135" t="s">
        <v>5835</v>
      </c>
      <c r="B2996" s="145" t="s">
        <v>5836</v>
      </c>
      <c r="C2996" s="150" t="s">
        <v>45</v>
      </c>
      <c r="D2996" s="178">
        <v>0.81001687049865723</v>
      </c>
      <c r="E2996" s="189">
        <v>0.81002014875411987</v>
      </c>
    </row>
    <row r="2997" spans="1:5" ht="75">
      <c r="A2997" s="135" t="s">
        <v>5837</v>
      </c>
      <c r="B2997" s="145" t="s">
        <v>5838</v>
      </c>
      <c r="C2997" s="150" t="s">
        <v>45</v>
      </c>
      <c r="D2997" s="178">
        <v>3.3172760158777237E-2</v>
      </c>
      <c r="E2997" s="189">
        <v>3.317289799451828E-2</v>
      </c>
    </row>
    <row r="2998" spans="1:5" ht="75">
      <c r="A2998" s="135" t="s">
        <v>5839</v>
      </c>
      <c r="B2998" s="145" t="s">
        <v>5840</v>
      </c>
      <c r="C2998" s="150" t="s">
        <v>2513</v>
      </c>
      <c r="D2998" s="171">
        <v>1.6586378812789917</v>
      </c>
      <c r="E2998" s="182">
        <v>1.6586449146270752</v>
      </c>
    </row>
    <row r="2999" spans="1:5" ht="75">
      <c r="A2999" s="135" t="s">
        <v>5841</v>
      </c>
      <c r="B2999" s="145" t="s">
        <v>5842</v>
      </c>
      <c r="C2999" s="150" t="s">
        <v>2504</v>
      </c>
      <c r="D2999" s="174">
        <v>0</v>
      </c>
      <c r="E2999" s="185">
        <v>0</v>
      </c>
    </row>
    <row r="3000" spans="1:5" ht="75">
      <c r="A3000" s="135" t="s">
        <v>5843</v>
      </c>
      <c r="B3000" s="145" t="s">
        <v>5844</v>
      </c>
      <c r="C3000" s="150" t="s">
        <v>2504</v>
      </c>
      <c r="D3000" s="174">
        <v>0</v>
      </c>
      <c r="E3000" s="185">
        <v>0</v>
      </c>
    </row>
    <row r="3001" spans="1:5" ht="75">
      <c r="A3001" s="135" t="s">
        <v>5845</v>
      </c>
      <c r="B3001" s="145" t="s">
        <v>5846</v>
      </c>
      <c r="C3001" s="150" t="s">
        <v>2504</v>
      </c>
      <c r="D3001" s="174">
        <v>0</v>
      </c>
      <c r="E3001" s="185">
        <v>0</v>
      </c>
    </row>
    <row r="3002" spans="1:5" ht="75">
      <c r="A3002" s="135" t="s">
        <v>5847</v>
      </c>
      <c r="B3002" s="145" t="s">
        <v>5848</v>
      </c>
      <c r="C3002" s="150" t="s">
        <v>2504</v>
      </c>
      <c r="D3002" s="174">
        <v>0</v>
      </c>
      <c r="E3002" s="185">
        <v>0</v>
      </c>
    </row>
    <row r="3003" spans="1:5" ht="75">
      <c r="A3003" s="135" t="s">
        <v>5849</v>
      </c>
      <c r="B3003" s="145" t="s">
        <v>5850</v>
      </c>
      <c r="C3003" s="150" t="s">
        <v>2504</v>
      </c>
      <c r="D3003" s="174">
        <v>0</v>
      </c>
      <c r="E3003" s="185">
        <v>0</v>
      </c>
    </row>
    <row r="3004" spans="1:5" ht="75">
      <c r="A3004" s="135" t="s">
        <v>5851</v>
      </c>
      <c r="B3004" s="145" t="s">
        <v>5852</v>
      </c>
      <c r="C3004" s="150" t="s">
        <v>45</v>
      </c>
      <c r="D3004" s="171">
        <v>3.545771598815918</v>
      </c>
      <c r="E3004" s="182">
        <v>3.5457711219787598</v>
      </c>
    </row>
    <row r="3005" spans="1:5" ht="75">
      <c r="A3005" s="135" t="s">
        <v>5853</v>
      </c>
      <c r="B3005" s="145" t="s">
        <v>5854</v>
      </c>
      <c r="C3005" s="150" t="s">
        <v>4774</v>
      </c>
      <c r="D3005" s="173">
        <v>1158546.5</v>
      </c>
      <c r="E3005" s="184">
        <v>1158536.75</v>
      </c>
    </row>
    <row r="3006" spans="1:5" ht="75">
      <c r="A3006" s="135" t="s">
        <v>5855</v>
      </c>
      <c r="B3006" s="145" t="s">
        <v>5856</v>
      </c>
      <c r="C3006" s="150" t="s">
        <v>50</v>
      </c>
      <c r="D3006" s="171">
        <v>1.0068045854568481</v>
      </c>
      <c r="E3006" s="182">
        <v>1.0068048238754272</v>
      </c>
    </row>
    <row r="3007" spans="1:5" ht="75">
      <c r="A3007" s="135" t="s">
        <v>5857</v>
      </c>
      <c r="B3007" s="145" t="s">
        <v>5858</v>
      </c>
      <c r="C3007" s="150" t="s">
        <v>42</v>
      </c>
      <c r="D3007" s="177">
        <v>852.30279541015625</v>
      </c>
      <c r="E3007" s="188">
        <v>852.30072021484375</v>
      </c>
    </row>
    <row r="3008" spans="1:5" ht="75">
      <c r="A3008" s="135" t="s">
        <v>5859</v>
      </c>
      <c r="B3008" s="145" t="s">
        <v>5860</v>
      </c>
      <c r="C3008" s="150" t="s">
        <v>20</v>
      </c>
      <c r="D3008" s="176">
        <v>1494.0672607421875</v>
      </c>
      <c r="E3008" s="187">
        <v>1494.05712890625</v>
      </c>
    </row>
    <row r="3009" spans="1:5" ht="75">
      <c r="A3009" s="135" t="s">
        <v>5861</v>
      </c>
      <c r="B3009" s="145" t="s">
        <v>5862</v>
      </c>
      <c r="C3009" s="150" t="s">
        <v>20</v>
      </c>
      <c r="D3009" s="171">
        <v>8.9523487091064453</v>
      </c>
      <c r="E3009" s="182">
        <v>8.9523172378540039</v>
      </c>
    </row>
    <row r="3010" spans="1:5" ht="75">
      <c r="A3010" s="135" t="s">
        <v>5863</v>
      </c>
      <c r="B3010" s="145" t="s">
        <v>5864</v>
      </c>
      <c r="C3010" s="150" t="s">
        <v>368</v>
      </c>
      <c r="D3010" s="177">
        <v>920.518310546875</v>
      </c>
      <c r="E3010" s="188">
        <v>920.515869140625</v>
      </c>
    </row>
    <row r="3011" spans="1:5" ht="75">
      <c r="A3011" s="135" t="s">
        <v>5865</v>
      </c>
      <c r="B3011" s="145" t="s">
        <v>5866</v>
      </c>
      <c r="C3011" s="150" t="s">
        <v>45</v>
      </c>
      <c r="D3011" s="174">
        <v>0</v>
      </c>
      <c r="E3011" s="185">
        <v>0</v>
      </c>
    </row>
    <row r="3012" spans="1:5" ht="75">
      <c r="A3012" s="135" t="s">
        <v>5867</v>
      </c>
      <c r="B3012" s="145" t="s">
        <v>5868</v>
      </c>
      <c r="C3012" s="150" t="s">
        <v>373</v>
      </c>
      <c r="D3012" s="171">
        <v>1.8271517753601074</v>
      </c>
      <c r="E3012" s="182">
        <v>1.827144980430603</v>
      </c>
    </row>
    <row r="3013" spans="1:5" ht="75">
      <c r="A3013" s="135" t="s">
        <v>5869</v>
      </c>
      <c r="B3013" s="145" t="s">
        <v>5870</v>
      </c>
      <c r="C3013" s="150" t="s">
        <v>368</v>
      </c>
      <c r="D3013" s="177">
        <v>985.02764892578125</v>
      </c>
      <c r="E3013" s="188">
        <v>985.0230712890625</v>
      </c>
    </row>
    <row r="3014" spans="1:5" ht="75">
      <c r="A3014" s="135" t="s">
        <v>5871</v>
      </c>
      <c r="B3014" s="145" t="s">
        <v>5872</v>
      </c>
      <c r="C3014" s="150" t="s">
        <v>4736</v>
      </c>
      <c r="D3014" s="172">
        <v>28.906415939331055</v>
      </c>
      <c r="E3014" s="183">
        <v>28.906459808349609</v>
      </c>
    </row>
    <row r="3015" spans="1:5" ht="75">
      <c r="A3015" s="135" t="s">
        <v>5873</v>
      </c>
      <c r="B3015" s="145" t="s">
        <v>5874</v>
      </c>
      <c r="C3015" s="150" t="s">
        <v>20</v>
      </c>
      <c r="D3015" s="177">
        <v>310.0782470703125</v>
      </c>
      <c r="E3015" s="188">
        <v>310.076904296875</v>
      </c>
    </row>
    <row r="3016" spans="1:5" ht="75">
      <c r="A3016" s="135" t="s">
        <v>5875</v>
      </c>
      <c r="B3016" s="145" t="s">
        <v>5876</v>
      </c>
      <c r="C3016" s="150" t="s">
        <v>136</v>
      </c>
      <c r="D3016" s="176">
        <v>1334.452880859375</v>
      </c>
      <c r="E3016" s="187">
        <v>1334.43896484375</v>
      </c>
    </row>
    <row r="3017" spans="1:5" ht="75">
      <c r="A3017" s="135" t="s">
        <v>5877</v>
      </c>
      <c r="B3017" s="145" t="s">
        <v>5878</v>
      </c>
      <c r="C3017" s="150" t="s">
        <v>4743</v>
      </c>
      <c r="D3017" s="178">
        <v>0.31100308895111084</v>
      </c>
      <c r="E3017" s="189">
        <v>0.31100419163703918</v>
      </c>
    </row>
    <row r="3018" spans="1:5" ht="75">
      <c r="A3018" s="135" t="s">
        <v>5879</v>
      </c>
      <c r="B3018" s="145" t="s">
        <v>5880</v>
      </c>
      <c r="C3018" s="150" t="s">
        <v>45</v>
      </c>
      <c r="D3018" s="172">
        <v>67.341934204101563</v>
      </c>
      <c r="E3018" s="183">
        <v>67.342216491699219</v>
      </c>
    </row>
    <row r="3019" spans="1:5" ht="75">
      <c r="A3019" s="135" t="s">
        <v>5881</v>
      </c>
      <c r="B3019" s="145" t="s">
        <v>5882</v>
      </c>
      <c r="C3019" s="150" t="s">
        <v>45</v>
      </c>
      <c r="D3019" s="171">
        <v>3.0076761245727539</v>
      </c>
      <c r="E3019" s="182">
        <v>3.0076882839202881</v>
      </c>
    </row>
    <row r="3020" spans="1:5" ht="75">
      <c r="A3020" s="135" t="s">
        <v>5883</v>
      </c>
      <c r="B3020" s="145" t="s">
        <v>5884</v>
      </c>
      <c r="C3020" s="150" t="s">
        <v>45</v>
      </c>
      <c r="D3020" s="172">
        <v>13.631510734558105</v>
      </c>
      <c r="E3020" s="183">
        <v>13.631567001342773</v>
      </c>
    </row>
    <row r="3021" spans="1:5" ht="75">
      <c r="A3021" s="135" t="s">
        <v>5885</v>
      </c>
      <c r="B3021" s="145" t="s">
        <v>5886</v>
      </c>
      <c r="C3021" s="150" t="s">
        <v>45</v>
      </c>
      <c r="D3021" s="172">
        <v>15.175684928894043</v>
      </c>
      <c r="E3021" s="183">
        <v>15.175336837768555</v>
      </c>
    </row>
    <row r="3022" spans="1:5" ht="75">
      <c r="A3022" s="135" t="s">
        <v>5887</v>
      </c>
      <c r="B3022" s="145" t="s">
        <v>5888</v>
      </c>
      <c r="C3022" s="150" t="s">
        <v>45</v>
      </c>
      <c r="D3022" s="174">
        <v>0</v>
      </c>
      <c r="E3022" s="185">
        <v>0</v>
      </c>
    </row>
    <row r="3023" spans="1:5" ht="75">
      <c r="A3023" s="135" t="s">
        <v>5889</v>
      </c>
      <c r="B3023" s="145" t="s">
        <v>5890</v>
      </c>
      <c r="C3023" s="150" t="s">
        <v>45</v>
      </c>
      <c r="D3023" s="178">
        <v>0.81001687049865723</v>
      </c>
      <c r="E3023" s="189">
        <v>0.81002014875411987</v>
      </c>
    </row>
    <row r="3024" spans="1:5" ht="75">
      <c r="A3024" s="135" t="s">
        <v>5891</v>
      </c>
      <c r="B3024" s="145" t="s">
        <v>5892</v>
      </c>
      <c r="C3024" s="150" t="s">
        <v>45</v>
      </c>
      <c r="D3024" s="178">
        <v>3.3172760158777237E-2</v>
      </c>
      <c r="E3024" s="189">
        <v>3.317289799451828E-2</v>
      </c>
    </row>
    <row r="3025" spans="1:5" ht="75">
      <c r="A3025" s="135" t="s">
        <v>5893</v>
      </c>
      <c r="B3025" s="145" t="s">
        <v>5894</v>
      </c>
      <c r="C3025" s="150" t="s">
        <v>2513</v>
      </c>
      <c r="D3025" s="171">
        <v>1.6586378812789917</v>
      </c>
      <c r="E3025" s="182">
        <v>1.6586449146270752</v>
      </c>
    </row>
    <row r="3026" spans="1:5" ht="75">
      <c r="A3026" s="135" t="s">
        <v>5895</v>
      </c>
      <c r="B3026" s="145" t="s">
        <v>5896</v>
      </c>
      <c r="C3026" s="150" t="s">
        <v>2504</v>
      </c>
      <c r="D3026" s="174">
        <v>0</v>
      </c>
      <c r="E3026" s="185">
        <v>0</v>
      </c>
    </row>
    <row r="3027" spans="1:5" ht="75">
      <c r="A3027" s="135" t="s">
        <v>5897</v>
      </c>
      <c r="B3027" s="145" t="s">
        <v>5898</v>
      </c>
      <c r="C3027" s="150" t="s">
        <v>2504</v>
      </c>
      <c r="D3027" s="174">
        <v>0</v>
      </c>
      <c r="E3027" s="185">
        <v>0</v>
      </c>
    </row>
    <row r="3028" spans="1:5" ht="75">
      <c r="A3028" s="135" t="s">
        <v>5899</v>
      </c>
      <c r="B3028" s="145" t="s">
        <v>5900</v>
      </c>
      <c r="C3028" s="150" t="s">
        <v>2504</v>
      </c>
      <c r="D3028" s="174">
        <v>0</v>
      </c>
      <c r="E3028" s="185">
        <v>0</v>
      </c>
    </row>
    <row r="3029" spans="1:5" ht="75">
      <c r="A3029" s="135" t="s">
        <v>5901</v>
      </c>
      <c r="B3029" s="145" t="s">
        <v>5902</v>
      </c>
      <c r="C3029" s="150" t="s">
        <v>2504</v>
      </c>
      <c r="D3029" s="174">
        <v>0</v>
      </c>
      <c r="E3029" s="185">
        <v>0</v>
      </c>
    </row>
    <row r="3030" spans="1:5" ht="75">
      <c r="A3030" s="135" t="s">
        <v>5903</v>
      </c>
      <c r="B3030" s="145" t="s">
        <v>5904</v>
      </c>
      <c r="C3030" s="150" t="s">
        <v>2504</v>
      </c>
      <c r="D3030" s="174">
        <v>0</v>
      </c>
      <c r="E3030" s="185">
        <v>0</v>
      </c>
    </row>
    <row r="3031" spans="1:5" ht="75">
      <c r="A3031" s="135" t="s">
        <v>5905</v>
      </c>
      <c r="B3031" s="145" t="s">
        <v>5906</v>
      </c>
      <c r="C3031" s="150" t="s">
        <v>45</v>
      </c>
      <c r="D3031" s="171">
        <v>3.545771598815918</v>
      </c>
      <c r="E3031" s="182">
        <v>3.5457711219787598</v>
      </c>
    </row>
    <row r="3032" spans="1:5" ht="75">
      <c r="A3032" s="135" t="s">
        <v>5907</v>
      </c>
      <c r="B3032" s="145" t="s">
        <v>5908</v>
      </c>
      <c r="C3032" s="150" t="s">
        <v>4774</v>
      </c>
      <c r="D3032" s="173">
        <v>1158546.5</v>
      </c>
      <c r="E3032" s="184">
        <v>1158536.75</v>
      </c>
    </row>
    <row r="3033" spans="1:5" ht="45">
      <c r="A3033" s="135" t="s">
        <v>5909</v>
      </c>
      <c r="B3033" s="145" t="s">
        <v>5910</v>
      </c>
      <c r="C3033" s="150" t="s">
        <v>50</v>
      </c>
      <c r="D3033" s="171">
        <v>1.0124129056930542</v>
      </c>
      <c r="E3033" s="182">
        <v>1.0124131441116333</v>
      </c>
    </row>
    <row r="3034" spans="1:5" ht="45">
      <c r="A3034" s="135" t="s">
        <v>5911</v>
      </c>
      <c r="B3034" s="145" t="s">
        <v>5912</v>
      </c>
      <c r="C3034" s="150" t="s">
        <v>42</v>
      </c>
      <c r="D3034" s="172">
        <v>30.000093460083008</v>
      </c>
      <c r="E3034" s="183">
        <v>30.000093460083008</v>
      </c>
    </row>
    <row r="3035" spans="1:5" ht="45">
      <c r="A3035" s="135" t="s">
        <v>5913</v>
      </c>
      <c r="B3035" s="145" t="s">
        <v>5914</v>
      </c>
      <c r="C3035" s="150" t="s">
        <v>20</v>
      </c>
      <c r="D3035" s="177">
        <v>560.358642578125</v>
      </c>
      <c r="E3035" s="188">
        <v>560.35406494140625</v>
      </c>
    </row>
    <row r="3036" spans="1:5" ht="45">
      <c r="A3036" s="135" t="s">
        <v>5915</v>
      </c>
      <c r="B3036" s="145" t="s">
        <v>5916</v>
      </c>
      <c r="C3036" s="150" t="s">
        <v>20</v>
      </c>
      <c r="D3036" s="174">
        <v>0</v>
      </c>
      <c r="E3036" s="185">
        <v>0</v>
      </c>
    </row>
    <row r="3037" spans="1:5" ht="45">
      <c r="A3037" s="135" t="s">
        <v>5917</v>
      </c>
      <c r="B3037" s="145" t="s">
        <v>5918</v>
      </c>
      <c r="C3037" s="150" t="s">
        <v>368</v>
      </c>
      <c r="D3037" s="174">
        <v>0</v>
      </c>
      <c r="E3037" s="185">
        <v>0</v>
      </c>
    </row>
    <row r="3038" spans="1:5" ht="45">
      <c r="A3038" s="135" t="s">
        <v>5919</v>
      </c>
      <c r="B3038" s="145" t="s">
        <v>5920</v>
      </c>
      <c r="C3038" s="150" t="s">
        <v>45</v>
      </c>
      <c r="D3038" s="172">
        <v>74.999542236328125</v>
      </c>
      <c r="E3038" s="183">
        <v>74.988853454589844</v>
      </c>
    </row>
    <row r="3039" spans="1:5" ht="45">
      <c r="A3039" s="135" t="s">
        <v>5921</v>
      </c>
      <c r="B3039" s="145" t="s">
        <v>5922</v>
      </c>
      <c r="C3039" s="150" t="s">
        <v>373</v>
      </c>
      <c r="D3039" s="178">
        <v>0.21745486557483673</v>
      </c>
      <c r="E3039" s="189">
        <v>0.21745069324970245</v>
      </c>
    </row>
    <row r="3040" spans="1:5" ht="45">
      <c r="A3040" s="135" t="s">
        <v>5923</v>
      </c>
      <c r="B3040" s="145" t="s">
        <v>5924</v>
      </c>
      <c r="C3040" s="150" t="s">
        <v>368</v>
      </c>
      <c r="D3040" s="171">
        <v>5.125032901763916</v>
      </c>
      <c r="E3040" s="182">
        <v>5.1250205039978027</v>
      </c>
    </row>
    <row r="3041" spans="1:5" ht="45">
      <c r="A3041" s="135" t="s">
        <v>5925</v>
      </c>
      <c r="B3041" s="145" t="s">
        <v>5926</v>
      </c>
      <c r="C3041" s="150" t="s">
        <v>4736</v>
      </c>
      <c r="D3041" s="172">
        <v>28.622810363769531</v>
      </c>
      <c r="E3041" s="183">
        <v>28.622859954833984</v>
      </c>
    </row>
    <row r="3042" spans="1:5" ht="45">
      <c r="A3042" s="135" t="s">
        <v>5927</v>
      </c>
      <c r="B3042" s="145" t="s">
        <v>5928</v>
      </c>
      <c r="C3042" s="150" t="s">
        <v>20</v>
      </c>
      <c r="D3042" s="178">
        <v>0.25288695096969604</v>
      </c>
      <c r="E3042" s="189">
        <v>0.2528856098651886</v>
      </c>
    </row>
    <row r="3043" spans="1:5" ht="45">
      <c r="A3043" s="135" t="s">
        <v>5929</v>
      </c>
      <c r="B3043" s="145" t="s">
        <v>5930</v>
      </c>
      <c r="C3043" s="150" t="s">
        <v>136</v>
      </c>
      <c r="D3043" s="177">
        <v>135.39387512207031</v>
      </c>
      <c r="E3043" s="188">
        <v>135.39250183105469</v>
      </c>
    </row>
    <row r="3044" spans="1:5" ht="45">
      <c r="A3044" s="135" t="s">
        <v>5931</v>
      </c>
      <c r="B3044" s="145" t="s">
        <v>5932</v>
      </c>
      <c r="C3044" s="150" t="s">
        <v>4743</v>
      </c>
      <c r="D3044" s="171">
        <v>1.1496478319168091</v>
      </c>
      <c r="E3044" s="182">
        <v>1.1496500968933105</v>
      </c>
    </row>
    <row r="3045" spans="1:5" ht="45">
      <c r="A3045" s="135" t="s">
        <v>5933</v>
      </c>
      <c r="B3045" s="145" t="s">
        <v>5934</v>
      </c>
      <c r="C3045" s="150" t="s">
        <v>45</v>
      </c>
      <c r="D3045" s="172">
        <v>75.626548767089844</v>
      </c>
      <c r="E3045" s="183">
        <v>75.62689208984375</v>
      </c>
    </row>
    <row r="3046" spans="1:5" ht="45">
      <c r="A3046" s="135" t="s">
        <v>5935</v>
      </c>
      <c r="B3046" s="145" t="s">
        <v>5936</v>
      </c>
      <c r="C3046" s="150" t="s">
        <v>45</v>
      </c>
      <c r="D3046" s="172">
        <v>20.291248321533203</v>
      </c>
      <c r="E3046" s="183">
        <v>20.291341781616211</v>
      </c>
    </row>
    <row r="3047" spans="1:5" ht="45">
      <c r="A3047" s="135" t="s">
        <v>5937</v>
      </c>
      <c r="B3047" s="145" t="s">
        <v>5938</v>
      </c>
      <c r="C3047" s="150" t="s">
        <v>45</v>
      </c>
      <c r="D3047" s="178">
        <v>2.9350889846682549E-2</v>
      </c>
      <c r="E3047" s="189">
        <v>2.9351025819778442E-2</v>
      </c>
    </row>
    <row r="3048" spans="1:5" ht="45">
      <c r="A3048" s="135" t="s">
        <v>5939</v>
      </c>
      <c r="B3048" s="145" t="s">
        <v>5940</v>
      </c>
      <c r="C3048" s="150" t="s">
        <v>45</v>
      </c>
      <c r="D3048" s="171">
        <v>3.1420629024505615</v>
      </c>
      <c r="E3048" s="182">
        <v>3.1416149139404297</v>
      </c>
    </row>
    <row r="3049" spans="1:5" ht="45">
      <c r="A3049" s="135" t="s">
        <v>5941</v>
      </c>
      <c r="B3049" s="145" t="s">
        <v>5942</v>
      </c>
      <c r="C3049" s="150" t="s">
        <v>45</v>
      </c>
      <c r="D3049" s="174">
        <v>0</v>
      </c>
      <c r="E3049" s="185">
        <v>0</v>
      </c>
    </row>
    <row r="3050" spans="1:5" ht="45">
      <c r="A3050" s="135" t="s">
        <v>5943</v>
      </c>
      <c r="B3050" s="145" t="s">
        <v>5944</v>
      </c>
      <c r="C3050" s="150" t="s">
        <v>45</v>
      </c>
      <c r="D3050" s="178">
        <v>0.91079491376876831</v>
      </c>
      <c r="E3050" s="189">
        <v>0.91079908609390259</v>
      </c>
    </row>
    <row r="3051" spans="1:5" ht="45">
      <c r="A3051" s="135" t="s">
        <v>5945</v>
      </c>
      <c r="B3051" s="145" t="s">
        <v>5946</v>
      </c>
      <c r="C3051" s="150" t="s">
        <v>45</v>
      </c>
      <c r="D3051" s="174">
        <v>0</v>
      </c>
      <c r="E3051" s="185">
        <v>0</v>
      </c>
    </row>
    <row r="3052" spans="1:5" ht="45">
      <c r="A3052" s="135" t="s">
        <v>5947</v>
      </c>
      <c r="B3052" s="145" t="s">
        <v>5948</v>
      </c>
      <c r="C3052" s="150" t="s">
        <v>2513</v>
      </c>
      <c r="D3052" s="174">
        <v>0</v>
      </c>
      <c r="E3052" s="185">
        <v>0</v>
      </c>
    </row>
    <row r="3053" spans="1:5" ht="45">
      <c r="A3053" s="135" t="s">
        <v>5949</v>
      </c>
      <c r="B3053" s="145" t="s">
        <v>5950</v>
      </c>
      <c r="C3053" s="150" t="s">
        <v>2504</v>
      </c>
      <c r="D3053" s="174">
        <v>0</v>
      </c>
      <c r="E3053" s="185">
        <v>0</v>
      </c>
    </row>
    <row r="3054" spans="1:5" ht="45">
      <c r="A3054" s="135" t="s">
        <v>5951</v>
      </c>
      <c r="B3054" s="145" t="s">
        <v>5952</v>
      </c>
      <c r="C3054" s="150" t="s">
        <v>2504</v>
      </c>
      <c r="D3054" s="174">
        <v>0</v>
      </c>
      <c r="E3054" s="185">
        <v>0</v>
      </c>
    </row>
    <row r="3055" spans="1:5" ht="45">
      <c r="A3055" s="135" t="s">
        <v>5953</v>
      </c>
      <c r="B3055" s="145" t="s">
        <v>5954</v>
      </c>
      <c r="C3055" s="150" t="s">
        <v>2504</v>
      </c>
      <c r="D3055" s="174">
        <v>0</v>
      </c>
      <c r="E3055" s="185">
        <v>0</v>
      </c>
    </row>
    <row r="3056" spans="1:5" ht="45">
      <c r="A3056" s="135" t="s">
        <v>5955</v>
      </c>
      <c r="B3056" s="145" t="s">
        <v>5956</v>
      </c>
      <c r="C3056" s="150" t="s">
        <v>2504</v>
      </c>
      <c r="D3056" s="174">
        <v>0</v>
      </c>
      <c r="E3056" s="185">
        <v>0</v>
      </c>
    </row>
    <row r="3057" spans="1:5" ht="45">
      <c r="A3057" s="135" t="s">
        <v>5957</v>
      </c>
      <c r="B3057" s="145" t="s">
        <v>5958</v>
      </c>
      <c r="C3057" s="150" t="s">
        <v>2504</v>
      </c>
      <c r="D3057" s="174">
        <v>0</v>
      </c>
      <c r="E3057" s="185">
        <v>0</v>
      </c>
    </row>
    <row r="3058" spans="1:5" ht="45">
      <c r="A3058" s="135" t="s">
        <v>5959</v>
      </c>
      <c r="B3058" s="145" t="s">
        <v>5960</v>
      </c>
      <c r="C3058" s="150" t="s">
        <v>45</v>
      </c>
      <c r="D3058" s="172">
        <v>20.949493408203125</v>
      </c>
      <c r="E3058" s="183">
        <v>20.949495315551758</v>
      </c>
    </row>
    <row r="3059" spans="1:5" ht="45">
      <c r="A3059" s="135" t="s">
        <v>5961</v>
      </c>
      <c r="B3059" s="145" t="s">
        <v>5962</v>
      </c>
      <c r="C3059" s="150" t="s">
        <v>4774</v>
      </c>
      <c r="D3059" s="173">
        <v>438825</v>
      </c>
      <c r="E3059" s="184">
        <v>438820.625</v>
      </c>
    </row>
    <row r="3060" spans="1:5" ht="30">
      <c r="A3060" s="135" t="s">
        <v>5963</v>
      </c>
      <c r="B3060" s="145" t="s">
        <v>5964</v>
      </c>
      <c r="C3060" s="150" t="s">
        <v>50</v>
      </c>
      <c r="D3060" s="171">
        <v>1.0124129056930542</v>
      </c>
      <c r="E3060" s="182">
        <v>1.0124131441116333</v>
      </c>
    </row>
    <row r="3061" spans="1:5" ht="30">
      <c r="A3061" s="135" t="s">
        <v>5965</v>
      </c>
      <c r="B3061" s="145" t="s">
        <v>5966</v>
      </c>
      <c r="C3061" s="150" t="s">
        <v>42</v>
      </c>
      <c r="D3061" s="172">
        <v>30.000093460083008</v>
      </c>
      <c r="E3061" s="183">
        <v>30.000093460083008</v>
      </c>
    </row>
    <row r="3062" spans="1:5" ht="30">
      <c r="A3062" s="135" t="s">
        <v>5967</v>
      </c>
      <c r="B3062" s="145" t="s">
        <v>5968</v>
      </c>
      <c r="C3062" s="150" t="s">
        <v>20</v>
      </c>
      <c r="D3062" s="176">
        <v>1120.71728515625</v>
      </c>
      <c r="E3062" s="187">
        <v>1120.7081298828125</v>
      </c>
    </row>
    <row r="3063" spans="1:5" ht="30">
      <c r="A3063" s="135" t="s">
        <v>5969</v>
      </c>
      <c r="B3063" s="145" t="s">
        <v>5970</v>
      </c>
      <c r="C3063" s="150" t="s">
        <v>20</v>
      </c>
      <c r="D3063" s="174">
        <v>0</v>
      </c>
      <c r="E3063" s="185">
        <v>0</v>
      </c>
    </row>
    <row r="3064" spans="1:5" ht="30">
      <c r="A3064" s="135" t="s">
        <v>5971</v>
      </c>
      <c r="B3064" s="145" t="s">
        <v>5972</v>
      </c>
      <c r="C3064" s="150" t="s">
        <v>368</v>
      </c>
      <c r="D3064" s="174">
        <v>0</v>
      </c>
      <c r="E3064" s="185">
        <v>0</v>
      </c>
    </row>
    <row r="3065" spans="1:5" ht="30">
      <c r="A3065" s="135" t="s">
        <v>5973</v>
      </c>
      <c r="B3065" s="145" t="s">
        <v>5974</v>
      </c>
      <c r="C3065" s="150" t="s">
        <v>45</v>
      </c>
      <c r="D3065" s="172">
        <v>74.999542236328125</v>
      </c>
      <c r="E3065" s="183">
        <v>74.988853454589844</v>
      </c>
    </row>
    <row r="3066" spans="1:5" ht="30">
      <c r="A3066" s="135" t="s">
        <v>5975</v>
      </c>
      <c r="B3066" s="145" t="s">
        <v>5976</v>
      </c>
      <c r="C3066" s="150" t="s">
        <v>373</v>
      </c>
      <c r="D3066" s="178">
        <v>0.21745486557483673</v>
      </c>
      <c r="E3066" s="189">
        <v>0.21745069324970245</v>
      </c>
    </row>
    <row r="3067" spans="1:5" ht="30">
      <c r="A3067" s="135" t="s">
        <v>5977</v>
      </c>
      <c r="B3067" s="145" t="s">
        <v>5978</v>
      </c>
      <c r="C3067" s="150" t="s">
        <v>368</v>
      </c>
      <c r="D3067" s="171">
        <v>5.125032901763916</v>
      </c>
      <c r="E3067" s="182">
        <v>5.1250205039978027</v>
      </c>
    </row>
    <row r="3068" spans="1:5" ht="30">
      <c r="A3068" s="135" t="s">
        <v>5979</v>
      </c>
      <c r="B3068" s="145" t="s">
        <v>5980</v>
      </c>
      <c r="C3068" s="150" t="s">
        <v>4736</v>
      </c>
      <c r="D3068" s="172">
        <v>28.622810363769531</v>
      </c>
      <c r="E3068" s="183">
        <v>28.622859954833984</v>
      </c>
    </row>
    <row r="3069" spans="1:5" ht="30">
      <c r="A3069" s="135" t="s">
        <v>5981</v>
      </c>
      <c r="B3069" s="145" t="s">
        <v>5982</v>
      </c>
      <c r="C3069" s="150" t="s">
        <v>20</v>
      </c>
      <c r="D3069" s="178">
        <v>0.50577390193939209</v>
      </c>
      <c r="E3069" s="189">
        <v>0.5057712197303772</v>
      </c>
    </row>
    <row r="3070" spans="1:5" ht="30">
      <c r="A3070" s="135" t="s">
        <v>5983</v>
      </c>
      <c r="B3070" s="145" t="s">
        <v>5984</v>
      </c>
      <c r="C3070" s="150" t="s">
        <v>136</v>
      </c>
      <c r="D3070" s="177">
        <v>270.78775024414062</v>
      </c>
      <c r="E3070" s="188">
        <v>270.78500366210937</v>
      </c>
    </row>
    <row r="3071" spans="1:5" ht="30">
      <c r="A3071" s="135" t="s">
        <v>5985</v>
      </c>
      <c r="B3071" s="145" t="s">
        <v>5986</v>
      </c>
      <c r="C3071" s="150" t="s">
        <v>4743</v>
      </c>
      <c r="D3071" s="171">
        <v>1.1496478319168091</v>
      </c>
      <c r="E3071" s="182">
        <v>1.1496500968933105</v>
      </c>
    </row>
    <row r="3072" spans="1:5" ht="30">
      <c r="A3072" s="135" t="s">
        <v>5987</v>
      </c>
      <c r="B3072" s="145" t="s">
        <v>5988</v>
      </c>
      <c r="C3072" s="150" t="s">
        <v>45</v>
      </c>
      <c r="D3072" s="172">
        <v>75.626548767089844</v>
      </c>
      <c r="E3072" s="183">
        <v>75.62689208984375</v>
      </c>
    </row>
    <row r="3073" spans="1:5" ht="30">
      <c r="A3073" s="135" t="s">
        <v>5989</v>
      </c>
      <c r="B3073" s="145" t="s">
        <v>5990</v>
      </c>
      <c r="C3073" s="150" t="s">
        <v>45</v>
      </c>
      <c r="D3073" s="172">
        <v>20.291248321533203</v>
      </c>
      <c r="E3073" s="183">
        <v>20.291341781616211</v>
      </c>
    </row>
    <row r="3074" spans="1:5" ht="30">
      <c r="A3074" s="135" t="s">
        <v>5991</v>
      </c>
      <c r="B3074" s="145" t="s">
        <v>5992</v>
      </c>
      <c r="C3074" s="150" t="s">
        <v>45</v>
      </c>
      <c r="D3074" s="178">
        <v>2.9350889846682549E-2</v>
      </c>
      <c r="E3074" s="189">
        <v>2.9351025819778442E-2</v>
      </c>
    </row>
    <row r="3075" spans="1:5" ht="30">
      <c r="A3075" s="135" t="s">
        <v>5993</v>
      </c>
      <c r="B3075" s="145" t="s">
        <v>5994</v>
      </c>
      <c r="C3075" s="150" t="s">
        <v>45</v>
      </c>
      <c r="D3075" s="171">
        <v>3.1420629024505615</v>
      </c>
      <c r="E3075" s="182">
        <v>3.1416149139404297</v>
      </c>
    </row>
    <row r="3076" spans="1:5" ht="45">
      <c r="A3076" s="135" t="s">
        <v>5995</v>
      </c>
      <c r="B3076" s="145" t="s">
        <v>5996</v>
      </c>
      <c r="C3076" s="150" t="s">
        <v>45</v>
      </c>
      <c r="D3076" s="174">
        <v>0</v>
      </c>
      <c r="E3076" s="185">
        <v>0</v>
      </c>
    </row>
    <row r="3077" spans="1:5" ht="30">
      <c r="A3077" s="135" t="s">
        <v>5997</v>
      </c>
      <c r="B3077" s="145" t="s">
        <v>5998</v>
      </c>
      <c r="C3077" s="150" t="s">
        <v>45</v>
      </c>
      <c r="D3077" s="178">
        <v>0.91079491376876831</v>
      </c>
      <c r="E3077" s="189">
        <v>0.91079908609390259</v>
      </c>
    </row>
    <row r="3078" spans="1:5" ht="30">
      <c r="A3078" s="135" t="s">
        <v>5999</v>
      </c>
      <c r="B3078" s="145" t="s">
        <v>6000</v>
      </c>
      <c r="C3078" s="150" t="s">
        <v>45</v>
      </c>
      <c r="D3078" s="174">
        <v>0</v>
      </c>
      <c r="E3078" s="185">
        <v>0</v>
      </c>
    </row>
    <row r="3079" spans="1:5" ht="30">
      <c r="A3079" s="135" t="s">
        <v>6001</v>
      </c>
      <c r="B3079" s="145" t="s">
        <v>6002</v>
      </c>
      <c r="C3079" s="150" t="s">
        <v>2513</v>
      </c>
      <c r="D3079" s="174">
        <v>0</v>
      </c>
      <c r="E3079" s="185">
        <v>0</v>
      </c>
    </row>
    <row r="3080" spans="1:5" ht="30">
      <c r="A3080" s="135" t="s">
        <v>6003</v>
      </c>
      <c r="B3080" s="145" t="s">
        <v>6004</v>
      </c>
      <c r="C3080" s="150" t="s">
        <v>2504</v>
      </c>
      <c r="D3080" s="174">
        <v>0</v>
      </c>
      <c r="E3080" s="185">
        <v>0</v>
      </c>
    </row>
    <row r="3081" spans="1:5" ht="30">
      <c r="A3081" s="135" t="s">
        <v>6005</v>
      </c>
      <c r="B3081" s="145" t="s">
        <v>6006</v>
      </c>
      <c r="C3081" s="150" t="s">
        <v>2504</v>
      </c>
      <c r="D3081" s="174">
        <v>0</v>
      </c>
      <c r="E3081" s="185">
        <v>0</v>
      </c>
    </row>
    <row r="3082" spans="1:5" ht="30">
      <c r="A3082" s="135" t="s">
        <v>6007</v>
      </c>
      <c r="B3082" s="145" t="s">
        <v>6008</v>
      </c>
      <c r="C3082" s="150" t="s">
        <v>2504</v>
      </c>
      <c r="D3082" s="174">
        <v>0</v>
      </c>
      <c r="E3082" s="185">
        <v>0</v>
      </c>
    </row>
    <row r="3083" spans="1:5" ht="30">
      <c r="A3083" s="135" t="s">
        <v>6009</v>
      </c>
      <c r="B3083" s="145" t="s">
        <v>6010</v>
      </c>
      <c r="C3083" s="150" t="s">
        <v>2504</v>
      </c>
      <c r="D3083" s="174">
        <v>0</v>
      </c>
      <c r="E3083" s="185">
        <v>0</v>
      </c>
    </row>
    <row r="3084" spans="1:5" ht="30">
      <c r="A3084" s="135" t="s">
        <v>6011</v>
      </c>
      <c r="B3084" s="145" t="s">
        <v>6012</v>
      </c>
      <c r="C3084" s="150" t="s">
        <v>2504</v>
      </c>
      <c r="D3084" s="174">
        <v>0</v>
      </c>
      <c r="E3084" s="185">
        <v>0</v>
      </c>
    </row>
    <row r="3085" spans="1:5" ht="30">
      <c r="A3085" s="135" t="s">
        <v>6013</v>
      </c>
      <c r="B3085" s="145" t="s">
        <v>6014</v>
      </c>
      <c r="C3085" s="150" t="s">
        <v>45</v>
      </c>
      <c r="D3085" s="172">
        <v>20.949493408203125</v>
      </c>
      <c r="E3085" s="183">
        <v>20.949495315551758</v>
      </c>
    </row>
    <row r="3086" spans="1:5" ht="30">
      <c r="A3086" s="135" t="s">
        <v>6015</v>
      </c>
      <c r="B3086" s="145" t="s">
        <v>6016</v>
      </c>
      <c r="C3086" s="150" t="s">
        <v>4774</v>
      </c>
      <c r="D3086" s="173">
        <v>877650</v>
      </c>
      <c r="E3086" s="184">
        <v>877641.25</v>
      </c>
    </row>
    <row r="3087" spans="1:5" ht="30">
      <c r="A3087" s="135" t="s">
        <v>6017</v>
      </c>
      <c r="B3087" s="145" t="s">
        <v>6018</v>
      </c>
      <c r="C3087" s="150" t="s">
        <v>50</v>
      </c>
      <c r="D3087" s="171">
        <v>1.0367162227630615</v>
      </c>
      <c r="E3087" s="182">
        <v>1.0367163419723511</v>
      </c>
    </row>
    <row r="3088" spans="1:5" ht="45">
      <c r="A3088" s="135" t="s">
        <v>6019</v>
      </c>
      <c r="B3088" s="145" t="s">
        <v>6020</v>
      </c>
      <c r="C3088" s="150" t="s">
        <v>42</v>
      </c>
      <c r="D3088" s="172">
        <v>32.350555419921875</v>
      </c>
      <c r="E3088" s="183">
        <v>32.350555419921875</v>
      </c>
    </row>
    <row r="3089" spans="1:5" ht="30">
      <c r="A3089" s="135" t="s">
        <v>6021</v>
      </c>
      <c r="B3089" s="145" t="s">
        <v>6022</v>
      </c>
      <c r="C3089" s="150" t="s">
        <v>20</v>
      </c>
      <c r="D3089" s="177">
        <v>560.358642578125</v>
      </c>
      <c r="E3089" s="188">
        <v>560.35406494140625</v>
      </c>
    </row>
    <row r="3090" spans="1:5" ht="30">
      <c r="A3090" s="135" t="s">
        <v>6023</v>
      </c>
      <c r="B3090" s="145" t="s">
        <v>6024</v>
      </c>
      <c r="C3090" s="150" t="s">
        <v>20</v>
      </c>
      <c r="D3090" s="174">
        <v>0</v>
      </c>
      <c r="E3090" s="185">
        <v>0</v>
      </c>
    </row>
    <row r="3091" spans="1:5" ht="45">
      <c r="A3091" s="135" t="s">
        <v>6025</v>
      </c>
      <c r="B3091" s="145" t="s">
        <v>6026</v>
      </c>
      <c r="C3091" s="150" t="s">
        <v>368</v>
      </c>
      <c r="D3091" s="174">
        <v>0</v>
      </c>
      <c r="E3091" s="185">
        <v>0</v>
      </c>
    </row>
    <row r="3092" spans="1:5" ht="45">
      <c r="A3092" s="135" t="s">
        <v>6027</v>
      </c>
      <c r="B3092" s="145" t="s">
        <v>6028</v>
      </c>
      <c r="C3092" s="150" t="s">
        <v>45</v>
      </c>
      <c r="D3092" s="172">
        <v>67.18670654296875</v>
      </c>
      <c r="E3092" s="183">
        <v>67.177139282226562</v>
      </c>
    </row>
    <row r="3093" spans="1:5" ht="30">
      <c r="A3093" s="135" t="s">
        <v>6029</v>
      </c>
      <c r="B3093" s="145" t="s">
        <v>6030</v>
      </c>
      <c r="C3093" s="150" t="s">
        <v>373</v>
      </c>
      <c r="D3093" s="178">
        <v>0.21848128736019135</v>
      </c>
      <c r="E3093" s="189">
        <v>0.21847712993621826</v>
      </c>
    </row>
    <row r="3094" spans="1:5" ht="30">
      <c r="A3094" s="135" t="s">
        <v>6031</v>
      </c>
      <c r="B3094" s="145" t="s">
        <v>6032</v>
      </c>
      <c r="C3094" s="150" t="s">
        <v>368</v>
      </c>
      <c r="D3094" s="171">
        <v>7.5343050956726074</v>
      </c>
      <c r="E3094" s="182">
        <v>7.5342869758605957</v>
      </c>
    </row>
    <row r="3095" spans="1:5" ht="45">
      <c r="A3095" s="135" t="s">
        <v>6033</v>
      </c>
      <c r="B3095" s="145" t="s">
        <v>6034</v>
      </c>
      <c r="C3095" s="150" t="s">
        <v>4736</v>
      </c>
      <c r="D3095" s="172">
        <v>28.622810363769531</v>
      </c>
      <c r="E3095" s="183">
        <v>28.622859954833984</v>
      </c>
    </row>
    <row r="3096" spans="1:5" ht="45">
      <c r="A3096" s="135" t="s">
        <v>6035</v>
      </c>
      <c r="B3096" s="145" t="s">
        <v>6036</v>
      </c>
      <c r="C3096" s="150" t="s">
        <v>20</v>
      </c>
      <c r="D3096" s="178">
        <v>0.25288695096969604</v>
      </c>
      <c r="E3096" s="189">
        <v>0.2528856098651886</v>
      </c>
    </row>
    <row r="3097" spans="1:5" ht="45">
      <c r="A3097" s="135" t="s">
        <v>6037</v>
      </c>
      <c r="B3097" s="145" t="s">
        <v>6038</v>
      </c>
      <c r="C3097" s="150" t="s">
        <v>136</v>
      </c>
      <c r="D3097" s="177">
        <v>133.24505615234375</v>
      </c>
      <c r="E3097" s="188">
        <v>133.24371337890625</v>
      </c>
    </row>
    <row r="3098" spans="1:5" ht="30">
      <c r="A3098" s="135" t="s">
        <v>6039</v>
      </c>
      <c r="B3098" s="145" t="s">
        <v>6040</v>
      </c>
      <c r="C3098" s="150" t="s">
        <v>4743</v>
      </c>
      <c r="D3098" s="171">
        <v>1.1681878566741943</v>
      </c>
      <c r="E3098" s="182">
        <v>1.1681901216506958</v>
      </c>
    </row>
    <row r="3099" spans="1:5" ht="45">
      <c r="A3099" s="135" t="s">
        <v>6041</v>
      </c>
      <c r="B3099" s="145" t="s">
        <v>6042</v>
      </c>
      <c r="C3099" s="150" t="s">
        <v>45</v>
      </c>
      <c r="D3099" s="172">
        <v>75.626548767089844</v>
      </c>
      <c r="E3099" s="183">
        <v>75.62689208984375</v>
      </c>
    </row>
    <row r="3100" spans="1:5" ht="45">
      <c r="A3100" s="135" t="s">
        <v>6043</v>
      </c>
      <c r="B3100" s="145" t="s">
        <v>6044</v>
      </c>
      <c r="C3100" s="150" t="s">
        <v>45</v>
      </c>
      <c r="D3100" s="172">
        <v>20.291248321533203</v>
      </c>
      <c r="E3100" s="183">
        <v>20.291341781616211</v>
      </c>
    </row>
    <row r="3101" spans="1:5" ht="45">
      <c r="A3101" s="135" t="s">
        <v>6045</v>
      </c>
      <c r="B3101" s="145" t="s">
        <v>6046</v>
      </c>
      <c r="C3101" s="150" t="s">
        <v>45</v>
      </c>
      <c r="D3101" s="178">
        <v>2.9350889846682549E-2</v>
      </c>
      <c r="E3101" s="189">
        <v>2.9351025819778442E-2</v>
      </c>
    </row>
    <row r="3102" spans="1:5" ht="45">
      <c r="A3102" s="135" t="s">
        <v>6047</v>
      </c>
      <c r="B3102" s="145" t="s">
        <v>6048</v>
      </c>
      <c r="C3102" s="150" t="s">
        <v>45</v>
      </c>
      <c r="D3102" s="171">
        <v>3.1420629024505615</v>
      </c>
      <c r="E3102" s="182">
        <v>3.1416149139404297</v>
      </c>
    </row>
    <row r="3103" spans="1:5" ht="45">
      <c r="A3103" s="135" t="s">
        <v>6049</v>
      </c>
      <c r="B3103" s="145" t="s">
        <v>6050</v>
      </c>
      <c r="C3103" s="150" t="s">
        <v>45</v>
      </c>
      <c r="D3103" s="174">
        <v>0</v>
      </c>
      <c r="E3103" s="185">
        <v>0</v>
      </c>
    </row>
    <row r="3104" spans="1:5" ht="45">
      <c r="A3104" s="135" t="s">
        <v>6051</v>
      </c>
      <c r="B3104" s="145" t="s">
        <v>6052</v>
      </c>
      <c r="C3104" s="150" t="s">
        <v>45</v>
      </c>
      <c r="D3104" s="178">
        <v>0.91079491376876831</v>
      </c>
      <c r="E3104" s="189">
        <v>0.91079908609390259</v>
      </c>
    </row>
    <row r="3105" spans="1:5" ht="45">
      <c r="A3105" s="135" t="s">
        <v>6053</v>
      </c>
      <c r="B3105" s="145" t="s">
        <v>6054</v>
      </c>
      <c r="C3105" s="150" t="s">
        <v>45</v>
      </c>
      <c r="D3105" s="174">
        <v>0</v>
      </c>
      <c r="E3105" s="185">
        <v>0</v>
      </c>
    </row>
    <row r="3106" spans="1:5" ht="45">
      <c r="A3106" s="135" t="s">
        <v>6055</v>
      </c>
      <c r="B3106" s="145" t="s">
        <v>6056</v>
      </c>
      <c r="C3106" s="150" t="s">
        <v>2513</v>
      </c>
      <c r="D3106" s="174">
        <v>0</v>
      </c>
      <c r="E3106" s="185">
        <v>0</v>
      </c>
    </row>
    <row r="3107" spans="1:5" ht="45">
      <c r="A3107" s="135" t="s">
        <v>6057</v>
      </c>
      <c r="B3107" s="145" t="s">
        <v>6058</v>
      </c>
      <c r="C3107" s="150" t="s">
        <v>2504</v>
      </c>
      <c r="D3107" s="174">
        <v>0</v>
      </c>
      <c r="E3107" s="185">
        <v>0</v>
      </c>
    </row>
    <row r="3108" spans="1:5" ht="45">
      <c r="A3108" s="135" t="s">
        <v>6059</v>
      </c>
      <c r="B3108" s="145" t="s">
        <v>6060</v>
      </c>
      <c r="C3108" s="150" t="s">
        <v>2504</v>
      </c>
      <c r="D3108" s="174">
        <v>0</v>
      </c>
      <c r="E3108" s="185">
        <v>0</v>
      </c>
    </row>
    <row r="3109" spans="1:5" ht="45">
      <c r="A3109" s="135" t="s">
        <v>6061</v>
      </c>
      <c r="B3109" s="145" t="s">
        <v>6062</v>
      </c>
      <c r="C3109" s="150" t="s">
        <v>2504</v>
      </c>
      <c r="D3109" s="174">
        <v>0</v>
      </c>
      <c r="E3109" s="185">
        <v>0</v>
      </c>
    </row>
    <row r="3110" spans="1:5" ht="45">
      <c r="A3110" s="135" t="s">
        <v>6063</v>
      </c>
      <c r="B3110" s="145" t="s">
        <v>6064</v>
      </c>
      <c r="C3110" s="150" t="s">
        <v>2504</v>
      </c>
      <c r="D3110" s="174">
        <v>0</v>
      </c>
      <c r="E3110" s="185">
        <v>0</v>
      </c>
    </row>
    <row r="3111" spans="1:5" ht="45">
      <c r="A3111" s="135" t="s">
        <v>6065</v>
      </c>
      <c r="B3111" s="145" t="s">
        <v>6066</v>
      </c>
      <c r="C3111" s="150" t="s">
        <v>2504</v>
      </c>
      <c r="D3111" s="174">
        <v>0</v>
      </c>
      <c r="E3111" s="185">
        <v>0</v>
      </c>
    </row>
    <row r="3112" spans="1:5" ht="30">
      <c r="A3112" s="135" t="s">
        <v>6067</v>
      </c>
      <c r="B3112" s="145" t="s">
        <v>6068</v>
      </c>
      <c r="C3112" s="150" t="s">
        <v>45</v>
      </c>
      <c r="D3112" s="172">
        <v>20.949493408203125</v>
      </c>
      <c r="E3112" s="183">
        <v>20.949495315551758</v>
      </c>
    </row>
    <row r="3113" spans="1:5" ht="45">
      <c r="A3113" s="135" t="s">
        <v>6069</v>
      </c>
      <c r="B3113" s="145" t="s">
        <v>6070</v>
      </c>
      <c r="C3113" s="150" t="s">
        <v>4774</v>
      </c>
      <c r="D3113" s="173">
        <v>438825</v>
      </c>
      <c r="E3113" s="184">
        <v>438820.625</v>
      </c>
    </row>
    <row r="3114" spans="1:5" ht="45">
      <c r="A3114" s="135" t="s">
        <v>6071</v>
      </c>
      <c r="B3114" s="145" t="s">
        <v>6072</v>
      </c>
      <c r="C3114" s="150" t="s">
        <v>50</v>
      </c>
      <c r="D3114" s="171">
        <v>1.0367162227630615</v>
      </c>
      <c r="E3114" s="182">
        <v>1.0367163419723511</v>
      </c>
    </row>
    <row r="3115" spans="1:5" ht="45">
      <c r="A3115" s="135" t="s">
        <v>6073</v>
      </c>
      <c r="B3115" s="145" t="s">
        <v>6074</v>
      </c>
      <c r="C3115" s="150" t="s">
        <v>42</v>
      </c>
      <c r="D3115" s="172">
        <v>32.350555419921875</v>
      </c>
      <c r="E3115" s="183">
        <v>32.350555419921875</v>
      </c>
    </row>
    <row r="3116" spans="1:5" ht="45">
      <c r="A3116" s="135" t="s">
        <v>6075</v>
      </c>
      <c r="B3116" s="145" t="s">
        <v>6076</v>
      </c>
      <c r="C3116" s="150" t="s">
        <v>20</v>
      </c>
      <c r="D3116" s="176">
        <v>1120.71728515625</v>
      </c>
      <c r="E3116" s="187">
        <v>1120.7081298828125</v>
      </c>
    </row>
    <row r="3117" spans="1:5" ht="45">
      <c r="A3117" s="135" t="s">
        <v>6077</v>
      </c>
      <c r="B3117" s="145" t="s">
        <v>6078</v>
      </c>
      <c r="C3117" s="150" t="s">
        <v>20</v>
      </c>
      <c r="D3117" s="174">
        <v>0</v>
      </c>
      <c r="E3117" s="185">
        <v>0</v>
      </c>
    </row>
    <row r="3118" spans="1:5" ht="45">
      <c r="A3118" s="135" t="s">
        <v>6079</v>
      </c>
      <c r="B3118" s="145" t="s">
        <v>6080</v>
      </c>
      <c r="C3118" s="150" t="s">
        <v>368</v>
      </c>
      <c r="D3118" s="174">
        <v>0</v>
      </c>
      <c r="E3118" s="185">
        <v>0</v>
      </c>
    </row>
    <row r="3119" spans="1:5" ht="45">
      <c r="A3119" s="135" t="s">
        <v>6081</v>
      </c>
      <c r="B3119" s="145" t="s">
        <v>6082</v>
      </c>
      <c r="C3119" s="150" t="s">
        <v>45</v>
      </c>
      <c r="D3119" s="172">
        <v>67.18670654296875</v>
      </c>
      <c r="E3119" s="183">
        <v>67.177139282226562</v>
      </c>
    </row>
    <row r="3120" spans="1:5" ht="45">
      <c r="A3120" s="135" t="s">
        <v>6083</v>
      </c>
      <c r="B3120" s="145" t="s">
        <v>6084</v>
      </c>
      <c r="C3120" s="150" t="s">
        <v>373</v>
      </c>
      <c r="D3120" s="178">
        <v>0.21848128736019135</v>
      </c>
      <c r="E3120" s="189">
        <v>0.21847712993621826</v>
      </c>
    </row>
    <row r="3121" spans="1:5" ht="45">
      <c r="A3121" s="135" t="s">
        <v>6085</v>
      </c>
      <c r="B3121" s="145" t="s">
        <v>6086</v>
      </c>
      <c r="C3121" s="150" t="s">
        <v>368</v>
      </c>
      <c r="D3121" s="171">
        <v>7.5343046188354492</v>
      </c>
      <c r="E3121" s="182">
        <v>7.5342864990234375</v>
      </c>
    </row>
    <row r="3122" spans="1:5" ht="45">
      <c r="A3122" s="135" t="s">
        <v>6087</v>
      </c>
      <c r="B3122" s="145" t="s">
        <v>6088</v>
      </c>
      <c r="C3122" s="150" t="s">
        <v>4736</v>
      </c>
      <c r="D3122" s="172">
        <v>28.622810363769531</v>
      </c>
      <c r="E3122" s="183">
        <v>28.622859954833984</v>
      </c>
    </row>
    <row r="3123" spans="1:5" ht="45">
      <c r="A3123" s="135" t="s">
        <v>6089</v>
      </c>
      <c r="B3123" s="145" t="s">
        <v>6090</v>
      </c>
      <c r="C3123" s="150" t="s">
        <v>20</v>
      </c>
      <c r="D3123" s="178">
        <v>0.50577390193939209</v>
      </c>
      <c r="E3123" s="189">
        <v>0.5057712197303772</v>
      </c>
    </row>
    <row r="3124" spans="1:5" ht="45">
      <c r="A3124" s="135" t="s">
        <v>6091</v>
      </c>
      <c r="B3124" s="145" t="s">
        <v>6092</v>
      </c>
      <c r="C3124" s="150" t="s">
        <v>136</v>
      </c>
      <c r="D3124" s="177">
        <v>266.4901123046875</v>
      </c>
      <c r="E3124" s="188">
        <v>266.4874267578125</v>
      </c>
    </row>
    <row r="3125" spans="1:5" ht="45">
      <c r="A3125" s="135" t="s">
        <v>6093</v>
      </c>
      <c r="B3125" s="145" t="s">
        <v>6094</v>
      </c>
      <c r="C3125" s="150" t="s">
        <v>4743</v>
      </c>
      <c r="D3125" s="171">
        <v>1.1681878566741943</v>
      </c>
      <c r="E3125" s="182">
        <v>1.1681901216506958</v>
      </c>
    </row>
    <row r="3126" spans="1:5" ht="45">
      <c r="A3126" s="135" t="s">
        <v>6095</v>
      </c>
      <c r="B3126" s="145" t="s">
        <v>6096</v>
      </c>
      <c r="C3126" s="150" t="s">
        <v>45</v>
      </c>
      <c r="D3126" s="172">
        <v>75.626548767089844</v>
      </c>
      <c r="E3126" s="183">
        <v>75.62689208984375</v>
      </c>
    </row>
    <row r="3127" spans="1:5" ht="45">
      <c r="A3127" s="135" t="s">
        <v>6097</v>
      </c>
      <c r="B3127" s="145" t="s">
        <v>6098</v>
      </c>
      <c r="C3127" s="150" t="s">
        <v>45</v>
      </c>
      <c r="D3127" s="172">
        <v>20.291248321533203</v>
      </c>
      <c r="E3127" s="183">
        <v>20.291343688964844</v>
      </c>
    </row>
    <row r="3128" spans="1:5" ht="45">
      <c r="A3128" s="135" t="s">
        <v>6099</v>
      </c>
      <c r="B3128" s="145" t="s">
        <v>6100</v>
      </c>
      <c r="C3128" s="150" t="s">
        <v>45</v>
      </c>
      <c r="D3128" s="178">
        <v>2.9350889846682549E-2</v>
      </c>
      <c r="E3128" s="189">
        <v>2.9351025819778442E-2</v>
      </c>
    </row>
    <row r="3129" spans="1:5" ht="45">
      <c r="A3129" s="135" t="s">
        <v>6101</v>
      </c>
      <c r="B3129" s="145" t="s">
        <v>6102</v>
      </c>
      <c r="C3129" s="150" t="s">
        <v>45</v>
      </c>
      <c r="D3129" s="171">
        <v>3.1420629024505615</v>
      </c>
      <c r="E3129" s="182">
        <v>3.1416149139404297</v>
      </c>
    </row>
    <row r="3130" spans="1:5" ht="45">
      <c r="A3130" s="135" t="s">
        <v>6103</v>
      </c>
      <c r="B3130" s="145" t="s">
        <v>6104</v>
      </c>
      <c r="C3130" s="150" t="s">
        <v>45</v>
      </c>
      <c r="D3130" s="174">
        <v>0</v>
      </c>
      <c r="E3130" s="185">
        <v>0</v>
      </c>
    </row>
    <row r="3131" spans="1:5" ht="45">
      <c r="A3131" s="135" t="s">
        <v>6105</v>
      </c>
      <c r="B3131" s="145" t="s">
        <v>6106</v>
      </c>
      <c r="C3131" s="150" t="s">
        <v>45</v>
      </c>
      <c r="D3131" s="178">
        <v>0.91079491376876831</v>
      </c>
      <c r="E3131" s="189">
        <v>0.91079908609390259</v>
      </c>
    </row>
    <row r="3132" spans="1:5" ht="45">
      <c r="A3132" s="135" t="s">
        <v>6107</v>
      </c>
      <c r="B3132" s="145" t="s">
        <v>6108</v>
      </c>
      <c r="C3132" s="150" t="s">
        <v>45</v>
      </c>
      <c r="D3132" s="174">
        <v>0</v>
      </c>
      <c r="E3132" s="185">
        <v>0</v>
      </c>
    </row>
    <row r="3133" spans="1:5" ht="45">
      <c r="A3133" s="135" t="s">
        <v>6109</v>
      </c>
      <c r="B3133" s="145" t="s">
        <v>6110</v>
      </c>
      <c r="C3133" s="150" t="s">
        <v>2513</v>
      </c>
      <c r="D3133" s="174">
        <v>0</v>
      </c>
      <c r="E3133" s="185">
        <v>0</v>
      </c>
    </row>
    <row r="3134" spans="1:5" ht="45">
      <c r="A3134" s="135" t="s">
        <v>6111</v>
      </c>
      <c r="B3134" s="145" t="s">
        <v>6112</v>
      </c>
      <c r="C3134" s="150" t="s">
        <v>2504</v>
      </c>
      <c r="D3134" s="174">
        <v>0</v>
      </c>
      <c r="E3134" s="185">
        <v>0</v>
      </c>
    </row>
    <row r="3135" spans="1:5" ht="45">
      <c r="A3135" s="135" t="s">
        <v>6113</v>
      </c>
      <c r="B3135" s="145" t="s">
        <v>6114</v>
      </c>
      <c r="C3135" s="150" t="s">
        <v>2504</v>
      </c>
      <c r="D3135" s="174">
        <v>0</v>
      </c>
      <c r="E3135" s="185">
        <v>0</v>
      </c>
    </row>
    <row r="3136" spans="1:5" ht="45">
      <c r="A3136" s="135" t="s">
        <v>6115</v>
      </c>
      <c r="B3136" s="145" t="s">
        <v>6116</v>
      </c>
      <c r="C3136" s="150" t="s">
        <v>2504</v>
      </c>
      <c r="D3136" s="174">
        <v>0</v>
      </c>
      <c r="E3136" s="185">
        <v>0</v>
      </c>
    </row>
    <row r="3137" spans="1:5" ht="45">
      <c r="A3137" s="135" t="s">
        <v>6117</v>
      </c>
      <c r="B3137" s="145" t="s">
        <v>6118</v>
      </c>
      <c r="C3137" s="150" t="s">
        <v>2504</v>
      </c>
      <c r="D3137" s="174">
        <v>0</v>
      </c>
      <c r="E3137" s="185">
        <v>0</v>
      </c>
    </row>
    <row r="3138" spans="1:5" ht="45">
      <c r="A3138" s="135" t="s">
        <v>6119</v>
      </c>
      <c r="B3138" s="145" t="s">
        <v>6120</v>
      </c>
      <c r="C3138" s="150" t="s">
        <v>2504</v>
      </c>
      <c r="D3138" s="174">
        <v>0</v>
      </c>
      <c r="E3138" s="185">
        <v>0</v>
      </c>
    </row>
    <row r="3139" spans="1:5" ht="45">
      <c r="A3139" s="135" t="s">
        <v>6121</v>
      </c>
      <c r="B3139" s="145" t="s">
        <v>6122</v>
      </c>
      <c r="C3139" s="150" t="s">
        <v>45</v>
      </c>
      <c r="D3139" s="172">
        <v>20.949493408203125</v>
      </c>
      <c r="E3139" s="183">
        <v>20.949495315551758</v>
      </c>
    </row>
    <row r="3140" spans="1:5" ht="45">
      <c r="A3140" s="135" t="s">
        <v>6123</v>
      </c>
      <c r="B3140" s="145" t="s">
        <v>6124</v>
      </c>
      <c r="C3140" s="150" t="s">
        <v>4774</v>
      </c>
      <c r="D3140" s="173">
        <v>877650</v>
      </c>
      <c r="E3140" s="184">
        <v>877641.25</v>
      </c>
    </row>
    <row r="3141" spans="1:5" ht="45">
      <c r="A3141" s="135" t="s">
        <v>6125</v>
      </c>
      <c r="B3141" s="145" t="s">
        <v>6126</v>
      </c>
      <c r="C3141" s="150" t="s">
        <v>50</v>
      </c>
      <c r="D3141" s="171">
        <v>1.0124129056930542</v>
      </c>
      <c r="E3141" s="182">
        <v>1.0124131441116333</v>
      </c>
    </row>
    <row r="3142" spans="1:5" ht="45">
      <c r="A3142" s="135" t="s">
        <v>6127</v>
      </c>
      <c r="B3142" s="145" t="s">
        <v>6128</v>
      </c>
      <c r="C3142" s="150" t="s">
        <v>42</v>
      </c>
      <c r="D3142" s="172">
        <v>30.000093460083008</v>
      </c>
      <c r="E3142" s="183">
        <v>30.000093460083008</v>
      </c>
    </row>
    <row r="3143" spans="1:5" ht="45">
      <c r="A3143" s="135" t="s">
        <v>6129</v>
      </c>
      <c r="B3143" s="145" t="s">
        <v>6130</v>
      </c>
      <c r="C3143" s="150" t="s">
        <v>20</v>
      </c>
      <c r="D3143" s="177">
        <v>187.08953857421875</v>
      </c>
      <c r="E3143" s="188">
        <v>187.08879089355469</v>
      </c>
    </row>
    <row r="3144" spans="1:5" ht="45">
      <c r="A3144" s="135" t="s">
        <v>6131</v>
      </c>
      <c r="B3144" s="145" t="s">
        <v>6132</v>
      </c>
      <c r="C3144" s="150" t="s">
        <v>20</v>
      </c>
      <c r="D3144" s="174">
        <v>0</v>
      </c>
      <c r="E3144" s="185">
        <v>0</v>
      </c>
    </row>
    <row r="3145" spans="1:5" ht="45">
      <c r="A3145" s="135" t="s">
        <v>6133</v>
      </c>
      <c r="B3145" s="145" t="s">
        <v>6134</v>
      </c>
      <c r="C3145" s="150" t="s">
        <v>368</v>
      </c>
      <c r="D3145" s="174">
        <v>0</v>
      </c>
      <c r="E3145" s="185">
        <v>0</v>
      </c>
    </row>
    <row r="3146" spans="1:5" ht="45">
      <c r="A3146" s="135" t="s">
        <v>6135</v>
      </c>
      <c r="B3146" s="145" t="s">
        <v>6136</v>
      </c>
      <c r="C3146" s="150" t="s">
        <v>45</v>
      </c>
      <c r="D3146" s="172">
        <v>74.999542236328125</v>
      </c>
      <c r="E3146" s="183">
        <v>74.988853454589844</v>
      </c>
    </row>
    <row r="3147" spans="1:5" ht="45">
      <c r="A3147" s="135" t="s">
        <v>6137</v>
      </c>
      <c r="B3147" s="145" t="s">
        <v>6138</v>
      </c>
      <c r="C3147" s="150" t="s">
        <v>373</v>
      </c>
      <c r="D3147" s="178">
        <v>0.21745486557483673</v>
      </c>
      <c r="E3147" s="189">
        <v>0.21745069324970245</v>
      </c>
    </row>
    <row r="3148" spans="1:5" ht="45">
      <c r="A3148" s="135" t="s">
        <v>6139</v>
      </c>
      <c r="B3148" s="145" t="s">
        <v>6140</v>
      </c>
      <c r="C3148" s="150" t="s">
        <v>368</v>
      </c>
      <c r="D3148" s="171">
        <v>5.125032901763916</v>
      </c>
      <c r="E3148" s="182">
        <v>5.1250205039978027</v>
      </c>
    </row>
    <row r="3149" spans="1:5" ht="45">
      <c r="A3149" s="135" t="s">
        <v>6141</v>
      </c>
      <c r="B3149" s="145" t="s">
        <v>6142</v>
      </c>
      <c r="C3149" s="150" t="s">
        <v>4736</v>
      </c>
      <c r="D3149" s="172">
        <v>28.622810363769531</v>
      </c>
      <c r="E3149" s="183">
        <v>28.622859954833984</v>
      </c>
    </row>
    <row r="3150" spans="1:5" ht="45">
      <c r="A3150" s="135" t="s">
        <v>6143</v>
      </c>
      <c r="B3150" s="145" t="s">
        <v>6144</v>
      </c>
      <c r="C3150" s="150" t="s">
        <v>20</v>
      </c>
      <c r="D3150" s="178">
        <v>8.4432542324066162E-2</v>
      </c>
      <c r="E3150" s="189">
        <v>8.4432445466518402E-2</v>
      </c>
    </row>
    <row r="3151" spans="1:5" ht="45">
      <c r="A3151" s="135" t="s">
        <v>6145</v>
      </c>
      <c r="B3151" s="145" t="s">
        <v>6146</v>
      </c>
      <c r="C3151" s="150" t="s">
        <v>136</v>
      </c>
      <c r="D3151" s="172">
        <v>45.204582214355469</v>
      </c>
      <c r="E3151" s="183">
        <v>45.204311370849609</v>
      </c>
    </row>
    <row r="3152" spans="1:5" ht="45">
      <c r="A3152" s="135" t="s">
        <v>6147</v>
      </c>
      <c r="B3152" s="145" t="s">
        <v>6148</v>
      </c>
      <c r="C3152" s="150" t="s">
        <v>4743</v>
      </c>
      <c r="D3152" s="171">
        <v>1.1496478319168091</v>
      </c>
      <c r="E3152" s="182">
        <v>1.1496500968933105</v>
      </c>
    </row>
    <row r="3153" spans="1:5" ht="45">
      <c r="A3153" s="135" t="s">
        <v>6149</v>
      </c>
      <c r="B3153" s="145" t="s">
        <v>6150</v>
      </c>
      <c r="C3153" s="150" t="s">
        <v>45</v>
      </c>
      <c r="D3153" s="172">
        <v>75.626548767089844</v>
      </c>
      <c r="E3153" s="183">
        <v>75.62689208984375</v>
      </c>
    </row>
    <row r="3154" spans="1:5" ht="45">
      <c r="A3154" s="135" t="s">
        <v>6151</v>
      </c>
      <c r="B3154" s="145" t="s">
        <v>6152</v>
      </c>
      <c r="C3154" s="150" t="s">
        <v>45</v>
      </c>
      <c r="D3154" s="172">
        <v>20.291248321533203</v>
      </c>
      <c r="E3154" s="183">
        <v>20.291341781616211</v>
      </c>
    </row>
    <row r="3155" spans="1:5" ht="45">
      <c r="A3155" s="135" t="s">
        <v>6153</v>
      </c>
      <c r="B3155" s="145" t="s">
        <v>6154</v>
      </c>
      <c r="C3155" s="150" t="s">
        <v>45</v>
      </c>
      <c r="D3155" s="178">
        <v>2.9350889846682549E-2</v>
      </c>
      <c r="E3155" s="189">
        <v>2.9351025819778442E-2</v>
      </c>
    </row>
    <row r="3156" spans="1:5" ht="45">
      <c r="A3156" s="135" t="s">
        <v>6155</v>
      </c>
      <c r="B3156" s="145" t="s">
        <v>6156</v>
      </c>
      <c r="C3156" s="150" t="s">
        <v>45</v>
      </c>
      <c r="D3156" s="171">
        <v>3.1420629024505615</v>
      </c>
      <c r="E3156" s="182">
        <v>3.1416149139404297</v>
      </c>
    </row>
    <row r="3157" spans="1:5" ht="45">
      <c r="A3157" s="135" t="s">
        <v>6157</v>
      </c>
      <c r="B3157" s="145" t="s">
        <v>6158</v>
      </c>
      <c r="C3157" s="150" t="s">
        <v>45</v>
      </c>
      <c r="D3157" s="174">
        <v>0</v>
      </c>
      <c r="E3157" s="185">
        <v>0</v>
      </c>
    </row>
    <row r="3158" spans="1:5" ht="45">
      <c r="A3158" s="135" t="s">
        <v>6159</v>
      </c>
      <c r="B3158" s="145" t="s">
        <v>6160</v>
      </c>
      <c r="C3158" s="150" t="s">
        <v>45</v>
      </c>
      <c r="D3158" s="178">
        <v>0.91079491376876831</v>
      </c>
      <c r="E3158" s="189">
        <v>0.91079908609390259</v>
      </c>
    </row>
    <row r="3159" spans="1:5" ht="45">
      <c r="A3159" s="135" t="s">
        <v>6161</v>
      </c>
      <c r="B3159" s="145" t="s">
        <v>6162</v>
      </c>
      <c r="C3159" s="150" t="s">
        <v>45</v>
      </c>
      <c r="D3159" s="174">
        <v>0</v>
      </c>
      <c r="E3159" s="185">
        <v>0</v>
      </c>
    </row>
    <row r="3160" spans="1:5" ht="45">
      <c r="A3160" s="135" t="s">
        <v>6163</v>
      </c>
      <c r="B3160" s="145" t="s">
        <v>6164</v>
      </c>
      <c r="C3160" s="150" t="s">
        <v>2513</v>
      </c>
      <c r="D3160" s="174">
        <v>0</v>
      </c>
      <c r="E3160" s="185">
        <v>0</v>
      </c>
    </row>
    <row r="3161" spans="1:5" ht="45">
      <c r="A3161" s="135" t="s">
        <v>6165</v>
      </c>
      <c r="B3161" s="145" t="s">
        <v>6166</v>
      </c>
      <c r="C3161" s="150" t="s">
        <v>2504</v>
      </c>
      <c r="D3161" s="174">
        <v>0</v>
      </c>
      <c r="E3161" s="185">
        <v>0</v>
      </c>
    </row>
    <row r="3162" spans="1:5" ht="45">
      <c r="A3162" s="135" t="s">
        <v>6167</v>
      </c>
      <c r="B3162" s="145" t="s">
        <v>6168</v>
      </c>
      <c r="C3162" s="150" t="s">
        <v>2504</v>
      </c>
      <c r="D3162" s="174">
        <v>0</v>
      </c>
      <c r="E3162" s="185">
        <v>0</v>
      </c>
    </row>
    <row r="3163" spans="1:5" ht="45">
      <c r="A3163" s="135" t="s">
        <v>6169</v>
      </c>
      <c r="B3163" s="145" t="s">
        <v>6170</v>
      </c>
      <c r="C3163" s="150" t="s">
        <v>2504</v>
      </c>
      <c r="D3163" s="174">
        <v>0</v>
      </c>
      <c r="E3163" s="185">
        <v>0</v>
      </c>
    </row>
    <row r="3164" spans="1:5" ht="45">
      <c r="A3164" s="135" t="s">
        <v>6171</v>
      </c>
      <c r="B3164" s="145" t="s">
        <v>6172</v>
      </c>
      <c r="C3164" s="150" t="s">
        <v>2504</v>
      </c>
      <c r="D3164" s="174">
        <v>0</v>
      </c>
      <c r="E3164" s="185">
        <v>0</v>
      </c>
    </row>
    <row r="3165" spans="1:5" ht="45">
      <c r="A3165" s="135" t="s">
        <v>6173</v>
      </c>
      <c r="B3165" s="145" t="s">
        <v>6174</v>
      </c>
      <c r="C3165" s="150" t="s">
        <v>2504</v>
      </c>
      <c r="D3165" s="174">
        <v>0</v>
      </c>
      <c r="E3165" s="185">
        <v>0</v>
      </c>
    </row>
    <row r="3166" spans="1:5" ht="45">
      <c r="A3166" s="135" t="s">
        <v>6175</v>
      </c>
      <c r="B3166" s="145" t="s">
        <v>6176</v>
      </c>
      <c r="C3166" s="150" t="s">
        <v>45</v>
      </c>
      <c r="D3166" s="172">
        <v>20.949493408203125</v>
      </c>
      <c r="E3166" s="183">
        <v>20.949495315551758</v>
      </c>
    </row>
    <row r="3167" spans="1:5" ht="45">
      <c r="A3167" s="135" t="s">
        <v>6177</v>
      </c>
      <c r="B3167" s="145" t="s">
        <v>6178</v>
      </c>
      <c r="C3167" s="150" t="s">
        <v>4774</v>
      </c>
      <c r="D3167" s="173">
        <v>146512.53125</v>
      </c>
      <c r="E3167" s="184">
        <v>146511.6875</v>
      </c>
    </row>
    <row r="3168" spans="1:5" ht="30">
      <c r="A3168" s="135" t="s">
        <v>6179</v>
      </c>
      <c r="B3168" s="145" t="s">
        <v>6180</v>
      </c>
      <c r="C3168" s="150" t="s">
        <v>50</v>
      </c>
      <c r="D3168" s="171">
        <v>1.0373393297195435</v>
      </c>
      <c r="E3168" s="182">
        <v>1.0373395681381226</v>
      </c>
    </row>
    <row r="3169" spans="1:5" ht="45">
      <c r="A3169" s="135" t="s">
        <v>6181</v>
      </c>
      <c r="B3169" s="145" t="s">
        <v>6182</v>
      </c>
      <c r="C3169" s="150" t="s">
        <v>42</v>
      </c>
      <c r="D3169" s="172">
        <v>32.410167694091797</v>
      </c>
      <c r="E3169" s="183">
        <v>32.410167694091797</v>
      </c>
    </row>
    <row r="3170" spans="1:5" ht="30">
      <c r="A3170" s="135" t="s">
        <v>6183</v>
      </c>
      <c r="B3170" s="145" t="s">
        <v>6184</v>
      </c>
      <c r="C3170" s="150" t="s">
        <v>20</v>
      </c>
      <c r="D3170" s="177">
        <v>187.08953857421875</v>
      </c>
      <c r="E3170" s="188">
        <v>187.08879089355469</v>
      </c>
    </row>
    <row r="3171" spans="1:5" ht="45">
      <c r="A3171" s="135" t="s">
        <v>6185</v>
      </c>
      <c r="B3171" s="145" t="s">
        <v>6186</v>
      </c>
      <c r="C3171" s="150" t="s">
        <v>20</v>
      </c>
      <c r="D3171" s="174">
        <v>0</v>
      </c>
      <c r="E3171" s="185">
        <v>0</v>
      </c>
    </row>
    <row r="3172" spans="1:5" ht="45">
      <c r="A3172" s="135" t="s">
        <v>6187</v>
      </c>
      <c r="B3172" s="145" t="s">
        <v>6188</v>
      </c>
      <c r="C3172" s="150" t="s">
        <v>368</v>
      </c>
      <c r="D3172" s="174">
        <v>0</v>
      </c>
      <c r="E3172" s="185">
        <v>0</v>
      </c>
    </row>
    <row r="3173" spans="1:5" ht="45">
      <c r="A3173" s="135" t="s">
        <v>6189</v>
      </c>
      <c r="B3173" s="145" t="s">
        <v>6190</v>
      </c>
      <c r="C3173" s="150" t="s">
        <v>45</v>
      </c>
      <c r="D3173" s="172">
        <v>67.001556396484375</v>
      </c>
      <c r="E3173" s="183">
        <v>66.992012023925781</v>
      </c>
    </row>
    <row r="3174" spans="1:5" ht="30">
      <c r="A3174" s="135" t="s">
        <v>6191</v>
      </c>
      <c r="B3174" s="145" t="s">
        <v>6192</v>
      </c>
      <c r="C3174" s="150" t="s">
        <v>373</v>
      </c>
      <c r="D3174" s="178">
        <v>0.21850673854351044</v>
      </c>
      <c r="E3174" s="189">
        <v>0.21850258111953735</v>
      </c>
    </row>
    <row r="3175" spans="1:5" ht="30">
      <c r="A3175" s="135" t="s">
        <v>6193</v>
      </c>
      <c r="B3175" s="145" t="s">
        <v>6194</v>
      </c>
      <c r="C3175" s="150" t="s">
        <v>368</v>
      </c>
      <c r="D3175" s="171">
        <v>7.595433235168457</v>
      </c>
      <c r="E3175" s="182">
        <v>7.5954155921936035</v>
      </c>
    </row>
    <row r="3176" spans="1:5" ht="45">
      <c r="A3176" s="135" t="s">
        <v>6195</v>
      </c>
      <c r="B3176" s="145" t="s">
        <v>6196</v>
      </c>
      <c r="C3176" s="150" t="s">
        <v>4736</v>
      </c>
      <c r="D3176" s="172">
        <v>28.622810363769531</v>
      </c>
      <c r="E3176" s="183">
        <v>28.622859954833984</v>
      </c>
    </row>
    <row r="3177" spans="1:5" ht="45">
      <c r="A3177" s="135" t="s">
        <v>6197</v>
      </c>
      <c r="B3177" s="145" t="s">
        <v>6198</v>
      </c>
      <c r="C3177" s="150" t="s">
        <v>20</v>
      </c>
      <c r="D3177" s="178">
        <v>8.4432542324066162E-2</v>
      </c>
      <c r="E3177" s="189">
        <v>8.4432445466518402E-2</v>
      </c>
    </row>
    <row r="3178" spans="1:5" ht="45">
      <c r="A3178" s="135" t="s">
        <v>6199</v>
      </c>
      <c r="B3178" s="145" t="s">
        <v>6200</v>
      </c>
      <c r="C3178" s="150" t="s">
        <v>136</v>
      </c>
      <c r="D3178" s="172">
        <v>44.469100952148438</v>
      </c>
      <c r="E3178" s="183">
        <v>44.468833923339844</v>
      </c>
    </row>
    <row r="3179" spans="1:5" ht="30">
      <c r="A3179" s="135" t="s">
        <v>6201</v>
      </c>
      <c r="B3179" s="145" t="s">
        <v>6202</v>
      </c>
      <c r="C3179" s="150" t="s">
        <v>4743</v>
      </c>
      <c r="D3179" s="171">
        <v>1.1686619520187378</v>
      </c>
      <c r="E3179" s="182">
        <v>1.1686643362045288</v>
      </c>
    </row>
    <row r="3180" spans="1:5" ht="45">
      <c r="A3180" s="135" t="s">
        <v>6203</v>
      </c>
      <c r="B3180" s="145" t="s">
        <v>6204</v>
      </c>
      <c r="C3180" s="150" t="s">
        <v>45</v>
      </c>
      <c r="D3180" s="172">
        <v>75.626548767089844</v>
      </c>
      <c r="E3180" s="183">
        <v>75.62689208984375</v>
      </c>
    </row>
    <row r="3181" spans="1:5" ht="45">
      <c r="A3181" s="135" t="s">
        <v>6205</v>
      </c>
      <c r="B3181" s="145" t="s">
        <v>6206</v>
      </c>
      <c r="C3181" s="150" t="s">
        <v>45</v>
      </c>
      <c r="D3181" s="172">
        <v>20.291248321533203</v>
      </c>
      <c r="E3181" s="183">
        <v>20.291341781616211</v>
      </c>
    </row>
    <row r="3182" spans="1:5" ht="45">
      <c r="A3182" s="135" t="s">
        <v>6207</v>
      </c>
      <c r="B3182" s="145" t="s">
        <v>6208</v>
      </c>
      <c r="C3182" s="150" t="s">
        <v>45</v>
      </c>
      <c r="D3182" s="178">
        <v>2.9350889846682549E-2</v>
      </c>
      <c r="E3182" s="189">
        <v>2.9351025819778442E-2</v>
      </c>
    </row>
    <row r="3183" spans="1:5" ht="45">
      <c r="A3183" s="135" t="s">
        <v>6209</v>
      </c>
      <c r="B3183" s="145" t="s">
        <v>6210</v>
      </c>
      <c r="C3183" s="150" t="s">
        <v>45</v>
      </c>
      <c r="D3183" s="171">
        <v>3.1420629024505615</v>
      </c>
      <c r="E3183" s="182">
        <v>3.1416149139404297</v>
      </c>
    </row>
    <row r="3184" spans="1:5" ht="45">
      <c r="A3184" s="135" t="s">
        <v>6211</v>
      </c>
      <c r="B3184" s="145" t="s">
        <v>6212</v>
      </c>
      <c r="C3184" s="150" t="s">
        <v>45</v>
      </c>
      <c r="D3184" s="174">
        <v>0</v>
      </c>
      <c r="E3184" s="185">
        <v>0</v>
      </c>
    </row>
    <row r="3185" spans="1:5" ht="45">
      <c r="A3185" s="135" t="s">
        <v>6213</v>
      </c>
      <c r="B3185" s="145" t="s">
        <v>6214</v>
      </c>
      <c r="C3185" s="150" t="s">
        <v>45</v>
      </c>
      <c r="D3185" s="178">
        <v>0.91079491376876831</v>
      </c>
      <c r="E3185" s="189">
        <v>0.91079908609390259</v>
      </c>
    </row>
    <row r="3186" spans="1:5" ht="45">
      <c r="A3186" s="135" t="s">
        <v>6215</v>
      </c>
      <c r="B3186" s="145" t="s">
        <v>6216</v>
      </c>
      <c r="C3186" s="150" t="s">
        <v>45</v>
      </c>
      <c r="D3186" s="174">
        <v>0</v>
      </c>
      <c r="E3186" s="185">
        <v>0</v>
      </c>
    </row>
    <row r="3187" spans="1:5" ht="45">
      <c r="A3187" s="135" t="s">
        <v>6217</v>
      </c>
      <c r="B3187" s="145" t="s">
        <v>6218</v>
      </c>
      <c r="C3187" s="150" t="s">
        <v>2513</v>
      </c>
      <c r="D3187" s="174">
        <v>0</v>
      </c>
      <c r="E3187" s="185">
        <v>0</v>
      </c>
    </row>
    <row r="3188" spans="1:5" ht="45">
      <c r="A3188" s="135" t="s">
        <v>6219</v>
      </c>
      <c r="B3188" s="145" t="s">
        <v>6220</v>
      </c>
      <c r="C3188" s="150" t="s">
        <v>2504</v>
      </c>
      <c r="D3188" s="174">
        <v>0</v>
      </c>
      <c r="E3188" s="185">
        <v>0</v>
      </c>
    </row>
    <row r="3189" spans="1:5" ht="45">
      <c r="A3189" s="135" t="s">
        <v>6221</v>
      </c>
      <c r="B3189" s="145" t="s">
        <v>6222</v>
      </c>
      <c r="C3189" s="150" t="s">
        <v>2504</v>
      </c>
      <c r="D3189" s="174">
        <v>0</v>
      </c>
      <c r="E3189" s="185">
        <v>0</v>
      </c>
    </row>
    <row r="3190" spans="1:5" ht="45">
      <c r="A3190" s="135" t="s">
        <v>6223</v>
      </c>
      <c r="B3190" s="145" t="s">
        <v>6224</v>
      </c>
      <c r="C3190" s="150" t="s">
        <v>2504</v>
      </c>
      <c r="D3190" s="174">
        <v>0</v>
      </c>
      <c r="E3190" s="185">
        <v>0</v>
      </c>
    </row>
    <row r="3191" spans="1:5" ht="45">
      <c r="A3191" s="135" t="s">
        <v>6225</v>
      </c>
      <c r="B3191" s="145" t="s">
        <v>6226</v>
      </c>
      <c r="C3191" s="150" t="s">
        <v>2504</v>
      </c>
      <c r="D3191" s="174">
        <v>0</v>
      </c>
      <c r="E3191" s="185">
        <v>0</v>
      </c>
    </row>
    <row r="3192" spans="1:5" ht="45">
      <c r="A3192" s="135" t="s">
        <v>6227</v>
      </c>
      <c r="B3192" s="145" t="s">
        <v>6228</v>
      </c>
      <c r="C3192" s="150" t="s">
        <v>2504</v>
      </c>
      <c r="D3192" s="174">
        <v>0</v>
      </c>
      <c r="E3192" s="185">
        <v>0</v>
      </c>
    </row>
    <row r="3193" spans="1:5" ht="30">
      <c r="A3193" s="135" t="s">
        <v>6229</v>
      </c>
      <c r="B3193" s="145" t="s">
        <v>6230</v>
      </c>
      <c r="C3193" s="150" t="s">
        <v>45</v>
      </c>
      <c r="D3193" s="172">
        <v>20.949493408203125</v>
      </c>
      <c r="E3193" s="183">
        <v>20.949495315551758</v>
      </c>
    </row>
    <row r="3194" spans="1:5" ht="45">
      <c r="A3194" s="135" t="s">
        <v>6231</v>
      </c>
      <c r="B3194" s="145" t="s">
        <v>6232</v>
      </c>
      <c r="C3194" s="150" t="s">
        <v>4774</v>
      </c>
      <c r="D3194" s="173">
        <v>146512.53125</v>
      </c>
      <c r="E3194" s="184">
        <v>146511.6875</v>
      </c>
    </row>
    <row r="3195" spans="1:5" ht="30">
      <c r="A3195" s="135" t="s">
        <v>6233</v>
      </c>
      <c r="B3195" s="145" t="s">
        <v>6234</v>
      </c>
      <c r="C3195" s="150" t="s">
        <v>50</v>
      </c>
      <c r="D3195" s="171">
        <v>1.0373393297195435</v>
      </c>
      <c r="E3195" s="182">
        <v>1.0373395681381226</v>
      </c>
    </row>
    <row r="3196" spans="1:5" ht="45">
      <c r="A3196" s="135" t="s">
        <v>6235</v>
      </c>
      <c r="B3196" s="145" t="s">
        <v>6236</v>
      </c>
      <c r="C3196" s="150" t="s">
        <v>42</v>
      </c>
      <c r="D3196" s="172">
        <v>32.410167694091797</v>
      </c>
      <c r="E3196" s="183">
        <v>32.410167694091797</v>
      </c>
    </row>
    <row r="3197" spans="1:5" ht="30">
      <c r="A3197" s="135" t="s">
        <v>6237</v>
      </c>
      <c r="B3197" s="145" t="s">
        <v>6238</v>
      </c>
      <c r="C3197" s="150" t="s">
        <v>20</v>
      </c>
      <c r="D3197" s="177">
        <v>187.08953857421875</v>
      </c>
      <c r="E3197" s="188">
        <v>187.08879089355469</v>
      </c>
    </row>
    <row r="3198" spans="1:5" ht="45">
      <c r="A3198" s="135" t="s">
        <v>6239</v>
      </c>
      <c r="B3198" s="145" t="s">
        <v>6240</v>
      </c>
      <c r="C3198" s="150" t="s">
        <v>20</v>
      </c>
      <c r="D3198" s="174">
        <v>0</v>
      </c>
      <c r="E3198" s="185">
        <v>0</v>
      </c>
    </row>
    <row r="3199" spans="1:5" ht="45">
      <c r="A3199" s="135" t="s">
        <v>6241</v>
      </c>
      <c r="B3199" s="145" t="s">
        <v>6242</v>
      </c>
      <c r="C3199" s="150" t="s">
        <v>368</v>
      </c>
      <c r="D3199" s="174">
        <v>0</v>
      </c>
      <c r="E3199" s="185">
        <v>0</v>
      </c>
    </row>
    <row r="3200" spans="1:5" ht="45">
      <c r="A3200" s="135" t="s">
        <v>6243</v>
      </c>
      <c r="B3200" s="145" t="s">
        <v>6244</v>
      </c>
      <c r="C3200" s="150" t="s">
        <v>45</v>
      </c>
      <c r="D3200" s="172">
        <v>67.001556396484375</v>
      </c>
      <c r="E3200" s="183">
        <v>66.992012023925781</v>
      </c>
    </row>
    <row r="3201" spans="1:5" ht="30">
      <c r="A3201" s="135" t="s">
        <v>6245</v>
      </c>
      <c r="B3201" s="145" t="s">
        <v>6246</v>
      </c>
      <c r="C3201" s="150" t="s">
        <v>373</v>
      </c>
      <c r="D3201" s="178">
        <v>0.21850673854351044</v>
      </c>
      <c r="E3201" s="189">
        <v>0.21850258111953735</v>
      </c>
    </row>
    <row r="3202" spans="1:5" ht="30">
      <c r="A3202" s="135" t="s">
        <v>6247</v>
      </c>
      <c r="B3202" s="145" t="s">
        <v>6248</v>
      </c>
      <c r="C3202" s="150" t="s">
        <v>368</v>
      </c>
      <c r="D3202" s="171">
        <v>7.595433235168457</v>
      </c>
      <c r="E3202" s="182">
        <v>7.5954155921936035</v>
      </c>
    </row>
    <row r="3203" spans="1:5" ht="45">
      <c r="A3203" s="135" t="s">
        <v>6249</v>
      </c>
      <c r="B3203" s="145" t="s">
        <v>6250</v>
      </c>
      <c r="C3203" s="150" t="s">
        <v>4736</v>
      </c>
      <c r="D3203" s="172">
        <v>28.622810363769531</v>
      </c>
      <c r="E3203" s="183">
        <v>28.622859954833984</v>
      </c>
    </row>
    <row r="3204" spans="1:5" ht="45">
      <c r="A3204" s="135" t="s">
        <v>6251</v>
      </c>
      <c r="B3204" s="145" t="s">
        <v>6252</v>
      </c>
      <c r="C3204" s="150" t="s">
        <v>20</v>
      </c>
      <c r="D3204" s="178">
        <v>8.4432542324066162E-2</v>
      </c>
      <c r="E3204" s="189">
        <v>8.4432445466518402E-2</v>
      </c>
    </row>
    <row r="3205" spans="1:5" ht="45">
      <c r="A3205" s="135" t="s">
        <v>6253</v>
      </c>
      <c r="B3205" s="145" t="s">
        <v>6254</v>
      </c>
      <c r="C3205" s="150" t="s">
        <v>136</v>
      </c>
      <c r="D3205" s="172">
        <v>44.469100952148438</v>
      </c>
      <c r="E3205" s="183">
        <v>44.468833923339844</v>
      </c>
    </row>
    <row r="3206" spans="1:5" ht="30">
      <c r="A3206" s="135" t="s">
        <v>6255</v>
      </c>
      <c r="B3206" s="145" t="s">
        <v>6256</v>
      </c>
      <c r="C3206" s="150" t="s">
        <v>4743</v>
      </c>
      <c r="D3206" s="171">
        <v>1.1686619520187378</v>
      </c>
      <c r="E3206" s="182">
        <v>1.1686643362045288</v>
      </c>
    </row>
    <row r="3207" spans="1:5" ht="45">
      <c r="A3207" s="135" t="s">
        <v>6257</v>
      </c>
      <c r="B3207" s="145" t="s">
        <v>6258</v>
      </c>
      <c r="C3207" s="150" t="s">
        <v>45</v>
      </c>
      <c r="D3207" s="172">
        <v>75.626548767089844</v>
      </c>
      <c r="E3207" s="183">
        <v>75.62689208984375</v>
      </c>
    </row>
    <row r="3208" spans="1:5" ht="45">
      <c r="A3208" s="135" t="s">
        <v>6259</v>
      </c>
      <c r="B3208" s="145" t="s">
        <v>6260</v>
      </c>
      <c r="C3208" s="150" t="s">
        <v>45</v>
      </c>
      <c r="D3208" s="172">
        <v>20.291248321533203</v>
      </c>
      <c r="E3208" s="183">
        <v>20.291341781616211</v>
      </c>
    </row>
    <row r="3209" spans="1:5" ht="45">
      <c r="A3209" s="135" t="s">
        <v>6261</v>
      </c>
      <c r="B3209" s="145" t="s">
        <v>6262</v>
      </c>
      <c r="C3209" s="150" t="s">
        <v>45</v>
      </c>
      <c r="D3209" s="178">
        <v>2.9350889846682549E-2</v>
      </c>
      <c r="E3209" s="189">
        <v>2.9351025819778442E-2</v>
      </c>
    </row>
    <row r="3210" spans="1:5" ht="45">
      <c r="A3210" s="135" t="s">
        <v>6263</v>
      </c>
      <c r="B3210" s="145" t="s">
        <v>6264</v>
      </c>
      <c r="C3210" s="150" t="s">
        <v>45</v>
      </c>
      <c r="D3210" s="171">
        <v>3.1420629024505615</v>
      </c>
      <c r="E3210" s="182">
        <v>3.1416149139404297</v>
      </c>
    </row>
    <row r="3211" spans="1:5" ht="45">
      <c r="A3211" s="135" t="s">
        <v>6265</v>
      </c>
      <c r="B3211" s="145" t="s">
        <v>6266</v>
      </c>
      <c r="C3211" s="150" t="s">
        <v>45</v>
      </c>
      <c r="D3211" s="174">
        <v>0</v>
      </c>
      <c r="E3211" s="185">
        <v>0</v>
      </c>
    </row>
    <row r="3212" spans="1:5" ht="45">
      <c r="A3212" s="135" t="s">
        <v>6267</v>
      </c>
      <c r="B3212" s="145" t="s">
        <v>6268</v>
      </c>
      <c r="C3212" s="150" t="s">
        <v>45</v>
      </c>
      <c r="D3212" s="178">
        <v>0.91079491376876831</v>
      </c>
      <c r="E3212" s="189">
        <v>0.91079908609390259</v>
      </c>
    </row>
    <row r="3213" spans="1:5" ht="45">
      <c r="A3213" s="135" t="s">
        <v>6269</v>
      </c>
      <c r="B3213" s="145" t="s">
        <v>6270</v>
      </c>
      <c r="C3213" s="150" t="s">
        <v>45</v>
      </c>
      <c r="D3213" s="174">
        <v>0</v>
      </c>
      <c r="E3213" s="185">
        <v>0</v>
      </c>
    </row>
    <row r="3214" spans="1:5" ht="45">
      <c r="A3214" s="135" t="s">
        <v>6271</v>
      </c>
      <c r="B3214" s="145" t="s">
        <v>6272</v>
      </c>
      <c r="C3214" s="150" t="s">
        <v>2513</v>
      </c>
      <c r="D3214" s="174">
        <v>0</v>
      </c>
      <c r="E3214" s="185">
        <v>0</v>
      </c>
    </row>
    <row r="3215" spans="1:5" ht="45">
      <c r="A3215" s="135" t="s">
        <v>6273</v>
      </c>
      <c r="B3215" s="145" t="s">
        <v>6274</v>
      </c>
      <c r="C3215" s="150" t="s">
        <v>2504</v>
      </c>
      <c r="D3215" s="174">
        <v>0</v>
      </c>
      <c r="E3215" s="185">
        <v>0</v>
      </c>
    </row>
    <row r="3216" spans="1:5" ht="45">
      <c r="A3216" s="135" t="s">
        <v>6275</v>
      </c>
      <c r="B3216" s="145" t="s">
        <v>6276</v>
      </c>
      <c r="C3216" s="150" t="s">
        <v>2504</v>
      </c>
      <c r="D3216" s="174">
        <v>0</v>
      </c>
      <c r="E3216" s="185">
        <v>0</v>
      </c>
    </row>
    <row r="3217" spans="1:5" ht="45">
      <c r="A3217" s="135" t="s">
        <v>6277</v>
      </c>
      <c r="B3217" s="145" t="s">
        <v>6278</v>
      </c>
      <c r="C3217" s="150" t="s">
        <v>2504</v>
      </c>
      <c r="D3217" s="174">
        <v>0</v>
      </c>
      <c r="E3217" s="185">
        <v>0</v>
      </c>
    </row>
    <row r="3218" spans="1:5" ht="45">
      <c r="A3218" s="135" t="s">
        <v>6279</v>
      </c>
      <c r="B3218" s="145" t="s">
        <v>6280</v>
      </c>
      <c r="C3218" s="150" t="s">
        <v>2504</v>
      </c>
      <c r="D3218" s="174">
        <v>0</v>
      </c>
      <c r="E3218" s="185">
        <v>0</v>
      </c>
    </row>
    <row r="3219" spans="1:5" ht="45">
      <c r="A3219" s="135" t="s">
        <v>6281</v>
      </c>
      <c r="B3219" s="145" t="s">
        <v>6282</v>
      </c>
      <c r="C3219" s="150" t="s">
        <v>2504</v>
      </c>
      <c r="D3219" s="174">
        <v>0</v>
      </c>
      <c r="E3219" s="185">
        <v>0</v>
      </c>
    </row>
    <row r="3220" spans="1:5" ht="30">
      <c r="A3220" s="135" t="s">
        <v>6283</v>
      </c>
      <c r="B3220" s="145" t="s">
        <v>6284</v>
      </c>
      <c r="C3220" s="150" t="s">
        <v>45</v>
      </c>
      <c r="D3220" s="172">
        <v>20.949493408203125</v>
      </c>
      <c r="E3220" s="183">
        <v>20.949495315551758</v>
      </c>
    </row>
    <row r="3221" spans="1:5" ht="45">
      <c r="A3221" s="135" t="s">
        <v>6285</v>
      </c>
      <c r="B3221" s="145" t="s">
        <v>6286</v>
      </c>
      <c r="C3221" s="150" t="s">
        <v>4774</v>
      </c>
      <c r="D3221" s="173">
        <v>146512.53125</v>
      </c>
      <c r="E3221" s="184">
        <v>146511.6875</v>
      </c>
    </row>
    <row r="3222" spans="1:5" ht="45">
      <c r="A3222" s="135" t="s">
        <v>6287</v>
      </c>
      <c r="B3222" s="145" t="s">
        <v>6288</v>
      </c>
      <c r="C3222" s="150" t="s">
        <v>50</v>
      </c>
      <c r="D3222" s="171">
        <v>1.0373393297195435</v>
      </c>
      <c r="E3222" s="182">
        <v>1.0373395681381226</v>
      </c>
    </row>
    <row r="3223" spans="1:5" ht="45">
      <c r="A3223" s="135" t="s">
        <v>6289</v>
      </c>
      <c r="B3223" s="145" t="s">
        <v>6290</v>
      </c>
      <c r="C3223" s="150" t="s">
        <v>42</v>
      </c>
      <c r="D3223" s="172">
        <v>32.410167694091797</v>
      </c>
      <c r="E3223" s="183">
        <v>32.410202026367188</v>
      </c>
    </row>
    <row r="3224" spans="1:5" ht="45">
      <c r="A3224" s="135" t="s">
        <v>6291</v>
      </c>
      <c r="B3224" s="145" t="s">
        <v>6292</v>
      </c>
      <c r="C3224" s="150" t="s">
        <v>20</v>
      </c>
      <c r="D3224" s="177">
        <v>374.1790771484375</v>
      </c>
      <c r="E3224" s="188">
        <v>374.17758178710937</v>
      </c>
    </row>
    <row r="3225" spans="1:5" ht="45">
      <c r="A3225" s="135" t="s">
        <v>6293</v>
      </c>
      <c r="B3225" s="145" t="s">
        <v>6294</v>
      </c>
      <c r="C3225" s="150" t="s">
        <v>20</v>
      </c>
      <c r="D3225" s="174">
        <v>0</v>
      </c>
      <c r="E3225" s="185">
        <v>0</v>
      </c>
    </row>
    <row r="3226" spans="1:5" ht="45">
      <c r="A3226" s="135" t="s">
        <v>6295</v>
      </c>
      <c r="B3226" s="145" t="s">
        <v>6296</v>
      </c>
      <c r="C3226" s="150" t="s">
        <v>368</v>
      </c>
      <c r="D3226" s="174">
        <v>0</v>
      </c>
      <c r="E3226" s="185">
        <v>0</v>
      </c>
    </row>
    <row r="3227" spans="1:5" ht="45">
      <c r="A3227" s="135" t="s">
        <v>6297</v>
      </c>
      <c r="B3227" s="145" t="s">
        <v>6298</v>
      </c>
      <c r="C3227" s="150" t="s">
        <v>45</v>
      </c>
      <c r="D3227" s="172">
        <v>67.001556396484375</v>
      </c>
      <c r="E3227" s="183">
        <v>66.991867065429688</v>
      </c>
    </row>
    <row r="3228" spans="1:5" ht="45">
      <c r="A3228" s="135" t="s">
        <v>6299</v>
      </c>
      <c r="B3228" s="145" t="s">
        <v>6300</v>
      </c>
      <c r="C3228" s="150" t="s">
        <v>373</v>
      </c>
      <c r="D3228" s="178">
        <v>0.21850673854351044</v>
      </c>
      <c r="E3228" s="189">
        <v>0.2185027003288269</v>
      </c>
    </row>
    <row r="3229" spans="1:5" ht="45">
      <c r="A3229" s="135" t="s">
        <v>6301</v>
      </c>
      <c r="B3229" s="145" t="s">
        <v>6302</v>
      </c>
      <c r="C3229" s="150" t="s">
        <v>368</v>
      </c>
      <c r="D3229" s="171">
        <v>7.5954337120056152</v>
      </c>
      <c r="E3229" s="182">
        <v>7.5954160690307617</v>
      </c>
    </row>
    <row r="3230" spans="1:5" ht="45">
      <c r="A3230" s="135" t="s">
        <v>6303</v>
      </c>
      <c r="B3230" s="145" t="s">
        <v>6304</v>
      </c>
      <c r="C3230" s="150" t="s">
        <v>4736</v>
      </c>
      <c r="D3230" s="172">
        <v>28.622810363769531</v>
      </c>
      <c r="E3230" s="183">
        <v>28.622859954833984</v>
      </c>
    </row>
    <row r="3231" spans="1:5" ht="45">
      <c r="A3231" s="135" t="s">
        <v>6305</v>
      </c>
      <c r="B3231" s="145" t="s">
        <v>6306</v>
      </c>
      <c r="C3231" s="150" t="s">
        <v>20</v>
      </c>
      <c r="D3231" s="178">
        <v>0.16886505484580994</v>
      </c>
      <c r="E3231" s="189">
        <v>0.16886492073535919</v>
      </c>
    </row>
    <row r="3232" spans="1:5" ht="45">
      <c r="A3232" s="135" t="s">
        <v>6307</v>
      </c>
      <c r="B3232" s="145" t="s">
        <v>6308</v>
      </c>
      <c r="C3232" s="150" t="s">
        <v>136</v>
      </c>
      <c r="D3232" s="172">
        <v>88.938201904296875</v>
      </c>
      <c r="E3232" s="183">
        <v>88.93768310546875</v>
      </c>
    </row>
    <row r="3233" spans="1:5" ht="45">
      <c r="A3233" s="135" t="s">
        <v>6309</v>
      </c>
      <c r="B3233" s="145" t="s">
        <v>6310</v>
      </c>
      <c r="C3233" s="150" t="s">
        <v>4743</v>
      </c>
      <c r="D3233" s="171">
        <v>1.1686619520187378</v>
      </c>
      <c r="E3233" s="182">
        <v>1.1686640977859497</v>
      </c>
    </row>
    <row r="3234" spans="1:5" ht="45">
      <c r="A3234" s="135" t="s">
        <v>6311</v>
      </c>
      <c r="B3234" s="145" t="s">
        <v>6312</v>
      </c>
      <c r="C3234" s="150" t="s">
        <v>45</v>
      </c>
      <c r="D3234" s="172">
        <v>75.626548767089844</v>
      </c>
      <c r="E3234" s="183">
        <v>75.62689208984375</v>
      </c>
    </row>
    <row r="3235" spans="1:5" ht="45">
      <c r="A3235" s="135" t="s">
        <v>6313</v>
      </c>
      <c r="B3235" s="145" t="s">
        <v>6314</v>
      </c>
      <c r="C3235" s="150" t="s">
        <v>45</v>
      </c>
      <c r="D3235" s="172">
        <v>20.29124641418457</v>
      </c>
      <c r="E3235" s="183">
        <v>20.291343688964844</v>
      </c>
    </row>
    <row r="3236" spans="1:5" ht="45">
      <c r="A3236" s="135" t="s">
        <v>6315</v>
      </c>
      <c r="B3236" s="145" t="s">
        <v>6316</v>
      </c>
      <c r="C3236" s="150" t="s">
        <v>45</v>
      </c>
      <c r="D3236" s="178">
        <v>2.9350887984037399E-2</v>
      </c>
      <c r="E3236" s="189">
        <v>2.9351029545068741E-2</v>
      </c>
    </row>
    <row r="3237" spans="1:5" ht="45">
      <c r="A3237" s="135" t="s">
        <v>6317</v>
      </c>
      <c r="B3237" s="145" t="s">
        <v>6318</v>
      </c>
      <c r="C3237" s="150" t="s">
        <v>45</v>
      </c>
      <c r="D3237" s="171">
        <v>3.1420629024505615</v>
      </c>
      <c r="E3237" s="182">
        <v>3.1416151523590088</v>
      </c>
    </row>
    <row r="3238" spans="1:5" ht="45">
      <c r="A3238" s="135" t="s">
        <v>6319</v>
      </c>
      <c r="B3238" s="145" t="s">
        <v>6320</v>
      </c>
      <c r="C3238" s="150" t="s">
        <v>45</v>
      </c>
      <c r="D3238" s="174">
        <v>0</v>
      </c>
      <c r="E3238" s="185">
        <v>0</v>
      </c>
    </row>
    <row r="3239" spans="1:5" ht="45">
      <c r="A3239" s="135" t="s">
        <v>6321</v>
      </c>
      <c r="B3239" s="145" t="s">
        <v>6322</v>
      </c>
      <c r="C3239" s="150" t="s">
        <v>45</v>
      </c>
      <c r="D3239" s="178">
        <v>0.91079485416412354</v>
      </c>
      <c r="E3239" s="189">
        <v>0.91079908609390259</v>
      </c>
    </row>
    <row r="3240" spans="1:5" ht="45">
      <c r="A3240" s="135" t="s">
        <v>6323</v>
      </c>
      <c r="B3240" s="145" t="s">
        <v>6324</v>
      </c>
      <c r="C3240" s="150" t="s">
        <v>45</v>
      </c>
      <c r="D3240" s="174">
        <v>0</v>
      </c>
      <c r="E3240" s="185">
        <v>0</v>
      </c>
    </row>
    <row r="3241" spans="1:5" ht="45">
      <c r="A3241" s="135" t="s">
        <v>6325</v>
      </c>
      <c r="B3241" s="145" t="s">
        <v>6326</v>
      </c>
      <c r="C3241" s="150" t="s">
        <v>2513</v>
      </c>
      <c r="D3241" s="174">
        <v>0</v>
      </c>
      <c r="E3241" s="185">
        <v>0</v>
      </c>
    </row>
    <row r="3242" spans="1:5" ht="45">
      <c r="A3242" s="135" t="s">
        <v>6327</v>
      </c>
      <c r="B3242" s="145" t="s">
        <v>6328</v>
      </c>
      <c r="C3242" s="150" t="s">
        <v>2504</v>
      </c>
      <c r="D3242" s="174">
        <v>0</v>
      </c>
      <c r="E3242" s="185">
        <v>0</v>
      </c>
    </row>
    <row r="3243" spans="1:5" ht="45">
      <c r="A3243" s="135" t="s">
        <v>6329</v>
      </c>
      <c r="B3243" s="145" t="s">
        <v>6330</v>
      </c>
      <c r="C3243" s="150" t="s">
        <v>2504</v>
      </c>
      <c r="D3243" s="174">
        <v>0</v>
      </c>
      <c r="E3243" s="185">
        <v>0</v>
      </c>
    </row>
    <row r="3244" spans="1:5" ht="45">
      <c r="A3244" s="135" t="s">
        <v>6331</v>
      </c>
      <c r="B3244" s="145" t="s">
        <v>6332</v>
      </c>
      <c r="C3244" s="150" t="s">
        <v>2504</v>
      </c>
      <c r="D3244" s="174">
        <v>0</v>
      </c>
      <c r="E3244" s="185">
        <v>0</v>
      </c>
    </row>
    <row r="3245" spans="1:5" ht="45">
      <c r="A3245" s="135" t="s">
        <v>6333</v>
      </c>
      <c r="B3245" s="145" t="s">
        <v>6334</v>
      </c>
      <c r="C3245" s="150" t="s">
        <v>2504</v>
      </c>
      <c r="D3245" s="174">
        <v>0</v>
      </c>
      <c r="E3245" s="185">
        <v>0</v>
      </c>
    </row>
    <row r="3246" spans="1:5" ht="45">
      <c r="A3246" s="135" t="s">
        <v>6335</v>
      </c>
      <c r="B3246" s="145" t="s">
        <v>6336</v>
      </c>
      <c r="C3246" s="150" t="s">
        <v>2504</v>
      </c>
      <c r="D3246" s="174">
        <v>0</v>
      </c>
      <c r="E3246" s="185">
        <v>0</v>
      </c>
    </row>
    <row r="3247" spans="1:5" ht="45">
      <c r="A3247" s="135" t="s">
        <v>6337</v>
      </c>
      <c r="B3247" s="145" t="s">
        <v>6338</v>
      </c>
      <c r="C3247" s="150" t="s">
        <v>45</v>
      </c>
      <c r="D3247" s="172">
        <v>20.949493408203125</v>
      </c>
      <c r="E3247" s="183">
        <v>20.949495315551758</v>
      </c>
    </row>
    <row r="3248" spans="1:5" ht="45">
      <c r="A3248" s="135" t="s">
        <v>6339</v>
      </c>
      <c r="B3248" s="145" t="s">
        <v>6340</v>
      </c>
      <c r="C3248" s="150" t="s">
        <v>4774</v>
      </c>
      <c r="D3248" s="173">
        <v>293025.0625</v>
      </c>
      <c r="E3248" s="184">
        <v>293023.375</v>
      </c>
    </row>
    <row r="3249" spans="1:5" ht="45">
      <c r="A3249" s="135" t="s">
        <v>6341</v>
      </c>
      <c r="B3249" s="145" t="s">
        <v>6342</v>
      </c>
      <c r="C3249" s="150" t="s">
        <v>50</v>
      </c>
      <c r="D3249" s="171">
        <v>1.0124129056930542</v>
      </c>
      <c r="E3249" s="182">
        <v>1.0124131441116333</v>
      </c>
    </row>
    <row r="3250" spans="1:5" ht="45">
      <c r="A3250" s="135" t="s">
        <v>6343</v>
      </c>
      <c r="B3250" s="145" t="s">
        <v>6344</v>
      </c>
      <c r="C3250" s="150" t="s">
        <v>42</v>
      </c>
      <c r="D3250" s="177">
        <v>156.05386352539062</v>
      </c>
      <c r="E3250" s="188">
        <v>156.04766845703125</v>
      </c>
    </row>
    <row r="3251" spans="1:5" ht="45">
      <c r="A3251" s="135" t="s">
        <v>6345</v>
      </c>
      <c r="B3251" s="145" t="s">
        <v>6346</v>
      </c>
      <c r="C3251" s="150" t="s">
        <v>20</v>
      </c>
      <c r="D3251" s="177">
        <v>836.62921142578125</v>
      </c>
      <c r="E3251" s="188">
        <v>836.62353515625</v>
      </c>
    </row>
    <row r="3252" spans="1:5" ht="45">
      <c r="A3252" s="135" t="s">
        <v>6347</v>
      </c>
      <c r="B3252" s="145" t="s">
        <v>6348</v>
      </c>
      <c r="C3252" s="150" t="s">
        <v>20</v>
      </c>
      <c r="D3252" s="178">
        <v>1.4301751740276814E-2</v>
      </c>
      <c r="E3252" s="189">
        <v>1.4301751740276814E-2</v>
      </c>
    </row>
    <row r="3253" spans="1:5" ht="45">
      <c r="A3253" s="135" t="s">
        <v>6349</v>
      </c>
      <c r="B3253" s="145" t="s">
        <v>6350</v>
      </c>
      <c r="C3253" s="150" t="s">
        <v>368</v>
      </c>
      <c r="D3253" s="177">
        <v>109.11541748046875</v>
      </c>
      <c r="E3253" s="188">
        <v>109.10971069335937</v>
      </c>
    </row>
    <row r="3254" spans="1:5" ht="45">
      <c r="A3254" s="135" t="s">
        <v>6351</v>
      </c>
      <c r="B3254" s="145" t="s">
        <v>6352</v>
      </c>
      <c r="C3254" s="150" t="s">
        <v>45</v>
      </c>
      <c r="D3254" s="171">
        <v>2.5155527591705322</v>
      </c>
      <c r="E3254" s="182">
        <v>2.5158934593200684</v>
      </c>
    </row>
    <row r="3255" spans="1:5" ht="45">
      <c r="A3255" s="135" t="s">
        <v>6353</v>
      </c>
      <c r="B3255" s="145" t="s">
        <v>6354</v>
      </c>
      <c r="C3255" s="150" t="s">
        <v>373</v>
      </c>
      <c r="D3255" s="178">
        <v>0.67574584484100342</v>
      </c>
      <c r="E3255" s="189">
        <v>0.67572742700576782</v>
      </c>
    </row>
    <row r="3256" spans="1:5" ht="45">
      <c r="A3256" s="135" t="s">
        <v>6355</v>
      </c>
      <c r="B3256" s="145" t="s">
        <v>6356</v>
      </c>
      <c r="C3256" s="150" t="s">
        <v>368</v>
      </c>
      <c r="D3256" s="177">
        <v>141.55355834960937</v>
      </c>
      <c r="E3256" s="188">
        <v>141.54649353027344</v>
      </c>
    </row>
    <row r="3257" spans="1:5" ht="45">
      <c r="A3257" s="135" t="s">
        <v>6357</v>
      </c>
      <c r="B3257" s="145" t="s">
        <v>6358</v>
      </c>
      <c r="C3257" s="150" t="s">
        <v>4736</v>
      </c>
      <c r="D3257" s="172">
        <v>28.875774383544922</v>
      </c>
      <c r="E3257" s="183">
        <v>28.875820159912109</v>
      </c>
    </row>
    <row r="3258" spans="1:5" ht="45">
      <c r="A3258" s="135" t="s">
        <v>6359</v>
      </c>
      <c r="B3258" s="145" t="s">
        <v>6360</v>
      </c>
      <c r="C3258" s="150" t="s">
        <v>20</v>
      </c>
      <c r="D3258" s="177">
        <v>155.07954406738281</v>
      </c>
      <c r="E3258" s="188">
        <v>155.07888793945313</v>
      </c>
    </row>
    <row r="3259" spans="1:5" ht="45">
      <c r="A3259" s="135" t="s">
        <v>6361</v>
      </c>
      <c r="B3259" s="145" t="s">
        <v>6362</v>
      </c>
      <c r="C3259" s="150" t="s">
        <v>136</v>
      </c>
      <c r="D3259" s="177">
        <v>283.69424438476562</v>
      </c>
      <c r="E3259" s="188">
        <v>283.68768310546875</v>
      </c>
    </row>
    <row r="3260" spans="1:5" ht="45">
      <c r="A3260" s="135" t="s">
        <v>6363</v>
      </c>
      <c r="B3260" s="145" t="s">
        <v>6364</v>
      </c>
      <c r="C3260" s="150" t="s">
        <v>4743</v>
      </c>
      <c r="D3260" s="178">
        <v>0.81918174028396606</v>
      </c>
      <c r="E3260" s="189">
        <v>0.81919509172439575</v>
      </c>
    </row>
    <row r="3261" spans="1:5" ht="45">
      <c r="A3261" s="135" t="s">
        <v>6365</v>
      </c>
      <c r="B3261" s="145" t="s">
        <v>6366</v>
      </c>
      <c r="C3261" s="150" t="s">
        <v>45</v>
      </c>
      <c r="D3261" s="172">
        <v>68.236991882324219</v>
      </c>
      <c r="E3261" s="183">
        <v>68.237266540527344</v>
      </c>
    </row>
    <row r="3262" spans="1:5" ht="45">
      <c r="A3262" s="135" t="s">
        <v>6367</v>
      </c>
      <c r="B3262" s="145" t="s">
        <v>6368</v>
      </c>
      <c r="C3262" s="150" t="s">
        <v>45</v>
      </c>
      <c r="D3262" s="171">
        <v>4.8749513626098633</v>
      </c>
      <c r="E3262" s="182">
        <v>4.8749728202819824</v>
      </c>
    </row>
    <row r="3263" spans="1:5" ht="45">
      <c r="A3263" s="135" t="s">
        <v>6369</v>
      </c>
      <c r="B3263" s="145" t="s">
        <v>6370</v>
      </c>
      <c r="C3263" s="150" t="s">
        <v>45</v>
      </c>
      <c r="D3263" s="172">
        <v>12.161966323852539</v>
      </c>
      <c r="E3263" s="183">
        <v>12.162015914916992</v>
      </c>
    </row>
    <row r="3264" spans="1:5" ht="45">
      <c r="A3264" s="135" t="s">
        <v>6371</v>
      </c>
      <c r="B3264" s="145" t="s">
        <v>6372</v>
      </c>
      <c r="C3264" s="150" t="s">
        <v>45</v>
      </c>
      <c r="D3264" s="172">
        <v>13.875601768493652</v>
      </c>
      <c r="E3264" s="183">
        <v>13.875243186950684</v>
      </c>
    </row>
    <row r="3265" spans="1:5" ht="45">
      <c r="A3265" s="135" t="s">
        <v>6373</v>
      </c>
      <c r="B3265" s="145" t="s">
        <v>6374</v>
      </c>
      <c r="C3265" s="150" t="s">
        <v>45</v>
      </c>
      <c r="D3265" s="174">
        <v>0</v>
      </c>
      <c r="E3265" s="185">
        <v>0</v>
      </c>
    </row>
    <row r="3266" spans="1:5" ht="45">
      <c r="A3266" s="135" t="s">
        <v>6375</v>
      </c>
      <c r="B3266" s="145" t="s">
        <v>6376</v>
      </c>
      <c r="C3266" s="150" t="s">
        <v>45</v>
      </c>
      <c r="D3266" s="178">
        <v>0.82090467214584351</v>
      </c>
      <c r="E3266" s="189">
        <v>0.8209080696105957</v>
      </c>
    </row>
    <row r="3267" spans="1:5" ht="45">
      <c r="A3267" s="135" t="s">
        <v>6377</v>
      </c>
      <c r="B3267" s="145" t="s">
        <v>6378</v>
      </c>
      <c r="C3267" s="150" t="s">
        <v>45</v>
      </c>
      <c r="D3267" s="178">
        <v>2.9588853940367699E-2</v>
      </c>
      <c r="E3267" s="189">
        <v>2.9588978737592697E-2</v>
      </c>
    </row>
    <row r="3268" spans="1:5" ht="45">
      <c r="A3268" s="135" t="s">
        <v>6379</v>
      </c>
      <c r="B3268" s="145" t="s">
        <v>6380</v>
      </c>
      <c r="C3268" s="150" t="s">
        <v>2513</v>
      </c>
      <c r="D3268" s="172">
        <v>15</v>
      </c>
      <c r="E3268" s="183">
        <v>15</v>
      </c>
    </row>
    <row r="3269" spans="1:5" ht="45">
      <c r="A3269" s="135" t="s">
        <v>6381</v>
      </c>
      <c r="B3269" s="145" t="s">
        <v>6382</v>
      </c>
      <c r="C3269" s="150" t="s">
        <v>2504</v>
      </c>
      <c r="D3269" s="174">
        <v>0</v>
      </c>
      <c r="E3269" s="185">
        <v>0</v>
      </c>
    </row>
    <row r="3270" spans="1:5" ht="45">
      <c r="A3270" s="135" t="s">
        <v>6383</v>
      </c>
      <c r="B3270" s="145" t="s">
        <v>6384</v>
      </c>
      <c r="C3270" s="150" t="s">
        <v>2504</v>
      </c>
      <c r="D3270" s="174">
        <v>0</v>
      </c>
      <c r="E3270" s="185">
        <v>0</v>
      </c>
    </row>
    <row r="3271" spans="1:5" ht="45">
      <c r="A3271" s="135" t="s">
        <v>6385</v>
      </c>
      <c r="B3271" s="145" t="s">
        <v>6386</v>
      </c>
      <c r="C3271" s="150" t="s">
        <v>2504</v>
      </c>
      <c r="D3271" s="174">
        <v>0</v>
      </c>
      <c r="E3271" s="185">
        <v>0</v>
      </c>
    </row>
    <row r="3272" spans="1:5" ht="45">
      <c r="A3272" s="135" t="s">
        <v>6387</v>
      </c>
      <c r="B3272" s="145" t="s">
        <v>6388</v>
      </c>
      <c r="C3272" s="150" t="s">
        <v>2504</v>
      </c>
      <c r="D3272" s="174">
        <v>0</v>
      </c>
      <c r="E3272" s="185">
        <v>0</v>
      </c>
    </row>
    <row r="3273" spans="1:5" ht="45">
      <c r="A3273" s="135" t="s">
        <v>6389</v>
      </c>
      <c r="B3273" s="145" t="s">
        <v>6390</v>
      </c>
      <c r="C3273" s="150" t="s">
        <v>2504</v>
      </c>
      <c r="D3273" s="174">
        <v>0</v>
      </c>
      <c r="E3273" s="185">
        <v>0</v>
      </c>
    </row>
    <row r="3274" spans="1:5" ht="45">
      <c r="A3274" s="135" t="s">
        <v>6391</v>
      </c>
      <c r="B3274" s="145" t="s">
        <v>6392</v>
      </c>
      <c r="C3274" s="150" t="s">
        <v>45</v>
      </c>
      <c r="D3274" s="171">
        <v>5.6603608131408691</v>
      </c>
      <c r="E3274" s="182">
        <v>5.6603612899780273</v>
      </c>
    </row>
    <row r="3275" spans="1:5" ht="45">
      <c r="A3275" s="135" t="s">
        <v>6393</v>
      </c>
      <c r="B3275" s="145" t="s">
        <v>6394</v>
      </c>
      <c r="C3275" s="150" t="s">
        <v>4774</v>
      </c>
      <c r="D3275" s="173">
        <v>649436.8125</v>
      </c>
      <c r="E3275" s="184">
        <v>649431.375</v>
      </c>
    </row>
    <row r="3276" spans="1:5" ht="45">
      <c r="A3276" s="135" t="s">
        <v>6395</v>
      </c>
      <c r="B3276" s="145" t="s">
        <v>6396</v>
      </c>
      <c r="C3276" s="150" t="s">
        <v>50</v>
      </c>
      <c r="D3276" s="178">
        <v>0.97377723455429077</v>
      </c>
      <c r="E3276" s="189">
        <v>0.97377753257751465</v>
      </c>
    </row>
    <row r="3277" spans="1:5" ht="45">
      <c r="A3277" s="135" t="s">
        <v>6397</v>
      </c>
      <c r="B3277" s="145" t="s">
        <v>6398</v>
      </c>
      <c r="C3277" s="150" t="s">
        <v>42</v>
      </c>
      <c r="D3277" s="177">
        <v>151.0404052734375</v>
      </c>
      <c r="E3277" s="188">
        <v>151.03440856933594</v>
      </c>
    </row>
    <row r="3278" spans="1:5" ht="45">
      <c r="A3278" s="135" t="s">
        <v>6399</v>
      </c>
      <c r="B3278" s="145" t="s">
        <v>6400</v>
      </c>
      <c r="C3278" s="150" t="s">
        <v>20</v>
      </c>
      <c r="D3278" s="176">
        <v>1673.2584228515625</v>
      </c>
      <c r="E3278" s="187">
        <v>1673.2470703125</v>
      </c>
    </row>
    <row r="3279" spans="1:5" ht="45">
      <c r="A3279" s="135" t="s">
        <v>6401</v>
      </c>
      <c r="B3279" s="145" t="s">
        <v>6402</v>
      </c>
      <c r="C3279" s="150" t="s">
        <v>20</v>
      </c>
      <c r="D3279" s="178">
        <v>2.8603503480553627E-2</v>
      </c>
      <c r="E3279" s="189">
        <v>2.8603503480553627E-2</v>
      </c>
    </row>
    <row r="3280" spans="1:5" ht="45">
      <c r="A3280" s="135" t="s">
        <v>6403</v>
      </c>
      <c r="B3280" s="145" t="s">
        <v>6404</v>
      </c>
      <c r="C3280" s="150" t="s">
        <v>368</v>
      </c>
      <c r="D3280" s="177">
        <v>104.51638793945312</v>
      </c>
      <c r="E3280" s="188">
        <v>104.51089477539062</v>
      </c>
    </row>
    <row r="3281" spans="1:5" ht="45">
      <c r="A3281" s="135" t="s">
        <v>6405</v>
      </c>
      <c r="B3281" s="145" t="s">
        <v>6406</v>
      </c>
      <c r="C3281" s="150" t="s">
        <v>45</v>
      </c>
      <c r="D3281" s="171">
        <v>2.7607815265655518</v>
      </c>
      <c r="E3281" s="182">
        <v>2.761152982711792</v>
      </c>
    </row>
    <row r="3282" spans="1:5" ht="45">
      <c r="A3282" s="135" t="s">
        <v>6407</v>
      </c>
      <c r="B3282" s="145" t="s">
        <v>6408</v>
      </c>
      <c r="C3282" s="150" t="s">
        <v>373</v>
      </c>
      <c r="D3282" s="178">
        <v>0.67408078908920288</v>
      </c>
      <c r="E3282" s="189">
        <v>0.67406278848648071</v>
      </c>
    </row>
    <row r="3283" spans="1:5" ht="45">
      <c r="A3283" s="135" t="s">
        <v>6409</v>
      </c>
      <c r="B3283" s="145" t="s">
        <v>6410</v>
      </c>
      <c r="C3283" s="150" t="s">
        <v>368</v>
      </c>
      <c r="D3283" s="177">
        <v>136.06268310546875</v>
      </c>
      <c r="E3283" s="188">
        <v>136.05584716796875</v>
      </c>
    </row>
    <row r="3284" spans="1:5" ht="45">
      <c r="A3284" s="135" t="s">
        <v>6411</v>
      </c>
      <c r="B3284" s="145" t="s">
        <v>6412</v>
      </c>
      <c r="C3284" s="150" t="s">
        <v>4736</v>
      </c>
      <c r="D3284" s="172">
        <v>28.875774383544922</v>
      </c>
      <c r="E3284" s="183">
        <v>28.875820159912109</v>
      </c>
    </row>
    <row r="3285" spans="1:5" ht="45">
      <c r="A3285" s="135" t="s">
        <v>6413</v>
      </c>
      <c r="B3285" s="145" t="s">
        <v>6414</v>
      </c>
      <c r="C3285" s="150" t="s">
        <v>20</v>
      </c>
      <c r="D3285" s="177">
        <v>310.15908813476563</v>
      </c>
      <c r="E3285" s="188">
        <v>310.15777587890625</v>
      </c>
    </row>
    <row r="3286" spans="1:5" ht="45">
      <c r="A3286" s="135" t="s">
        <v>6415</v>
      </c>
      <c r="B3286" s="145" t="s">
        <v>6416</v>
      </c>
      <c r="C3286" s="150" t="s">
        <v>136</v>
      </c>
      <c r="D3286" s="177">
        <v>583.009765625</v>
      </c>
      <c r="E3286" s="188">
        <v>582.996337890625</v>
      </c>
    </row>
    <row r="3287" spans="1:5" ht="45">
      <c r="A3287" s="135" t="s">
        <v>6417</v>
      </c>
      <c r="B3287" s="145" t="s">
        <v>6418</v>
      </c>
      <c r="C3287" s="150" t="s">
        <v>4743</v>
      </c>
      <c r="D3287" s="178">
        <v>0.79723244905471802</v>
      </c>
      <c r="E3287" s="189">
        <v>0.79724526405334473</v>
      </c>
    </row>
    <row r="3288" spans="1:5" ht="45">
      <c r="A3288" s="135" t="s">
        <v>6419</v>
      </c>
      <c r="B3288" s="145" t="s">
        <v>6420</v>
      </c>
      <c r="C3288" s="150" t="s">
        <v>45</v>
      </c>
      <c r="D3288" s="172">
        <v>68.236991882324219</v>
      </c>
      <c r="E3288" s="183">
        <v>68.237266540527344</v>
      </c>
    </row>
    <row r="3289" spans="1:5" ht="45">
      <c r="A3289" s="135" t="s">
        <v>6421</v>
      </c>
      <c r="B3289" s="145" t="s">
        <v>6422</v>
      </c>
      <c r="C3289" s="150" t="s">
        <v>45</v>
      </c>
      <c r="D3289" s="171">
        <v>4.8749513626098633</v>
      </c>
      <c r="E3289" s="182">
        <v>4.8749728202819824</v>
      </c>
    </row>
    <row r="3290" spans="1:5" ht="45">
      <c r="A3290" s="135" t="s">
        <v>6423</v>
      </c>
      <c r="B3290" s="145" t="s">
        <v>6424</v>
      </c>
      <c r="C3290" s="150" t="s">
        <v>45</v>
      </c>
      <c r="D3290" s="172">
        <v>12.161966323852539</v>
      </c>
      <c r="E3290" s="183">
        <v>12.162015914916992</v>
      </c>
    </row>
    <row r="3291" spans="1:5" ht="45">
      <c r="A3291" s="135" t="s">
        <v>6425</v>
      </c>
      <c r="B3291" s="145" t="s">
        <v>6426</v>
      </c>
      <c r="C3291" s="150" t="s">
        <v>45</v>
      </c>
      <c r="D3291" s="172">
        <v>13.875601768493652</v>
      </c>
      <c r="E3291" s="183">
        <v>13.875243186950684</v>
      </c>
    </row>
    <row r="3292" spans="1:5" ht="45">
      <c r="A3292" s="135" t="s">
        <v>6427</v>
      </c>
      <c r="B3292" s="145" t="s">
        <v>6428</v>
      </c>
      <c r="C3292" s="150" t="s">
        <v>45</v>
      </c>
      <c r="D3292" s="174">
        <v>0</v>
      </c>
      <c r="E3292" s="185">
        <v>0</v>
      </c>
    </row>
    <row r="3293" spans="1:5" ht="45">
      <c r="A3293" s="135" t="s">
        <v>6429</v>
      </c>
      <c r="B3293" s="145" t="s">
        <v>6430</v>
      </c>
      <c r="C3293" s="150" t="s">
        <v>45</v>
      </c>
      <c r="D3293" s="178">
        <v>0.82090467214584351</v>
      </c>
      <c r="E3293" s="189">
        <v>0.8209080696105957</v>
      </c>
    </row>
    <row r="3294" spans="1:5" ht="45">
      <c r="A3294" s="135" t="s">
        <v>6431</v>
      </c>
      <c r="B3294" s="145" t="s">
        <v>6432</v>
      </c>
      <c r="C3294" s="150" t="s">
        <v>45</v>
      </c>
      <c r="D3294" s="178">
        <v>2.9588853940367699E-2</v>
      </c>
      <c r="E3294" s="189">
        <v>2.9588978737592697E-2</v>
      </c>
    </row>
    <row r="3295" spans="1:5" ht="45">
      <c r="A3295" s="135" t="s">
        <v>6433</v>
      </c>
      <c r="B3295" s="145" t="s">
        <v>6434</v>
      </c>
      <c r="C3295" s="150" t="s">
        <v>2513</v>
      </c>
      <c r="D3295" s="172">
        <v>15</v>
      </c>
      <c r="E3295" s="183">
        <v>15</v>
      </c>
    </row>
    <row r="3296" spans="1:5" ht="45">
      <c r="A3296" s="135" t="s">
        <v>6435</v>
      </c>
      <c r="B3296" s="145" t="s">
        <v>6436</v>
      </c>
      <c r="C3296" s="150" t="s">
        <v>2504</v>
      </c>
      <c r="D3296" s="174">
        <v>0</v>
      </c>
      <c r="E3296" s="185">
        <v>0</v>
      </c>
    </row>
    <row r="3297" spans="1:5" ht="45">
      <c r="A3297" s="135" t="s">
        <v>6437</v>
      </c>
      <c r="B3297" s="145" t="s">
        <v>6438</v>
      </c>
      <c r="C3297" s="150" t="s">
        <v>2504</v>
      </c>
      <c r="D3297" s="174">
        <v>0</v>
      </c>
      <c r="E3297" s="185">
        <v>0</v>
      </c>
    </row>
    <row r="3298" spans="1:5" ht="45">
      <c r="A3298" s="135" t="s">
        <v>6439</v>
      </c>
      <c r="B3298" s="145" t="s">
        <v>6440</v>
      </c>
      <c r="C3298" s="150" t="s">
        <v>2504</v>
      </c>
      <c r="D3298" s="174">
        <v>0</v>
      </c>
      <c r="E3298" s="185">
        <v>0</v>
      </c>
    </row>
    <row r="3299" spans="1:5" ht="45">
      <c r="A3299" s="135" t="s">
        <v>6441</v>
      </c>
      <c r="B3299" s="145" t="s">
        <v>6442</v>
      </c>
      <c r="C3299" s="150" t="s">
        <v>2504</v>
      </c>
      <c r="D3299" s="174">
        <v>0</v>
      </c>
      <c r="E3299" s="185">
        <v>0</v>
      </c>
    </row>
    <row r="3300" spans="1:5" ht="45">
      <c r="A3300" s="135" t="s">
        <v>6443</v>
      </c>
      <c r="B3300" s="145" t="s">
        <v>6444</v>
      </c>
      <c r="C3300" s="150" t="s">
        <v>2504</v>
      </c>
      <c r="D3300" s="174">
        <v>0</v>
      </c>
      <c r="E3300" s="185">
        <v>0</v>
      </c>
    </row>
    <row r="3301" spans="1:5" ht="45">
      <c r="A3301" s="135" t="s">
        <v>6445</v>
      </c>
      <c r="B3301" s="145" t="s">
        <v>6446</v>
      </c>
      <c r="C3301" s="150" t="s">
        <v>45</v>
      </c>
      <c r="D3301" s="171">
        <v>5.6603608131408691</v>
      </c>
      <c r="E3301" s="182">
        <v>5.6603612899780273</v>
      </c>
    </row>
    <row r="3302" spans="1:5" ht="45">
      <c r="A3302" s="135" t="s">
        <v>6447</v>
      </c>
      <c r="B3302" s="145" t="s">
        <v>6448</v>
      </c>
      <c r="C3302" s="150" t="s">
        <v>4774</v>
      </c>
      <c r="D3302" s="173">
        <v>1298873.625</v>
      </c>
      <c r="E3302" s="184">
        <v>1298862.75</v>
      </c>
    </row>
    <row r="3303" spans="1:5" ht="45">
      <c r="A3303" s="135" t="s">
        <v>6449</v>
      </c>
      <c r="B3303" s="145" t="s">
        <v>6450</v>
      </c>
      <c r="C3303" s="150" t="s">
        <v>50</v>
      </c>
      <c r="D3303" s="178">
        <v>0.97377723455429077</v>
      </c>
      <c r="E3303" s="189">
        <v>0.97377753257751465</v>
      </c>
    </row>
    <row r="3304" spans="1:5" ht="45">
      <c r="A3304" s="135" t="s">
        <v>6451</v>
      </c>
      <c r="B3304" s="145" t="s">
        <v>6452</v>
      </c>
      <c r="C3304" s="150" t="s">
        <v>42</v>
      </c>
      <c r="D3304" s="177">
        <v>151.0404052734375</v>
      </c>
      <c r="E3304" s="188">
        <v>151.03440856933594</v>
      </c>
    </row>
    <row r="3305" spans="1:5" ht="45">
      <c r="A3305" s="135" t="s">
        <v>6453</v>
      </c>
      <c r="B3305" s="145" t="s">
        <v>6454</v>
      </c>
      <c r="C3305" s="150" t="s">
        <v>20</v>
      </c>
      <c r="D3305" s="177">
        <v>836.62921142578125</v>
      </c>
      <c r="E3305" s="188">
        <v>836.62353515625</v>
      </c>
    </row>
    <row r="3306" spans="1:5" ht="45">
      <c r="A3306" s="135" t="s">
        <v>6455</v>
      </c>
      <c r="B3306" s="145" t="s">
        <v>6456</v>
      </c>
      <c r="C3306" s="150" t="s">
        <v>20</v>
      </c>
      <c r="D3306" s="178">
        <v>1.4301751740276814E-2</v>
      </c>
      <c r="E3306" s="189">
        <v>1.4301751740276814E-2</v>
      </c>
    </row>
    <row r="3307" spans="1:5" ht="45">
      <c r="A3307" s="135" t="s">
        <v>6457</v>
      </c>
      <c r="B3307" s="145" t="s">
        <v>6458</v>
      </c>
      <c r="C3307" s="150" t="s">
        <v>368</v>
      </c>
      <c r="D3307" s="177">
        <v>104.51638793945312</v>
      </c>
      <c r="E3307" s="188">
        <v>104.51089477539062</v>
      </c>
    </row>
    <row r="3308" spans="1:5" ht="45">
      <c r="A3308" s="135" t="s">
        <v>6459</v>
      </c>
      <c r="B3308" s="145" t="s">
        <v>6460</v>
      </c>
      <c r="C3308" s="150" t="s">
        <v>45</v>
      </c>
      <c r="D3308" s="171">
        <v>2.7607815265655518</v>
      </c>
      <c r="E3308" s="182">
        <v>2.761152982711792</v>
      </c>
    </row>
    <row r="3309" spans="1:5" ht="45">
      <c r="A3309" s="135" t="s">
        <v>6461</v>
      </c>
      <c r="B3309" s="145" t="s">
        <v>6462</v>
      </c>
      <c r="C3309" s="150" t="s">
        <v>373</v>
      </c>
      <c r="D3309" s="178">
        <v>0.67408078908920288</v>
      </c>
      <c r="E3309" s="189">
        <v>0.67406278848648071</v>
      </c>
    </row>
    <row r="3310" spans="1:5" ht="45">
      <c r="A3310" s="135" t="s">
        <v>6463</v>
      </c>
      <c r="B3310" s="145" t="s">
        <v>6464</v>
      </c>
      <c r="C3310" s="150" t="s">
        <v>368</v>
      </c>
      <c r="D3310" s="177">
        <v>136.06268310546875</v>
      </c>
      <c r="E3310" s="188">
        <v>136.05584716796875</v>
      </c>
    </row>
    <row r="3311" spans="1:5" ht="45">
      <c r="A3311" s="135" t="s">
        <v>6465</v>
      </c>
      <c r="B3311" s="145" t="s">
        <v>6466</v>
      </c>
      <c r="C3311" s="150" t="s">
        <v>4736</v>
      </c>
      <c r="D3311" s="172">
        <v>28.875774383544922</v>
      </c>
      <c r="E3311" s="183">
        <v>28.875820159912109</v>
      </c>
    </row>
    <row r="3312" spans="1:5" ht="45">
      <c r="A3312" s="135" t="s">
        <v>6467</v>
      </c>
      <c r="B3312" s="145" t="s">
        <v>6468</v>
      </c>
      <c r="C3312" s="150" t="s">
        <v>20</v>
      </c>
      <c r="D3312" s="177">
        <v>155.07954406738281</v>
      </c>
      <c r="E3312" s="188">
        <v>155.07888793945313</v>
      </c>
    </row>
    <row r="3313" spans="1:5" ht="45">
      <c r="A3313" s="135" t="s">
        <v>6469</v>
      </c>
      <c r="B3313" s="145" t="s">
        <v>6470</v>
      </c>
      <c r="C3313" s="150" t="s">
        <v>136</v>
      </c>
      <c r="D3313" s="177">
        <v>291.5048828125</v>
      </c>
      <c r="E3313" s="188">
        <v>291.4981689453125</v>
      </c>
    </row>
    <row r="3314" spans="1:5" ht="45">
      <c r="A3314" s="135" t="s">
        <v>6471</v>
      </c>
      <c r="B3314" s="145" t="s">
        <v>6472</v>
      </c>
      <c r="C3314" s="150" t="s">
        <v>4743</v>
      </c>
      <c r="D3314" s="178">
        <v>0.79723244905471802</v>
      </c>
      <c r="E3314" s="189">
        <v>0.79724526405334473</v>
      </c>
    </row>
    <row r="3315" spans="1:5" ht="45">
      <c r="A3315" s="135" t="s">
        <v>6473</v>
      </c>
      <c r="B3315" s="145" t="s">
        <v>6474</v>
      </c>
      <c r="C3315" s="150" t="s">
        <v>45</v>
      </c>
      <c r="D3315" s="172">
        <v>68.236991882324219</v>
      </c>
      <c r="E3315" s="183">
        <v>68.237266540527344</v>
      </c>
    </row>
    <row r="3316" spans="1:5" ht="45">
      <c r="A3316" s="135" t="s">
        <v>6475</v>
      </c>
      <c r="B3316" s="145" t="s">
        <v>6476</v>
      </c>
      <c r="C3316" s="150" t="s">
        <v>45</v>
      </c>
      <c r="D3316" s="171">
        <v>4.8749513626098633</v>
      </c>
      <c r="E3316" s="182">
        <v>4.8749728202819824</v>
      </c>
    </row>
    <row r="3317" spans="1:5" ht="45">
      <c r="A3317" s="135" t="s">
        <v>6477</v>
      </c>
      <c r="B3317" s="145" t="s">
        <v>6478</v>
      </c>
      <c r="C3317" s="150" t="s">
        <v>45</v>
      </c>
      <c r="D3317" s="172">
        <v>12.161966323852539</v>
      </c>
      <c r="E3317" s="183">
        <v>12.162015914916992</v>
      </c>
    </row>
    <row r="3318" spans="1:5" ht="45">
      <c r="A3318" s="135" t="s">
        <v>6479</v>
      </c>
      <c r="B3318" s="145" t="s">
        <v>6480</v>
      </c>
      <c r="C3318" s="150" t="s">
        <v>45</v>
      </c>
      <c r="D3318" s="172">
        <v>13.875601768493652</v>
      </c>
      <c r="E3318" s="183">
        <v>13.875243186950684</v>
      </c>
    </row>
    <row r="3319" spans="1:5" ht="45">
      <c r="A3319" s="135" t="s">
        <v>6481</v>
      </c>
      <c r="B3319" s="145" t="s">
        <v>6482</v>
      </c>
      <c r="C3319" s="150" t="s">
        <v>45</v>
      </c>
      <c r="D3319" s="174">
        <v>0</v>
      </c>
      <c r="E3319" s="185">
        <v>0</v>
      </c>
    </row>
    <row r="3320" spans="1:5" ht="45">
      <c r="A3320" s="135" t="s">
        <v>6483</v>
      </c>
      <c r="B3320" s="145" t="s">
        <v>6484</v>
      </c>
      <c r="C3320" s="150" t="s">
        <v>45</v>
      </c>
      <c r="D3320" s="178">
        <v>0.82090467214584351</v>
      </c>
      <c r="E3320" s="189">
        <v>0.8209080696105957</v>
      </c>
    </row>
    <row r="3321" spans="1:5" ht="45">
      <c r="A3321" s="135" t="s">
        <v>6485</v>
      </c>
      <c r="B3321" s="145" t="s">
        <v>6486</v>
      </c>
      <c r="C3321" s="150" t="s">
        <v>45</v>
      </c>
      <c r="D3321" s="178">
        <v>2.9588853940367699E-2</v>
      </c>
      <c r="E3321" s="189">
        <v>2.9588978737592697E-2</v>
      </c>
    </row>
    <row r="3322" spans="1:5" ht="45">
      <c r="A3322" s="135" t="s">
        <v>6487</v>
      </c>
      <c r="B3322" s="145" t="s">
        <v>6488</v>
      </c>
      <c r="C3322" s="150" t="s">
        <v>2513</v>
      </c>
      <c r="D3322" s="172">
        <v>15</v>
      </c>
      <c r="E3322" s="183">
        <v>15</v>
      </c>
    </row>
    <row r="3323" spans="1:5" ht="45">
      <c r="A3323" s="135" t="s">
        <v>6489</v>
      </c>
      <c r="B3323" s="145" t="s">
        <v>6490</v>
      </c>
      <c r="C3323" s="150" t="s">
        <v>2504</v>
      </c>
      <c r="D3323" s="174">
        <v>0</v>
      </c>
      <c r="E3323" s="185">
        <v>0</v>
      </c>
    </row>
    <row r="3324" spans="1:5" ht="45">
      <c r="A3324" s="135" t="s">
        <v>6491</v>
      </c>
      <c r="B3324" s="145" t="s">
        <v>6492</v>
      </c>
      <c r="C3324" s="150" t="s">
        <v>2504</v>
      </c>
      <c r="D3324" s="174">
        <v>0</v>
      </c>
      <c r="E3324" s="185">
        <v>0</v>
      </c>
    </row>
    <row r="3325" spans="1:5" ht="45">
      <c r="A3325" s="135" t="s">
        <v>6493</v>
      </c>
      <c r="B3325" s="145" t="s">
        <v>6494</v>
      </c>
      <c r="C3325" s="150" t="s">
        <v>2504</v>
      </c>
      <c r="D3325" s="174">
        <v>0</v>
      </c>
      <c r="E3325" s="185">
        <v>0</v>
      </c>
    </row>
    <row r="3326" spans="1:5" ht="45">
      <c r="A3326" s="135" t="s">
        <v>6495</v>
      </c>
      <c r="B3326" s="145" t="s">
        <v>6496</v>
      </c>
      <c r="C3326" s="150" t="s">
        <v>2504</v>
      </c>
      <c r="D3326" s="174">
        <v>0</v>
      </c>
      <c r="E3326" s="185">
        <v>0</v>
      </c>
    </row>
    <row r="3327" spans="1:5" ht="45">
      <c r="A3327" s="135" t="s">
        <v>6497</v>
      </c>
      <c r="B3327" s="145" t="s">
        <v>6498</v>
      </c>
      <c r="C3327" s="150" t="s">
        <v>2504</v>
      </c>
      <c r="D3327" s="174">
        <v>0</v>
      </c>
      <c r="E3327" s="185">
        <v>0</v>
      </c>
    </row>
    <row r="3328" spans="1:5" ht="45">
      <c r="A3328" s="135" t="s">
        <v>6499</v>
      </c>
      <c r="B3328" s="145" t="s">
        <v>6500</v>
      </c>
      <c r="C3328" s="150" t="s">
        <v>45</v>
      </c>
      <c r="D3328" s="171">
        <v>5.6603608131408691</v>
      </c>
      <c r="E3328" s="182">
        <v>5.6603612899780273</v>
      </c>
    </row>
    <row r="3329" spans="1:5" ht="45">
      <c r="A3329" s="135" t="s">
        <v>6501</v>
      </c>
      <c r="B3329" s="145" t="s">
        <v>6502</v>
      </c>
      <c r="C3329" s="150" t="s">
        <v>4774</v>
      </c>
      <c r="D3329" s="173">
        <v>649436.8125</v>
      </c>
      <c r="E3329" s="184">
        <v>649431.375</v>
      </c>
    </row>
    <row r="3330" spans="1:5" ht="45">
      <c r="A3330" s="135" t="s">
        <v>6503</v>
      </c>
      <c r="B3330" s="145" t="s">
        <v>6504</v>
      </c>
      <c r="C3330" s="150" t="s">
        <v>50</v>
      </c>
      <c r="D3330" s="178">
        <v>0.97377723455429077</v>
      </c>
      <c r="E3330" s="189">
        <v>0.97377753257751465</v>
      </c>
    </row>
    <row r="3331" spans="1:5" ht="45">
      <c r="A3331" s="135" t="s">
        <v>6505</v>
      </c>
      <c r="B3331" s="145" t="s">
        <v>6506</v>
      </c>
      <c r="C3331" s="150" t="s">
        <v>42</v>
      </c>
      <c r="D3331" s="177">
        <v>151.0404052734375</v>
      </c>
      <c r="E3331" s="188">
        <v>151.03440856933594</v>
      </c>
    </row>
    <row r="3332" spans="1:5" ht="45">
      <c r="A3332" s="135" t="s">
        <v>6507</v>
      </c>
      <c r="B3332" s="145" t="s">
        <v>6508</v>
      </c>
      <c r="C3332" s="150" t="s">
        <v>20</v>
      </c>
      <c r="D3332" s="177">
        <v>836.62921142578125</v>
      </c>
      <c r="E3332" s="188">
        <v>836.62353515625</v>
      </c>
    </row>
    <row r="3333" spans="1:5" ht="45">
      <c r="A3333" s="135" t="s">
        <v>6509</v>
      </c>
      <c r="B3333" s="145" t="s">
        <v>6510</v>
      </c>
      <c r="C3333" s="150" t="s">
        <v>20</v>
      </c>
      <c r="D3333" s="178">
        <v>1.4301751740276814E-2</v>
      </c>
      <c r="E3333" s="189">
        <v>1.4301751740276814E-2</v>
      </c>
    </row>
    <row r="3334" spans="1:5" ht="45">
      <c r="A3334" s="135" t="s">
        <v>6511</v>
      </c>
      <c r="B3334" s="145" t="s">
        <v>6512</v>
      </c>
      <c r="C3334" s="150" t="s">
        <v>368</v>
      </c>
      <c r="D3334" s="177">
        <v>104.51638793945312</v>
      </c>
      <c r="E3334" s="188">
        <v>104.51089477539062</v>
      </c>
    </row>
    <row r="3335" spans="1:5" ht="45">
      <c r="A3335" s="135" t="s">
        <v>6513</v>
      </c>
      <c r="B3335" s="145" t="s">
        <v>6514</v>
      </c>
      <c r="C3335" s="150" t="s">
        <v>45</v>
      </c>
      <c r="D3335" s="171">
        <v>2.7607815265655518</v>
      </c>
      <c r="E3335" s="182">
        <v>2.761152982711792</v>
      </c>
    </row>
    <row r="3336" spans="1:5" ht="45">
      <c r="A3336" s="135" t="s">
        <v>6515</v>
      </c>
      <c r="B3336" s="145" t="s">
        <v>6516</v>
      </c>
      <c r="C3336" s="150" t="s">
        <v>373</v>
      </c>
      <c r="D3336" s="178">
        <v>0.67408078908920288</v>
      </c>
      <c r="E3336" s="189">
        <v>0.67406278848648071</v>
      </c>
    </row>
    <row r="3337" spans="1:5" ht="45">
      <c r="A3337" s="135" t="s">
        <v>6517</v>
      </c>
      <c r="B3337" s="145" t="s">
        <v>6518</v>
      </c>
      <c r="C3337" s="150" t="s">
        <v>368</v>
      </c>
      <c r="D3337" s="177">
        <v>136.06268310546875</v>
      </c>
      <c r="E3337" s="188">
        <v>136.05584716796875</v>
      </c>
    </row>
    <row r="3338" spans="1:5" ht="45">
      <c r="A3338" s="135" t="s">
        <v>6519</v>
      </c>
      <c r="B3338" s="145" t="s">
        <v>6520</v>
      </c>
      <c r="C3338" s="150" t="s">
        <v>4736</v>
      </c>
      <c r="D3338" s="172">
        <v>28.875774383544922</v>
      </c>
      <c r="E3338" s="183">
        <v>28.875820159912109</v>
      </c>
    </row>
    <row r="3339" spans="1:5" ht="45">
      <c r="A3339" s="135" t="s">
        <v>6521</v>
      </c>
      <c r="B3339" s="145" t="s">
        <v>6522</v>
      </c>
      <c r="C3339" s="150" t="s">
        <v>20</v>
      </c>
      <c r="D3339" s="177">
        <v>155.07954406738281</v>
      </c>
      <c r="E3339" s="188">
        <v>155.07888793945313</v>
      </c>
    </row>
    <row r="3340" spans="1:5" ht="45">
      <c r="A3340" s="135" t="s">
        <v>6523</v>
      </c>
      <c r="B3340" s="145" t="s">
        <v>6524</v>
      </c>
      <c r="C3340" s="150" t="s">
        <v>136</v>
      </c>
      <c r="D3340" s="177">
        <v>291.5048828125</v>
      </c>
      <c r="E3340" s="188">
        <v>291.4981689453125</v>
      </c>
    </row>
    <row r="3341" spans="1:5" ht="45">
      <c r="A3341" s="135" t="s">
        <v>6525</v>
      </c>
      <c r="B3341" s="145" t="s">
        <v>6526</v>
      </c>
      <c r="C3341" s="150" t="s">
        <v>4743</v>
      </c>
      <c r="D3341" s="178">
        <v>0.79723244905471802</v>
      </c>
      <c r="E3341" s="189">
        <v>0.79724526405334473</v>
      </c>
    </row>
    <row r="3342" spans="1:5" ht="45">
      <c r="A3342" s="135" t="s">
        <v>6527</v>
      </c>
      <c r="B3342" s="145" t="s">
        <v>6528</v>
      </c>
      <c r="C3342" s="150" t="s">
        <v>45</v>
      </c>
      <c r="D3342" s="172">
        <v>68.236991882324219</v>
      </c>
      <c r="E3342" s="183">
        <v>68.237266540527344</v>
      </c>
    </row>
    <row r="3343" spans="1:5" ht="45">
      <c r="A3343" s="135" t="s">
        <v>6529</v>
      </c>
      <c r="B3343" s="145" t="s">
        <v>6530</v>
      </c>
      <c r="C3343" s="150" t="s">
        <v>45</v>
      </c>
      <c r="D3343" s="171">
        <v>4.8749513626098633</v>
      </c>
      <c r="E3343" s="182">
        <v>4.8749728202819824</v>
      </c>
    </row>
    <row r="3344" spans="1:5" ht="45">
      <c r="A3344" s="135" t="s">
        <v>6531</v>
      </c>
      <c r="B3344" s="145" t="s">
        <v>6532</v>
      </c>
      <c r="C3344" s="150" t="s">
        <v>45</v>
      </c>
      <c r="D3344" s="172">
        <v>12.161966323852539</v>
      </c>
      <c r="E3344" s="183">
        <v>12.162015914916992</v>
      </c>
    </row>
    <row r="3345" spans="1:5" ht="45">
      <c r="A3345" s="135" t="s">
        <v>6533</v>
      </c>
      <c r="B3345" s="145" t="s">
        <v>6534</v>
      </c>
      <c r="C3345" s="150" t="s">
        <v>45</v>
      </c>
      <c r="D3345" s="172">
        <v>13.875601768493652</v>
      </c>
      <c r="E3345" s="183">
        <v>13.875243186950684</v>
      </c>
    </row>
    <row r="3346" spans="1:5" ht="45">
      <c r="A3346" s="135" t="s">
        <v>6535</v>
      </c>
      <c r="B3346" s="145" t="s">
        <v>6536</v>
      </c>
      <c r="C3346" s="150" t="s">
        <v>45</v>
      </c>
      <c r="D3346" s="174">
        <v>0</v>
      </c>
      <c r="E3346" s="185">
        <v>0</v>
      </c>
    </row>
    <row r="3347" spans="1:5" ht="45">
      <c r="A3347" s="135" t="s">
        <v>6537</v>
      </c>
      <c r="B3347" s="145" t="s">
        <v>6538</v>
      </c>
      <c r="C3347" s="150" t="s">
        <v>45</v>
      </c>
      <c r="D3347" s="178">
        <v>0.82090467214584351</v>
      </c>
      <c r="E3347" s="189">
        <v>0.8209080696105957</v>
      </c>
    </row>
    <row r="3348" spans="1:5" ht="45">
      <c r="A3348" s="135" t="s">
        <v>6539</v>
      </c>
      <c r="B3348" s="145" t="s">
        <v>6540</v>
      </c>
      <c r="C3348" s="150" t="s">
        <v>45</v>
      </c>
      <c r="D3348" s="178">
        <v>2.9588853940367699E-2</v>
      </c>
      <c r="E3348" s="189">
        <v>2.9588978737592697E-2</v>
      </c>
    </row>
    <row r="3349" spans="1:5" ht="45">
      <c r="A3349" s="135" t="s">
        <v>6541</v>
      </c>
      <c r="B3349" s="145" t="s">
        <v>6542</v>
      </c>
      <c r="C3349" s="150" t="s">
        <v>2513</v>
      </c>
      <c r="D3349" s="172">
        <v>15</v>
      </c>
      <c r="E3349" s="183">
        <v>15</v>
      </c>
    </row>
    <row r="3350" spans="1:5" ht="45">
      <c r="A3350" s="135" t="s">
        <v>6543</v>
      </c>
      <c r="B3350" s="145" t="s">
        <v>6544</v>
      </c>
      <c r="C3350" s="150" t="s">
        <v>2504</v>
      </c>
      <c r="D3350" s="174">
        <v>0</v>
      </c>
      <c r="E3350" s="185">
        <v>0</v>
      </c>
    </row>
    <row r="3351" spans="1:5" ht="45">
      <c r="A3351" s="135" t="s">
        <v>6545</v>
      </c>
      <c r="B3351" s="145" t="s">
        <v>6546</v>
      </c>
      <c r="C3351" s="150" t="s">
        <v>2504</v>
      </c>
      <c r="D3351" s="174">
        <v>0</v>
      </c>
      <c r="E3351" s="185">
        <v>0</v>
      </c>
    </row>
    <row r="3352" spans="1:5" ht="45">
      <c r="A3352" s="135" t="s">
        <v>6547</v>
      </c>
      <c r="B3352" s="145" t="s">
        <v>6548</v>
      </c>
      <c r="C3352" s="150" t="s">
        <v>2504</v>
      </c>
      <c r="D3352" s="174">
        <v>0</v>
      </c>
      <c r="E3352" s="185">
        <v>0</v>
      </c>
    </row>
    <row r="3353" spans="1:5" ht="45">
      <c r="A3353" s="135" t="s">
        <v>6549</v>
      </c>
      <c r="B3353" s="145" t="s">
        <v>6550</v>
      </c>
      <c r="C3353" s="150" t="s">
        <v>2504</v>
      </c>
      <c r="D3353" s="174">
        <v>0</v>
      </c>
      <c r="E3353" s="185">
        <v>0</v>
      </c>
    </row>
    <row r="3354" spans="1:5" ht="45">
      <c r="A3354" s="135" t="s">
        <v>6551</v>
      </c>
      <c r="B3354" s="145" t="s">
        <v>6552</v>
      </c>
      <c r="C3354" s="150" t="s">
        <v>2504</v>
      </c>
      <c r="D3354" s="174">
        <v>0</v>
      </c>
      <c r="E3354" s="185">
        <v>0</v>
      </c>
    </row>
    <row r="3355" spans="1:5" ht="45">
      <c r="A3355" s="135" t="s">
        <v>6553</v>
      </c>
      <c r="B3355" s="145" t="s">
        <v>6554</v>
      </c>
      <c r="C3355" s="150" t="s">
        <v>45</v>
      </c>
      <c r="D3355" s="171">
        <v>5.6603608131408691</v>
      </c>
      <c r="E3355" s="182">
        <v>5.6603612899780273</v>
      </c>
    </row>
    <row r="3356" spans="1:5" ht="45">
      <c r="A3356" s="135" t="s">
        <v>6555</v>
      </c>
      <c r="B3356" s="145" t="s">
        <v>6556</v>
      </c>
      <c r="C3356" s="150" t="s">
        <v>4774</v>
      </c>
      <c r="D3356" s="173">
        <v>649436.8125</v>
      </c>
      <c r="E3356" s="184">
        <v>649431.375</v>
      </c>
    </row>
    <row r="3357" spans="1:5" ht="30">
      <c r="A3357" s="135" t="s">
        <v>6557</v>
      </c>
      <c r="B3357" s="145" t="s">
        <v>6558</v>
      </c>
      <c r="C3357" s="150" t="s">
        <v>50</v>
      </c>
      <c r="D3357" s="172">
        <v>57.759998321533203</v>
      </c>
      <c r="E3357" s="183">
        <v>57.759998321533203</v>
      </c>
    </row>
    <row r="3358" spans="1:5" ht="30">
      <c r="A3358" s="135" t="s">
        <v>6559</v>
      </c>
      <c r="B3358" s="145" t="s">
        <v>6560</v>
      </c>
      <c r="C3358" s="150" t="s">
        <v>42</v>
      </c>
      <c r="D3358" s="177">
        <v>412.65228271484375</v>
      </c>
      <c r="E3358" s="188">
        <v>412.65228271484375</v>
      </c>
    </row>
    <row r="3359" spans="1:5" ht="30">
      <c r="A3359" s="135" t="s">
        <v>6561</v>
      </c>
      <c r="B3359" s="145" t="s">
        <v>6562</v>
      </c>
      <c r="C3359" s="150" t="s">
        <v>20</v>
      </c>
      <c r="D3359" s="177">
        <v>911.05316162109375</v>
      </c>
      <c r="E3359" s="188">
        <v>911.05316162109375</v>
      </c>
    </row>
    <row r="3360" spans="1:5" ht="30">
      <c r="A3360" s="135" t="s">
        <v>6563</v>
      </c>
      <c r="B3360" s="145" t="s">
        <v>6564</v>
      </c>
      <c r="C3360" s="150" t="s">
        <v>373</v>
      </c>
      <c r="D3360" s="171">
        <v>6.6122870445251465</v>
      </c>
      <c r="E3360" s="182">
        <v>6.6122870445251465</v>
      </c>
    </row>
    <row r="3361" spans="1:5" ht="30">
      <c r="A3361" s="135" t="s">
        <v>6565</v>
      </c>
      <c r="B3361" s="145" t="s">
        <v>6566</v>
      </c>
      <c r="C3361" s="150" t="s">
        <v>368</v>
      </c>
      <c r="D3361" s="173">
        <v>3214.219970703125</v>
      </c>
      <c r="E3361" s="184">
        <v>3214.219970703125</v>
      </c>
    </row>
    <row r="3362" spans="1:5" ht="30">
      <c r="A3362" s="135" t="s">
        <v>6567</v>
      </c>
      <c r="B3362" s="145" t="s">
        <v>6568</v>
      </c>
      <c r="C3362" s="150" t="s">
        <v>368</v>
      </c>
      <c r="D3362" s="177">
        <v>666.73138427734375</v>
      </c>
      <c r="E3362" s="188">
        <v>666.73138427734375</v>
      </c>
    </row>
    <row r="3363" spans="1:5" ht="30">
      <c r="A3363" s="135" t="s">
        <v>6569</v>
      </c>
      <c r="B3363" s="145" t="s">
        <v>6570</v>
      </c>
      <c r="C3363" s="150"/>
      <c r="D3363" s="171">
        <v>1.2694135904312134</v>
      </c>
      <c r="E3363" s="182">
        <v>1.2694135904312134</v>
      </c>
    </row>
    <row r="3364" spans="1:5" ht="30">
      <c r="A3364" s="135" t="s">
        <v>6571</v>
      </c>
      <c r="B3364" s="145" t="s">
        <v>6572</v>
      </c>
      <c r="C3364" s="150" t="s">
        <v>4743</v>
      </c>
      <c r="D3364" s="172">
        <v>19.720123291015625</v>
      </c>
      <c r="E3364" s="183">
        <v>19.720123291015625</v>
      </c>
    </row>
    <row r="3365" spans="1:5" ht="30">
      <c r="A3365" s="135" t="s">
        <v>6573</v>
      </c>
      <c r="B3365" s="145" t="s">
        <v>6574</v>
      </c>
      <c r="C3365" s="150" t="s">
        <v>373</v>
      </c>
      <c r="D3365" s="171">
        <v>2.4775826930999756</v>
      </c>
      <c r="E3365" s="182">
        <v>2.4775826930999756</v>
      </c>
    </row>
    <row r="3366" spans="1:5" ht="45">
      <c r="A3366" s="135" t="s">
        <v>6575</v>
      </c>
      <c r="B3366" s="145" t="s">
        <v>6576</v>
      </c>
      <c r="C3366" s="150" t="s">
        <v>6577</v>
      </c>
      <c r="D3366" s="178">
        <v>6.1772760003805161E-2</v>
      </c>
      <c r="E3366" s="189">
        <v>6.1772760003805161E-2</v>
      </c>
    </row>
    <row r="3367" spans="1:5" ht="45">
      <c r="A3367" s="135" t="s">
        <v>6578</v>
      </c>
      <c r="B3367" s="145" t="s">
        <v>6579</v>
      </c>
      <c r="C3367" s="150" t="s">
        <v>6580</v>
      </c>
      <c r="D3367" s="179">
        <v>2.4946481062215753E-5</v>
      </c>
      <c r="E3367" s="190">
        <v>2.4946481062215753E-5</v>
      </c>
    </row>
    <row r="3368" spans="1:5" ht="30">
      <c r="A3368" s="135" t="s">
        <v>6581</v>
      </c>
      <c r="B3368" s="145" t="s">
        <v>6582</v>
      </c>
      <c r="C3368" s="150" t="s">
        <v>50</v>
      </c>
      <c r="D3368" s="172">
        <v>57.759998321533203</v>
      </c>
      <c r="E3368" s="183">
        <v>57.759998321533203</v>
      </c>
    </row>
    <row r="3369" spans="1:5" ht="45">
      <c r="A3369" s="135" t="s">
        <v>6583</v>
      </c>
      <c r="B3369" s="145" t="s">
        <v>6584</v>
      </c>
      <c r="C3369" s="150" t="s">
        <v>42</v>
      </c>
      <c r="D3369" s="177">
        <v>412.65228271484375</v>
      </c>
      <c r="E3369" s="188">
        <v>412.65228271484375</v>
      </c>
    </row>
    <row r="3370" spans="1:5" ht="45">
      <c r="A3370" s="135" t="s">
        <v>6585</v>
      </c>
      <c r="B3370" s="145" t="s">
        <v>6586</v>
      </c>
      <c r="C3370" s="150" t="s">
        <v>20</v>
      </c>
      <c r="D3370" s="177">
        <v>881.4432373046875</v>
      </c>
      <c r="E3370" s="188">
        <v>881.4432373046875</v>
      </c>
    </row>
    <row r="3371" spans="1:5" ht="30">
      <c r="A3371" s="135" t="s">
        <v>6587</v>
      </c>
      <c r="B3371" s="145" t="s">
        <v>6588</v>
      </c>
      <c r="C3371" s="150" t="s">
        <v>373</v>
      </c>
      <c r="D3371" s="171">
        <v>6.6122870445251465</v>
      </c>
      <c r="E3371" s="182">
        <v>6.6122870445251465</v>
      </c>
    </row>
    <row r="3372" spans="1:5" ht="30">
      <c r="A3372" s="135" t="s">
        <v>6589</v>
      </c>
      <c r="B3372" s="145" t="s">
        <v>6590</v>
      </c>
      <c r="C3372" s="150" t="s">
        <v>368</v>
      </c>
      <c r="D3372" s="173">
        <v>3214.219970703125</v>
      </c>
      <c r="E3372" s="184">
        <v>3214.219970703125</v>
      </c>
    </row>
    <row r="3373" spans="1:5" ht="45">
      <c r="A3373" s="135" t="s">
        <v>6591</v>
      </c>
      <c r="B3373" s="145" t="s">
        <v>6592</v>
      </c>
      <c r="C3373" s="150" t="s">
        <v>368</v>
      </c>
      <c r="D3373" s="177">
        <v>666.73138427734375</v>
      </c>
      <c r="E3373" s="188">
        <v>666.73138427734375</v>
      </c>
    </row>
    <row r="3374" spans="1:5" ht="45">
      <c r="A3374" s="135" t="s">
        <v>6593</v>
      </c>
      <c r="B3374" s="145" t="s">
        <v>6594</v>
      </c>
      <c r="C3374" s="150"/>
      <c r="D3374" s="171">
        <v>1.2694135904312134</v>
      </c>
      <c r="E3374" s="182">
        <v>1.2694135904312134</v>
      </c>
    </row>
    <row r="3375" spans="1:5" ht="30">
      <c r="A3375" s="135" t="s">
        <v>6595</v>
      </c>
      <c r="B3375" s="145" t="s">
        <v>6596</v>
      </c>
      <c r="C3375" s="150" t="s">
        <v>4743</v>
      </c>
      <c r="D3375" s="172">
        <v>19.720123291015625</v>
      </c>
      <c r="E3375" s="183">
        <v>19.720123291015625</v>
      </c>
    </row>
    <row r="3376" spans="1:5" ht="45">
      <c r="A3376" s="135" t="s">
        <v>6597</v>
      </c>
      <c r="B3376" s="145" t="s">
        <v>6598</v>
      </c>
      <c r="C3376" s="150" t="s">
        <v>373</v>
      </c>
      <c r="D3376" s="171">
        <v>2.4775826930999756</v>
      </c>
      <c r="E3376" s="182">
        <v>2.4775826930999756</v>
      </c>
    </row>
    <row r="3377" spans="1:5" ht="45">
      <c r="A3377" s="135" t="s">
        <v>6599</v>
      </c>
      <c r="B3377" s="145" t="s">
        <v>6600</v>
      </c>
      <c r="C3377" s="150" t="s">
        <v>6577</v>
      </c>
      <c r="D3377" s="178">
        <v>6.1772760003805161E-2</v>
      </c>
      <c r="E3377" s="189">
        <v>6.1772760003805161E-2</v>
      </c>
    </row>
    <row r="3378" spans="1:5" ht="45">
      <c r="A3378" s="135" t="s">
        <v>6601</v>
      </c>
      <c r="B3378" s="145" t="s">
        <v>6602</v>
      </c>
      <c r="C3378" s="150" t="s">
        <v>6580</v>
      </c>
      <c r="D3378" s="179">
        <v>2.4946481062215753E-5</v>
      </c>
      <c r="E3378" s="190">
        <v>2.4946481062215753E-5</v>
      </c>
    </row>
    <row r="3379" spans="1:5" ht="30">
      <c r="A3379" s="135" t="s">
        <v>6603</v>
      </c>
      <c r="B3379" s="145" t="s">
        <v>6604</v>
      </c>
      <c r="C3379" s="150" t="s">
        <v>50</v>
      </c>
      <c r="D3379" s="172">
        <v>37.380001068115234</v>
      </c>
      <c r="E3379" s="183">
        <v>37.380001068115234</v>
      </c>
    </row>
    <row r="3380" spans="1:5" ht="30">
      <c r="A3380" s="135" t="s">
        <v>6605</v>
      </c>
      <c r="B3380" s="145" t="s">
        <v>6606</v>
      </c>
      <c r="C3380" s="150" t="s">
        <v>42</v>
      </c>
      <c r="D3380" s="177">
        <v>357.60928344726562</v>
      </c>
      <c r="E3380" s="188">
        <v>357.60928344726562</v>
      </c>
    </row>
    <row r="3381" spans="1:5" ht="30">
      <c r="A3381" s="135" t="s">
        <v>6607</v>
      </c>
      <c r="B3381" s="145" t="s">
        <v>6608</v>
      </c>
      <c r="C3381" s="150" t="s">
        <v>20</v>
      </c>
      <c r="D3381" s="177">
        <v>876.2723388671875</v>
      </c>
      <c r="E3381" s="188">
        <v>876.2723388671875</v>
      </c>
    </row>
    <row r="3382" spans="1:5" ht="30">
      <c r="A3382" s="135" t="s">
        <v>6609</v>
      </c>
      <c r="B3382" s="145" t="s">
        <v>6610</v>
      </c>
      <c r="C3382" s="150" t="s">
        <v>373</v>
      </c>
      <c r="D3382" s="171">
        <v>6.6526784896850586</v>
      </c>
      <c r="E3382" s="182">
        <v>6.6526784896850586</v>
      </c>
    </row>
    <row r="3383" spans="1:5" ht="30">
      <c r="A3383" s="135" t="s">
        <v>6611</v>
      </c>
      <c r="B3383" s="145" t="s">
        <v>6612</v>
      </c>
      <c r="C3383" s="150" t="s">
        <v>368</v>
      </c>
      <c r="D3383" s="173">
        <v>3117.995849609375</v>
      </c>
      <c r="E3383" s="184">
        <v>3117.995849609375</v>
      </c>
    </row>
    <row r="3384" spans="1:5" ht="30">
      <c r="A3384" s="135" t="s">
        <v>6613</v>
      </c>
      <c r="B3384" s="145" t="s">
        <v>6614</v>
      </c>
      <c r="C3384" s="150" t="s">
        <v>368</v>
      </c>
      <c r="D3384" s="177">
        <v>570.5072021484375</v>
      </c>
      <c r="E3384" s="188">
        <v>570.5072021484375</v>
      </c>
    </row>
    <row r="3385" spans="1:5" ht="30">
      <c r="A3385" s="135" t="s">
        <v>6615</v>
      </c>
      <c r="B3385" s="145" t="s">
        <v>6616</v>
      </c>
      <c r="C3385" s="150"/>
      <c r="D3385" s="171">
        <v>1.1822390556335449</v>
      </c>
      <c r="E3385" s="182">
        <v>1.1822390556335449</v>
      </c>
    </row>
    <row r="3386" spans="1:5" ht="30">
      <c r="A3386" s="135" t="s">
        <v>6617</v>
      </c>
      <c r="B3386" s="145" t="s">
        <v>6618</v>
      </c>
      <c r="C3386" s="150" t="s">
        <v>4743</v>
      </c>
      <c r="D3386" s="172">
        <v>13.757087707519531</v>
      </c>
      <c r="E3386" s="183">
        <v>13.757087707519531</v>
      </c>
    </row>
    <row r="3387" spans="1:5" ht="30">
      <c r="A3387" s="135" t="s">
        <v>6619</v>
      </c>
      <c r="B3387" s="145" t="s">
        <v>6620</v>
      </c>
      <c r="C3387" s="150" t="s">
        <v>373</v>
      </c>
      <c r="D3387" s="171">
        <v>2.4307992458343506</v>
      </c>
      <c r="E3387" s="182">
        <v>2.4307992458343506</v>
      </c>
    </row>
    <row r="3388" spans="1:5" ht="45">
      <c r="A3388" s="135" t="s">
        <v>6621</v>
      </c>
      <c r="B3388" s="145" t="s">
        <v>6622</v>
      </c>
      <c r="C3388" s="150" t="s">
        <v>6577</v>
      </c>
      <c r="D3388" s="178">
        <v>5.3889043629169464E-2</v>
      </c>
      <c r="E3388" s="189">
        <v>5.3889043629169464E-2</v>
      </c>
    </row>
    <row r="3389" spans="1:5" ht="45">
      <c r="A3389" s="135" t="s">
        <v>6623</v>
      </c>
      <c r="B3389" s="145" t="s">
        <v>6624</v>
      </c>
      <c r="C3389" s="150" t="s">
        <v>6580</v>
      </c>
      <c r="D3389" s="179">
        <v>2.2537726181326434E-5</v>
      </c>
      <c r="E3389" s="190">
        <v>2.2537726181326434E-5</v>
      </c>
    </row>
    <row r="3390" spans="1:5" ht="45">
      <c r="A3390" s="135" t="s">
        <v>6625</v>
      </c>
      <c r="B3390" s="145" t="s">
        <v>6626</v>
      </c>
      <c r="C3390" s="150" t="s">
        <v>50</v>
      </c>
      <c r="D3390" s="177">
        <v>169.84320068359375</v>
      </c>
      <c r="E3390" s="188">
        <v>169.84320068359375</v>
      </c>
    </row>
    <row r="3391" spans="1:5" ht="45">
      <c r="A3391" s="135" t="s">
        <v>6627</v>
      </c>
      <c r="B3391" s="145" t="s">
        <v>6628</v>
      </c>
      <c r="C3391" s="150" t="s">
        <v>42</v>
      </c>
      <c r="D3391" s="177">
        <v>265.10610961914062</v>
      </c>
      <c r="E3391" s="188">
        <v>265.10610961914062</v>
      </c>
    </row>
    <row r="3392" spans="1:5" ht="45">
      <c r="A3392" s="135" t="s">
        <v>6629</v>
      </c>
      <c r="B3392" s="145" t="s">
        <v>6630</v>
      </c>
      <c r="C3392" s="150" t="s">
        <v>20</v>
      </c>
      <c r="D3392" s="177">
        <v>828.05322265625</v>
      </c>
      <c r="E3392" s="188">
        <v>828.05322265625</v>
      </c>
    </row>
    <row r="3393" spans="1:5" ht="45">
      <c r="A3393" s="135" t="s">
        <v>6631</v>
      </c>
      <c r="B3393" s="145" t="s">
        <v>6632</v>
      </c>
      <c r="C3393" s="150" t="s">
        <v>373</v>
      </c>
      <c r="D3393" s="171">
        <v>2.899681568145752</v>
      </c>
      <c r="E3393" s="182">
        <v>2.899681568145752</v>
      </c>
    </row>
    <row r="3394" spans="1:5" ht="45">
      <c r="A3394" s="135" t="s">
        <v>6633</v>
      </c>
      <c r="B3394" s="145" t="s">
        <v>6634</v>
      </c>
      <c r="C3394" s="150" t="s">
        <v>368</v>
      </c>
      <c r="D3394" s="176">
        <v>1158.510986328125</v>
      </c>
      <c r="E3394" s="187">
        <v>1158.510986328125</v>
      </c>
    </row>
    <row r="3395" spans="1:5" ht="45">
      <c r="A3395" s="135" t="s">
        <v>6635</v>
      </c>
      <c r="B3395" s="145" t="s">
        <v>6636</v>
      </c>
      <c r="C3395" s="150" t="s">
        <v>368</v>
      </c>
      <c r="D3395" s="176">
        <v>-1388.9776611328125</v>
      </c>
      <c r="E3395" s="187">
        <v>-1388.9776611328125</v>
      </c>
    </row>
    <row r="3396" spans="1:5" ht="45">
      <c r="A3396" s="135" t="s">
        <v>6637</v>
      </c>
      <c r="B3396" s="145" t="s">
        <v>6638</v>
      </c>
      <c r="C3396" s="150"/>
      <c r="D3396" s="178">
        <v>-0.61861586570739746</v>
      </c>
      <c r="E3396" s="189">
        <v>-0.61861586570739746</v>
      </c>
    </row>
    <row r="3397" spans="1:5" ht="45">
      <c r="A3397" s="135" t="s">
        <v>6639</v>
      </c>
      <c r="B3397" s="145" t="s">
        <v>6640</v>
      </c>
      <c r="C3397" s="150" t="s">
        <v>4743</v>
      </c>
      <c r="D3397" s="177">
        <v>790.67431640625</v>
      </c>
      <c r="E3397" s="188">
        <v>790.67431640625</v>
      </c>
    </row>
    <row r="3398" spans="1:5" ht="45">
      <c r="A3398" s="135" t="s">
        <v>6641</v>
      </c>
      <c r="B3398" s="145" t="s">
        <v>6642</v>
      </c>
      <c r="C3398" s="150" t="s">
        <v>373</v>
      </c>
      <c r="D3398" s="171">
        <v>4.8567218780517578</v>
      </c>
      <c r="E3398" s="182">
        <v>4.8567218780517578</v>
      </c>
    </row>
    <row r="3399" spans="1:5" ht="45">
      <c r="A3399" s="135" t="s">
        <v>6643</v>
      </c>
      <c r="B3399" s="145" t="s">
        <v>6644</v>
      </c>
      <c r="C3399" s="150" t="s">
        <v>6577</v>
      </c>
      <c r="D3399" s="178">
        <v>0.61614269018173218</v>
      </c>
      <c r="E3399" s="189">
        <v>0.61614269018173218</v>
      </c>
    </row>
    <row r="3400" spans="1:5" ht="45">
      <c r="A3400" s="135" t="s">
        <v>6645</v>
      </c>
      <c r="B3400" s="145" t="s">
        <v>6646</v>
      </c>
      <c r="C3400" s="150" t="s">
        <v>6580</v>
      </c>
      <c r="D3400" s="181">
        <v>1.027679318212904E-4</v>
      </c>
      <c r="E3400" s="192">
        <v>1.027679318212904E-4</v>
      </c>
    </row>
    <row r="3401" spans="1:5" ht="30">
      <c r="A3401" s="135" t="s">
        <v>6647</v>
      </c>
      <c r="B3401" s="145" t="s">
        <v>6648</v>
      </c>
      <c r="C3401" s="150" t="s">
        <v>50</v>
      </c>
      <c r="D3401" s="172">
        <v>37.380001068115234</v>
      </c>
      <c r="E3401" s="183">
        <v>37.380001068115234</v>
      </c>
    </row>
    <row r="3402" spans="1:5" ht="30">
      <c r="A3402" s="135" t="s">
        <v>6649</v>
      </c>
      <c r="B3402" s="145" t="s">
        <v>6650</v>
      </c>
      <c r="C3402" s="150" t="s">
        <v>42</v>
      </c>
      <c r="D3402" s="177">
        <v>357.60928344726562</v>
      </c>
      <c r="E3402" s="188">
        <v>357.60928344726562</v>
      </c>
    </row>
    <row r="3403" spans="1:5" ht="30">
      <c r="A3403" s="135" t="s">
        <v>6651</v>
      </c>
      <c r="B3403" s="145" t="s">
        <v>6652</v>
      </c>
      <c r="C3403" s="150" t="s">
        <v>20</v>
      </c>
      <c r="D3403" s="177">
        <v>808.1939697265625</v>
      </c>
      <c r="E3403" s="188">
        <v>808.1939697265625</v>
      </c>
    </row>
    <row r="3404" spans="1:5" ht="30">
      <c r="A3404" s="135" t="s">
        <v>6653</v>
      </c>
      <c r="B3404" s="145" t="s">
        <v>6654</v>
      </c>
      <c r="C3404" s="150" t="s">
        <v>373</v>
      </c>
      <c r="D3404" s="171">
        <v>6.6526784896850586</v>
      </c>
      <c r="E3404" s="182">
        <v>6.6526784896850586</v>
      </c>
    </row>
    <row r="3405" spans="1:5" ht="30">
      <c r="A3405" s="135" t="s">
        <v>6655</v>
      </c>
      <c r="B3405" s="145" t="s">
        <v>6656</v>
      </c>
      <c r="C3405" s="150" t="s">
        <v>368</v>
      </c>
      <c r="D3405" s="173">
        <v>3117.995849609375</v>
      </c>
      <c r="E3405" s="184">
        <v>3117.995849609375</v>
      </c>
    </row>
    <row r="3406" spans="1:5" ht="30">
      <c r="A3406" s="135" t="s">
        <v>6657</v>
      </c>
      <c r="B3406" s="145" t="s">
        <v>6658</v>
      </c>
      <c r="C3406" s="150" t="s">
        <v>368</v>
      </c>
      <c r="D3406" s="177">
        <v>570.5072021484375</v>
      </c>
      <c r="E3406" s="188">
        <v>570.5072021484375</v>
      </c>
    </row>
    <row r="3407" spans="1:5" ht="30">
      <c r="A3407" s="135" t="s">
        <v>6659</v>
      </c>
      <c r="B3407" s="145" t="s">
        <v>6660</v>
      </c>
      <c r="C3407" s="150"/>
      <c r="D3407" s="171">
        <v>1.1822390556335449</v>
      </c>
      <c r="E3407" s="182">
        <v>1.1822390556335449</v>
      </c>
    </row>
    <row r="3408" spans="1:5" ht="30">
      <c r="A3408" s="135" t="s">
        <v>6661</v>
      </c>
      <c r="B3408" s="145" t="s">
        <v>6662</v>
      </c>
      <c r="C3408" s="150" t="s">
        <v>4743</v>
      </c>
      <c r="D3408" s="172">
        <v>13.757087707519531</v>
      </c>
      <c r="E3408" s="183">
        <v>13.757087707519531</v>
      </c>
    </row>
    <row r="3409" spans="1:5" ht="30">
      <c r="A3409" s="135" t="s">
        <v>6663</v>
      </c>
      <c r="B3409" s="145" t="s">
        <v>6664</v>
      </c>
      <c r="C3409" s="150" t="s">
        <v>373</v>
      </c>
      <c r="D3409" s="171">
        <v>2.4307992458343506</v>
      </c>
      <c r="E3409" s="182">
        <v>2.4307992458343506</v>
      </c>
    </row>
    <row r="3410" spans="1:5" ht="30">
      <c r="A3410" s="135" t="s">
        <v>6665</v>
      </c>
      <c r="B3410" s="145" t="s">
        <v>6666</v>
      </c>
      <c r="C3410" s="150" t="s">
        <v>6577</v>
      </c>
      <c r="D3410" s="178">
        <v>5.3889043629169464E-2</v>
      </c>
      <c r="E3410" s="189">
        <v>5.3889043629169464E-2</v>
      </c>
    </row>
    <row r="3411" spans="1:5" ht="30">
      <c r="A3411" s="135" t="s">
        <v>6667</v>
      </c>
      <c r="B3411" s="145" t="s">
        <v>6668</v>
      </c>
      <c r="C3411" s="150" t="s">
        <v>6580</v>
      </c>
      <c r="D3411" s="179">
        <v>2.2537726181326434E-5</v>
      </c>
      <c r="E3411" s="190">
        <v>2.2537726181326434E-5</v>
      </c>
    </row>
    <row r="3412" spans="1:5" ht="75">
      <c r="A3412" s="135" t="s">
        <v>6669</v>
      </c>
      <c r="B3412" s="145" t="s">
        <v>6670</v>
      </c>
      <c r="C3412" s="150" t="s">
        <v>50</v>
      </c>
      <c r="D3412" s="177">
        <v>168.16159057617187</v>
      </c>
      <c r="E3412" s="188">
        <v>168.16159057617187</v>
      </c>
    </row>
    <row r="3413" spans="1:5" ht="75">
      <c r="A3413" s="135" t="s">
        <v>6671</v>
      </c>
      <c r="B3413" s="145" t="s">
        <v>6672</v>
      </c>
      <c r="C3413" s="150" t="s">
        <v>42</v>
      </c>
      <c r="D3413" s="177">
        <v>351.40438842773437</v>
      </c>
      <c r="E3413" s="188">
        <v>351.40438842773437</v>
      </c>
    </row>
    <row r="3414" spans="1:5" ht="75">
      <c r="A3414" s="135" t="s">
        <v>6673</v>
      </c>
      <c r="B3414" s="145" t="s">
        <v>6674</v>
      </c>
      <c r="C3414" s="150" t="s">
        <v>20</v>
      </c>
      <c r="D3414" s="177">
        <v>825.1651611328125</v>
      </c>
      <c r="E3414" s="188">
        <v>825.1651611328125</v>
      </c>
    </row>
    <row r="3415" spans="1:5" ht="60">
      <c r="A3415" s="135" t="s">
        <v>6675</v>
      </c>
      <c r="B3415" s="145" t="s">
        <v>6676</v>
      </c>
      <c r="C3415" s="150" t="s">
        <v>373</v>
      </c>
      <c r="D3415" s="171">
        <v>5.1916275024414062</v>
      </c>
      <c r="E3415" s="182">
        <v>5.1916275024414062</v>
      </c>
    </row>
    <row r="3416" spans="1:5" ht="75">
      <c r="A3416" s="135" t="s">
        <v>6677</v>
      </c>
      <c r="B3416" s="145" t="s">
        <v>6678</v>
      </c>
      <c r="C3416" s="150" t="s">
        <v>368</v>
      </c>
      <c r="D3416" s="176">
        <v>2554.04931640625</v>
      </c>
      <c r="E3416" s="187">
        <v>2554.04931640625</v>
      </c>
    </row>
    <row r="3417" spans="1:5" ht="75">
      <c r="A3417" s="135" t="s">
        <v>6679</v>
      </c>
      <c r="B3417" s="145" t="s">
        <v>6680</v>
      </c>
      <c r="C3417" s="150" t="s">
        <v>368</v>
      </c>
      <c r="D3417" s="171">
        <v>6.5608415603637695</v>
      </c>
      <c r="E3417" s="182">
        <v>6.5608415603637695</v>
      </c>
    </row>
    <row r="3418" spans="1:5" ht="75">
      <c r="A3418" s="135" t="s">
        <v>6681</v>
      </c>
      <c r="B3418" s="145" t="s">
        <v>6682</v>
      </c>
      <c r="C3418" s="150"/>
      <c r="D3418" s="171">
        <v>1</v>
      </c>
      <c r="E3418" s="182">
        <v>1</v>
      </c>
    </row>
    <row r="3419" spans="1:5" ht="60">
      <c r="A3419" s="135" t="s">
        <v>6683</v>
      </c>
      <c r="B3419" s="145" t="s">
        <v>6684</v>
      </c>
      <c r="C3419" s="150" t="s">
        <v>4743</v>
      </c>
      <c r="D3419" s="177">
        <v>117.10932922363281</v>
      </c>
      <c r="E3419" s="188">
        <v>117.10932922363281</v>
      </c>
    </row>
    <row r="3420" spans="1:5" ht="75">
      <c r="A3420" s="135" t="s">
        <v>6685</v>
      </c>
      <c r="B3420" s="145" t="s">
        <v>6686</v>
      </c>
      <c r="C3420" s="150" t="s">
        <v>373</v>
      </c>
      <c r="D3420" s="172">
        <v>17.342937469482422</v>
      </c>
      <c r="E3420" s="183">
        <v>17.342937469482422</v>
      </c>
    </row>
    <row r="3421" spans="1:5" ht="75">
      <c r="A3421" s="135" t="s">
        <v>6687</v>
      </c>
      <c r="B3421" s="145" t="s">
        <v>6688</v>
      </c>
      <c r="C3421" s="150" t="s">
        <v>6577</v>
      </c>
      <c r="D3421" s="178">
        <v>0.13882866501808167</v>
      </c>
      <c r="E3421" s="189">
        <v>0.13882866501808167</v>
      </c>
    </row>
    <row r="3422" spans="1:5" ht="75">
      <c r="A3422" s="135" t="s">
        <v>6689</v>
      </c>
      <c r="B3422" s="145" t="s">
        <v>6690</v>
      </c>
      <c r="C3422" s="150" t="s">
        <v>6580</v>
      </c>
      <c r="D3422" s="179">
        <v>2.394658986304421E-5</v>
      </c>
      <c r="E3422" s="190">
        <v>2.394658986304421E-5</v>
      </c>
    </row>
    <row r="3423" spans="1:5" ht="60">
      <c r="A3423" s="135" t="s">
        <v>6691</v>
      </c>
      <c r="B3423" s="145" t="s">
        <v>6692</v>
      </c>
      <c r="C3423" s="150" t="s">
        <v>50</v>
      </c>
      <c r="D3423" s="177">
        <v>166.49664306640625</v>
      </c>
      <c r="E3423" s="188">
        <v>166.49664306640625</v>
      </c>
    </row>
    <row r="3424" spans="1:5" ht="60">
      <c r="A3424" s="135" t="s">
        <v>6693</v>
      </c>
      <c r="B3424" s="145" t="s">
        <v>6694</v>
      </c>
      <c r="C3424" s="150" t="s">
        <v>42</v>
      </c>
      <c r="D3424" s="177">
        <v>404.00732421875</v>
      </c>
      <c r="E3424" s="188">
        <v>404.00732421875</v>
      </c>
    </row>
    <row r="3425" spans="1:5" ht="60">
      <c r="A3425" s="135" t="s">
        <v>6695</v>
      </c>
      <c r="B3425" s="145" t="s">
        <v>6696</v>
      </c>
      <c r="C3425" s="150" t="s">
        <v>20</v>
      </c>
      <c r="D3425" s="177">
        <v>825.1651611328125</v>
      </c>
      <c r="E3425" s="188">
        <v>825.1651611328125</v>
      </c>
    </row>
    <row r="3426" spans="1:5" ht="60">
      <c r="A3426" s="135" t="s">
        <v>6697</v>
      </c>
      <c r="B3426" s="145" t="s">
        <v>6698</v>
      </c>
      <c r="C3426" s="150" t="s">
        <v>373</v>
      </c>
      <c r="D3426" s="171">
        <v>5.8034543991088867</v>
      </c>
      <c r="E3426" s="182">
        <v>5.8034543991088867</v>
      </c>
    </row>
    <row r="3427" spans="1:5" ht="60">
      <c r="A3427" s="135" t="s">
        <v>6699</v>
      </c>
      <c r="B3427" s="145" t="s">
        <v>6700</v>
      </c>
      <c r="C3427" s="150" t="s">
        <v>368</v>
      </c>
      <c r="D3427" s="176">
        <v>2946.89111328125</v>
      </c>
      <c r="E3427" s="187">
        <v>2946.89111328125</v>
      </c>
    </row>
    <row r="3428" spans="1:5" ht="60">
      <c r="A3428" s="135" t="s">
        <v>6701</v>
      </c>
      <c r="B3428" s="145" t="s">
        <v>6702</v>
      </c>
      <c r="C3428" s="150" t="s">
        <v>368</v>
      </c>
      <c r="D3428" s="177">
        <v>399.402587890625</v>
      </c>
      <c r="E3428" s="188">
        <v>399.402587890625</v>
      </c>
    </row>
    <row r="3429" spans="1:5" ht="60">
      <c r="A3429" s="135" t="s">
        <v>6703</v>
      </c>
      <c r="B3429" s="145" t="s">
        <v>6704</v>
      </c>
      <c r="C3429" s="150"/>
      <c r="D3429" s="171">
        <v>1.438079833984375</v>
      </c>
      <c r="E3429" s="182">
        <v>1.438079833984375</v>
      </c>
    </row>
    <row r="3430" spans="1:5" ht="60">
      <c r="A3430" s="135" t="s">
        <v>6705</v>
      </c>
      <c r="B3430" s="145" t="s">
        <v>6706</v>
      </c>
      <c r="C3430" s="150" t="s">
        <v>4743</v>
      </c>
      <c r="D3430" s="172">
        <v>72.929725646972656</v>
      </c>
      <c r="E3430" s="183">
        <v>72.929725646972656</v>
      </c>
    </row>
    <row r="3431" spans="1:5" ht="60">
      <c r="A3431" s="135" t="s">
        <v>6707</v>
      </c>
      <c r="B3431" s="145" t="s">
        <v>6708</v>
      </c>
      <c r="C3431" s="150" t="s">
        <v>373</v>
      </c>
      <c r="D3431" s="171">
        <v>4.5442771911621094</v>
      </c>
      <c r="E3431" s="182">
        <v>4.5442771911621094</v>
      </c>
    </row>
    <row r="3432" spans="1:5" ht="60">
      <c r="A3432" s="135" t="s">
        <v>6709</v>
      </c>
      <c r="B3432" s="145" t="s">
        <v>6710</v>
      </c>
      <c r="C3432" s="150" t="s">
        <v>6577</v>
      </c>
      <c r="D3432" s="178">
        <v>8.5178114473819733E-2</v>
      </c>
      <c r="E3432" s="189">
        <v>8.5178114473819733E-2</v>
      </c>
    </row>
    <row r="3433" spans="1:5" ht="60">
      <c r="A3433" s="135" t="s">
        <v>6711</v>
      </c>
      <c r="B3433" s="145" t="s">
        <v>6712</v>
      </c>
      <c r="C3433" s="150" t="s">
        <v>6580</v>
      </c>
      <c r="D3433" s="179">
        <v>2.533549559302628E-5</v>
      </c>
      <c r="E3433" s="190">
        <v>2.533549559302628E-5</v>
      </c>
    </row>
    <row r="3434" spans="1:5" ht="30">
      <c r="A3434" s="135" t="s">
        <v>6713</v>
      </c>
      <c r="B3434" s="145" t="s">
        <v>6714</v>
      </c>
      <c r="C3434" s="150" t="s">
        <v>50</v>
      </c>
      <c r="D3434" s="172">
        <v>18.190000534057617</v>
      </c>
      <c r="E3434" s="183">
        <v>18.190000534057617</v>
      </c>
    </row>
    <row r="3435" spans="1:5" ht="30">
      <c r="A3435" s="135" t="s">
        <v>6715</v>
      </c>
      <c r="B3435" s="145" t="s">
        <v>6716</v>
      </c>
      <c r="C3435" s="150" t="s">
        <v>42</v>
      </c>
      <c r="D3435" s="177">
        <v>459.16085815429687</v>
      </c>
      <c r="E3435" s="188">
        <v>459.16085815429687</v>
      </c>
    </row>
    <row r="3436" spans="1:5" ht="30">
      <c r="A3436" s="135" t="s">
        <v>6717</v>
      </c>
      <c r="B3436" s="145" t="s">
        <v>6718</v>
      </c>
      <c r="C3436" s="150" t="s">
        <v>20</v>
      </c>
      <c r="D3436" s="177">
        <v>897.3087158203125</v>
      </c>
      <c r="E3436" s="188">
        <v>897.3087158203125</v>
      </c>
    </row>
    <row r="3437" spans="1:5" ht="30">
      <c r="A3437" s="135" t="s">
        <v>6719</v>
      </c>
      <c r="B3437" s="145" t="s">
        <v>6720</v>
      </c>
      <c r="C3437" s="150" t="s">
        <v>373</v>
      </c>
      <c r="D3437" s="171">
        <v>7.3601369857788086</v>
      </c>
      <c r="E3437" s="182">
        <v>7.3601369857788086</v>
      </c>
    </row>
    <row r="3438" spans="1:5" ht="30">
      <c r="A3438" s="135" t="s">
        <v>6721</v>
      </c>
      <c r="B3438" s="145" t="s">
        <v>6722</v>
      </c>
      <c r="C3438" s="150" t="s">
        <v>368</v>
      </c>
      <c r="D3438" s="173">
        <v>3380.5</v>
      </c>
      <c r="E3438" s="184">
        <v>3380.5</v>
      </c>
    </row>
    <row r="3439" spans="1:5" ht="30">
      <c r="A3439" s="135" t="s">
        <v>6723</v>
      </c>
      <c r="B3439" s="145" t="s">
        <v>6724</v>
      </c>
      <c r="C3439" s="150" t="s">
        <v>368</v>
      </c>
      <c r="D3439" s="177">
        <v>833.0113525390625</v>
      </c>
      <c r="E3439" s="188">
        <v>833.0113525390625</v>
      </c>
    </row>
    <row r="3440" spans="1:5" ht="30">
      <c r="A3440" s="135" t="s">
        <v>6725</v>
      </c>
      <c r="B3440" s="145" t="s">
        <v>6726</v>
      </c>
      <c r="C3440" s="150"/>
      <c r="D3440" s="171">
        <v>1.3060119152069092</v>
      </c>
      <c r="E3440" s="182">
        <v>1.3060119152069092</v>
      </c>
    </row>
    <row r="3441" spans="1:5" ht="30">
      <c r="A3441" s="135" t="s">
        <v>6727</v>
      </c>
      <c r="B3441" s="145" t="s">
        <v>6728</v>
      </c>
      <c r="C3441" s="150" t="s">
        <v>4743</v>
      </c>
      <c r="D3441" s="171">
        <v>5.4768505096435547</v>
      </c>
      <c r="E3441" s="182">
        <v>5.4768505096435547</v>
      </c>
    </row>
    <row r="3442" spans="1:5" ht="30">
      <c r="A3442" s="135" t="s">
        <v>6729</v>
      </c>
      <c r="B3442" s="145" t="s">
        <v>6730</v>
      </c>
      <c r="C3442" s="150" t="s">
        <v>373</v>
      </c>
      <c r="D3442" s="171">
        <v>2.1765236854553223</v>
      </c>
      <c r="E3442" s="182">
        <v>2.1765236854553223</v>
      </c>
    </row>
    <row r="3443" spans="1:5" ht="45">
      <c r="A3443" s="135" t="s">
        <v>6731</v>
      </c>
      <c r="B3443" s="145" t="s">
        <v>6732</v>
      </c>
      <c r="C3443" s="150" t="s">
        <v>6577</v>
      </c>
      <c r="D3443" s="178">
        <v>6.3146747648715973E-2</v>
      </c>
      <c r="E3443" s="189">
        <v>6.3146747648715973E-2</v>
      </c>
    </row>
    <row r="3444" spans="1:5" ht="45">
      <c r="A3444" s="135" t="s">
        <v>6733</v>
      </c>
      <c r="B3444" s="145" t="s">
        <v>6734</v>
      </c>
      <c r="C3444" s="150" t="s">
        <v>6580</v>
      </c>
      <c r="D3444" s="179">
        <v>2.6906967832474038E-5</v>
      </c>
      <c r="E3444" s="190">
        <v>2.6906967832474038E-5</v>
      </c>
    </row>
    <row r="3445" spans="1:5" ht="30">
      <c r="A3445" s="135" t="s">
        <v>6735</v>
      </c>
      <c r="B3445" s="145" t="s">
        <v>6736</v>
      </c>
      <c r="C3445" s="150" t="s">
        <v>50</v>
      </c>
      <c r="D3445" s="172">
        <v>18.190000534057617</v>
      </c>
      <c r="E3445" s="183">
        <v>18.190000534057617</v>
      </c>
    </row>
    <row r="3446" spans="1:5" ht="45">
      <c r="A3446" s="135" t="s">
        <v>6737</v>
      </c>
      <c r="B3446" s="145" t="s">
        <v>6738</v>
      </c>
      <c r="C3446" s="150" t="s">
        <v>42</v>
      </c>
      <c r="D3446" s="177">
        <v>459.16085815429687</v>
      </c>
      <c r="E3446" s="188">
        <v>459.16085815429687</v>
      </c>
    </row>
    <row r="3447" spans="1:5" ht="45">
      <c r="A3447" s="135" t="s">
        <v>6739</v>
      </c>
      <c r="B3447" s="145" t="s">
        <v>6740</v>
      </c>
      <c r="C3447" s="150" t="s">
        <v>20</v>
      </c>
      <c r="D3447" s="177">
        <v>851.29461669921875</v>
      </c>
      <c r="E3447" s="188">
        <v>851.29461669921875</v>
      </c>
    </row>
    <row r="3448" spans="1:5" ht="30">
      <c r="A3448" s="135" t="s">
        <v>6741</v>
      </c>
      <c r="B3448" s="145" t="s">
        <v>6742</v>
      </c>
      <c r="C3448" s="150" t="s">
        <v>373</v>
      </c>
      <c r="D3448" s="171">
        <v>7.3601369857788086</v>
      </c>
      <c r="E3448" s="182">
        <v>7.3601369857788086</v>
      </c>
    </row>
    <row r="3449" spans="1:5" ht="30">
      <c r="A3449" s="135" t="s">
        <v>6743</v>
      </c>
      <c r="B3449" s="145" t="s">
        <v>6744</v>
      </c>
      <c r="C3449" s="150" t="s">
        <v>368</v>
      </c>
      <c r="D3449" s="173">
        <v>3380.5</v>
      </c>
      <c r="E3449" s="184">
        <v>3380.5</v>
      </c>
    </row>
    <row r="3450" spans="1:5" ht="45">
      <c r="A3450" s="135" t="s">
        <v>6745</v>
      </c>
      <c r="B3450" s="145" t="s">
        <v>6746</v>
      </c>
      <c r="C3450" s="150" t="s">
        <v>368</v>
      </c>
      <c r="D3450" s="177">
        <v>833.0113525390625</v>
      </c>
      <c r="E3450" s="188">
        <v>833.0113525390625</v>
      </c>
    </row>
    <row r="3451" spans="1:5" ht="45">
      <c r="A3451" s="135" t="s">
        <v>6747</v>
      </c>
      <c r="B3451" s="145" t="s">
        <v>6748</v>
      </c>
      <c r="C3451" s="150"/>
      <c r="D3451" s="171">
        <v>1.3060119152069092</v>
      </c>
      <c r="E3451" s="182">
        <v>1.3060119152069092</v>
      </c>
    </row>
    <row r="3452" spans="1:5" ht="30">
      <c r="A3452" s="135" t="s">
        <v>6749</v>
      </c>
      <c r="B3452" s="145" t="s">
        <v>6750</v>
      </c>
      <c r="C3452" s="150" t="s">
        <v>4743</v>
      </c>
      <c r="D3452" s="171">
        <v>5.4768505096435547</v>
      </c>
      <c r="E3452" s="182">
        <v>5.4768505096435547</v>
      </c>
    </row>
    <row r="3453" spans="1:5" ht="45">
      <c r="A3453" s="135" t="s">
        <v>6751</v>
      </c>
      <c r="B3453" s="145" t="s">
        <v>6752</v>
      </c>
      <c r="C3453" s="150" t="s">
        <v>373</v>
      </c>
      <c r="D3453" s="171">
        <v>2.1765236854553223</v>
      </c>
      <c r="E3453" s="182">
        <v>2.1765236854553223</v>
      </c>
    </row>
    <row r="3454" spans="1:5" ht="45">
      <c r="A3454" s="135" t="s">
        <v>6753</v>
      </c>
      <c r="B3454" s="145" t="s">
        <v>6754</v>
      </c>
      <c r="C3454" s="150" t="s">
        <v>6577</v>
      </c>
      <c r="D3454" s="178">
        <v>6.3146747648715973E-2</v>
      </c>
      <c r="E3454" s="189">
        <v>6.3146747648715973E-2</v>
      </c>
    </row>
    <row r="3455" spans="1:5" ht="45">
      <c r="A3455" s="135" t="s">
        <v>6755</v>
      </c>
      <c r="B3455" s="145" t="s">
        <v>6756</v>
      </c>
      <c r="C3455" s="150" t="s">
        <v>6580</v>
      </c>
      <c r="D3455" s="179">
        <v>2.6906967832474038E-5</v>
      </c>
      <c r="E3455" s="190">
        <v>2.6906967832474038E-5</v>
      </c>
    </row>
    <row r="3456" spans="1:5" ht="30">
      <c r="A3456" s="135" t="s">
        <v>6757</v>
      </c>
      <c r="B3456" s="145" t="s">
        <v>6758</v>
      </c>
      <c r="C3456" s="150" t="s">
        <v>50</v>
      </c>
      <c r="D3456" s="171">
        <v>7.070000171661377</v>
      </c>
      <c r="E3456" s="182">
        <v>7.070000171661377</v>
      </c>
    </row>
    <row r="3457" spans="1:5" ht="30">
      <c r="A3457" s="135" t="s">
        <v>6759</v>
      </c>
      <c r="B3457" s="145" t="s">
        <v>6760</v>
      </c>
      <c r="C3457" s="150" t="s">
        <v>42</v>
      </c>
      <c r="D3457" s="177">
        <v>351.43490600585937</v>
      </c>
      <c r="E3457" s="188">
        <v>351.43490600585937</v>
      </c>
    </row>
    <row r="3458" spans="1:5" ht="30">
      <c r="A3458" s="135" t="s">
        <v>6761</v>
      </c>
      <c r="B3458" s="145" t="s">
        <v>6762</v>
      </c>
      <c r="C3458" s="150" t="s">
        <v>20</v>
      </c>
      <c r="D3458" s="177">
        <v>850.09515380859375</v>
      </c>
      <c r="E3458" s="188">
        <v>850.09515380859375</v>
      </c>
    </row>
    <row r="3459" spans="1:5" ht="30">
      <c r="A3459" s="135" t="s">
        <v>6763</v>
      </c>
      <c r="B3459" s="145" t="s">
        <v>6764</v>
      </c>
      <c r="C3459" s="150" t="s">
        <v>373</v>
      </c>
      <c r="D3459" s="171">
        <v>7.4746065139770508</v>
      </c>
      <c r="E3459" s="182">
        <v>7.4746065139770508</v>
      </c>
    </row>
    <row r="3460" spans="1:5" ht="30">
      <c r="A3460" s="135" t="s">
        <v>6765</v>
      </c>
      <c r="B3460" s="145" t="s">
        <v>6766</v>
      </c>
      <c r="C3460" s="150" t="s">
        <v>368</v>
      </c>
      <c r="D3460" s="173">
        <v>3166.999267578125</v>
      </c>
      <c r="E3460" s="184">
        <v>3166.999267578125</v>
      </c>
    </row>
    <row r="3461" spans="1:5" ht="30">
      <c r="A3461" s="135" t="s">
        <v>6767</v>
      </c>
      <c r="B3461" s="145" t="s">
        <v>6768</v>
      </c>
      <c r="C3461" s="150" t="s">
        <v>368</v>
      </c>
      <c r="D3461" s="177">
        <v>619.5107421875</v>
      </c>
      <c r="E3461" s="188">
        <v>619.5107421875</v>
      </c>
    </row>
    <row r="3462" spans="1:5" ht="30">
      <c r="A3462" s="135" t="s">
        <v>6769</v>
      </c>
      <c r="B3462" s="145" t="s">
        <v>6770</v>
      </c>
      <c r="C3462" s="150"/>
      <c r="D3462" s="171">
        <v>1.1956285238265991</v>
      </c>
      <c r="E3462" s="182">
        <v>1.1956285238265991</v>
      </c>
    </row>
    <row r="3463" spans="1:5" ht="30">
      <c r="A3463" s="135" t="s">
        <v>6771</v>
      </c>
      <c r="B3463" s="145" t="s">
        <v>6772</v>
      </c>
      <c r="C3463" s="150" t="s">
        <v>4743</v>
      </c>
      <c r="D3463" s="171">
        <v>2.4834632873535156</v>
      </c>
      <c r="E3463" s="182">
        <v>2.4834632873535156</v>
      </c>
    </row>
    <row r="3464" spans="1:5" ht="30">
      <c r="A3464" s="135" t="s">
        <v>6773</v>
      </c>
      <c r="B3464" s="145" t="s">
        <v>6774</v>
      </c>
      <c r="C3464" s="150" t="s">
        <v>373</v>
      </c>
      <c r="D3464" s="171">
        <v>2.0900073051452637</v>
      </c>
      <c r="E3464" s="182">
        <v>2.0900073051452637</v>
      </c>
    </row>
    <row r="3465" spans="1:5" ht="45">
      <c r="A3465" s="135" t="s">
        <v>6775</v>
      </c>
      <c r="B3465" s="145" t="s">
        <v>6776</v>
      </c>
      <c r="C3465" s="150" t="s">
        <v>6577</v>
      </c>
      <c r="D3465" s="178">
        <v>4.9718651920557022E-2</v>
      </c>
      <c r="E3465" s="189">
        <v>4.9718651920557022E-2</v>
      </c>
    </row>
    <row r="3466" spans="1:5" ht="45">
      <c r="A3466" s="135" t="s">
        <v>6777</v>
      </c>
      <c r="B3466" s="145" t="s">
        <v>6778</v>
      </c>
      <c r="C3466" s="150" t="s">
        <v>6580</v>
      </c>
      <c r="D3466" s="179">
        <v>2.2402959075407125E-5</v>
      </c>
      <c r="E3466" s="190">
        <v>2.2402959075407125E-5</v>
      </c>
    </row>
    <row r="3467" spans="1:5" ht="60">
      <c r="A3467" s="135" t="s">
        <v>6779</v>
      </c>
      <c r="B3467" s="145" t="s">
        <v>6780</v>
      </c>
      <c r="C3467" s="150" t="s">
        <v>50</v>
      </c>
      <c r="D3467" s="177">
        <v>164.84814453125</v>
      </c>
      <c r="E3467" s="188">
        <v>164.84814453125</v>
      </c>
    </row>
    <row r="3468" spans="1:5" ht="60">
      <c r="A3468" s="135" t="s">
        <v>6781</v>
      </c>
      <c r="B3468" s="145" t="s">
        <v>6782</v>
      </c>
      <c r="C3468" s="150" t="s">
        <v>42</v>
      </c>
      <c r="D3468" s="177">
        <v>409.99996948242187</v>
      </c>
      <c r="E3468" s="188">
        <v>409.99996948242187</v>
      </c>
    </row>
    <row r="3469" spans="1:5" ht="60">
      <c r="A3469" s="135" t="s">
        <v>6783</v>
      </c>
      <c r="B3469" s="145" t="s">
        <v>6784</v>
      </c>
      <c r="C3469" s="150" t="s">
        <v>20</v>
      </c>
      <c r="D3469" s="177">
        <v>825.1651611328125</v>
      </c>
      <c r="E3469" s="188">
        <v>825.1651611328125</v>
      </c>
    </row>
    <row r="3470" spans="1:5" ht="60">
      <c r="A3470" s="135" t="s">
        <v>6785</v>
      </c>
      <c r="B3470" s="145" t="s">
        <v>6786</v>
      </c>
      <c r="C3470" s="150" t="s">
        <v>373</v>
      </c>
      <c r="D3470" s="171">
        <v>5.8524188995361328</v>
      </c>
      <c r="E3470" s="182">
        <v>5.8524188995361328</v>
      </c>
    </row>
    <row r="3471" spans="1:5" ht="60">
      <c r="A3471" s="135" t="s">
        <v>6787</v>
      </c>
      <c r="B3471" s="145" t="s">
        <v>6788</v>
      </c>
      <c r="C3471" s="150" t="s">
        <v>368</v>
      </c>
      <c r="D3471" s="176">
        <v>2977.919677734375</v>
      </c>
      <c r="E3471" s="187">
        <v>2977.919677734375</v>
      </c>
    </row>
    <row r="3472" spans="1:5" ht="60">
      <c r="A3472" s="135" t="s">
        <v>6789</v>
      </c>
      <c r="B3472" s="145" t="s">
        <v>6790</v>
      </c>
      <c r="C3472" s="150" t="s">
        <v>368</v>
      </c>
      <c r="D3472" s="177">
        <v>430.43112182617187</v>
      </c>
      <c r="E3472" s="188">
        <v>430.43112182617187</v>
      </c>
    </row>
    <row r="3473" spans="1:5" ht="60">
      <c r="A3473" s="135" t="s">
        <v>6791</v>
      </c>
      <c r="B3473" s="145" t="s">
        <v>6792</v>
      </c>
      <c r="C3473" s="150"/>
      <c r="D3473" s="171">
        <v>1.460767388343811</v>
      </c>
      <c r="E3473" s="182">
        <v>1.460767388343811</v>
      </c>
    </row>
    <row r="3474" spans="1:5" ht="60">
      <c r="A3474" s="135" t="s">
        <v>6793</v>
      </c>
      <c r="B3474" s="145" t="s">
        <v>6794</v>
      </c>
      <c r="C3474" s="150" t="s">
        <v>4743</v>
      </c>
      <c r="D3474" s="172">
        <v>70.027313232421875</v>
      </c>
      <c r="E3474" s="183">
        <v>70.027313232421875</v>
      </c>
    </row>
    <row r="3475" spans="1:5" ht="60">
      <c r="A3475" s="135" t="s">
        <v>6795</v>
      </c>
      <c r="B3475" s="145" t="s">
        <v>6796</v>
      </c>
      <c r="C3475" s="150" t="s">
        <v>373</v>
      </c>
      <c r="D3475" s="171">
        <v>4.2659745216369629</v>
      </c>
      <c r="E3475" s="182">
        <v>4.2659745216369629</v>
      </c>
    </row>
    <row r="3476" spans="1:5" ht="60">
      <c r="A3476" s="135" t="s">
        <v>6797</v>
      </c>
      <c r="B3476" s="145" t="s">
        <v>6798</v>
      </c>
      <c r="C3476" s="150" t="s">
        <v>6577</v>
      </c>
      <c r="D3476" s="178">
        <v>8.3602629601955414E-2</v>
      </c>
      <c r="E3476" s="189">
        <v>8.3602629601955414E-2</v>
      </c>
    </row>
    <row r="3477" spans="1:5" ht="60">
      <c r="A3477" s="135" t="s">
        <v>6799</v>
      </c>
      <c r="B3477" s="145" t="s">
        <v>6800</v>
      </c>
      <c r="C3477" s="150" t="s">
        <v>6580</v>
      </c>
      <c r="D3477" s="179">
        <v>2.5560068024788052E-5</v>
      </c>
      <c r="E3477" s="190">
        <v>2.5560068024788052E-5</v>
      </c>
    </row>
    <row r="3478" spans="1:5" ht="45">
      <c r="A3478" s="135" t="s">
        <v>6801</v>
      </c>
      <c r="B3478" s="145" t="s">
        <v>6802</v>
      </c>
      <c r="C3478" s="150" t="s">
        <v>50</v>
      </c>
      <c r="D3478" s="171">
        <v>7</v>
      </c>
      <c r="E3478" s="182">
        <v>7</v>
      </c>
    </row>
    <row r="3479" spans="1:5" ht="45">
      <c r="A3479" s="135" t="s">
        <v>6803</v>
      </c>
      <c r="B3479" s="145" t="s">
        <v>6804</v>
      </c>
      <c r="C3479" s="150" t="s">
        <v>42</v>
      </c>
      <c r="D3479" s="177">
        <v>351.36932373046875</v>
      </c>
      <c r="E3479" s="188">
        <v>351.36932373046875</v>
      </c>
    </row>
    <row r="3480" spans="1:5" ht="45">
      <c r="A3480" s="135" t="s">
        <v>6805</v>
      </c>
      <c r="B3480" s="145" t="s">
        <v>6806</v>
      </c>
      <c r="C3480" s="150" t="s">
        <v>20</v>
      </c>
      <c r="D3480" s="177">
        <v>795.2930908203125</v>
      </c>
      <c r="E3480" s="188">
        <v>795.2930908203125</v>
      </c>
    </row>
    <row r="3481" spans="1:5" ht="45">
      <c r="A3481" s="135" t="s">
        <v>6807</v>
      </c>
      <c r="B3481" s="145" t="s">
        <v>6808</v>
      </c>
      <c r="C3481" s="150" t="s">
        <v>373</v>
      </c>
      <c r="D3481" s="171">
        <v>7.4791426658630371</v>
      </c>
      <c r="E3481" s="182">
        <v>7.4791426658630371</v>
      </c>
    </row>
    <row r="3482" spans="1:5" ht="45">
      <c r="A3482" s="135" t="s">
        <v>6809</v>
      </c>
      <c r="B3482" s="145" t="s">
        <v>6810</v>
      </c>
      <c r="C3482" s="150" t="s">
        <v>368</v>
      </c>
      <c r="D3482" s="173">
        <v>3166.999267578125</v>
      </c>
      <c r="E3482" s="184">
        <v>3166.999267578125</v>
      </c>
    </row>
    <row r="3483" spans="1:5" ht="45">
      <c r="A3483" s="135" t="s">
        <v>6811</v>
      </c>
      <c r="B3483" s="145" t="s">
        <v>6812</v>
      </c>
      <c r="C3483" s="150" t="s">
        <v>368</v>
      </c>
      <c r="D3483" s="177">
        <v>619.5107421875</v>
      </c>
      <c r="E3483" s="188">
        <v>619.5107421875</v>
      </c>
    </row>
    <row r="3484" spans="1:5" ht="45">
      <c r="A3484" s="135" t="s">
        <v>6813</v>
      </c>
      <c r="B3484" s="145" t="s">
        <v>6814</v>
      </c>
      <c r="C3484" s="150"/>
      <c r="D3484" s="171">
        <v>1.1957054138183594</v>
      </c>
      <c r="E3484" s="182">
        <v>1.1957054138183594</v>
      </c>
    </row>
    <row r="3485" spans="1:5" ht="45">
      <c r="A3485" s="135" t="s">
        <v>6815</v>
      </c>
      <c r="B3485" s="145" t="s">
        <v>6816</v>
      </c>
      <c r="C3485" s="150" t="s">
        <v>4743</v>
      </c>
      <c r="D3485" s="171">
        <v>2.4588363170623779</v>
      </c>
      <c r="E3485" s="182">
        <v>2.4588363170623779</v>
      </c>
    </row>
    <row r="3486" spans="1:5" ht="45">
      <c r="A3486" s="135" t="s">
        <v>6817</v>
      </c>
      <c r="B3486" s="145" t="s">
        <v>6818</v>
      </c>
      <c r="C3486" s="150" t="s">
        <v>373</v>
      </c>
      <c r="D3486" s="171">
        <v>2.0893642902374268</v>
      </c>
      <c r="E3486" s="182">
        <v>2.0893642902374268</v>
      </c>
    </row>
    <row r="3487" spans="1:5" ht="45">
      <c r="A3487" s="135" t="s">
        <v>6819</v>
      </c>
      <c r="B3487" s="145" t="s">
        <v>6820</v>
      </c>
      <c r="C3487" s="150" t="s">
        <v>6577</v>
      </c>
      <c r="D3487" s="178">
        <v>4.9704819917678833E-2</v>
      </c>
      <c r="E3487" s="189">
        <v>4.9704819917678833E-2</v>
      </c>
    </row>
    <row r="3488" spans="1:5" ht="45">
      <c r="A3488" s="135" t="s">
        <v>6821</v>
      </c>
      <c r="B3488" s="145" t="s">
        <v>6822</v>
      </c>
      <c r="C3488" s="150" t="s">
        <v>6580</v>
      </c>
      <c r="D3488" s="179">
        <v>2.2400588932214305E-5</v>
      </c>
      <c r="E3488" s="190">
        <v>2.2400588932214305E-5</v>
      </c>
    </row>
    <row r="3489" spans="1:5" ht="30">
      <c r="A3489" s="135" t="s">
        <v>6823</v>
      </c>
      <c r="B3489" s="145" t="s">
        <v>6824</v>
      </c>
      <c r="C3489" s="150" t="s">
        <v>50</v>
      </c>
      <c r="D3489" s="171">
        <v>5.2399997711181641</v>
      </c>
      <c r="E3489" s="182">
        <v>5.2399997711181641</v>
      </c>
    </row>
    <row r="3490" spans="1:5" ht="45">
      <c r="A3490" s="135" t="s">
        <v>6825</v>
      </c>
      <c r="B3490" s="145" t="s">
        <v>6826</v>
      </c>
      <c r="C3490" s="150" t="s">
        <v>42</v>
      </c>
      <c r="D3490" s="177">
        <v>313.91937255859375</v>
      </c>
      <c r="E3490" s="188">
        <v>313.91937255859375</v>
      </c>
    </row>
    <row r="3491" spans="1:5" ht="30">
      <c r="A3491" s="135" t="s">
        <v>6827</v>
      </c>
      <c r="B3491" s="145" t="s">
        <v>6828</v>
      </c>
      <c r="C3491" s="150" t="s">
        <v>20</v>
      </c>
      <c r="D3491" s="177">
        <v>795.2930908203125</v>
      </c>
      <c r="E3491" s="188">
        <v>795.2930908203125</v>
      </c>
    </row>
    <row r="3492" spans="1:5" ht="30">
      <c r="A3492" s="135" t="s">
        <v>6829</v>
      </c>
      <c r="B3492" s="145" t="s">
        <v>6830</v>
      </c>
      <c r="C3492" s="150" t="s">
        <v>373</v>
      </c>
      <c r="D3492" s="171">
        <v>7.4886765480041504</v>
      </c>
      <c r="E3492" s="182">
        <v>7.4886765480041504</v>
      </c>
    </row>
    <row r="3493" spans="1:5" ht="30">
      <c r="A3493" s="135" t="s">
        <v>6831</v>
      </c>
      <c r="B3493" s="145" t="s">
        <v>6832</v>
      </c>
      <c r="C3493" s="150" t="s">
        <v>368</v>
      </c>
      <c r="D3493" s="173">
        <v>3092.7939453125</v>
      </c>
      <c r="E3493" s="184">
        <v>3092.7939453125</v>
      </c>
    </row>
    <row r="3494" spans="1:5" ht="30">
      <c r="A3494" s="135" t="s">
        <v>6833</v>
      </c>
      <c r="B3494" s="145" t="s">
        <v>6834</v>
      </c>
      <c r="C3494" s="150" t="s">
        <v>368</v>
      </c>
      <c r="D3494" s="177">
        <v>545.30523681640625</v>
      </c>
      <c r="E3494" s="188">
        <v>545.30523681640625</v>
      </c>
    </row>
    <row r="3495" spans="1:5" ht="45">
      <c r="A3495" s="135" t="s">
        <v>6835</v>
      </c>
      <c r="B3495" s="145" t="s">
        <v>6836</v>
      </c>
      <c r="C3495" s="150"/>
      <c r="D3495" s="171">
        <v>1.1629633903503418</v>
      </c>
      <c r="E3495" s="182">
        <v>1.1629633903503418</v>
      </c>
    </row>
    <row r="3496" spans="1:5" ht="30">
      <c r="A3496" s="135" t="s">
        <v>6837</v>
      </c>
      <c r="B3496" s="145" t="s">
        <v>6838</v>
      </c>
      <c r="C3496" s="150" t="s">
        <v>4743</v>
      </c>
      <c r="D3496" s="171">
        <v>1.9567835330963135</v>
      </c>
      <c r="E3496" s="182">
        <v>1.9567835330963135</v>
      </c>
    </row>
    <row r="3497" spans="1:5" ht="30">
      <c r="A3497" s="135" t="s">
        <v>6839</v>
      </c>
      <c r="B3497" s="145" t="s">
        <v>6840</v>
      </c>
      <c r="C3497" s="150" t="s">
        <v>373</v>
      </c>
      <c r="D3497" s="171">
        <v>2.068570613861084</v>
      </c>
      <c r="E3497" s="182">
        <v>2.068570613861084</v>
      </c>
    </row>
    <row r="3498" spans="1:5" ht="45">
      <c r="A3498" s="135" t="s">
        <v>6841</v>
      </c>
      <c r="B3498" s="145" t="s">
        <v>6842</v>
      </c>
      <c r="C3498" s="150" t="s">
        <v>6577</v>
      </c>
      <c r="D3498" s="178">
        <v>4.5444648712873459E-2</v>
      </c>
      <c r="E3498" s="189">
        <v>4.5444648712873459E-2</v>
      </c>
    </row>
    <row r="3499" spans="1:5" ht="45">
      <c r="A3499" s="135" t="s">
        <v>6843</v>
      </c>
      <c r="B3499" s="145" t="s">
        <v>6844</v>
      </c>
      <c r="C3499" s="150" t="s">
        <v>6580</v>
      </c>
      <c r="D3499" s="179">
        <v>2.0838400814682245E-5</v>
      </c>
      <c r="E3499" s="190">
        <v>2.0838400814682245E-5</v>
      </c>
    </row>
    <row r="3500" spans="1:5" ht="45">
      <c r="A3500" s="135" t="s">
        <v>6845</v>
      </c>
      <c r="B3500" s="145" t="s">
        <v>6846</v>
      </c>
      <c r="C3500" s="150" t="s">
        <v>50</v>
      </c>
      <c r="D3500" s="171">
        <v>5.2399997711181641</v>
      </c>
      <c r="E3500" s="182">
        <v>5.2399997711181641</v>
      </c>
    </row>
    <row r="3501" spans="1:5" ht="45">
      <c r="A3501" s="135" t="s">
        <v>6847</v>
      </c>
      <c r="B3501" s="145" t="s">
        <v>6848</v>
      </c>
      <c r="C3501" s="150" t="s">
        <v>42</v>
      </c>
      <c r="D3501" s="177">
        <v>313.91937255859375</v>
      </c>
      <c r="E3501" s="188">
        <v>313.91937255859375</v>
      </c>
    </row>
    <row r="3502" spans="1:5" ht="45">
      <c r="A3502" s="135" t="s">
        <v>6849</v>
      </c>
      <c r="B3502" s="145" t="s">
        <v>6850</v>
      </c>
      <c r="C3502" s="150" t="s">
        <v>20</v>
      </c>
      <c r="D3502" s="177">
        <v>765.5242919921875</v>
      </c>
      <c r="E3502" s="188">
        <v>765.5242919921875</v>
      </c>
    </row>
    <row r="3503" spans="1:5" ht="45">
      <c r="A3503" s="135" t="s">
        <v>6851</v>
      </c>
      <c r="B3503" s="145" t="s">
        <v>6852</v>
      </c>
      <c r="C3503" s="150" t="s">
        <v>373</v>
      </c>
      <c r="D3503" s="171">
        <v>7.4886765480041504</v>
      </c>
      <c r="E3503" s="182">
        <v>7.4886765480041504</v>
      </c>
    </row>
    <row r="3504" spans="1:5" ht="45">
      <c r="A3504" s="135" t="s">
        <v>6853</v>
      </c>
      <c r="B3504" s="145" t="s">
        <v>6854</v>
      </c>
      <c r="C3504" s="150" t="s">
        <v>368</v>
      </c>
      <c r="D3504" s="173">
        <v>3092.7939453125</v>
      </c>
      <c r="E3504" s="184">
        <v>3092.7939453125</v>
      </c>
    </row>
    <row r="3505" spans="1:5" ht="45">
      <c r="A3505" s="135" t="s">
        <v>6855</v>
      </c>
      <c r="B3505" s="145" t="s">
        <v>6856</v>
      </c>
      <c r="C3505" s="150" t="s">
        <v>368</v>
      </c>
      <c r="D3505" s="177">
        <v>545.30523681640625</v>
      </c>
      <c r="E3505" s="188">
        <v>545.30523681640625</v>
      </c>
    </row>
    <row r="3506" spans="1:5" ht="45">
      <c r="A3506" s="135" t="s">
        <v>6857</v>
      </c>
      <c r="B3506" s="145" t="s">
        <v>6858</v>
      </c>
      <c r="C3506" s="150"/>
      <c r="D3506" s="171">
        <v>1.1629633903503418</v>
      </c>
      <c r="E3506" s="182">
        <v>1.1629633903503418</v>
      </c>
    </row>
    <row r="3507" spans="1:5" ht="45">
      <c r="A3507" s="135" t="s">
        <v>6859</v>
      </c>
      <c r="B3507" s="145" t="s">
        <v>6860</v>
      </c>
      <c r="C3507" s="150" t="s">
        <v>4743</v>
      </c>
      <c r="D3507" s="171">
        <v>1.9567835330963135</v>
      </c>
      <c r="E3507" s="182">
        <v>1.9567835330963135</v>
      </c>
    </row>
    <row r="3508" spans="1:5" ht="45">
      <c r="A3508" s="135" t="s">
        <v>6861</v>
      </c>
      <c r="B3508" s="145" t="s">
        <v>6862</v>
      </c>
      <c r="C3508" s="150" t="s">
        <v>373</v>
      </c>
      <c r="D3508" s="171">
        <v>2.068570613861084</v>
      </c>
      <c r="E3508" s="182">
        <v>2.068570613861084</v>
      </c>
    </row>
    <row r="3509" spans="1:5" ht="45">
      <c r="A3509" s="135" t="s">
        <v>6863</v>
      </c>
      <c r="B3509" s="145" t="s">
        <v>6864</v>
      </c>
      <c r="C3509" s="150" t="s">
        <v>6577</v>
      </c>
      <c r="D3509" s="178">
        <v>4.5444648712873459E-2</v>
      </c>
      <c r="E3509" s="189">
        <v>4.5444648712873459E-2</v>
      </c>
    </row>
    <row r="3510" spans="1:5" ht="45">
      <c r="A3510" s="135" t="s">
        <v>6865</v>
      </c>
      <c r="B3510" s="145" t="s">
        <v>6866</v>
      </c>
      <c r="C3510" s="150" t="s">
        <v>6580</v>
      </c>
      <c r="D3510" s="179">
        <v>2.0838400814682245E-5</v>
      </c>
      <c r="E3510" s="190">
        <v>2.0838400814682245E-5</v>
      </c>
    </row>
    <row r="3511" spans="1:5" ht="30">
      <c r="A3511" s="135" t="s">
        <v>6867</v>
      </c>
      <c r="B3511" s="145" t="s">
        <v>6868</v>
      </c>
      <c r="C3511" s="150" t="s">
        <v>50</v>
      </c>
      <c r="D3511" s="171">
        <v>2.9600000381469727</v>
      </c>
      <c r="E3511" s="182">
        <v>2.9600000381469727</v>
      </c>
    </row>
    <row r="3512" spans="1:5" ht="45">
      <c r="A3512" s="135" t="s">
        <v>6869</v>
      </c>
      <c r="B3512" s="145" t="s">
        <v>6870</v>
      </c>
      <c r="C3512" s="150" t="s">
        <v>42</v>
      </c>
      <c r="D3512" s="177">
        <v>245.64164733886719</v>
      </c>
      <c r="E3512" s="188">
        <v>245.64164733886719</v>
      </c>
    </row>
    <row r="3513" spans="1:5" ht="30">
      <c r="A3513" s="135" t="s">
        <v>6871</v>
      </c>
      <c r="B3513" s="145" t="s">
        <v>6872</v>
      </c>
      <c r="C3513" s="150" t="s">
        <v>20</v>
      </c>
      <c r="D3513" s="177">
        <v>765.5242919921875</v>
      </c>
      <c r="E3513" s="188">
        <v>765.5242919921875</v>
      </c>
    </row>
    <row r="3514" spans="1:5" ht="30">
      <c r="A3514" s="135" t="s">
        <v>6873</v>
      </c>
      <c r="B3514" s="145" t="s">
        <v>6874</v>
      </c>
      <c r="C3514" s="150" t="s">
        <v>373</v>
      </c>
      <c r="D3514" s="171">
        <v>7.5074920654296875</v>
      </c>
      <c r="E3514" s="182">
        <v>7.5074920654296875</v>
      </c>
    </row>
    <row r="3515" spans="1:5" ht="30">
      <c r="A3515" s="135" t="s">
        <v>6875</v>
      </c>
      <c r="B3515" s="145" t="s">
        <v>6876</v>
      </c>
      <c r="C3515" s="150" t="s">
        <v>368</v>
      </c>
      <c r="D3515" s="176">
        <v>2959.216552734375</v>
      </c>
      <c r="E3515" s="187">
        <v>2959.216552734375</v>
      </c>
    </row>
    <row r="3516" spans="1:5" ht="30">
      <c r="A3516" s="135" t="s">
        <v>6877</v>
      </c>
      <c r="B3516" s="145" t="s">
        <v>6878</v>
      </c>
      <c r="C3516" s="150" t="s">
        <v>368</v>
      </c>
      <c r="D3516" s="177">
        <v>411.72808837890625</v>
      </c>
      <c r="E3516" s="188">
        <v>411.72808837890625</v>
      </c>
    </row>
    <row r="3517" spans="1:5" ht="45">
      <c r="A3517" s="135" t="s">
        <v>6879</v>
      </c>
      <c r="B3517" s="145" t="s">
        <v>6880</v>
      </c>
      <c r="C3517" s="150"/>
      <c r="D3517" s="171">
        <v>1.1085296869277954</v>
      </c>
      <c r="E3517" s="182">
        <v>1.1085296869277954</v>
      </c>
    </row>
    <row r="3518" spans="1:5" ht="30">
      <c r="A3518" s="135" t="s">
        <v>6881</v>
      </c>
      <c r="B3518" s="145" t="s">
        <v>6882</v>
      </c>
      <c r="C3518" s="150" t="s">
        <v>4743</v>
      </c>
      <c r="D3518" s="171">
        <v>1.2495468854904175</v>
      </c>
      <c r="E3518" s="182">
        <v>1.2495468854904175</v>
      </c>
    </row>
    <row r="3519" spans="1:5" ht="30">
      <c r="A3519" s="135" t="s">
        <v>6883</v>
      </c>
      <c r="B3519" s="145" t="s">
        <v>6884</v>
      </c>
      <c r="C3519" s="150" t="s">
        <v>373</v>
      </c>
      <c r="D3519" s="171">
        <v>2.0366134643554687</v>
      </c>
      <c r="E3519" s="182">
        <v>2.0366134643554687</v>
      </c>
    </row>
    <row r="3520" spans="1:5" ht="45">
      <c r="A3520" s="135" t="s">
        <v>6885</v>
      </c>
      <c r="B3520" s="145" t="s">
        <v>6886</v>
      </c>
      <c r="C3520" s="150" t="s">
        <v>6577</v>
      </c>
      <c r="D3520" s="178">
        <v>3.8122139871120453E-2</v>
      </c>
      <c r="E3520" s="189">
        <v>3.8122139871120453E-2</v>
      </c>
    </row>
    <row r="3521" spans="1:5" ht="45">
      <c r="A3521" s="135" t="s">
        <v>6887</v>
      </c>
      <c r="B3521" s="145" t="s">
        <v>6888</v>
      </c>
      <c r="C3521" s="150" t="s">
        <v>6580</v>
      </c>
      <c r="D3521" s="179">
        <v>1.8014046872849576E-5</v>
      </c>
      <c r="E3521" s="190">
        <v>1.8014046872849576E-5</v>
      </c>
    </row>
    <row r="3522" spans="1:5" ht="45">
      <c r="A3522" s="135" t="s">
        <v>6889</v>
      </c>
      <c r="B3522" s="145" t="s">
        <v>6890</v>
      </c>
      <c r="C3522" s="150" t="s">
        <v>50</v>
      </c>
      <c r="D3522" s="171">
        <v>2.9600000381469727</v>
      </c>
      <c r="E3522" s="182">
        <v>2.9600000381469727</v>
      </c>
    </row>
    <row r="3523" spans="1:5" ht="45">
      <c r="A3523" s="135" t="s">
        <v>6891</v>
      </c>
      <c r="B3523" s="145" t="s">
        <v>6892</v>
      </c>
      <c r="C3523" s="150" t="s">
        <v>42</v>
      </c>
      <c r="D3523" s="177">
        <v>245.64164733886719</v>
      </c>
      <c r="E3523" s="188">
        <v>245.64164733886719</v>
      </c>
    </row>
    <row r="3524" spans="1:5" ht="45">
      <c r="A3524" s="135" t="s">
        <v>6893</v>
      </c>
      <c r="B3524" s="145" t="s">
        <v>6894</v>
      </c>
      <c r="C3524" s="150" t="s">
        <v>20</v>
      </c>
      <c r="D3524" s="177">
        <v>736.51214599609375</v>
      </c>
      <c r="E3524" s="188">
        <v>736.51214599609375</v>
      </c>
    </row>
    <row r="3525" spans="1:5" ht="45">
      <c r="A3525" s="135" t="s">
        <v>6895</v>
      </c>
      <c r="B3525" s="145" t="s">
        <v>6896</v>
      </c>
      <c r="C3525" s="150" t="s">
        <v>373</v>
      </c>
      <c r="D3525" s="171">
        <v>7.5074920654296875</v>
      </c>
      <c r="E3525" s="182">
        <v>7.5074920654296875</v>
      </c>
    </row>
    <row r="3526" spans="1:5" ht="45">
      <c r="A3526" s="135" t="s">
        <v>6897</v>
      </c>
      <c r="B3526" s="145" t="s">
        <v>6898</v>
      </c>
      <c r="C3526" s="150" t="s">
        <v>368</v>
      </c>
      <c r="D3526" s="176">
        <v>2959.216552734375</v>
      </c>
      <c r="E3526" s="187">
        <v>2959.216552734375</v>
      </c>
    </row>
    <row r="3527" spans="1:5" ht="45">
      <c r="A3527" s="135" t="s">
        <v>6899</v>
      </c>
      <c r="B3527" s="145" t="s">
        <v>6900</v>
      </c>
      <c r="C3527" s="150" t="s">
        <v>368</v>
      </c>
      <c r="D3527" s="177">
        <v>411.72808837890625</v>
      </c>
      <c r="E3527" s="188">
        <v>411.72808837890625</v>
      </c>
    </row>
    <row r="3528" spans="1:5" ht="45">
      <c r="A3528" s="135" t="s">
        <v>6901</v>
      </c>
      <c r="B3528" s="145" t="s">
        <v>6902</v>
      </c>
      <c r="C3528" s="150"/>
      <c r="D3528" s="171">
        <v>1.1085296869277954</v>
      </c>
      <c r="E3528" s="182">
        <v>1.1085296869277954</v>
      </c>
    </row>
    <row r="3529" spans="1:5" ht="45">
      <c r="A3529" s="135" t="s">
        <v>6903</v>
      </c>
      <c r="B3529" s="145" t="s">
        <v>6904</v>
      </c>
      <c r="C3529" s="150" t="s">
        <v>4743</v>
      </c>
      <c r="D3529" s="171">
        <v>1.2495468854904175</v>
      </c>
      <c r="E3529" s="182">
        <v>1.2495468854904175</v>
      </c>
    </row>
    <row r="3530" spans="1:5" ht="45">
      <c r="A3530" s="135" t="s">
        <v>6905</v>
      </c>
      <c r="B3530" s="145" t="s">
        <v>6906</v>
      </c>
      <c r="C3530" s="150" t="s">
        <v>373</v>
      </c>
      <c r="D3530" s="171">
        <v>2.0366134643554687</v>
      </c>
      <c r="E3530" s="182">
        <v>2.0366134643554687</v>
      </c>
    </row>
    <row r="3531" spans="1:5" ht="45">
      <c r="A3531" s="135" t="s">
        <v>6907</v>
      </c>
      <c r="B3531" s="145" t="s">
        <v>6908</v>
      </c>
      <c r="C3531" s="150" t="s">
        <v>6577</v>
      </c>
      <c r="D3531" s="178">
        <v>3.8122139871120453E-2</v>
      </c>
      <c r="E3531" s="189">
        <v>3.8122139871120453E-2</v>
      </c>
    </row>
    <row r="3532" spans="1:5" ht="45">
      <c r="A3532" s="135" t="s">
        <v>6909</v>
      </c>
      <c r="B3532" s="145" t="s">
        <v>6910</v>
      </c>
      <c r="C3532" s="150" t="s">
        <v>6580</v>
      </c>
      <c r="D3532" s="179">
        <v>1.8014046872849576E-5</v>
      </c>
      <c r="E3532" s="190">
        <v>1.8014046872849576E-5</v>
      </c>
    </row>
    <row r="3533" spans="1:5" ht="30">
      <c r="A3533" s="135" t="s">
        <v>6911</v>
      </c>
      <c r="B3533" s="145" t="s">
        <v>6912</v>
      </c>
      <c r="C3533" s="150" t="s">
        <v>50</v>
      </c>
      <c r="D3533" s="171">
        <v>1.9600000381469727</v>
      </c>
      <c r="E3533" s="182">
        <v>1.9600000381469727</v>
      </c>
    </row>
    <row r="3534" spans="1:5" ht="45">
      <c r="A3534" s="135" t="s">
        <v>6913</v>
      </c>
      <c r="B3534" s="145" t="s">
        <v>6914</v>
      </c>
      <c r="C3534" s="150" t="s">
        <v>42</v>
      </c>
      <c r="D3534" s="177">
        <v>200.8377685546875</v>
      </c>
      <c r="E3534" s="188">
        <v>200.8377685546875</v>
      </c>
    </row>
    <row r="3535" spans="1:5" ht="30">
      <c r="A3535" s="135" t="s">
        <v>6915</v>
      </c>
      <c r="B3535" s="145" t="s">
        <v>6916</v>
      </c>
      <c r="C3535" s="150" t="s">
        <v>20</v>
      </c>
      <c r="D3535" s="177">
        <v>736.51214599609375</v>
      </c>
      <c r="E3535" s="188">
        <v>736.51214599609375</v>
      </c>
    </row>
    <row r="3536" spans="1:5" ht="30">
      <c r="A3536" s="135" t="s">
        <v>6917</v>
      </c>
      <c r="B3536" s="145" t="s">
        <v>6918</v>
      </c>
      <c r="C3536" s="150" t="s">
        <v>373</v>
      </c>
      <c r="D3536" s="171">
        <v>7.521303653717041</v>
      </c>
      <c r="E3536" s="182">
        <v>7.521303653717041</v>
      </c>
    </row>
    <row r="3537" spans="1:5" ht="30">
      <c r="A3537" s="135" t="s">
        <v>6919</v>
      </c>
      <c r="B3537" s="145" t="s">
        <v>6920</v>
      </c>
      <c r="C3537" s="150" t="s">
        <v>368</v>
      </c>
      <c r="D3537" s="176">
        <v>2872.653076171875</v>
      </c>
      <c r="E3537" s="187">
        <v>2872.653076171875</v>
      </c>
    </row>
    <row r="3538" spans="1:5" ht="30">
      <c r="A3538" s="135" t="s">
        <v>6921</v>
      </c>
      <c r="B3538" s="145" t="s">
        <v>6922</v>
      </c>
      <c r="C3538" s="150" t="s">
        <v>368</v>
      </c>
      <c r="D3538" s="177">
        <v>325.16448974609375</v>
      </c>
      <c r="E3538" s="188">
        <v>325.16448974609375</v>
      </c>
    </row>
    <row r="3539" spans="1:5" ht="45">
      <c r="A3539" s="135" t="s">
        <v>6923</v>
      </c>
      <c r="B3539" s="145" t="s">
        <v>6924</v>
      </c>
      <c r="C3539" s="150"/>
      <c r="D3539" s="171">
        <v>1.0759474039077759</v>
      </c>
      <c r="E3539" s="182">
        <v>1.0759474039077759</v>
      </c>
    </row>
    <row r="3540" spans="1:5" ht="30">
      <c r="A3540" s="135" t="s">
        <v>6925</v>
      </c>
      <c r="B3540" s="145" t="s">
        <v>6926</v>
      </c>
      <c r="C3540" s="150" t="s">
        <v>4743</v>
      </c>
      <c r="D3540" s="178">
        <v>0.90514034032821655</v>
      </c>
      <c r="E3540" s="189">
        <v>0.90514034032821655</v>
      </c>
    </row>
    <row r="3541" spans="1:5" ht="30">
      <c r="A3541" s="135" t="s">
        <v>6927</v>
      </c>
      <c r="B3541" s="145" t="s">
        <v>6928</v>
      </c>
      <c r="C3541" s="150" t="s">
        <v>373</v>
      </c>
      <c r="D3541" s="171">
        <v>2.0187876224517822</v>
      </c>
      <c r="E3541" s="182">
        <v>2.0187876224517822</v>
      </c>
    </row>
    <row r="3542" spans="1:5" ht="45">
      <c r="A3542" s="135" t="s">
        <v>6929</v>
      </c>
      <c r="B3542" s="145" t="s">
        <v>6930</v>
      </c>
      <c r="C3542" s="150" t="s">
        <v>6577</v>
      </c>
      <c r="D3542" s="178">
        <v>3.3639721572399139E-2</v>
      </c>
      <c r="E3542" s="189">
        <v>3.3639721572399139E-2</v>
      </c>
    </row>
    <row r="3543" spans="1:5" ht="45">
      <c r="A3543" s="135" t="s">
        <v>6931</v>
      </c>
      <c r="B3543" s="145" t="s">
        <v>6932</v>
      </c>
      <c r="C3543" s="150" t="s">
        <v>6580</v>
      </c>
      <c r="D3543" s="179">
        <v>1.6193607734749094E-5</v>
      </c>
      <c r="E3543" s="190">
        <v>1.6193607734749094E-5</v>
      </c>
    </row>
    <row r="3544" spans="1:5" ht="45">
      <c r="A3544" s="135" t="s">
        <v>6933</v>
      </c>
      <c r="B3544" s="145" t="s">
        <v>6934</v>
      </c>
      <c r="C3544" s="150" t="s">
        <v>50</v>
      </c>
      <c r="D3544" s="171">
        <v>1.9600000381469727</v>
      </c>
      <c r="E3544" s="182">
        <v>1.9600000381469727</v>
      </c>
    </row>
    <row r="3545" spans="1:5" ht="45">
      <c r="A3545" s="135" t="s">
        <v>6935</v>
      </c>
      <c r="B3545" s="145" t="s">
        <v>6936</v>
      </c>
      <c r="C3545" s="150" t="s">
        <v>42</v>
      </c>
      <c r="D3545" s="177">
        <v>200.8377685546875</v>
      </c>
      <c r="E3545" s="188">
        <v>200.8377685546875</v>
      </c>
    </row>
    <row r="3546" spans="1:5" ht="45">
      <c r="A3546" s="135" t="s">
        <v>6937</v>
      </c>
      <c r="B3546" s="145" t="s">
        <v>6938</v>
      </c>
      <c r="C3546" s="150" t="s">
        <v>20</v>
      </c>
      <c r="D3546" s="177">
        <v>713.3851318359375</v>
      </c>
      <c r="E3546" s="188">
        <v>713.3851318359375</v>
      </c>
    </row>
    <row r="3547" spans="1:5" ht="45">
      <c r="A3547" s="135" t="s">
        <v>6939</v>
      </c>
      <c r="B3547" s="145" t="s">
        <v>6940</v>
      </c>
      <c r="C3547" s="150" t="s">
        <v>373</v>
      </c>
      <c r="D3547" s="171">
        <v>7.521303653717041</v>
      </c>
      <c r="E3547" s="182">
        <v>7.521303653717041</v>
      </c>
    </row>
    <row r="3548" spans="1:5" ht="45">
      <c r="A3548" s="135" t="s">
        <v>6941</v>
      </c>
      <c r="B3548" s="145" t="s">
        <v>6942</v>
      </c>
      <c r="C3548" s="150" t="s">
        <v>368</v>
      </c>
      <c r="D3548" s="176">
        <v>2872.653076171875</v>
      </c>
      <c r="E3548" s="187">
        <v>2872.653076171875</v>
      </c>
    </row>
    <row r="3549" spans="1:5" ht="45">
      <c r="A3549" s="135" t="s">
        <v>6943</v>
      </c>
      <c r="B3549" s="145" t="s">
        <v>6944</v>
      </c>
      <c r="C3549" s="150" t="s">
        <v>368</v>
      </c>
      <c r="D3549" s="177">
        <v>325.16448974609375</v>
      </c>
      <c r="E3549" s="188">
        <v>325.16448974609375</v>
      </c>
    </row>
    <row r="3550" spans="1:5" ht="45">
      <c r="A3550" s="135" t="s">
        <v>6945</v>
      </c>
      <c r="B3550" s="145" t="s">
        <v>6946</v>
      </c>
      <c r="C3550" s="150"/>
      <c r="D3550" s="171">
        <v>1.0759474039077759</v>
      </c>
      <c r="E3550" s="182">
        <v>1.0759474039077759</v>
      </c>
    </row>
    <row r="3551" spans="1:5" ht="45">
      <c r="A3551" s="135" t="s">
        <v>6947</v>
      </c>
      <c r="B3551" s="145" t="s">
        <v>6948</v>
      </c>
      <c r="C3551" s="150" t="s">
        <v>4743</v>
      </c>
      <c r="D3551" s="178">
        <v>0.90514034032821655</v>
      </c>
      <c r="E3551" s="189">
        <v>0.90514034032821655</v>
      </c>
    </row>
    <row r="3552" spans="1:5" ht="45">
      <c r="A3552" s="135" t="s">
        <v>6949</v>
      </c>
      <c r="B3552" s="145" t="s">
        <v>6950</v>
      </c>
      <c r="C3552" s="150" t="s">
        <v>373</v>
      </c>
      <c r="D3552" s="171">
        <v>2.0187876224517822</v>
      </c>
      <c r="E3552" s="182">
        <v>2.0187876224517822</v>
      </c>
    </row>
    <row r="3553" spans="1:5" ht="45">
      <c r="A3553" s="135" t="s">
        <v>6951</v>
      </c>
      <c r="B3553" s="145" t="s">
        <v>6952</v>
      </c>
      <c r="C3553" s="150" t="s">
        <v>6577</v>
      </c>
      <c r="D3553" s="178">
        <v>3.3639721572399139E-2</v>
      </c>
      <c r="E3553" s="189">
        <v>3.3639721572399139E-2</v>
      </c>
    </row>
    <row r="3554" spans="1:5" ht="45">
      <c r="A3554" s="135" t="s">
        <v>6953</v>
      </c>
      <c r="B3554" s="145" t="s">
        <v>6954</v>
      </c>
      <c r="C3554" s="150" t="s">
        <v>6580</v>
      </c>
      <c r="D3554" s="179">
        <v>1.6193607734749094E-5</v>
      </c>
      <c r="E3554" s="190">
        <v>1.6193607734749094E-5</v>
      </c>
    </row>
    <row r="3555" spans="1:5" ht="30">
      <c r="A3555" s="135" t="s">
        <v>6955</v>
      </c>
      <c r="B3555" s="145" t="s">
        <v>6956</v>
      </c>
      <c r="C3555" s="150" t="s">
        <v>50</v>
      </c>
      <c r="D3555" s="178">
        <v>0.87000000476837158</v>
      </c>
      <c r="E3555" s="189">
        <v>0.87000000476837158</v>
      </c>
    </row>
    <row r="3556" spans="1:5" ht="45">
      <c r="A3556" s="135" t="s">
        <v>6957</v>
      </c>
      <c r="B3556" s="145" t="s">
        <v>6958</v>
      </c>
      <c r="C3556" s="150" t="s">
        <v>42</v>
      </c>
      <c r="D3556" s="177">
        <v>122.73382568359375</v>
      </c>
      <c r="E3556" s="188">
        <v>122.73382568359375</v>
      </c>
    </row>
    <row r="3557" spans="1:5" ht="30">
      <c r="A3557" s="135" t="s">
        <v>6959</v>
      </c>
      <c r="B3557" s="145" t="s">
        <v>6960</v>
      </c>
      <c r="C3557" s="150" t="s">
        <v>20</v>
      </c>
      <c r="D3557" s="177">
        <v>713.3851318359375</v>
      </c>
      <c r="E3557" s="188">
        <v>713.3851318359375</v>
      </c>
    </row>
    <row r="3558" spans="1:5" ht="30">
      <c r="A3558" s="135" t="s">
        <v>6961</v>
      </c>
      <c r="B3558" s="145" t="s">
        <v>6962</v>
      </c>
      <c r="C3558" s="150" t="s">
        <v>373</v>
      </c>
      <c r="D3558" s="171">
        <v>7.5484523773193359</v>
      </c>
      <c r="E3558" s="182">
        <v>7.5484523773193359</v>
      </c>
    </row>
    <row r="3559" spans="1:5" ht="30">
      <c r="A3559" s="135" t="s">
        <v>6963</v>
      </c>
      <c r="B3559" s="145" t="s">
        <v>6964</v>
      </c>
      <c r="C3559" s="150" t="s">
        <v>368</v>
      </c>
      <c r="D3559" s="176">
        <v>2723.4208984375</v>
      </c>
      <c r="E3559" s="187">
        <v>2723.4208984375</v>
      </c>
    </row>
    <row r="3560" spans="1:5" ht="30">
      <c r="A3560" s="135" t="s">
        <v>6965</v>
      </c>
      <c r="B3560" s="145" t="s">
        <v>6966</v>
      </c>
      <c r="C3560" s="150" t="s">
        <v>368</v>
      </c>
      <c r="D3560" s="177">
        <v>175.932373046875</v>
      </c>
      <c r="E3560" s="188">
        <v>175.932373046875</v>
      </c>
    </row>
    <row r="3561" spans="1:5" ht="45">
      <c r="A3561" s="135" t="s">
        <v>6967</v>
      </c>
      <c r="B3561" s="145" t="s">
        <v>6968</v>
      </c>
      <c r="C3561" s="150"/>
      <c r="D3561" s="171">
        <v>1.0240739583969116</v>
      </c>
      <c r="E3561" s="182">
        <v>1.0240739583969116</v>
      </c>
    </row>
    <row r="3562" spans="1:5" ht="30">
      <c r="A3562" s="135" t="s">
        <v>6969</v>
      </c>
      <c r="B3562" s="145" t="s">
        <v>6970</v>
      </c>
      <c r="C3562" s="150" t="s">
        <v>4743</v>
      </c>
      <c r="D3562" s="178">
        <v>0.48089924454689026</v>
      </c>
      <c r="E3562" s="189">
        <v>0.48089924454689026</v>
      </c>
    </row>
    <row r="3563" spans="1:5" ht="30">
      <c r="A3563" s="135" t="s">
        <v>6971</v>
      </c>
      <c r="B3563" s="145" t="s">
        <v>6972</v>
      </c>
      <c r="C3563" s="150" t="s">
        <v>373</v>
      </c>
      <c r="D3563" s="171">
        <v>1.9888558387756348</v>
      </c>
      <c r="E3563" s="182">
        <v>1.9888558387756348</v>
      </c>
    </row>
    <row r="3564" spans="1:5" ht="45">
      <c r="A3564" s="135" t="s">
        <v>6973</v>
      </c>
      <c r="B3564" s="145" t="s">
        <v>6974</v>
      </c>
      <c r="C3564" s="150" t="s">
        <v>6577</v>
      </c>
      <c r="D3564" s="178">
        <v>2.6471218094229698E-2</v>
      </c>
      <c r="E3564" s="189">
        <v>2.6471218094229698E-2</v>
      </c>
    </row>
    <row r="3565" spans="1:5" ht="45">
      <c r="A3565" s="135" t="s">
        <v>6975</v>
      </c>
      <c r="B3565" s="145" t="s">
        <v>6976</v>
      </c>
      <c r="C3565" s="150" t="s">
        <v>6580</v>
      </c>
      <c r="D3565" s="179">
        <v>1.3145076991349924E-5</v>
      </c>
      <c r="E3565" s="190">
        <v>1.3145076991349924E-5</v>
      </c>
    </row>
    <row r="3566" spans="1:5" ht="45">
      <c r="A3566" s="135" t="s">
        <v>6977</v>
      </c>
      <c r="B3566" s="145" t="s">
        <v>6978</v>
      </c>
      <c r="C3566" s="150" t="s">
        <v>50</v>
      </c>
      <c r="D3566" s="178">
        <v>0.87000000476837158</v>
      </c>
      <c r="E3566" s="189">
        <v>0.87000000476837158</v>
      </c>
    </row>
    <row r="3567" spans="1:5" ht="45">
      <c r="A3567" s="135" t="s">
        <v>6979</v>
      </c>
      <c r="B3567" s="145" t="s">
        <v>6980</v>
      </c>
      <c r="C3567" s="150" t="s">
        <v>42</v>
      </c>
      <c r="D3567" s="177">
        <v>122.73382568359375</v>
      </c>
      <c r="E3567" s="188">
        <v>122.73382568359375</v>
      </c>
    </row>
    <row r="3568" spans="1:5" ht="45">
      <c r="A3568" s="135" t="s">
        <v>6981</v>
      </c>
      <c r="B3568" s="145" t="s">
        <v>6982</v>
      </c>
      <c r="C3568" s="150" t="s">
        <v>20</v>
      </c>
      <c r="D3568" s="177">
        <v>672.35791015625</v>
      </c>
      <c r="E3568" s="188">
        <v>672.35791015625</v>
      </c>
    </row>
    <row r="3569" spans="1:5" ht="45">
      <c r="A3569" s="135" t="s">
        <v>6983</v>
      </c>
      <c r="B3569" s="145" t="s">
        <v>6984</v>
      </c>
      <c r="C3569" s="150" t="s">
        <v>373</v>
      </c>
      <c r="D3569" s="171">
        <v>7.5484523773193359</v>
      </c>
      <c r="E3569" s="182">
        <v>7.5484523773193359</v>
      </c>
    </row>
    <row r="3570" spans="1:5" ht="45">
      <c r="A3570" s="135" t="s">
        <v>6985</v>
      </c>
      <c r="B3570" s="145" t="s">
        <v>6986</v>
      </c>
      <c r="C3570" s="150" t="s">
        <v>368</v>
      </c>
      <c r="D3570" s="176">
        <v>2723.4208984375</v>
      </c>
      <c r="E3570" s="187">
        <v>2723.4208984375</v>
      </c>
    </row>
    <row r="3571" spans="1:5" ht="45">
      <c r="A3571" s="135" t="s">
        <v>6987</v>
      </c>
      <c r="B3571" s="145" t="s">
        <v>6988</v>
      </c>
      <c r="C3571" s="150" t="s">
        <v>368</v>
      </c>
      <c r="D3571" s="177">
        <v>175.932373046875</v>
      </c>
      <c r="E3571" s="188">
        <v>175.932373046875</v>
      </c>
    </row>
    <row r="3572" spans="1:5" ht="45">
      <c r="A3572" s="135" t="s">
        <v>6989</v>
      </c>
      <c r="B3572" s="145" t="s">
        <v>6990</v>
      </c>
      <c r="C3572" s="150"/>
      <c r="D3572" s="171">
        <v>1.0240739583969116</v>
      </c>
      <c r="E3572" s="182">
        <v>1.0240739583969116</v>
      </c>
    </row>
    <row r="3573" spans="1:5" ht="45">
      <c r="A3573" s="135" t="s">
        <v>6991</v>
      </c>
      <c r="B3573" s="145" t="s">
        <v>6992</v>
      </c>
      <c r="C3573" s="150" t="s">
        <v>4743</v>
      </c>
      <c r="D3573" s="178">
        <v>0.48089924454689026</v>
      </c>
      <c r="E3573" s="189">
        <v>0.48089924454689026</v>
      </c>
    </row>
    <row r="3574" spans="1:5" ht="45">
      <c r="A3574" s="135" t="s">
        <v>6993</v>
      </c>
      <c r="B3574" s="145" t="s">
        <v>6994</v>
      </c>
      <c r="C3574" s="150" t="s">
        <v>373</v>
      </c>
      <c r="D3574" s="171">
        <v>1.9888558387756348</v>
      </c>
      <c r="E3574" s="182">
        <v>1.9888558387756348</v>
      </c>
    </row>
    <row r="3575" spans="1:5" ht="45">
      <c r="A3575" s="135" t="s">
        <v>6995</v>
      </c>
      <c r="B3575" s="145" t="s">
        <v>6996</v>
      </c>
      <c r="C3575" s="150" t="s">
        <v>6577</v>
      </c>
      <c r="D3575" s="178">
        <v>2.6471218094229698E-2</v>
      </c>
      <c r="E3575" s="189">
        <v>2.6471218094229698E-2</v>
      </c>
    </row>
    <row r="3576" spans="1:5" ht="45">
      <c r="A3576" s="135" t="s">
        <v>6997</v>
      </c>
      <c r="B3576" s="145" t="s">
        <v>6998</v>
      </c>
      <c r="C3576" s="150" t="s">
        <v>6580</v>
      </c>
      <c r="D3576" s="179">
        <v>1.3145076991349924E-5</v>
      </c>
      <c r="E3576" s="190">
        <v>1.3145076991349924E-5</v>
      </c>
    </row>
    <row r="3577" spans="1:5" ht="30">
      <c r="A3577" s="135" t="s">
        <v>6999</v>
      </c>
      <c r="B3577" s="145" t="s">
        <v>7000</v>
      </c>
      <c r="C3577" s="150" t="s">
        <v>50</v>
      </c>
      <c r="D3577" s="171">
        <v>7.070000171661377</v>
      </c>
      <c r="E3577" s="182">
        <v>7.070000171661377</v>
      </c>
    </row>
    <row r="3578" spans="1:5" ht="30">
      <c r="A3578" s="135" t="s">
        <v>7001</v>
      </c>
      <c r="B3578" s="145" t="s">
        <v>7002</v>
      </c>
      <c r="C3578" s="150" t="s">
        <v>42</v>
      </c>
      <c r="D3578" s="177">
        <v>351.43490600585937</v>
      </c>
      <c r="E3578" s="188">
        <v>351.43490600585937</v>
      </c>
    </row>
    <row r="3579" spans="1:5" ht="30">
      <c r="A3579" s="135" t="s">
        <v>7003</v>
      </c>
      <c r="B3579" s="145" t="s">
        <v>7004</v>
      </c>
      <c r="C3579" s="150" t="s">
        <v>20</v>
      </c>
      <c r="D3579" s="177">
        <v>795.2930908203125</v>
      </c>
      <c r="E3579" s="188">
        <v>795.2930908203125</v>
      </c>
    </row>
    <row r="3580" spans="1:5" ht="30">
      <c r="A3580" s="135" t="s">
        <v>7005</v>
      </c>
      <c r="B3580" s="145" t="s">
        <v>7006</v>
      </c>
      <c r="C3580" s="150" t="s">
        <v>373</v>
      </c>
      <c r="D3580" s="171">
        <v>7.4746065139770508</v>
      </c>
      <c r="E3580" s="182">
        <v>7.4746065139770508</v>
      </c>
    </row>
    <row r="3581" spans="1:5" ht="30">
      <c r="A3581" s="135" t="s">
        <v>7007</v>
      </c>
      <c r="B3581" s="145" t="s">
        <v>7008</v>
      </c>
      <c r="C3581" s="150" t="s">
        <v>368</v>
      </c>
      <c r="D3581" s="173">
        <v>3166.999267578125</v>
      </c>
      <c r="E3581" s="184">
        <v>3166.999267578125</v>
      </c>
    </row>
    <row r="3582" spans="1:5" ht="30">
      <c r="A3582" s="135" t="s">
        <v>7009</v>
      </c>
      <c r="B3582" s="145" t="s">
        <v>7010</v>
      </c>
      <c r="C3582" s="150" t="s">
        <v>368</v>
      </c>
      <c r="D3582" s="177">
        <v>619.5107421875</v>
      </c>
      <c r="E3582" s="188">
        <v>619.5107421875</v>
      </c>
    </row>
    <row r="3583" spans="1:5" ht="30">
      <c r="A3583" s="135" t="s">
        <v>7011</v>
      </c>
      <c r="B3583" s="145" t="s">
        <v>7012</v>
      </c>
      <c r="C3583" s="150"/>
      <c r="D3583" s="171">
        <v>1.1956285238265991</v>
      </c>
      <c r="E3583" s="182">
        <v>1.1956285238265991</v>
      </c>
    </row>
    <row r="3584" spans="1:5" ht="30">
      <c r="A3584" s="135" t="s">
        <v>7013</v>
      </c>
      <c r="B3584" s="145" t="s">
        <v>7014</v>
      </c>
      <c r="C3584" s="150" t="s">
        <v>4743</v>
      </c>
      <c r="D3584" s="171">
        <v>2.4834632873535156</v>
      </c>
      <c r="E3584" s="182">
        <v>2.4834632873535156</v>
      </c>
    </row>
    <row r="3585" spans="1:5" ht="30">
      <c r="A3585" s="135" t="s">
        <v>7015</v>
      </c>
      <c r="B3585" s="145" t="s">
        <v>7016</v>
      </c>
      <c r="C3585" s="150" t="s">
        <v>373</v>
      </c>
      <c r="D3585" s="171">
        <v>2.0900073051452637</v>
      </c>
      <c r="E3585" s="182">
        <v>2.0900073051452637</v>
      </c>
    </row>
    <row r="3586" spans="1:5" ht="30">
      <c r="A3586" s="135" t="s">
        <v>7017</v>
      </c>
      <c r="B3586" s="145" t="s">
        <v>7018</v>
      </c>
      <c r="C3586" s="150" t="s">
        <v>6577</v>
      </c>
      <c r="D3586" s="178">
        <v>4.9718651920557022E-2</v>
      </c>
      <c r="E3586" s="189">
        <v>4.9718651920557022E-2</v>
      </c>
    </row>
    <row r="3587" spans="1:5" ht="30">
      <c r="A3587" s="135" t="s">
        <v>7019</v>
      </c>
      <c r="B3587" s="145" t="s">
        <v>7020</v>
      </c>
      <c r="C3587" s="150" t="s">
        <v>6580</v>
      </c>
      <c r="D3587" s="179">
        <v>2.2402959075407125E-5</v>
      </c>
      <c r="E3587" s="190">
        <v>2.2402959075407125E-5</v>
      </c>
    </row>
    <row r="3588" spans="1:5" ht="30">
      <c r="A3588" s="135" t="s">
        <v>7021</v>
      </c>
      <c r="B3588" s="145" t="s">
        <v>7022</v>
      </c>
      <c r="C3588" s="150" t="s">
        <v>50</v>
      </c>
      <c r="D3588" s="177">
        <v>160.00001525878906</v>
      </c>
      <c r="E3588" s="188">
        <v>160.00001525878906</v>
      </c>
    </row>
    <row r="3589" spans="1:5" ht="30">
      <c r="A3589" s="135" t="s">
        <v>7023</v>
      </c>
      <c r="B3589" s="145" t="s">
        <v>7024</v>
      </c>
      <c r="C3589" s="150" t="s">
        <v>42</v>
      </c>
      <c r="D3589" s="177">
        <v>538.00152587890625</v>
      </c>
      <c r="E3589" s="188">
        <v>538.00152587890625</v>
      </c>
    </row>
    <row r="3590" spans="1:5" ht="30">
      <c r="A3590" s="135" t="s">
        <v>7025</v>
      </c>
      <c r="B3590" s="145" t="s">
        <v>7026</v>
      </c>
      <c r="C3590" s="150" t="s">
        <v>20</v>
      </c>
      <c r="D3590" s="177">
        <v>928.44512939453125</v>
      </c>
      <c r="E3590" s="188">
        <v>928.44512939453125</v>
      </c>
    </row>
    <row r="3591" spans="1:5" ht="30">
      <c r="A3591" s="135" t="s">
        <v>7027</v>
      </c>
      <c r="B3591" s="145" t="s">
        <v>7028</v>
      </c>
      <c r="C3591" s="150" t="s">
        <v>373</v>
      </c>
      <c r="D3591" s="171">
        <v>6.4424853324890137</v>
      </c>
      <c r="E3591" s="182">
        <v>6.4424853324890137</v>
      </c>
    </row>
    <row r="3592" spans="1:5" ht="30">
      <c r="A3592" s="135" t="s">
        <v>7029</v>
      </c>
      <c r="B3592" s="145" t="s">
        <v>7030</v>
      </c>
      <c r="C3592" s="150" t="s">
        <v>368</v>
      </c>
      <c r="D3592" s="173">
        <v>3406.5361328125</v>
      </c>
      <c r="E3592" s="184">
        <v>3406.5361328125</v>
      </c>
    </row>
    <row r="3593" spans="1:5" ht="30">
      <c r="A3593" s="135" t="s">
        <v>7031</v>
      </c>
      <c r="B3593" s="145" t="s">
        <v>7032</v>
      </c>
      <c r="C3593" s="150" t="s">
        <v>368</v>
      </c>
      <c r="D3593" s="177">
        <v>859.04779052734375</v>
      </c>
      <c r="E3593" s="188">
        <v>859.04779052734375</v>
      </c>
    </row>
    <row r="3594" spans="1:5" ht="30">
      <c r="A3594" s="135" t="s">
        <v>7033</v>
      </c>
      <c r="B3594" s="145" t="s">
        <v>7034</v>
      </c>
      <c r="C3594" s="150"/>
      <c r="D3594" s="171">
        <v>1.8868039846420288</v>
      </c>
      <c r="E3594" s="182">
        <v>1.8868039846420288</v>
      </c>
    </row>
    <row r="3595" spans="1:5" ht="30">
      <c r="A3595" s="135" t="s">
        <v>7035</v>
      </c>
      <c r="B3595" s="145" t="s">
        <v>7036</v>
      </c>
      <c r="C3595" s="150" t="s">
        <v>4743</v>
      </c>
      <c r="D3595" s="172">
        <v>47.889865875244141</v>
      </c>
      <c r="E3595" s="183">
        <v>47.889865875244141</v>
      </c>
    </row>
    <row r="3596" spans="1:5" ht="30">
      <c r="A3596" s="135" t="s">
        <v>7037</v>
      </c>
      <c r="B3596" s="145" t="s">
        <v>7038</v>
      </c>
      <c r="C3596" s="150" t="s">
        <v>373</v>
      </c>
      <c r="D3596" s="171">
        <v>2.7579474449157715</v>
      </c>
      <c r="E3596" s="182">
        <v>2.7579474449157715</v>
      </c>
    </row>
    <row r="3597" spans="1:5" ht="30">
      <c r="A3597" s="135" t="s">
        <v>7039</v>
      </c>
      <c r="B3597" s="145" t="s">
        <v>7040</v>
      </c>
      <c r="C3597" s="150" t="s">
        <v>6577</v>
      </c>
      <c r="D3597" s="178">
        <v>8.5936099290847778E-2</v>
      </c>
      <c r="E3597" s="189">
        <v>8.5936099290847778E-2</v>
      </c>
    </row>
    <row r="3598" spans="1:5" ht="30">
      <c r="A3598" s="135" t="s">
        <v>7041</v>
      </c>
      <c r="B3598" s="145" t="s">
        <v>7042</v>
      </c>
      <c r="C3598" s="150" t="s">
        <v>6580</v>
      </c>
      <c r="D3598" s="179">
        <v>3.0980732844909653E-5</v>
      </c>
      <c r="E3598" s="190">
        <v>3.0980732844909653E-5</v>
      </c>
    </row>
    <row r="3599" spans="1:5" ht="45">
      <c r="A3599" s="135" t="s">
        <v>7043</v>
      </c>
      <c r="B3599" s="145" t="s">
        <v>7044</v>
      </c>
      <c r="C3599" s="150" t="s">
        <v>50</v>
      </c>
      <c r="D3599" s="172">
        <v>35.875072479248047</v>
      </c>
      <c r="E3599" s="183">
        <v>35.875072479248047</v>
      </c>
    </row>
    <row r="3600" spans="1:5" ht="45">
      <c r="A3600" s="135" t="s">
        <v>7045</v>
      </c>
      <c r="B3600" s="145" t="s">
        <v>7046</v>
      </c>
      <c r="C3600" s="150" t="s">
        <v>42</v>
      </c>
      <c r="D3600" s="177">
        <v>285.42678833007812</v>
      </c>
      <c r="E3600" s="188">
        <v>285.42678833007812</v>
      </c>
    </row>
    <row r="3601" spans="1:5" ht="45">
      <c r="A3601" s="135" t="s">
        <v>7047</v>
      </c>
      <c r="B3601" s="145" t="s">
        <v>7048</v>
      </c>
      <c r="C3601" s="150" t="s">
        <v>20</v>
      </c>
      <c r="D3601" s="177">
        <v>872.67864990234375</v>
      </c>
      <c r="E3601" s="188">
        <v>872.67864990234375</v>
      </c>
    </row>
    <row r="3602" spans="1:5" ht="45">
      <c r="A3602" s="135" t="s">
        <v>7049</v>
      </c>
      <c r="B3602" s="145" t="s">
        <v>7050</v>
      </c>
      <c r="C3602" s="150" t="s">
        <v>373</v>
      </c>
      <c r="D3602" s="171">
        <v>6.3618497848510742</v>
      </c>
      <c r="E3602" s="182">
        <v>6.3618497848510742</v>
      </c>
    </row>
    <row r="3603" spans="1:5" ht="45">
      <c r="A3603" s="135" t="s">
        <v>7051</v>
      </c>
      <c r="B3603" s="145" t="s">
        <v>7052</v>
      </c>
      <c r="C3603" s="150" t="s">
        <v>368</v>
      </c>
      <c r="D3603" s="176">
        <v>2935.2275390625</v>
      </c>
      <c r="E3603" s="187">
        <v>2935.2275390625</v>
      </c>
    </row>
    <row r="3604" spans="1:5" ht="45">
      <c r="A3604" s="135" t="s">
        <v>7053</v>
      </c>
      <c r="B3604" s="145" t="s">
        <v>7054</v>
      </c>
      <c r="C3604" s="150" t="s">
        <v>368</v>
      </c>
      <c r="D3604" s="177">
        <v>387.73895263671875</v>
      </c>
      <c r="E3604" s="188">
        <v>387.73895263671875</v>
      </c>
    </row>
    <row r="3605" spans="1:5" ht="45">
      <c r="A3605" s="135" t="s">
        <v>7055</v>
      </c>
      <c r="B3605" s="145" t="s">
        <v>7056</v>
      </c>
      <c r="C3605" s="150"/>
      <c r="D3605" s="171">
        <v>1.0760185718536377</v>
      </c>
      <c r="E3605" s="182">
        <v>1.0760185718536377</v>
      </c>
    </row>
    <row r="3606" spans="1:5" ht="45">
      <c r="A3606" s="135" t="s">
        <v>7057</v>
      </c>
      <c r="B3606" s="145" t="s">
        <v>7058</v>
      </c>
      <c r="C3606" s="150" t="s">
        <v>4743</v>
      </c>
      <c r="D3606" s="172">
        <v>15.626518249511719</v>
      </c>
      <c r="E3606" s="183">
        <v>15.626518249511719</v>
      </c>
    </row>
    <row r="3607" spans="1:5" ht="45">
      <c r="A3607" s="135" t="s">
        <v>7059</v>
      </c>
      <c r="B3607" s="145" t="s">
        <v>7060</v>
      </c>
      <c r="C3607" s="150" t="s">
        <v>373</v>
      </c>
      <c r="D3607" s="171">
        <v>2.8952574729919434</v>
      </c>
      <c r="E3607" s="182">
        <v>2.8952574729919434</v>
      </c>
    </row>
    <row r="3608" spans="1:5" ht="60">
      <c r="A3608" s="135" t="s">
        <v>7061</v>
      </c>
      <c r="B3608" s="145" t="s">
        <v>7062</v>
      </c>
      <c r="C3608" s="150" t="s">
        <v>6577</v>
      </c>
      <c r="D3608" s="178">
        <v>4.8495125025510788E-2</v>
      </c>
      <c r="E3608" s="189">
        <v>4.8495125025510788E-2</v>
      </c>
    </row>
    <row r="3609" spans="1:5" ht="60">
      <c r="A3609" s="135" t="s">
        <v>7063</v>
      </c>
      <c r="B3609" s="145" t="s">
        <v>7064</v>
      </c>
      <c r="C3609" s="150" t="s">
        <v>6580</v>
      </c>
      <c r="D3609" s="179">
        <v>1.9310380594106391E-5</v>
      </c>
      <c r="E3609" s="190">
        <v>1.9310380594106391E-5</v>
      </c>
    </row>
    <row r="3610" spans="1:5" ht="30">
      <c r="A3610" s="135" t="s">
        <v>7065</v>
      </c>
      <c r="B3610" s="145" t="s">
        <v>7066</v>
      </c>
      <c r="C3610" s="150" t="s">
        <v>50</v>
      </c>
      <c r="D3610" s="172">
        <v>57.759998321533203</v>
      </c>
      <c r="E3610" s="183">
        <v>57.759998321533203</v>
      </c>
    </row>
    <row r="3611" spans="1:5" ht="30">
      <c r="A3611" s="135" t="s">
        <v>7067</v>
      </c>
      <c r="B3611" s="145" t="s">
        <v>7068</v>
      </c>
      <c r="C3611" s="150" t="s">
        <v>42</v>
      </c>
      <c r="D3611" s="177">
        <v>412.65228271484375</v>
      </c>
      <c r="E3611" s="188">
        <v>412.65228271484375</v>
      </c>
    </row>
    <row r="3612" spans="1:5" ht="30">
      <c r="A3612" s="135" t="s">
        <v>7069</v>
      </c>
      <c r="B3612" s="145" t="s">
        <v>7070</v>
      </c>
      <c r="C3612" s="150" t="s">
        <v>20</v>
      </c>
      <c r="D3612" s="172">
        <v>29.609886169433594</v>
      </c>
      <c r="E3612" s="183">
        <v>29.609886169433594</v>
      </c>
    </row>
    <row r="3613" spans="1:5" ht="30">
      <c r="A3613" s="135" t="s">
        <v>7071</v>
      </c>
      <c r="B3613" s="145" t="s">
        <v>7072</v>
      </c>
      <c r="C3613" s="150" t="s">
        <v>373</v>
      </c>
      <c r="D3613" s="171">
        <v>6.6122870445251465</v>
      </c>
      <c r="E3613" s="182">
        <v>6.6122870445251465</v>
      </c>
    </row>
    <row r="3614" spans="1:5" ht="30">
      <c r="A3614" s="135" t="s">
        <v>7073</v>
      </c>
      <c r="B3614" s="145" t="s">
        <v>7074</v>
      </c>
      <c r="C3614" s="150" t="s">
        <v>368</v>
      </c>
      <c r="D3614" s="173">
        <v>3214.219970703125</v>
      </c>
      <c r="E3614" s="184">
        <v>3214.219970703125</v>
      </c>
    </row>
    <row r="3615" spans="1:5" ht="30">
      <c r="A3615" s="135" t="s">
        <v>7075</v>
      </c>
      <c r="B3615" s="145" t="s">
        <v>7076</v>
      </c>
      <c r="C3615" s="150" t="s">
        <v>368</v>
      </c>
      <c r="D3615" s="177">
        <v>666.73138427734375</v>
      </c>
      <c r="E3615" s="188">
        <v>666.73138427734375</v>
      </c>
    </row>
    <row r="3616" spans="1:5" ht="30">
      <c r="A3616" s="135" t="s">
        <v>7077</v>
      </c>
      <c r="B3616" s="145" t="s">
        <v>7078</v>
      </c>
      <c r="C3616" s="150"/>
      <c r="D3616" s="171">
        <v>1.2694135904312134</v>
      </c>
      <c r="E3616" s="182">
        <v>1.2694135904312134</v>
      </c>
    </row>
    <row r="3617" spans="1:5" ht="30">
      <c r="A3617" s="135" t="s">
        <v>7079</v>
      </c>
      <c r="B3617" s="145" t="s">
        <v>7080</v>
      </c>
      <c r="C3617" s="150" t="s">
        <v>4743</v>
      </c>
      <c r="D3617" s="172">
        <v>19.720123291015625</v>
      </c>
      <c r="E3617" s="183">
        <v>19.720123291015625</v>
      </c>
    </row>
    <row r="3618" spans="1:5" ht="30">
      <c r="A3618" s="135" t="s">
        <v>7081</v>
      </c>
      <c r="B3618" s="145" t="s">
        <v>7082</v>
      </c>
      <c r="C3618" s="150" t="s">
        <v>373</v>
      </c>
      <c r="D3618" s="171">
        <v>2.4775826930999756</v>
      </c>
      <c r="E3618" s="182">
        <v>2.4775826930999756</v>
      </c>
    </row>
    <row r="3619" spans="1:5" ht="30">
      <c r="A3619" s="135" t="s">
        <v>7083</v>
      </c>
      <c r="B3619" s="145" t="s">
        <v>7084</v>
      </c>
      <c r="C3619" s="150" t="s">
        <v>6577</v>
      </c>
      <c r="D3619" s="178">
        <v>6.1772760003805161E-2</v>
      </c>
      <c r="E3619" s="189">
        <v>6.1772760003805161E-2</v>
      </c>
    </row>
    <row r="3620" spans="1:5" ht="30">
      <c r="A3620" s="135" t="s">
        <v>7085</v>
      </c>
      <c r="B3620" s="145" t="s">
        <v>7086</v>
      </c>
      <c r="C3620" s="150" t="s">
        <v>6580</v>
      </c>
      <c r="D3620" s="179">
        <v>2.4946481062215753E-5</v>
      </c>
      <c r="E3620" s="190">
        <v>2.4946481062215753E-5</v>
      </c>
    </row>
    <row r="3621" spans="1:5" ht="45">
      <c r="A3621" s="135" t="s">
        <v>7087</v>
      </c>
      <c r="B3621" s="145" t="s">
        <v>7088</v>
      </c>
      <c r="C3621" s="150" t="s">
        <v>50</v>
      </c>
      <c r="D3621" s="172">
        <v>57.759998321533203</v>
      </c>
      <c r="E3621" s="183">
        <v>57.759998321533203</v>
      </c>
    </row>
    <row r="3622" spans="1:5" ht="45">
      <c r="A3622" s="135" t="s">
        <v>7089</v>
      </c>
      <c r="B3622" s="145" t="s">
        <v>7090</v>
      </c>
      <c r="C3622" s="150" t="s">
        <v>42</v>
      </c>
      <c r="D3622" s="177">
        <v>412.65228271484375</v>
      </c>
      <c r="E3622" s="188">
        <v>412.65228271484375</v>
      </c>
    </row>
    <row r="3623" spans="1:5" ht="45">
      <c r="A3623" s="135" t="s">
        <v>7091</v>
      </c>
      <c r="B3623" s="145" t="s">
        <v>7092</v>
      </c>
      <c r="C3623" s="150" t="s">
        <v>20</v>
      </c>
      <c r="D3623" s="172">
        <v>29.609886169433594</v>
      </c>
      <c r="E3623" s="183">
        <v>29.609886169433594</v>
      </c>
    </row>
    <row r="3624" spans="1:5" ht="45">
      <c r="A3624" s="135" t="s">
        <v>7093</v>
      </c>
      <c r="B3624" s="145" t="s">
        <v>7094</v>
      </c>
      <c r="C3624" s="150" t="s">
        <v>373</v>
      </c>
      <c r="D3624" s="171">
        <v>6.6122870445251465</v>
      </c>
      <c r="E3624" s="182">
        <v>6.6122870445251465</v>
      </c>
    </row>
    <row r="3625" spans="1:5" ht="45">
      <c r="A3625" s="135" t="s">
        <v>7095</v>
      </c>
      <c r="B3625" s="145" t="s">
        <v>7096</v>
      </c>
      <c r="C3625" s="150" t="s">
        <v>368</v>
      </c>
      <c r="D3625" s="173">
        <v>3214.219970703125</v>
      </c>
      <c r="E3625" s="184">
        <v>3214.219970703125</v>
      </c>
    </row>
    <row r="3626" spans="1:5" ht="45">
      <c r="A3626" s="135" t="s">
        <v>7097</v>
      </c>
      <c r="B3626" s="145" t="s">
        <v>7098</v>
      </c>
      <c r="C3626" s="150" t="s">
        <v>368</v>
      </c>
      <c r="D3626" s="177">
        <v>666.73138427734375</v>
      </c>
      <c r="E3626" s="188">
        <v>666.73138427734375</v>
      </c>
    </row>
    <row r="3627" spans="1:5" ht="45">
      <c r="A3627" s="135" t="s">
        <v>7099</v>
      </c>
      <c r="B3627" s="145" t="s">
        <v>7100</v>
      </c>
      <c r="C3627" s="150"/>
      <c r="D3627" s="171">
        <v>1.2694135904312134</v>
      </c>
      <c r="E3627" s="182">
        <v>1.2694135904312134</v>
      </c>
    </row>
    <row r="3628" spans="1:5" ht="45">
      <c r="A3628" s="135" t="s">
        <v>7101</v>
      </c>
      <c r="B3628" s="145" t="s">
        <v>7102</v>
      </c>
      <c r="C3628" s="150" t="s">
        <v>4743</v>
      </c>
      <c r="D3628" s="172">
        <v>19.720123291015625</v>
      </c>
      <c r="E3628" s="183">
        <v>19.720123291015625</v>
      </c>
    </row>
    <row r="3629" spans="1:5" ht="45">
      <c r="A3629" s="135" t="s">
        <v>7103</v>
      </c>
      <c r="B3629" s="145" t="s">
        <v>7104</v>
      </c>
      <c r="C3629" s="150" t="s">
        <v>373</v>
      </c>
      <c r="D3629" s="171">
        <v>2.4775826930999756</v>
      </c>
      <c r="E3629" s="182">
        <v>2.4775826930999756</v>
      </c>
    </row>
    <row r="3630" spans="1:5" ht="45">
      <c r="A3630" s="135" t="s">
        <v>7105</v>
      </c>
      <c r="B3630" s="145" t="s">
        <v>7106</v>
      </c>
      <c r="C3630" s="150" t="s">
        <v>6577</v>
      </c>
      <c r="D3630" s="178">
        <v>6.1772760003805161E-2</v>
      </c>
      <c r="E3630" s="189">
        <v>6.1772760003805161E-2</v>
      </c>
    </row>
    <row r="3631" spans="1:5" ht="45">
      <c r="A3631" s="135" t="s">
        <v>7107</v>
      </c>
      <c r="B3631" s="145" t="s">
        <v>7108</v>
      </c>
      <c r="C3631" s="150" t="s">
        <v>6580</v>
      </c>
      <c r="D3631" s="179">
        <v>2.4946481062215753E-5</v>
      </c>
      <c r="E3631" s="190">
        <v>2.4946481062215753E-5</v>
      </c>
    </row>
    <row r="3632" spans="1:5" ht="60">
      <c r="A3632" s="135" t="s">
        <v>7109</v>
      </c>
      <c r="B3632" s="145" t="s">
        <v>7110</v>
      </c>
      <c r="C3632" s="150" t="s">
        <v>50</v>
      </c>
      <c r="D3632" s="172">
        <v>34.819999694824219</v>
      </c>
      <c r="E3632" s="183">
        <v>34.819999694824219</v>
      </c>
    </row>
    <row r="3633" spans="1:5" ht="60">
      <c r="A3633" s="135" t="s">
        <v>7111</v>
      </c>
      <c r="B3633" s="145" t="s">
        <v>7112</v>
      </c>
      <c r="C3633" s="150" t="s">
        <v>42</v>
      </c>
      <c r="D3633" s="177">
        <v>538.00372314453125</v>
      </c>
      <c r="E3633" s="188">
        <v>538.00372314453125</v>
      </c>
    </row>
    <row r="3634" spans="1:5" ht="60">
      <c r="A3634" s="135" t="s">
        <v>7113</v>
      </c>
      <c r="B3634" s="145" t="s">
        <v>7114</v>
      </c>
      <c r="C3634" s="150" t="s">
        <v>20</v>
      </c>
      <c r="D3634" s="177">
        <v>897.3087158203125</v>
      </c>
      <c r="E3634" s="188">
        <v>897.3087158203125</v>
      </c>
    </row>
    <row r="3635" spans="1:5" ht="45">
      <c r="A3635" s="135" t="s">
        <v>7115</v>
      </c>
      <c r="B3635" s="145" t="s">
        <v>7116</v>
      </c>
      <c r="C3635" s="150" t="s">
        <v>373</v>
      </c>
      <c r="D3635" s="171">
        <v>7.2704052925109863</v>
      </c>
      <c r="E3635" s="182">
        <v>7.2704052925109863</v>
      </c>
    </row>
    <row r="3636" spans="1:5" ht="60">
      <c r="A3636" s="135" t="s">
        <v>7117</v>
      </c>
      <c r="B3636" s="145" t="s">
        <v>7118</v>
      </c>
      <c r="C3636" s="150" t="s">
        <v>368</v>
      </c>
      <c r="D3636" s="173">
        <v>3537.837890625</v>
      </c>
      <c r="E3636" s="184">
        <v>3537.837890625</v>
      </c>
    </row>
    <row r="3637" spans="1:5" ht="60">
      <c r="A3637" s="135" t="s">
        <v>7119</v>
      </c>
      <c r="B3637" s="145" t="s">
        <v>7120</v>
      </c>
      <c r="C3637" s="150" t="s">
        <v>368</v>
      </c>
      <c r="D3637" s="177">
        <v>990.34930419921875</v>
      </c>
      <c r="E3637" s="188">
        <v>990.34930419921875</v>
      </c>
    </row>
    <row r="3638" spans="1:5" ht="60">
      <c r="A3638" s="135" t="s">
        <v>7121</v>
      </c>
      <c r="B3638" s="145" t="s">
        <v>7122</v>
      </c>
      <c r="C3638" s="150"/>
      <c r="D3638" s="171">
        <v>1.4189680814743042</v>
      </c>
      <c r="E3638" s="182">
        <v>1.4189680814743042</v>
      </c>
    </row>
    <row r="3639" spans="1:5" ht="45">
      <c r="A3639" s="135" t="s">
        <v>7123</v>
      </c>
      <c r="B3639" s="145" t="s">
        <v>7124</v>
      </c>
      <c r="C3639" s="150" t="s">
        <v>4743</v>
      </c>
      <c r="D3639" s="171">
        <v>9.5117855072021484</v>
      </c>
      <c r="E3639" s="182">
        <v>9.5117855072021484</v>
      </c>
    </row>
    <row r="3640" spans="1:5" ht="60">
      <c r="A3640" s="135" t="s">
        <v>7125</v>
      </c>
      <c r="B3640" s="145" t="s">
        <v>7126</v>
      </c>
      <c r="C3640" s="150" t="s">
        <v>373</v>
      </c>
      <c r="D3640" s="171">
        <v>2.2572765350341797</v>
      </c>
      <c r="E3640" s="182">
        <v>2.2572765350341797</v>
      </c>
    </row>
    <row r="3641" spans="1:5" ht="60">
      <c r="A3641" s="135" t="s">
        <v>7127</v>
      </c>
      <c r="B3641" s="145" t="s">
        <v>7128</v>
      </c>
      <c r="C3641" s="150" t="s">
        <v>6577</v>
      </c>
      <c r="D3641" s="178">
        <v>7.4112385511398315E-2</v>
      </c>
      <c r="E3641" s="189">
        <v>7.4112385511398315E-2</v>
      </c>
    </row>
    <row r="3642" spans="1:5" ht="60">
      <c r="A3642" s="135" t="s">
        <v>7129</v>
      </c>
      <c r="B3642" s="145" t="s">
        <v>7130</v>
      </c>
      <c r="C3642" s="150" t="s">
        <v>6580</v>
      </c>
      <c r="D3642" s="179">
        <v>3.0217832318157889E-5</v>
      </c>
      <c r="E3642" s="190">
        <v>3.0217832318157889E-5</v>
      </c>
    </row>
    <row r="3643" spans="1:5" ht="30">
      <c r="A3643" s="135" t="s">
        <v>7131</v>
      </c>
      <c r="B3643" s="145" t="s">
        <v>7132</v>
      </c>
      <c r="C3643" s="150" t="s">
        <v>50</v>
      </c>
      <c r="D3643" s="172">
        <v>18.190000534057617</v>
      </c>
      <c r="E3643" s="183">
        <v>18.190000534057617</v>
      </c>
    </row>
    <row r="3644" spans="1:5" ht="30">
      <c r="A3644" s="135" t="s">
        <v>7133</v>
      </c>
      <c r="B3644" s="145" t="s">
        <v>7134</v>
      </c>
      <c r="C3644" s="150" t="s">
        <v>42</v>
      </c>
      <c r="D3644" s="177">
        <v>459.16085815429687</v>
      </c>
      <c r="E3644" s="188">
        <v>459.16085815429687</v>
      </c>
    </row>
    <row r="3645" spans="1:5" ht="30">
      <c r="A3645" s="135" t="s">
        <v>7135</v>
      </c>
      <c r="B3645" s="145" t="s">
        <v>7136</v>
      </c>
      <c r="C3645" s="150" t="s">
        <v>20</v>
      </c>
      <c r="D3645" s="172">
        <v>46.014080047607422</v>
      </c>
      <c r="E3645" s="183">
        <v>46.014080047607422</v>
      </c>
    </row>
    <row r="3646" spans="1:5" ht="30">
      <c r="A3646" s="135" t="s">
        <v>7137</v>
      </c>
      <c r="B3646" s="145" t="s">
        <v>7138</v>
      </c>
      <c r="C3646" s="150" t="s">
        <v>373</v>
      </c>
      <c r="D3646" s="171">
        <v>7.3601369857788086</v>
      </c>
      <c r="E3646" s="182">
        <v>7.3601369857788086</v>
      </c>
    </row>
    <row r="3647" spans="1:5" ht="30">
      <c r="A3647" s="135" t="s">
        <v>7139</v>
      </c>
      <c r="B3647" s="145" t="s">
        <v>7140</v>
      </c>
      <c r="C3647" s="150" t="s">
        <v>368</v>
      </c>
      <c r="D3647" s="173">
        <v>3380.5</v>
      </c>
      <c r="E3647" s="184">
        <v>3380.5</v>
      </c>
    </row>
    <row r="3648" spans="1:5" ht="30">
      <c r="A3648" s="135" t="s">
        <v>7141</v>
      </c>
      <c r="B3648" s="145" t="s">
        <v>7142</v>
      </c>
      <c r="C3648" s="150" t="s">
        <v>368</v>
      </c>
      <c r="D3648" s="177">
        <v>833.0113525390625</v>
      </c>
      <c r="E3648" s="188">
        <v>833.0113525390625</v>
      </c>
    </row>
    <row r="3649" spans="1:5" ht="30">
      <c r="A3649" s="135" t="s">
        <v>7143</v>
      </c>
      <c r="B3649" s="145" t="s">
        <v>7144</v>
      </c>
      <c r="C3649" s="150"/>
      <c r="D3649" s="171">
        <v>1.3060119152069092</v>
      </c>
      <c r="E3649" s="182">
        <v>1.3060119152069092</v>
      </c>
    </row>
    <row r="3650" spans="1:5" ht="30">
      <c r="A3650" s="135" t="s">
        <v>7145</v>
      </c>
      <c r="B3650" s="145" t="s">
        <v>7146</v>
      </c>
      <c r="C3650" s="150" t="s">
        <v>4743</v>
      </c>
      <c r="D3650" s="171">
        <v>5.4768505096435547</v>
      </c>
      <c r="E3650" s="182">
        <v>5.4768505096435547</v>
      </c>
    </row>
    <row r="3651" spans="1:5" ht="30">
      <c r="A3651" s="135" t="s">
        <v>7147</v>
      </c>
      <c r="B3651" s="145" t="s">
        <v>7148</v>
      </c>
      <c r="C3651" s="150" t="s">
        <v>373</v>
      </c>
      <c r="D3651" s="171">
        <v>2.1765236854553223</v>
      </c>
      <c r="E3651" s="182">
        <v>2.1765236854553223</v>
      </c>
    </row>
    <row r="3652" spans="1:5" ht="30">
      <c r="A3652" s="135" t="s">
        <v>7149</v>
      </c>
      <c r="B3652" s="145" t="s">
        <v>7150</v>
      </c>
      <c r="C3652" s="150" t="s">
        <v>6577</v>
      </c>
      <c r="D3652" s="178">
        <v>6.3146747648715973E-2</v>
      </c>
      <c r="E3652" s="189">
        <v>6.3146747648715973E-2</v>
      </c>
    </row>
    <row r="3653" spans="1:5" ht="30">
      <c r="A3653" s="135" t="s">
        <v>7151</v>
      </c>
      <c r="B3653" s="145" t="s">
        <v>7152</v>
      </c>
      <c r="C3653" s="150" t="s">
        <v>6580</v>
      </c>
      <c r="D3653" s="179">
        <v>2.6906967832474038E-5</v>
      </c>
      <c r="E3653" s="190">
        <v>2.6906967832474038E-5</v>
      </c>
    </row>
    <row r="3654" spans="1:5" ht="30">
      <c r="A3654" s="135" t="s">
        <v>7153</v>
      </c>
      <c r="B3654" s="145" t="s">
        <v>7154</v>
      </c>
      <c r="C3654" s="150" t="s">
        <v>50</v>
      </c>
      <c r="D3654" s="171">
        <v>7.070000171661377</v>
      </c>
      <c r="E3654" s="182">
        <v>7.070000171661377</v>
      </c>
    </row>
    <row r="3655" spans="1:5" ht="30">
      <c r="A3655" s="135" t="s">
        <v>7155</v>
      </c>
      <c r="B3655" s="145" t="s">
        <v>7156</v>
      </c>
      <c r="C3655" s="150" t="s">
        <v>42</v>
      </c>
      <c r="D3655" s="177">
        <v>351.43490600585937</v>
      </c>
      <c r="E3655" s="188">
        <v>351.43490600585937</v>
      </c>
    </row>
    <row r="3656" spans="1:5" ht="30">
      <c r="A3656" s="135" t="s">
        <v>7157</v>
      </c>
      <c r="B3656" s="145" t="s">
        <v>7158</v>
      </c>
      <c r="C3656" s="150" t="s">
        <v>20</v>
      </c>
      <c r="D3656" s="172">
        <v>54.802047729492187</v>
      </c>
      <c r="E3656" s="183">
        <v>54.802047729492187</v>
      </c>
    </row>
    <row r="3657" spans="1:5" ht="30">
      <c r="A3657" s="135" t="s">
        <v>7159</v>
      </c>
      <c r="B3657" s="145" t="s">
        <v>7160</v>
      </c>
      <c r="C3657" s="150" t="s">
        <v>373</v>
      </c>
      <c r="D3657" s="171">
        <v>7.4746065139770508</v>
      </c>
      <c r="E3657" s="182">
        <v>7.4746065139770508</v>
      </c>
    </row>
    <row r="3658" spans="1:5" ht="30">
      <c r="A3658" s="135" t="s">
        <v>7161</v>
      </c>
      <c r="B3658" s="145" t="s">
        <v>7162</v>
      </c>
      <c r="C3658" s="150" t="s">
        <v>368</v>
      </c>
      <c r="D3658" s="173">
        <v>3166.999267578125</v>
      </c>
      <c r="E3658" s="184">
        <v>3166.999267578125</v>
      </c>
    </row>
    <row r="3659" spans="1:5" ht="30">
      <c r="A3659" s="135" t="s">
        <v>7163</v>
      </c>
      <c r="B3659" s="145" t="s">
        <v>7164</v>
      </c>
      <c r="C3659" s="150" t="s">
        <v>368</v>
      </c>
      <c r="D3659" s="177">
        <v>619.5107421875</v>
      </c>
      <c r="E3659" s="188">
        <v>619.5107421875</v>
      </c>
    </row>
    <row r="3660" spans="1:5" ht="30">
      <c r="A3660" s="135" t="s">
        <v>7165</v>
      </c>
      <c r="B3660" s="145" t="s">
        <v>7166</v>
      </c>
      <c r="C3660" s="150"/>
      <c r="D3660" s="171">
        <v>1.1956285238265991</v>
      </c>
      <c r="E3660" s="182">
        <v>1.1956285238265991</v>
      </c>
    </row>
    <row r="3661" spans="1:5" ht="30">
      <c r="A3661" s="135" t="s">
        <v>7167</v>
      </c>
      <c r="B3661" s="145" t="s">
        <v>7168</v>
      </c>
      <c r="C3661" s="150" t="s">
        <v>4743</v>
      </c>
      <c r="D3661" s="171">
        <v>2.4834632873535156</v>
      </c>
      <c r="E3661" s="182">
        <v>2.4834632873535156</v>
      </c>
    </row>
    <row r="3662" spans="1:5" ht="30">
      <c r="A3662" s="135" t="s">
        <v>7169</v>
      </c>
      <c r="B3662" s="145" t="s">
        <v>7170</v>
      </c>
      <c r="C3662" s="150" t="s">
        <v>373</v>
      </c>
      <c r="D3662" s="171">
        <v>2.0900073051452637</v>
      </c>
      <c r="E3662" s="182">
        <v>2.0900073051452637</v>
      </c>
    </row>
    <row r="3663" spans="1:5" ht="30">
      <c r="A3663" s="135" t="s">
        <v>7171</v>
      </c>
      <c r="B3663" s="145" t="s">
        <v>7172</v>
      </c>
      <c r="C3663" s="150" t="s">
        <v>6577</v>
      </c>
      <c r="D3663" s="178">
        <v>4.9718651920557022E-2</v>
      </c>
      <c r="E3663" s="189">
        <v>4.9718651920557022E-2</v>
      </c>
    </row>
    <row r="3664" spans="1:5" ht="30">
      <c r="A3664" s="135" t="s">
        <v>7173</v>
      </c>
      <c r="B3664" s="145" t="s">
        <v>7174</v>
      </c>
      <c r="C3664" s="150" t="s">
        <v>6580</v>
      </c>
      <c r="D3664" s="179">
        <v>2.2402959075407125E-5</v>
      </c>
      <c r="E3664" s="190">
        <v>2.2402959075407125E-5</v>
      </c>
    </row>
    <row r="3665" spans="1:5" ht="30">
      <c r="A3665" s="135" t="s">
        <v>7175</v>
      </c>
      <c r="B3665" s="145" t="s">
        <v>7176</v>
      </c>
      <c r="C3665" s="150" t="s">
        <v>50</v>
      </c>
      <c r="D3665" s="171">
        <v>5.2399997711181641</v>
      </c>
      <c r="E3665" s="182">
        <v>5.2399997711181641</v>
      </c>
    </row>
    <row r="3666" spans="1:5" ht="30">
      <c r="A3666" s="135" t="s">
        <v>7177</v>
      </c>
      <c r="B3666" s="145" t="s">
        <v>7178</v>
      </c>
      <c r="C3666" s="150" t="s">
        <v>42</v>
      </c>
      <c r="D3666" s="177">
        <v>313.91937255859375</v>
      </c>
      <c r="E3666" s="188">
        <v>313.91937255859375</v>
      </c>
    </row>
    <row r="3667" spans="1:5" ht="30">
      <c r="A3667" s="135" t="s">
        <v>7179</v>
      </c>
      <c r="B3667" s="145" t="s">
        <v>7180</v>
      </c>
      <c r="C3667" s="150" t="s">
        <v>20</v>
      </c>
      <c r="D3667" s="172">
        <v>29.768762588500977</v>
      </c>
      <c r="E3667" s="183">
        <v>29.768762588500977</v>
      </c>
    </row>
    <row r="3668" spans="1:5" ht="30">
      <c r="A3668" s="135" t="s">
        <v>7181</v>
      </c>
      <c r="B3668" s="145" t="s">
        <v>7182</v>
      </c>
      <c r="C3668" s="150" t="s">
        <v>373</v>
      </c>
      <c r="D3668" s="171">
        <v>7.4886765480041504</v>
      </c>
      <c r="E3668" s="182">
        <v>7.4886765480041504</v>
      </c>
    </row>
    <row r="3669" spans="1:5" ht="30">
      <c r="A3669" s="135" t="s">
        <v>7183</v>
      </c>
      <c r="B3669" s="145" t="s">
        <v>7184</v>
      </c>
      <c r="C3669" s="150" t="s">
        <v>368</v>
      </c>
      <c r="D3669" s="173">
        <v>3092.7939453125</v>
      </c>
      <c r="E3669" s="184">
        <v>3092.7939453125</v>
      </c>
    </row>
    <row r="3670" spans="1:5" ht="30">
      <c r="A3670" s="135" t="s">
        <v>7185</v>
      </c>
      <c r="B3670" s="145" t="s">
        <v>7186</v>
      </c>
      <c r="C3670" s="150" t="s">
        <v>368</v>
      </c>
      <c r="D3670" s="177">
        <v>545.30523681640625</v>
      </c>
      <c r="E3670" s="188">
        <v>545.30523681640625</v>
      </c>
    </row>
    <row r="3671" spans="1:5" ht="30">
      <c r="A3671" s="135" t="s">
        <v>7187</v>
      </c>
      <c r="B3671" s="145" t="s">
        <v>7188</v>
      </c>
      <c r="C3671" s="150"/>
      <c r="D3671" s="171">
        <v>1.1629633903503418</v>
      </c>
      <c r="E3671" s="182">
        <v>1.1629633903503418</v>
      </c>
    </row>
    <row r="3672" spans="1:5" ht="30">
      <c r="A3672" s="135" t="s">
        <v>7189</v>
      </c>
      <c r="B3672" s="145" t="s">
        <v>7190</v>
      </c>
      <c r="C3672" s="150" t="s">
        <v>4743</v>
      </c>
      <c r="D3672" s="171">
        <v>1.9567835330963135</v>
      </c>
      <c r="E3672" s="182">
        <v>1.9567835330963135</v>
      </c>
    </row>
    <row r="3673" spans="1:5" ht="30">
      <c r="A3673" s="135" t="s">
        <v>7191</v>
      </c>
      <c r="B3673" s="145" t="s">
        <v>7192</v>
      </c>
      <c r="C3673" s="150" t="s">
        <v>373</v>
      </c>
      <c r="D3673" s="171">
        <v>2.068570613861084</v>
      </c>
      <c r="E3673" s="182">
        <v>2.068570613861084</v>
      </c>
    </row>
    <row r="3674" spans="1:5" ht="30">
      <c r="A3674" s="135" t="s">
        <v>7193</v>
      </c>
      <c r="B3674" s="145" t="s">
        <v>7194</v>
      </c>
      <c r="C3674" s="150" t="s">
        <v>6577</v>
      </c>
      <c r="D3674" s="178">
        <v>4.5444648712873459E-2</v>
      </c>
      <c r="E3674" s="189">
        <v>4.5444648712873459E-2</v>
      </c>
    </row>
    <row r="3675" spans="1:5" ht="30">
      <c r="A3675" s="135" t="s">
        <v>7195</v>
      </c>
      <c r="B3675" s="145" t="s">
        <v>7196</v>
      </c>
      <c r="C3675" s="150" t="s">
        <v>6580</v>
      </c>
      <c r="D3675" s="179">
        <v>2.0838400814682245E-5</v>
      </c>
      <c r="E3675" s="190">
        <v>2.0838400814682245E-5</v>
      </c>
    </row>
    <row r="3676" spans="1:5" ht="30">
      <c r="A3676" s="135" t="s">
        <v>7197</v>
      </c>
      <c r="B3676" s="145" t="s">
        <v>7198</v>
      </c>
      <c r="C3676" s="150" t="s">
        <v>50</v>
      </c>
      <c r="D3676" s="171">
        <v>2.9600000381469727</v>
      </c>
      <c r="E3676" s="182">
        <v>2.9600000381469727</v>
      </c>
    </row>
    <row r="3677" spans="1:5" ht="30">
      <c r="A3677" s="135" t="s">
        <v>7199</v>
      </c>
      <c r="B3677" s="145" t="s">
        <v>7200</v>
      </c>
      <c r="C3677" s="150" t="s">
        <v>42</v>
      </c>
      <c r="D3677" s="177">
        <v>245.64164733886719</v>
      </c>
      <c r="E3677" s="188">
        <v>245.64164733886719</v>
      </c>
    </row>
    <row r="3678" spans="1:5" ht="30">
      <c r="A3678" s="135" t="s">
        <v>7201</v>
      </c>
      <c r="B3678" s="145" t="s">
        <v>7202</v>
      </c>
      <c r="C3678" s="150" t="s">
        <v>20</v>
      </c>
      <c r="D3678" s="172">
        <v>29.012147903442383</v>
      </c>
      <c r="E3678" s="183">
        <v>29.012147903442383</v>
      </c>
    </row>
    <row r="3679" spans="1:5" ht="30">
      <c r="A3679" s="135" t="s">
        <v>7203</v>
      </c>
      <c r="B3679" s="145" t="s">
        <v>7204</v>
      </c>
      <c r="C3679" s="150" t="s">
        <v>373</v>
      </c>
      <c r="D3679" s="171">
        <v>7.5074920654296875</v>
      </c>
      <c r="E3679" s="182">
        <v>7.5074920654296875</v>
      </c>
    </row>
    <row r="3680" spans="1:5" ht="30">
      <c r="A3680" s="135" t="s">
        <v>7205</v>
      </c>
      <c r="B3680" s="145" t="s">
        <v>7206</v>
      </c>
      <c r="C3680" s="150" t="s">
        <v>368</v>
      </c>
      <c r="D3680" s="176">
        <v>2959.216552734375</v>
      </c>
      <c r="E3680" s="187">
        <v>2959.216552734375</v>
      </c>
    </row>
    <row r="3681" spans="1:5" ht="30">
      <c r="A3681" s="135" t="s">
        <v>7207</v>
      </c>
      <c r="B3681" s="145" t="s">
        <v>7208</v>
      </c>
      <c r="C3681" s="150" t="s">
        <v>368</v>
      </c>
      <c r="D3681" s="177">
        <v>411.72808837890625</v>
      </c>
      <c r="E3681" s="188">
        <v>411.72808837890625</v>
      </c>
    </row>
    <row r="3682" spans="1:5" ht="30">
      <c r="A3682" s="135" t="s">
        <v>7209</v>
      </c>
      <c r="B3682" s="145" t="s">
        <v>7210</v>
      </c>
      <c r="C3682" s="150"/>
      <c r="D3682" s="171">
        <v>1.1085296869277954</v>
      </c>
      <c r="E3682" s="182">
        <v>1.1085296869277954</v>
      </c>
    </row>
    <row r="3683" spans="1:5" ht="30">
      <c r="A3683" s="135" t="s">
        <v>7211</v>
      </c>
      <c r="B3683" s="145" t="s">
        <v>7212</v>
      </c>
      <c r="C3683" s="150" t="s">
        <v>4743</v>
      </c>
      <c r="D3683" s="171">
        <v>1.2495468854904175</v>
      </c>
      <c r="E3683" s="182">
        <v>1.2495468854904175</v>
      </c>
    </row>
    <row r="3684" spans="1:5" ht="30">
      <c r="A3684" s="135" t="s">
        <v>7213</v>
      </c>
      <c r="B3684" s="145" t="s">
        <v>7214</v>
      </c>
      <c r="C3684" s="150" t="s">
        <v>373</v>
      </c>
      <c r="D3684" s="171">
        <v>2.0366134643554687</v>
      </c>
      <c r="E3684" s="182">
        <v>2.0366134643554687</v>
      </c>
    </row>
    <row r="3685" spans="1:5" ht="30">
      <c r="A3685" s="135" t="s">
        <v>7215</v>
      </c>
      <c r="B3685" s="145" t="s">
        <v>7216</v>
      </c>
      <c r="C3685" s="150" t="s">
        <v>6577</v>
      </c>
      <c r="D3685" s="178">
        <v>3.8122139871120453E-2</v>
      </c>
      <c r="E3685" s="189">
        <v>3.8122139871120453E-2</v>
      </c>
    </row>
    <row r="3686" spans="1:5" ht="30">
      <c r="A3686" s="135" t="s">
        <v>7217</v>
      </c>
      <c r="B3686" s="145" t="s">
        <v>7218</v>
      </c>
      <c r="C3686" s="150" t="s">
        <v>6580</v>
      </c>
      <c r="D3686" s="179">
        <v>1.8014046872849576E-5</v>
      </c>
      <c r="E3686" s="190">
        <v>1.8014046872849576E-5</v>
      </c>
    </row>
    <row r="3687" spans="1:5" ht="30">
      <c r="A3687" s="135" t="s">
        <v>7219</v>
      </c>
      <c r="B3687" s="145" t="s">
        <v>7220</v>
      </c>
      <c r="C3687" s="150" t="s">
        <v>50</v>
      </c>
      <c r="D3687" s="171">
        <v>1.9600000381469727</v>
      </c>
      <c r="E3687" s="182">
        <v>1.9600000381469727</v>
      </c>
    </row>
    <row r="3688" spans="1:5" ht="30">
      <c r="A3688" s="135" t="s">
        <v>7221</v>
      </c>
      <c r="B3688" s="145" t="s">
        <v>7222</v>
      </c>
      <c r="C3688" s="150" t="s">
        <v>42</v>
      </c>
      <c r="D3688" s="177">
        <v>200.8377685546875</v>
      </c>
      <c r="E3688" s="188">
        <v>200.8377685546875</v>
      </c>
    </row>
    <row r="3689" spans="1:5" ht="30">
      <c r="A3689" s="135" t="s">
        <v>7223</v>
      </c>
      <c r="B3689" s="145" t="s">
        <v>7224</v>
      </c>
      <c r="C3689" s="150" t="s">
        <v>20</v>
      </c>
      <c r="D3689" s="172">
        <v>23.127042770385742</v>
      </c>
      <c r="E3689" s="183">
        <v>23.127042770385742</v>
      </c>
    </row>
    <row r="3690" spans="1:5" ht="30">
      <c r="A3690" s="135" t="s">
        <v>7225</v>
      </c>
      <c r="B3690" s="145" t="s">
        <v>7226</v>
      </c>
      <c r="C3690" s="150" t="s">
        <v>373</v>
      </c>
      <c r="D3690" s="171">
        <v>7.521303653717041</v>
      </c>
      <c r="E3690" s="182">
        <v>7.521303653717041</v>
      </c>
    </row>
    <row r="3691" spans="1:5" ht="30">
      <c r="A3691" s="135" t="s">
        <v>7227</v>
      </c>
      <c r="B3691" s="145" t="s">
        <v>7228</v>
      </c>
      <c r="C3691" s="150" t="s">
        <v>368</v>
      </c>
      <c r="D3691" s="176">
        <v>2872.653076171875</v>
      </c>
      <c r="E3691" s="187">
        <v>2872.653076171875</v>
      </c>
    </row>
    <row r="3692" spans="1:5" ht="30">
      <c r="A3692" s="135" t="s">
        <v>7229</v>
      </c>
      <c r="B3692" s="145" t="s">
        <v>7230</v>
      </c>
      <c r="C3692" s="150" t="s">
        <v>368</v>
      </c>
      <c r="D3692" s="177">
        <v>325.16448974609375</v>
      </c>
      <c r="E3692" s="188">
        <v>325.16448974609375</v>
      </c>
    </row>
    <row r="3693" spans="1:5" ht="30">
      <c r="A3693" s="135" t="s">
        <v>7231</v>
      </c>
      <c r="B3693" s="145" t="s">
        <v>7232</v>
      </c>
      <c r="C3693" s="150"/>
      <c r="D3693" s="171">
        <v>1.0759474039077759</v>
      </c>
      <c r="E3693" s="182">
        <v>1.0759474039077759</v>
      </c>
    </row>
    <row r="3694" spans="1:5" ht="30">
      <c r="A3694" s="135" t="s">
        <v>7233</v>
      </c>
      <c r="B3694" s="145" t="s">
        <v>7234</v>
      </c>
      <c r="C3694" s="150" t="s">
        <v>4743</v>
      </c>
      <c r="D3694" s="178">
        <v>0.90514034032821655</v>
      </c>
      <c r="E3694" s="189">
        <v>0.90514034032821655</v>
      </c>
    </row>
    <row r="3695" spans="1:5" ht="30">
      <c r="A3695" s="135" t="s">
        <v>7235</v>
      </c>
      <c r="B3695" s="145" t="s">
        <v>7236</v>
      </c>
      <c r="C3695" s="150" t="s">
        <v>373</v>
      </c>
      <c r="D3695" s="171">
        <v>2.0187876224517822</v>
      </c>
      <c r="E3695" s="182">
        <v>2.0187876224517822</v>
      </c>
    </row>
    <row r="3696" spans="1:5" ht="30">
      <c r="A3696" s="135" t="s">
        <v>7237</v>
      </c>
      <c r="B3696" s="145" t="s">
        <v>7238</v>
      </c>
      <c r="C3696" s="150" t="s">
        <v>6577</v>
      </c>
      <c r="D3696" s="178">
        <v>3.3639721572399139E-2</v>
      </c>
      <c r="E3696" s="189">
        <v>3.3639721572399139E-2</v>
      </c>
    </row>
    <row r="3697" spans="1:5" ht="30">
      <c r="A3697" s="135" t="s">
        <v>7239</v>
      </c>
      <c r="B3697" s="145" t="s">
        <v>7240</v>
      </c>
      <c r="C3697" s="150" t="s">
        <v>6580</v>
      </c>
      <c r="D3697" s="179">
        <v>1.6193607734749094E-5</v>
      </c>
      <c r="E3697" s="190">
        <v>1.6193607734749094E-5</v>
      </c>
    </row>
    <row r="3698" spans="1:5" ht="30">
      <c r="A3698" s="135" t="s">
        <v>7241</v>
      </c>
      <c r="B3698" s="145" t="s">
        <v>7242</v>
      </c>
      <c r="C3698" s="150" t="s">
        <v>50</v>
      </c>
      <c r="D3698" s="178">
        <v>0.87000000476837158</v>
      </c>
      <c r="E3698" s="189">
        <v>0.87000000476837158</v>
      </c>
    </row>
    <row r="3699" spans="1:5" ht="30">
      <c r="A3699" s="135" t="s">
        <v>7243</v>
      </c>
      <c r="B3699" s="145" t="s">
        <v>7244</v>
      </c>
      <c r="C3699" s="150" t="s">
        <v>42</v>
      </c>
      <c r="D3699" s="177">
        <v>122.73382568359375</v>
      </c>
      <c r="E3699" s="188">
        <v>122.73382568359375</v>
      </c>
    </row>
    <row r="3700" spans="1:5" ht="30">
      <c r="A3700" s="135" t="s">
        <v>7245</v>
      </c>
      <c r="B3700" s="145" t="s">
        <v>7246</v>
      </c>
      <c r="C3700" s="150" t="s">
        <v>20</v>
      </c>
      <c r="D3700" s="172">
        <v>41.0272216796875</v>
      </c>
      <c r="E3700" s="183">
        <v>41.0272216796875</v>
      </c>
    </row>
    <row r="3701" spans="1:5" ht="30">
      <c r="A3701" s="135" t="s">
        <v>7247</v>
      </c>
      <c r="B3701" s="145" t="s">
        <v>7248</v>
      </c>
      <c r="C3701" s="150" t="s">
        <v>373</v>
      </c>
      <c r="D3701" s="171">
        <v>7.5484523773193359</v>
      </c>
      <c r="E3701" s="182">
        <v>7.5484523773193359</v>
      </c>
    </row>
    <row r="3702" spans="1:5" ht="30">
      <c r="A3702" s="135" t="s">
        <v>7249</v>
      </c>
      <c r="B3702" s="145" t="s">
        <v>7250</v>
      </c>
      <c r="C3702" s="150" t="s">
        <v>368</v>
      </c>
      <c r="D3702" s="176">
        <v>2723.4208984375</v>
      </c>
      <c r="E3702" s="187">
        <v>2723.4208984375</v>
      </c>
    </row>
    <row r="3703" spans="1:5" ht="30">
      <c r="A3703" s="135" t="s">
        <v>7251</v>
      </c>
      <c r="B3703" s="145" t="s">
        <v>7252</v>
      </c>
      <c r="C3703" s="150" t="s">
        <v>368</v>
      </c>
      <c r="D3703" s="177">
        <v>175.932373046875</v>
      </c>
      <c r="E3703" s="188">
        <v>175.932373046875</v>
      </c>
    </row>
    <row r="3704" spans="1:5" ht="30">
      <c r="A3704" s="135" t="s">
        <v>7253</v>
      </c>
      <c r="B3704" s="145" t="s">
        <v>7254</v>
      </c>
      <c r="C3704" s="150"/>
      <c r="D3704" s="171">
        <v>1.0240739583969116</v>
      </c>
      <c r="E3704" s="182">
        <v>1.0240739583969116</v>
      </c>
    </row>
    <row r="3705" spans="1:5" ht="30">
      <c r="A3705" s="135" t="s">
        <v>7255</v>
      </c>
      <c r="B3705" s="145" t="s">
        <v>7256</v>
      </c>
      <c r="C3705" s="150" t="s">
        <v>4743</v>
      </c>
      <c r="D3705" s="178">
        <v>0.48089924454689026</v>
      </c>
      <c r="E3705" s="189">
        <v>0.48089924454689026</v>
      </c>
    </row>
    <row r="3706" spans="1:5" ht="30">
      <c r="A3706" s="135" t="s">
        <v>7257</v>
      </c>
      <c r="B3706" s="145" t="s">
        <v>7258</v>
      </c>
      <c r="C3706" s="150" t="s">
        <v>373</v>
      </c>
      <c r="D3706" s="171">
        <v>1.9888558387756348</v>
      </c>
      <c r="E3706" s="182">
        <v>1.9888558387756348</v>
      </c>
    </row>
    <row r="3707" spans="1:5" ht="30">
      <c r="A3707" s="135" t="s">
        <v>7259</v>
      </c>
      <c r="B3707" s="145" t="s">
        <v>7260</v>
      </c>
      <c r="C3707" s="150" t="s">
        <v>6577</v>
      </c>
      <c r="D3707" s="178">
        <v>2.6471218094229698E-2</v>
      </c>
      <c r="E3707" s="189">
        <v>2.6471218094229698E-2</v>
      </c>
    </row>
    <row r="3708" spans="1:5" ht="30">
      <c r="A3708" s="135" t="s">
        <v>7261</v>
      </c>
      <c r="B3708" s="145" t="s">
        <v>7262</v>
      </c>
      <c r="C3708" s="150" t="s">
        <v>6580</v>
      </c>
      <c r="D3708" s="179">
        <v>1.3145076991349924E-5</v>
      </c>
      <c r="E3708" s="190">
        <v>1.3145076991349924E-5</v>
      </c>
    </row>
    <row r="3709" spans="1:5" ht="45">
      <c r="A3709" s="135" t="s">
        <v>7263</v>
      </c>
      <c r="B3709" s="145" t="s">
        <v>7264</v>
      </c>
      <c r="C3709" s="150" t="s">
        <v>50</v>
      </c>
      <c r="D3709" s="178">
        <v>0.11999999731779099</v>
      </c>
      <c r="E3709" s="189">
        <v>0.11999999731779099</v>
      </c>
    </row>
    <row r="3710" spans="1:5" ht="45">
      <c r="A3710" s="135" t="s">
        <v>7265</v>
      </c>
      <c r="B3710" s="145" t="s">
        <v>7266</v>
      </c>
      <c r="C3710" s="150" t="s">
        <v>42</v>
      </c>
      <c r="D3710" s="172">
        <v>49.419784545898438</v>
      </c>
      <c r="E3710" s="183">
        <v>49.419784545898438</v>
      </c>
    </row>
    <row r="3711" spans="1:5" ht="45">
      <c r="A3711" s="135" t="s">
        <v>7267</v>
      </c>
      <c r="B3711" s="145" t="s">
        <v>7268</v>
      </c>
      <c r="C3711" s="150" t="s">
        <v>20</v>
      </c>
      <c r="D3711" s="177">
        <v>730.16558837890625</v>
      </c>
      <c r="E3711" s="188">
        <v>730.16558837890625</v>
      </c>
    </row>
    <row r="3712" spans="1:5" ht="45">
      <c r="A3712" s="135" t="s">
        <v>7269</v>
      </c>
      <c r="B3712" s="145" t="s">
        <v>7270</v>
      </c>
      <c r="C3712" s="150" t="s">
        <v>373</v>
      </c>
      <c r="D3712" s="171">
        <v>7.5738382339477539</v>
      </c>
      <c r="E3712" s="182">
        <v>7.5738382339477539</v>
      </c>
    </row>
    <row r="3713" spans="1:5" ht="45">
      <c r="A3713" s="135" t="s">
        <v>7271</v>
      </c>
      <c r="B3713" s="145" t="s">
        <v>7272</v>
      </c>
      <c r="C3713" s="150" t="s">
        <v>368</v>
      </c>
      <c r="D3713" s="176">
        <v>2425.400146484375</v>
      </c>
      <c r="E3713" s="187">
        <v>2425.400146484375</v>
      </c>
    </row>
    <row r="3714" spans="1:5" ht="45">
      <c r="A3714" s="135" t="s">
        <v>7273</v>
      </c>
      <c r="B3714" s="145" t="s">
        <v>7274</v>
      </c>
      <c r="C3714" s="150" t="s">
        <v>368</v>
      </c>
      <c r="D3714" s="177">
        <v>-122.08837127685547</v>
      </c>
      <c r="E3714" s="188">
        <v>-122.08837127685547</v>
      </c>
    </row>
    <row r="3715" spans="1:5" ht="45">
      <c r="A3715" s="135" t="s">
        <v>7275</v>
      </c>
      <c r="B3715" s="145" t="s">
        <v>7276</v>
      </c>
      <c r="C3715" s="150"/>
      <c r="D3715" s="178">
        <v>0.93081861734390259</v>
      </c>
      <c r="E3715" s="189">
        <v>0.93081861734390259</v>
      </c>
    </row>
    <row r="3716" spans="1:5" ht="45">
      <c r="A3716" s="135" t="s">
        <v>7277</v>
      </c>
      <c r="B3716" s="145" t="s">
        <v>7278</v>
      </c>
      <c r="C3716" s="150" t="s">
        <v>4743</v>
      </c>
      <c r="D3716" s="178">
        <v>8.6931817233562469E-2</v>
      </c>
      <c r="E3716" s="189">
        <v>8.6931817233562469E-2</v>
      </c>
    </row>
    <row r="3717" spans="1:5" ht="45">
      <c r="A3717" s="135" t="s">
        <v>7279</v>
      </c>
      <c r="B3717" s="145" t="s">
        <v>7280</v>
      </c>
      <c r="C3717" s="150" t="s">
        <v>373</v>
      </c>
      <c r="D3717" s="171">
        <v>4.1807413101196289</v>
      </c>
      <c r="E3717" s="182">
        <v>4.1807413101196289</v>
      </c>
    </row>
    <row r="3718" spans="1:5" ht="45">
      <c r="A3718" s="135" t="s">
        <v>7281</v>
      </c>
      <c r="B3718" s="145" t="s">
        <v>7282</v>
      </c>
      <c r="C3718" s="150" t="s">
        <v>6577</v>
      </c>
      <c r="D3718" s="178">
        <v>2.0249523222446442E-2</v>
      </c>
      <c r="E3718" s="189">
        <v>2.0249523222446442E-2</v>
      </c>
    </row>
    <row r="3719" spans="1:5" ht="45">
      <c r="A3719" s="135" t="s">
        <v>7283</v>
      </c>
      <c r="B3719" s="145" t="s">
        <v>7284</v>
      </c>
      <c r="C3719" s="150" t="s">
        <v>6580</v>
      </c>
      <c r="D3719" s="179">
        <v>1.0601554095046595E-5</v>
      </c>
      <c r="E3719" s="190">
        <v>1.0601554095046595E-5</v>
      </c>
    </row>
    <row r="3720" spans="1:5" ht="30">
      <c r="A3720" s="135" t="s">
        <v>7285</v>
      </c>
      <c r="B3720" s="145" t="s">
        <v>7286</v>
      </c>
      <c r="C3720" s="150" t="s">
        <v>50</v>
      </c>
      <c r="D3720" s="172">
        <v>13.051798820495605</v>
      </c>
      <c r="E3720" s="183">
        <v>13.051798820495605</v>
      </c>
    </row>
    <row r="3721" spans="1:5" ht="30">
      <c r="A3721" s="135" t="s">
        <v>7287</v>
      </c>
      <c r="B3721" s="145" t="s">
        <v>7288</v>
      </c>
      <c r="C3721" s="150" t="s">
        <v>42</v>
      </c>
      <c r="D3721" s="177">
        <v>165.29991149902344</v>
      </c>
      <c r="E3721" s="188">
        <v>165.29991149902344</v>
      </c>
    </row>
    <row r="3722" spans="1:5" ht="30">
      <c r="A3722" s="135" t="s">
        <v>7289</v>
      </c>
      <c r="B3722" s="145" t="s">
        <v>7290</v>
      </c>
      <c r="C3722" s="150" t="s">
        <v>20</v>
      </c>
      <c r="D3722" s="176">
        <v>1021.853271484375</v>
      </c>
      <c r="E3722" s="187">
        <v>1021.853271484375</v>
      </c>
    </row>
    <row r="3723" spans="1:5" ht="30">
      <c r="A3723" s="135" t="s">
        <v>7291</v>
      </c>
      <c r="B3723" s="145" t="s">
        <v>7292</v>
      </c>
      <c r="C3723" s="150" t="s">
        <v>373</v>
      </c>
      <c r="D3723" s="171">
        <v>1.9947805404663086</v>
      </c>
      <c r="E3723" s="182">
        <v>1.9947805404663086</v>
      </c>
    </row>
    <row r="3724" spans="1:5" ht="30">
      <c r="A3724" s="135" t="s">
        <v>7293</v>
      </c>
      <c r="B3724" s="145" t="s">
        <v>7294</v>
      </c>
      <c r="C3724" s="150" t="s">
        <v>368</v>
      </c>
      <c r="D3724" s="177">
        <v>698.89642333984375</v>
      </c>
      <c r="E3724" s="188">
        <v>698.89642333984375</v>
      </c>
    </row>
    <row r="3725" spans="1:5" ht="30">
      <c r="A3725" s="135" t="s">
        <v>7295</v>
      </c>
      <c r="B3725" s="145" t="s">
        <v>7296</v>
      </c>
      <c r="C3725" s="150" t="s">
        <v>368</v>
      </c>
      <c r="D3725" s="176">
        <v>-1848.5921630859375</v>
      </c>
      <c r="E3725" s="187">
        <v>-1848.5921630859375</v>
      </c>
    </row>
    <row r="3726" spans="1:5" ht="30">
      <c r="A3726" s="135" t="s">
        <v>7297</v>
      </c>
      <c r="B3726" s="145" t="s">
        <v>7298</v>
      </c>
      <c r="C3726" s="150"/>
      <c r="D3726" s="178">
        <v>-5.9199199080467224E-2</v>
      </c>
      <c r="E3726" s="189">
        <v>-5.9199199080467224E-2</v>
      </c>
    </row>
    <row r="3727" spans="1:5" ht="30">
      <c r="A3727" s="135" t="s">
        <v>7299</v>
      </c>
      <c r="B3727" s="145" t="s">
        <v>7300</v>
      </c>
      <c r="C3727" s="150" t="s">
        <v>4743</v>
      </c>
      <c r="D3727" s="177">
        <v>902.6107177734375</v>
      </c>
      <c r="E3727" s="188">
        <v>902.6107177734375</v>
      </c>
    </row>
    <row r="3728" spans="1:5" ht="30">
      <c r="A3728" s="135" t="s">
        <v>7301</v>
      </c>
      <c r="B3728" s="145" t="s">
        <v>7302</v>
      </c>
      <c r="C3728" s="150" t="s">
        <v>373</v>
      </c>
      <c r="D3728" s="171">
        <v>4.3526582717895508</v>
      </c>
      <c r="E3728" s="182">
        <v>4.3526582717895508</v>
      </c>
    </row>
    <row r="3729" spans="1:5" ht="30">
      <c r="A3729" s="135" t="s">
        <v>7303</v>
      </c>
      <c r="B3729" s="145" t="s">
        <v>7304</v>
      </c>
      <c r="C3729" s="150" t="s">
        <v>6577</v>
      </c>
      <c r="D3729" s="178">
        <v>0.68125134706497192</v>
      </c>
      <c r="E3729" s="189">
        <v>0.68125134706497192</v>
      </c>
    </row>
    <row r="3730" spans="1:5" ht="30">
      <c r="A3730" s="135" t="s">
        <v>7305</v>
      </c>
      <c r="B3730" s="145" t="s">
        <v>7306</v>
      </c>
      <c r="C3730" s="150" t="s">
        <v>6580</v>
      </c>
      <c r="D3730" s="181">
        <v>1.6390401287935674E-4</v>
      </c>
      <c r="E3730" s="192">
        <v>1.6390401287935674E-4</v>
      </c>
    </row>
    <row r="3731" spans="1:5" ht="30">
      <c r="A3731" s="135" t="s">
        <v>7307</v>
      </c>
      <c r="B3731" s="145" t="s">
        <v>7308</v>
      </c>
      <c r="C3731" s="150" t="s">
        <v>50</v>
      </c>
      <c r="D3731" s="172">
        <v>13.051798820495605</v>
      </c>
      <c r="E3731" s="183">
        <v>13.051798820495605</v>
      </c>
    </row>
    <row r="3732" spans="1:5" ht="30">
      <c r="A3732" s="135" t="s">
        <v>7309</v>
      </c>
      <c r="B3732" s="145" t="s">
        <v>7310</v>
      </c>
      <c r="C3732" s="150" t="s">
        <v>42</v>
      </c>
      <c r="D3732" s="177">
        <v>165.29991149902344</v>
      </c>
      <c r="E3732" s="188">
        <v>165.29991149902344</v>
      </c>
    </row>
    <row r="3733" spans="1:5" ht="30">
      <c r="A3733" s="135" t="s">
        <v>7311</v>
      </c>
      <c r="B3733" s="145" t="s">
        <v>7312</v>
      </c>
      <c r="C3733" s="150" t="s">
        <v>20</v>
      </c>
      <c r="D3733" s="177">
        <v>510.9266357421875</v>
      </c>
      <c r="E3733" s="188">
        <v>510.9266357421875</v>
      </c>
    </row>
    <row r="3734" spans="1:5" ht="30">
      <c r="A3734" s="135" t="s">
        <v>7313</v>
      </c>
      <c r="B3734" s="145" t="s">
        <v>7314</v>
      </c>
      <c r="C3734" s="150" t="s">
        <v>373</v>
      </c>
      <c r="D3734" s="171">
        <v>1.9947805404663086</v>
      </c>
      <c r="E3734" s="182">
        <v>1.9947805404663086</v>
      </c>
    </row>
    <row r="3735" spans="1:5" ht="30">
      <c r="A3735" s="135" t="s">
        <v>7315</v>
      </c>
      <c r="B3735" s="145" t="s">
        <v>7316</v>
      </c>
      <c r="C3735" s="150" t="s">
        <v>368</v>
      </c>
      <c r="D3735" s="177">
        <v>698.89642333984375</v>
      </c>
      <c r="E3735" s="188">
        <v>698.89642333984375</v>
      </c>
    </row>
    <row r="3736" spans="1:5" ht="30">
      <c r="A3736" s="135" t="s">
        <v>7317</v>
      </c>
      <c r="B3736" s="145" t="s">
        <v>7318</v>
      </c>
      <c r="C3736" s="150" t="s">
        <v>368</v>
      </c>
      <c r="D3736" s="176">
        <v>-1848.5921630859375</v>
      </c>
      <c r="E3736" s="187">
        <v>-1848.5921630859375</v>
      </c>
    </row>
    <row r="3737" spans="1:5" ht="30">
      <c r="A3737" s="135" t="s">
        <v>7319</v>
      </c>
      <c r="B3737" s="145" t="s">
        <v>7320</v>
      </c>
      <c r="C3737" s="150"/>
      <c r="D3737" s="178">
        <v>-5.9199199080467224E-2</v>
      </c>
      <c r="E3737" s="189">
        <v>-5.9199199080467224E-2</v>
      </c>
    </row>
    <row r="3738" spans="1:5" ht="30">
      <c r="A3738" s="135" t="s">
        <v>7321</v>
      </c>
      <c r="B3738" s="145" t="s">
        <v>7322</v>
      </c>
      <c r="C3738" s="150" t="s">
        <v>4743</v>
      </c>
      <c r="D3738" s="177">
        <v>902.6107177734375</v>
      </c>
      <c r="E3738" s="188">
        <v>902.6107177734375</v>
      </c>
    </row>
    <row r="3739" spans="1:5" ht="30">
      <c r="A3739" s="135" t="s">
        <v>7323</v>
      </c>
      <c r="B3739" s="145" t="s">
        <v>7324</v>
      </c>
      <c r="C3739" s="150" t="s">
        <v>373</v>
      </c>
      <c r="D3739" s="171">
        <v>4.3526582717895508</v>
      </c>
      <c r="E3739" s="182">
        <v>4.3526582717895508</v>
      </c>
    </row>
    <row r="3740" spans="1:5" ht="30">
      <c r="A3740" s="135" t="s">
        <v>7325</v>
      </c>
      <c r="B3740" s="145" t="s">
        <v>7326</v>
      </c>
      <c r="C3740" s="150" t="s">
        <v>6577</v>
      </c>
      <c r="D3740" s="178">
        <v>0.68125134706497192</v>
      </c>
      <c r="E3740" s="189">
        <v>0.68125134706497192</v>
      </c>
    </row>
    <row r="3741" spans="1:5" ht="30">
      <c r="A3741" s="135" t="s">
        <v>7327</v>
      </c>
      <c r="B3741" s="145" t="s">
        <v>7328</v>
      </c>
      <c r="C3741" s="150" t="s">
        <v>6580</v>
      </c>
      <c r="D3741" s="181">
        <v>1.6390401287935674E-4</v>
      </c>
      <c r="E3741" s="192">
        <v>1.6390401287935674E-4</v>
      </c>
    </row>
    <row r="3742" spans="1:5" ht="30">
      <c r="A3742" s="135" t="s">
        <v>7329</v>
      </c>
      <c r="B3742" s="145" t="s">
        <v>7330</v>
      </c>
      <c r="C3742" s="150" t="s">
        <v>50</v>
      </c>
      <c r="D3742" s="172">
        <v>13.051798820495605</v>
      </c>
      <c r="E3742" s="183">
        <v>13.051798820495605</v>
      </c>
    </row>
    <row r="3743" spans="1:5" ht="30">
      <c r="A3743" s="135" t="s">
        <v>7331</v>
      </c>
      <c r="B3743" s="145" t="s">
        <v>7332</v>
      </c>
      <c r="C3743" s="150" t="s">
        <v>42</v>
      </c>
      <c r="D3743" s="177">
        <v>165.29991149902344</v>
      </c>
      <c r="E3743" s="188">
        <v>165.29991149902344</v>
      </c>
    </row>
    <row r="3744" spans="1:5" ht="30">
      <c r="A3744" s="135" t="s">
        <v>7333</v>
      </c>
      <c r="B3744" s="145" t="s">
        <v>7334</v>
      </c>
      <c r="C3744" s="150" t="s">
        <v>20</v>
      </c>
      <c r="D3744" s="177">
        <v>510.9266357421875</v>
      </c>
      <c r="E3744" s="188">
        <v>510.9266357421875</v>
      </c>
    </row>
    <row r="3745" spans="1:5" ht="30">
      <c r="A3745" s="135" t="s">
        <v>7335</v>
      </c>
      <c r="B3745" s="145" t="s">
        <v>7336</v>
      </c>
      <c r="C3745" s="150" t="s">
        <v>373</v>
      </c>
      <c r="D3745" s="171">
        <v>1.9947805404663086</v>
      </c>
      <c r="E3745" s="182">
        <v>1.9947805404663086</v>
      </c>
    </row>
    <row r="3746" spans="1:5" ht="30">
      <c r="A3746" s="135" t="s">
        <v>7337</v>
      </c>
      <c r="B3746" s="145" t="s">
        <v>7338</v>
      </c>
      <c r="C3746" s="150" t="s">
        <v>368</v>
      </c>
      <c r="D3746" s="177">
        <v>698.89642333984375</v>
      </c>
      <c r="E3746" s="188">
        <v>698.89642333984375</v>
      </c>
    </row>
    <row r="3747" spans="1:5" ht="30">
      <c r="A3747" s="135" t="s">
        <v>7339</v>
      </c>
      <c r="B3747" s="145" t="s">
        <v>7340</v>
      </c>
      <c r="C3747" s="150" t="s">
        <v>368</v>
      </c>
      <c r="D3747" s="176">
        <v>-1848.5921630859375</v>
      </c>
      <c r="E3747" s="187">
        <v>-1848.5921630859375</v>
      </c>
    </row>
    <row r="3748" spans="1:5" ht="30">
      <c r="A3748" s="135" t="s">
        <v>7341</v>
      </c>
      <c r="B3748" s="145" t="s">
        <v>7342</v>
      </c>
      <c r="C3748" s="150"/>
      <c r="D3748" s="178">
        <v>-5.9199199080467224E-2</v>
      </c>
      <c r="E3748" s="189">
        <v>-5.9199199080467224E-2</v>
      </c>
    </row>
    <row r="3749" spans="1:5" ht="30">
      <c r="A3749" s="135" t="s">
        <v>7343</v>
      </c>
      <c r="B3749" s="145" t="s">
        <v>7344</v>
      </c>
      <c r="C3749" s="150" t="s">
        <v>4743</v>
      </c>
      <c r="D3749" s="177">
        <v>902.6107177734375</v>
      </c>
      <c r="E3749" s="188">
        <v>902.6107177734375</v>
      </c>
    </row>
    <row r="3750" spans="1:5" ht="30">
      <c r="A3750" s="135" t="s">
        <v>7345</v>
      </c>
      <c r="B3750" s="145" t="s">
        <v>7346</v>
      </c>
      <c r="C3750" s="150" t="s">
        <v>373</v>
      </c>
      <c r="D3750" s="171">
        <v>4.3526582717895508</v>
      </c>
      <c r="E3750" s="182">
        <v>4.3526582717895508</v>
      </c>
    </row>
    <row r="3751" spans="1:5" ht="30">
      <c r="A3751" s="135" t="s">
        <v>7347</v>
      </c>
      <c r="B3751" s="145" t="s">
        <v>7348</v>
      </c>
      <c r="C3751" s="150" t="s">
        <v>6577</v>
      </c>
      <c r="D3751" s="178">
        <v>0.68125134706497192</v>
      </c>
      <c r="E3751" s="189">
        <v>0.68125134706497192</v>
      </c>
    </row>
    <row r="3752" spans="1:5" ht="30">
      <c r="A3752" s="135" t="s">
        <v>7349</v>
      </c>
      <c r="B3752" s="145" t="s">
        <v>7350</v>
      </c>
      <c r="C3752" s="150" t="s">
        <v>6580</v>
      </c>
      <c r="D3752" s="181">
        <v>1.6390401287935674E-4</v>
      </c>
      <c r="E3752" s="192">
        <v>1.6390401287935674E-4</v>
      </c>
    </row>
    <row r="3753" spans="1:5" ht="45">
      <c r="A3753" s="135" t="s">
        <v>7351</v>
      </c>
      <c r="B3753" s="145" t="s">
        <v>7352</v>
      </c>
      <c r="C3753" s="150" t="s">
        <v>50</v>
      </c>
      <c r="D3753" s="171">
        <v>1.0114452838897705</v>
      </c>
      <c r="E3753" s="182">
        <v>1.0114452838897705</v>
      </c>
    </row>
    <row r="3754" spans="1:5" ht="45">
      <c r="A3754" s="135" t="s">
        <v>7353</v>
      </c>
      <c r="B3754" s="145" t="s">
        <v>7354</v>
      </c>
      <c r="C3754" s="150" t="s">
        <v>42</v>
      </c>
      <c r="D3754" s="177">
        <v>461.27511596679687</v>
      </c>
      <c r="E3754" s="188">
        <v>461.27511596679687</v>
      </c>
    </row>
    <row r="3755" spans="1:5" ht="45">
      <c r="A3755" s="135" t="s">
        <v>7355</v>
      </c>
      <c r="B3755" s="145" t="s">
        <v>7356</v>
      </c>
      <c r="C3755" s="150" t="s">
        <v>20</v>
      </c>
      <c r="D3755" s="172">
        <v>15.01378345489502</v>
      </c>
      <c r="E3755" s="183">
        <v>15.01378345489502</v>
      </c>
    </row>
    <row r="3756" spans="1:5" ht="45">
      <c r="A3756" s="135" t="s">
        <v>7357</v>
      </c>
      <c r="B3756" s="145" t="s">
        <v>7358</v>
      </c>
      <c r="C3756" s="150" t="s">
        <v>373</v>
      </c>
      <c r="D3756" s="171">
        <v>8.7217817306518555</v>
      </c>
      <c r="E3756" s="182">
        <v>8.7217817306518555</v>
      </c>
    </row>
    <row r="3757" spans="1:5" ht="45">
      <c r="A3757" s="135" t="s">
        <v>7359</v>
      </c>
      <c r="B3757" s="145" t="s">
        <v>7360</v>
      </c>
      <c r="C3757" s="150" t="s">
        <v>368</v>
      </c>
      <c r="D3757" s="173">
        <v>3406.5361328125</v>
      </c>
      <c r="E3757" s="184">
        <v>3406.5361328125</v>
      </c>
    </row>
    <row r="3758" spans="1:5" ht="45">
      <c r="A3758" s="135" t="s">
        <v>7361</v>
      </c>
      <c r="B3758" s="145" t="s">
        <v>7362</v>
      </c>
      <c r="C3758" s="150" t="s">
        <v>368</v>
      </c>
      <c r="D3758" s="177">
        <v>859.0477294921875</v>
      </c>
      <c r="E3758" s="188">
        <v>859.0477294921875</v>
      </c>
    </row>
    <row r="3759" spans="1:5" ht="60">
      <c r="A3759" s="135" t="s">
        <v>7363</v>
      </c>
      <c r="B3759" s="145" t="s">
        <v>7364</v>
      </c>
      <c r="C3759" s="150"/>
      <c r="D3759" s="171">
        <v>1.3239651918411255</v>
      </c>
      <c r="E3759" s="182">
        <v>1.3239651918411255</v>
      </c>
    </row>
    <row r="3760" spans="1:5" ht="45">
      <c r="A3760" s="135" t="s">
        <v>7365</v>
      </c>
      <c r="B3760" s="145" t="s">
        <v>7366</v>
      </c>
      <c r="C3760" s="150" t="s">
        <v>4743</v>
      </c>
      <c r="D3760" s="178">
        <v>0.29869157075881958</v>
      </c>
      <c r="E3760" s="189">
        <v>0.29869157075881958</v>
      </c>
    </row>
    <row r="3761" spans="1:5" ht="45">
      <c r="A3761" s="135" t="s">
        <v>7367</v>
      </c>
      <c r="B3761" s="145" t="s">
        <v>7368</v>
      </c>
      <c r="C3761" s="150" t="s">
        <v>373</v>
      </c>
      <c r="D3761" s="171">
        <v>2.1064362525939941</v>
      </c>
      <c r="E3761" s="182">
        <v>2.1064362525939941</v>
      </c>
    </row>
    <row r="3762" spans="1:5" ht="60">
      <c r="A3762" s="135" t="s">
        <v>7369</v>
      </c>
      <c r="B3762" s="145" t="s">
        <v>7370</v>
      </c>
      <c r="C3762" s="150" t="s">
        <v>6577</v>
      </c>
      <c r="D3762" s="178">
        <v>6.2131699174642563E-2</v>
      </c>
      <c r="E3762" s="189">
        <v>6.2131699174642563E-2</v>
      </c>
    </row>
    <row r="3763" spans="1:5" ht="60">
      <c r="A3763" s="135" t="s">
        <v>7371</v>
      </c>
      <c r="B3763" s="145" t="s">
        <v>7372</v>
      </c>
      <c r="C3763" s="150" t="s">
        <v>6580</v>
      </c>
      <c r="D3763" s="179">
        <v>2.699286415008828E-5</v>
      </c>
      <c r="E3763" s="190">
        <v>2.699286415008828E-5</v>
      </c>
    </row>
    <row r="3764" spans="1:5" ht="45">
      <c r="A3764" s="135" t="s">
        <v>7373</v>
      </c>
      <c r="B3764" s="145" t="s">
        <v>7374</v>
      </c>
      <c r="C3764" s="150" t="s">
        <v>50</v>
      </c>
      <c r="D3764" s="177">
        <v>168.16159057617187</v>
      </c>
      <c r="E3764" s="188">
        <v>168.16159057617187</v>
      </c>
    </row>
    <row r="3765" spans="1:5" ht="45">
      <c r="A3765" s="135" t="s">
        <v>7375</v>
      </c>
      <c r="B3765" s="145" t="s">
        <v>7376</v>
      </c>
      <c r="C3765" s="150" t="s">
        <v>42</v>
      </c>
      <c r="D3765" s="177">
        <v>351.40438842773437</v>
      </c>
      <c r="E3765" s="188">
        <v>351.40438842773437</v>
      </c>
    </row>
    <row r="3766" spans="1:5" ht="45">
      <c r="A3766" s="135" t="s">
        <v>7377</v>
      </c>
      <c r="B3766" s="145" t="s">
        <v>7378</v>
      </c>
      <c r="C3766" s="150" t="s">
        <v>20</v>
      </c>
      <c r="D3766" s="171">
        <v>2.8880782127380371</v>
      </c>
      <c r="E3766" s="182">
        <v>2.8880782127380371</v>
      </c>
    </row>
    <row r="3767" spans="1:5" ht="45">
      <c r="A3767" s="135" t="s">
        <v>7379</v>
      </c>
      <c r="B3767" s="145" t="s">
        <v>7380</v>
      </c>
      <c r="C3767" s="150" t="s">
        <v>373</v>
      </c>
      <c r="D3767" s="171">
        <v>3.7965958118438721</v>
      </c>
      <c r="E3767" s="182">
        <v>3.7965958118438721</v>
      </c>
    </row>
    <row r="3768" spans="1:5" ht="45">
      <c r="A3768" s="135" t="s">
        <v>7381</v>
      </c>
      <c r="B3768" s="145" t="s">
        <v>7382</v>
      </c>
      <c r="C3768" s="150" t="s">
        <v>368</v>
      </c>
      <c r="D3768" s="176">
        <v>1682.751708984375</v>
      </c>
      <c r="E3768" s="187">
        <v>1682.751708984375</v>
      </c>
    </row>
    <row r="3769" spans="1:5" ht="45">
      <c r="A3769" s="135" t="s">
        <v>7383</v>
      </c>
      <c r="B3769" s="145" t="s">
        <v>7384</v>
      </c>
      <c r="C3769" s="150" t="s">
        <v>368</v>
      </c>
      <c r="D3769" s="177">
        <v>-864.73675537109375</v>
      </c>
      <c r="E3769" s="188">
        <v>-864.73675537109375</v>
      </c>
    </row>
    <row r="3770" spans="1:5" ht="45">
      <c r="A3770" s="135" t="s">
        <v>7385</v>
      </c>
      <c r="B3770" s="145" t="s">
        <v>7386</v>
      </c>
      <c r="C3770" s="150"/>
      <c r="D3770" s="174">
        <v>0</v>
      </c>
      <c r="E3770" s="185">
        <v>0</v>
      </c>
    </row>
    <row r="3771" spans="1:5" ht="45">
      <c r="A3771" s="135" t="s">
        <v>7387</v>
      </c>
      <c r="B3771" s="145" t="s">
        <v>7388</v>
      </c>
      <c r="C3771" s="150" t="s">
        <v>4743</v>
      </c>
      <c r="D3771" s="177">
        <v>568.98809814453125</v>
      </c>
      <c r="E3771" s="188">
        <v>568.98809814453125</v>
      </c>
    </row>
    <row r="3772" spans="1:5" ht="45">
      <c r="A3772" s="135" t="s">
        <v>7389</v>
      </c>
      <c r="B3772" s="145" t="s">
        <v>7390</v>
      </c>
      <c r="C3772" s="150" t="s">
        <v>373</v>
      </c>
      <c r="D3772" s="172">
        <v>17.343828201293945</v>
      </c>
      <c r="E3772" s="183">
        <v>17.343828201293945</v>
      </c>
    </row>
    <row r="3773" spans="1:5" ht="45">
      <c r="A3773" s="135" t="s">
        <v>7391</v>
      </c>
      <c r="B3773" s="145" t="s">
        <v>7392</v>
      </c>
      <c r="C3773" s="150" t="s">
        <v>6577</v>
      </c>
      <c r="D3773" s="178">
        <v>0.43313503265380859</v>
      </c>
      <c r="E3773" s="189">
        <v>0.43313503265380859</v>
      </c>
    </row>
    <row r="3774" spans="1:5" ht="45">
      <c r="A3774" s="135" t="s">
        <v>7393</v>
      </c>
      <c r="B3774" s="145" t="s">
        <v>7394</v>
      </c>
      <c r="C3774" s="150" t="s">
        <v>6580</v>
      </c>
      <c r="D3774" s="179">
        <v>6.5032007114496082E-5</v>
      </c>
      <c r="E3774" s="190">
        <v>6.5032007114496082E-5</v>
      </c>
    </row>
    <row r="3775" spans="1:5" ht="30">
      <c r="A3775" s="135" t="s">
        <v>7395</v>
      </c>
      <c r="B3775" s="145" t="s">
        <v>7396</v>
      </c>
      <c r="C3775" s="150" t="s">
        <v>50</v>
      </c>
      <c r="D3775" s="171">
        <v>7.070000171661377</v>
      </c>
      <c r="E3775" s="182">
        <v>7.070000171661377</v>
      </c>
    </row>
    <row r="3776" spans="1:5" ht="30">
      <c r="A3776" s="135" t="s">
        <v>7397</v>
      </c>
      <c r="B3776" s="145" t="s">
        <v>7398</v>
      </c>
      <c r="C3776" s="150" t="s">
        <v>42</v>
      </c>
      <c r="D3776" s="177">
        <v>328.02676391601562</v>
      </c>
      <c r="E3776" s="188">
        <v>328.02676391601562</v>
      </c>
    </row>
    <row r="3777" spans="1:5" ht="30">
      <c r="A3777" s="135" t="s">
        <v>7399</v>
      </c>
      <c r="B3777" s="145" t="s">
        <v>7400</v>
      </c>
      <c r="C3777" s="150" t="s">
        <v>20</v>
      </c>
      <c r="D3777" s="171">
        <v>4.1545438766479492</v>
      </c>
      <c r="E3777" s="182">
        <v>4.1545438766479492</v>
      </c>
    </row>
    <row r="3778" spans="1:5" ht="30">
      <c r="A3778" s="135" t="s">
        <v>7401</v>
      </c>
      <c r="B3778" s="145" t="s">
        <v>7402</v>
      </c>
      <c r="C3778" s="150" t="s">
        <v>373</v>
      </c>
      <c r="D3778" s="171">
        <v>7.3946433067321777</v>
      </c>
      <c r="E3778" s="182">
        <v>7.3946433067321777</v>
      </c>
    </row>
    <row r="3779" spans="1:5" ht="30">
      <c r="A3779" s="135" t="s">
        <v>7403</v>
      </c>
      <c r="B3779" s="145" t="s">
        <v>7404</v>
      </c>
      <c r="C3779" s="150" t="s">
        <v>368</v>
      </c>
      <c r="D3779" s="173">
        <v>3117.995849609375</v>
      </c>
      <c r="E3779" s="184">
        <v>3117.995849609375</v>
      </c>
    </row>
    <row r="3780" spans="1:5" ht="30">
      <c r="A3780" s="135" t="s">
        <v>7405</v>
      </c>
      <c r="B3780" s="145" t="s">
        <v>7406</v>
      </c>
      <c r="C3780" s="150" t="s">
        <v>368</v>
      </c>
      <c r="D3780" s="177">
        <v>570.5072021484375</v>
      </c>
      <c r="E3780" s="188">
        <v>570.5072021484375</v>
      </c>
    </row>
    <row r="3781" spans="1:5" ht="30">
      <c r="A3781" s="135" t="s">
        <v>7407</v>
      </c>
      <c r="B3781" s="145" t="s">
        <v>7408</v>
      </c>
      <c r="C3781" s="150"/>
      <c r="D3781" s="171">
        <v>1.1718896627426147</v>
      </c>
      <c r="E3781" s="182">
        <v>1.1718896627426147</v>
      </c>
    </row>
    <row r="3782" spans="1:5" ht="30">
      <c r="A3782" s="135" t="s">
        <v>7409</v>
      </c>
      <c r="B3782" s="145" t="s">
        <v>7410</v>
      </c>
      <c r="C3782" s="150" t="s">
        <v>4743</v>
      </c>
      <c r="D3782" s="171">
        <v>2.5853641033172607</v>
      </c>
      <c r="E3782" s="182">
        <v>2.5853641033172607</v>
      </c>
    </row>
    <row r="3783" spans="1:5" ht="30">
      <c r="A3783" s="135" t="s">
        <v>7411</v>
      </c>
      <c r="B3783" s="145" t="s">
        <v>7412</v>
      </c>
      <c r="C3783" s="150" t="s">
        <v>373</v>
      </c>
      <c r="D3783" s="171">
        <v>2.0898776054382324</v>
      </c>
      <c r="E3783" s="182">
        <v>2.0898776054382324</v>
      </c>
    </row>
    <row r="3784" spans="1:5" ht="45">
      <c r="A3784" s="135" t="s">
        <v>7413</v>
      </c>
      <c r="B3784" s="145" t="s">
        <v>7414</v>
      </c>
      <c r="C3784" s="150" t="s">
        <v>6577</v>
      </c>
      <c r="D3784" s="178">
        <v>4.715212807059288E-2</v>
      </c>
      <c r="E3784" s="189">
        <v>4.715212807059288E-2</v>
      </c>
    </row>
    <row r="3785" spans="1:5" ht="45">
      <c r="A3785" s="135" t="s">
        <v>7415</v>
      </c>
      <c r="B3785" s="145" t="s">
        <v>7416</v>
      </c>
      <c r="C3785" s="150" t="s">
        <v>6580</v>
      </c>
      <c r="D3785" s="179">
        <v>2.1417212337837555E-5</v>
      </c>
      <c r="E3785" s="190">
        <v>2.1417212337837555E-5</v>
      </c>
    </row>
    <row r="3786" spans="1:5" ht="30">
      <c r="A3786" s="135" t="s">
        <v>7417</v>
      </c>
      <c r="B3786" s="145" t="s">
        <v>7418</v>
      </c>
      <c r="C3786" s="150" t="s">
        <v>50</v>
      </c>
      <c r="D3786" s="177">
        <v>172.18162536621094</v>
      </c>
      <c r="E3786" s="188">
        <v>172.18162536621094</v>
      </c>
    </row>
    <row r="3787" spans="1:5" ht="30">
      <c r="A3787" s="135" t="s">
        <v>7419</v>
      </c>
      <c r="B3787" s="145" t="s">
        <v>7420</v>
      </c>
      <c r="C3787" s="150" t="s">
        <v>42</v>
      </c>
      <c r="D3787" s="177">
        <v>168.31446838378906</v>
      </c>
      <c r="E3787" s="188">
        <v>168.31446838378906</v>
      </c>
    </row>
    <row r="3788" spans="1:5" ht="30">
      <c r="A3788" s="135" t="s">
        <v>7421</v>
      </c>
      <c r="B3788" s="145" t="s">
        <v>7422</v>
      </c>
      <c r="C3788" s="150" t="s">
        <v>20</v>
      </c>
      <c r="D3788" s="177">
        <v>510.9266357421875</v>
      </c>
      <c r="E3788" s="188">
        <v>510.9266357421875</v>
      </c>
    </row>
    <row r="3789" spans="1:5" ht="30">
      <c r="A3789" s="135" t="s">
        <v>7423</v>
      </c>
      <c r="B3789" s="145" t="s">
        <v>7424</v>
      </c>
      <c r="C3789" s="150" t="s">
        <v>373</v>
      </c>
      <c r="D3789" s="171">
        <v>2.0052182674407959</v>
      </c>
      <c r="E3789" s="182">
        <v>2.0052182674407959</v>
      </c>
    </row>
    <row r="3790" spans="1:5" ht="30">
      <c r="A3790" s="135" t="s">
        <v>7425</v>
      </c>
      <c r="B3790" s="145" t="s">
        <v>7426</v>
      </c>
      <c r="C3790" s="150" t="s">
        <v>368</v>
      </c>
      <c r="D3790" s="177">
        <v>721.085693359375</v>
      </c>
      <c r="E3790" s="188">
        <v>721.085693359375</v>
      </c>
    </row>
    <row r="3791" spans="1:5" ht="30">
      <c r="A3791" s="135" t="s">
        <v>7427</v>
      </c>
      <c r="B3791" s="145" t="s">
        <v>7428</v>
      </c>
      <c r="C3791" s="150" t="s">
        <v>368</v>
      </c>
      <c r="D3791" s="176">
        <v>-1826.40283203125</v>
      </c>
      <c r="E3791" s="187">
        <v>-1826.40283203125</v>
      </c>
    </row>
    <row r="3792" spans="1:5" ht="30">
      <c r="A3792" s="135" t="s">
        <v>7429</v>
      </c>
      <c r="B3792" s="145" t="s">
        <v>7430</v>
      </c>
      <c r="C3792" s="150"/>
      <c r="D3792" s="171">
        <v>-1.1637254953384399</v>
      </c>
      <c r="E3792" s="182">
        <v>-1.1637254953384399</v>
      </c>
    </row>
    <row r="3793" spans="1:5" ht="30">
      <c r="A3793" s="135" t="s">
        <v>7431</v>
      </c>
      <c r="B3793" s="145" t="s">
        <v>7432</v>
      </c>
      <c r="C3793" s="150" t="s">
        <v>4743</v>
      </c>
      <c r="D3793" s="177">
        <v>909.114990234375</v>
      </c>
      <c r="E3793" s="188">
        <v>909.114990234375</v>
      </c>
    </row>
    <row r="3794" spans="1:5" ht="30">
      <c r="A3794" s="135" t="s">
        <v>7433</v>
      </c>
      <c r="B3794" s="145" t="s">
        <v>7434</v>
      </c>
      <c r="C3794" s="150" t="s">
        <v>373</v>
      </c>
      <c r="D3794" s="171">
        <v>4.3059391975402832</v>
      </c>
      <c r="E3794" s="182">
        <v>4.3059391975402832</v>
      </c>
    </row>
    <row r="3795" spans="1:5" ht="30">
      <c r="A3795" s="135" t="s">
        <v>7435</v>
      </c>
      <c r="B3795" s="145" t="s">
        <v>7436</v>
      </c>
      <c r="C3795" s="150" t="s">
        <v>6577</v>
      </c>
      <c r="D3795" s="178">
        <v>0.69152355194091797</v>
      </c>
      <c r="E3795" s="189">
        <v>0.69152355194091797</v>
      </c>
    </row>
    <row r="3796" spans="1:5" ht="30">
      <c r="A3796" s="135" t="s">
        <v>7437</v>
      </c>
      <c r="B3796" s="145" t="s">
        <v>7438</v>
      </c>
      <c r="C3796" s="150" t="s">
        <v>6580</v>
      </c>
      <c r="D3796" s="181">
        <v>1.6466373926959932E-4</v>
      </c>
      <c r="E3796" s="192">
        <v>1.6466373926959932E-4</v>
      </c>
    </row>
    <row r="3797" spans="1:5" ht="45">
      <c r="A3797" s="135" t="s">
        <v>7439</v>
      </c>
      <c r="B3797" s="145" t="s">
        <v>7440</v>
      </c>
      <c r="C3797" s="150" t="s">
        <v>50</v>
      </c>
      <c r="D3797" s="178">
        <v>0.87000000476837158</v>
      </c>
      <c r="E3797" s="189">
        <v>0.87000000476837158</v>
      </c>
    </row>
    <row r="3798" spans="1:5" ht="45">
      <c r="A3798" s="135" t="s">
        <v>7441</v>
      </c>
      <c r="B3798" s="145" t="s">
        <v>7442</v>
      </c>
      <c r="C3798" s="150" t="s">
        <v>42</v>
      </c>
      <c r="D3798" s="172">
        <v>67.861930847167969</v>
      </c>
      <c r="E3798" s="183">
        <v>67.861930847167969</v>
      </c>
    </row>
    <row r="3799" spans="1:5" ht="45">
      <c r="A3799" s="135" t="s">
        <v>7443</v>
      </c>
      <c r="B3799" s="145" t="s">
        <v>7444</v>
      </c>
      <c r="C3799" s="150" t="s">
        <v>20</v>
      </c>
      <c r="D3799" s="177">
        <v>124.47120666503906</v>
      </c>
      <c r="E3799" s="188">
        <v>124.47120666503906</v>
      </c>
    </row>
    <row r="3800" spans="1:5" ht="45">
      <c r="A3800" s="135" t="s">
        <v>7445</v>
      </c>
      <c r="B3800" s="145" t="s">
        <v>7446</v>
      </c>
      <c r="C3800" s="150" t="s">
        <v>373</v>
      </c>
      <c r="D3800" s="178">
        <v>0.92878663539886475</v>
      </c>
      <c r="E3800" s="189">
        <v>0.92878663539886475</v>
      </c>
    </row>
    <row r="3801" spans="1:5" ht="45">
      <c r="A3801" s="135" t="s">
        <v>7447</v>
      </c>
      <c r="B3801" s="145" t="s">
        <v>7448</v>
      </c>
      <c r="C3801" s="150" t="s">
        <v>368</v>
      </c>
      <c r="D3801" s="177">
        <v>284.10491943359375</v>
      </c>
      <c r="E3801" s="188">
        <v>284.10491943359375</v>
      </c>
    </row>
    <row r="3802" spans="1:5" ht="45">
      <c r="A3802" s="135" t="s">
        <v>7449</v>
      </c>
      <c r="B3802" s="145" t="s">
        <v>7450</v>
      </c>
      <c r="C3802" s="150" t="s">
        <v>368</v>
      </c>
      <c r="D3802" s="176">
        <v>-2263.383544921875</v>
      </c>
      <c r="E3802" s="187">
        <v>-2263.383544921875</v>
      </c>
    </row>
    <row r="3803" spans="1:5" ht="60">
      <c r="A3803" s="135" t="s">
        <v>7451</v>
      </c>
      <c r="B3803" s="145" t="s">
        <v>7452</v>
      </c>
      <c r="C3803" s="150"/>
      <c r="D3803" s="178">
        <v>-5.1645196974277496E-2</v>
      </c>
      <c r="E3803" s="189">
        <v>-5.1645196974277496E-2</v>
      </c>
    </row>
    <row r="3804" spans="1:5" ht="45">
      <c r="A3804" s="135" t="s">
        <v>7453</v>
      </c>
      <c r="B3804" s="145" t="s">
        <v>7454</v>
      </c>
      <c r="C3804" s="150" t="s">
        <v>4743</v>
      </c>
      <c r="D3804" s="177">
        <v>979.01861572265625</v>
      </c>
      <c r="E3804" s="188">
        <v>979.01861572265625</v>
      </c>
    </row>
    <row r="3805" spans="1:5" ht="45">
      <c r="A3805" s="135" t="s">
        <v>7455</v>
      </c>
      <c r="B3805" s="145" t="s">
        <v>7456</v>
      </c>
      <c r="C3805" s="150" t="s">
        <v>373</v>
      </c>
      <c r="D3805" s="171">
        <v>4.1883101463317871</v>
      </c>
      <c r="E3805" s="182">
        <v>4.1883101463317871</v>
      </c>
    </row>
    <row r="3806" spans="1:5" ht="60">
      <c r="A3806" s="135" t="s">
        <v>7457</v>
      </c>
      <c r="B3806" s="145" t="s">
        <v>7458</v>
      </c>
      <c r="C3806" s="150" t="s">
        <v>6577</v>
      </c>
      <c r="D3806" s="178">
        <v>0.65839290618896484</v>
      </c>
      <c r="E3806" s="189">
        <v>0.65839290618896484</v>
      </c>
    </row>
    <row r="3807" spans="1:5" ht="60">
      <c r="A3807" s="135" t="s">
        <v>7459</v>
      </c>
      <c r="B3807" s="145" t="s">
        <v>7460</v>
      </c>
      <c r="C3807" s="150" t="s">
        <v>6580</v>
      </c>
      <c r="D3807" s="181">
        <v>4.1624225559644401E-4</v>
      </c>
      <c r="E3807" s="192">
        <v>4.1624225559644401E-4</v>
      </c>
    </row>
    <row r="3808" spans="1:5" ht="45">
      <c r="A3808" s="135" t="s">
        <v>7461</v>
      </c>
      <c r="B3808" s="145" t="s">
        <v>7462</v>
      </c>
      <c r="C3808" s="150" t="s">
        <v>50</v>
      </c>
      <c r="D3808" s="172">
        <v>15.120193481445313</v>
      </c>
      <c r="E3808" s="183">
        <v>15.120193481445313</v>
      </c>
    </row>
    <row r="3809" spans="1:5" ht="45">
      <c r="A3809" s="135" t="s">
        <v>7463</v>
      </c>
      <c r="B3809" s="145" t="s">
        <v>7464</v>
      </c>
      <c r="C3809" s="150" t="s">
        <v>42</v>
      </c>
      <c r="D3809" s="172">
        <v>49.478614807128906</v>
      </c>
      <c r="E3809" s="183">
        <v>49.478614807128906</v>
      </c>
    </row>
    <row r="3810" spans="1:5" ht="45">
      <c r="A3810" s="135" t="s">
        <v>7465</v>
      </c>
      <c r="B3810" s="145" t="s">
        <v>7466</v>
      </c>
      <c r="C3810" s="150" t="s">
        <v>20</v>
      </c>
      <c r="D3810" s="177">
        <v>857.53863525390625</v>
      </c>
      <c r="E3810" s="188">
        <v>857.53863525390625</v>
      </c>
    </row>
    <row r="3811" spans="1:5" ht="45">
      <c r="A3811" s="135" t="s">
        <v>7467</v>
      </c>
      <c r="B3811" s="145" t="s">
        <v>7468</v>
      </c>
      <c r="C3811" s="150" t="s">
        <v>373</v>
      </c>
      <c r="D3811" s="178">
        <v>0.69635617733001709</v>
      </c>
      <c r="E3811" s="189">
        <v>0.69635617733001709</v>
      </c>
    </row>
    <row r="3812" spans="1:5" ht="45">
      <c r="A3812" s="135" t="s">
        <v>7469</v>
      </c>
      <c r="B3812" s="145" t="s">
        <v>7470</v>
      </c>
      <c r="C3812" s="150" t="s">
        <v>368</v>
      </c>
      <c r="D3812" s="177">
        <v>208.41749572753906</v>
      </c>
      <c r="E3812" s="188">
        <v>208.41749572753906</v>
      </c>
    </row>
    <row r="3813" spans="1:5" ht="45">
      <c r="A3813" s="135" t="s">
        <v>7471</v>
      </c>
      <c r="B3813" s="145" t="s">
        <v>7472</v>
      </c>
      <c r="C3813" s="150" t="s">
        <v>368</v>
      </c>
      <c r="D3813" s="176">
        <v>-2339.071044921875</v>
      </c>
      <c r="E3813" s="187">
        <v>-2339.071044921875</v>
      </c>
    </row>
    <row r="3814" spans="1:5" ht="45">
      <c r="A3814" s="135" t="s">
        <v>7473</v>
      </c>
      <c r="B3814" s="145" t="s">
        <v>7474</v>
      </c>
      <c r="C3814" s="150"/>
      <c r="D3814" s="178">
        <v>-0.32805207371711731</v>
      </c>
      <c r="E3814" s="189">
        <v>-0.32805207371711731</v>
      </c>
    </row>
    <row r="3815" spans="1:5" ht="45">
      <c r="A3815" s="135" t="s">
        <v>7475</v>
      </c>
      <c r="B3815" s="145" t="s">
        <v>7476</v>
      </c>
      <c r="C3815" s="150" t="s">
        <v>4743</v>
      </c>
      <c r="D3815" s="177">
        <v>988.932373046875</v>
      </c>
      <c r="E3815" s="188">
        <v>988.932373046875</v>
      </c>
    </row>
    <row r="3816" spans="1:5" ht="45">
      <c r="A3816" s="135" t="s">
        <v>7477</v>
      </c>
      <c r="B3816" s="145" t="s">
        <v>7478</v>
      </c>
      <c r="C3816" s="150" t="s">
        <v>373</v>
      </c>
      <c r="D3816" s="171">
        <v>4.1772465705871582</v>
      </c>
      <c r="E3816" s="182">
        <v>4.1772465705871582</v>
      </c>
    </row>
    <row r="3817" spans="1:5" ht="45">
      <c r="A3817" s="135" t="s">
        <v>7479</v>
      </c>
      <c r="B3817" s="145" t="s">
        <v>7480</v>
      </c>
      <c r="C3817" s="150" t="s">
        <v>6577</v>
      </c>
      <c r="D3817" s="178">
        <v>0.64120441675186157</v>
      </c>
      <c r="E3817" s="189">
        <v>0.64120441675186157</v>
      </c>
    </row>
    <row r="3818" spans="1:5" ht="45">
      <c r="A3818" s="135" t="s">
        <v>7481</v>
      </c>
      <c r="B3818" s="145" t="s">
        <v>7482</v>
      </c>
      <c r="C3818" s="150" t="s">
        <v>6580</v>
      </c>
      <c r="D3818" s="181">
        <v>5.5142736528068781E-4</v>
      </c>
      <c r="E3818" s="192">
        <v>5.5142736528068781E-4</v>
      </c>
    </row>
    <row r="3819" spans="1:5" ht="45">
      <c r="A3819" s="135" t="s">
        <v>7483</v>
      </c>
      <c r="B3819" s="145" t="s">
        <v>7484</v>
      </c>
      <c r="C3819" s="150" t="s">
        <v>50</v>
      </c>
      <c r="D3819" s="172">
        <v>14.706514358520508</v>
      </c>
      <c r="E3819" s="183">
        <v>14.706514358520508</v>
      </c>
    </row>
    <row r="3820" spans="1:5" ht="60">
      <c r="A3820" s="135" t="s">
        <v>7485</v>
      </c>
      <c r="B3820" s="145" t="s">
        <v>7486</v>
      </c>
      <c r="C3820" s="150" t="s">
        <v>42</v>
      </c>
      <c r="D3820" s="172">
        <v>62.000587463378906</v>
      </c>
      <c r="E3820" s="183">
        <v>62.000587463378906</v>
      </c>
    </row>
    <row r="3821" spans="1:5" ht="45">
      <c r="A3821" s="135" t="s">
        <v>7487</v>
      </c>
      <c r="B3821" s="145" t="s">
        <v>7488</v>
      </c>
      <c r="C3821" s="150" t="s">
        <v>20</v>
      </c>
      <c r="D3821" s="177">
        <v>857.53863525390625</v>
      </c>
      <c r="E3821" s="188">
        <v>857.53863525390625</v>
      </c>
    </row>
    <row r="3822" spans="1:5" ht="45">
      <c r="A3822" s="135" t="s">
        <v>7489</v>
      </c>
      <c r="B3822" s="145" t="s">
        <v>7490</v>
      </c>
      <c r="C3822" s="150" t="s">
        <v>373</v>
      </c>
      <c r="D3822" s="178">
        <v>0.85547208786010742</v>
      </c>
      <c r="E3822" s="189">
        <v>0.85547208786010742</v>
      </c>
    </row>
    <row r="3823" spans="1:5" ht="45">
      <c r="A3823" s="135" t="s">
        <v>7491</v>
      </c>
      <c r="B3823" s="145" t="s">
        <v>7492</v>
      </c>
      <c r="C3823" s="150" t="s">
        <v>368</v>
      </c>
      <c r="D3823" s="177">
        <v>260.72714233398437</v>
      </c>
      <c r="E3823" s="188">
        <v>260.72714233398437</v>
      </c>
    </row>
    <row r="3824" spans="1:5" ht="45">
      <c r="A3824" s="135" t="s">
        <v>7493</v>
      </c>
      <c r="B3824" s="145" t="s">
        <v>7494</v>
      </c>
      <c r="C3824" s="150" t="s">
        <v>368</v>
      </c>
      <c r="D3824" s="176">
        <v>-2286.761474609375</v>
      </c>
      <c r="E3824" s="187">
        <v>-2286.761474609375</v>
      </c>
    </row>
    <row r="3825" spans="1:5" ht="60">
      <c r="A3825" s="135" t="s">
        <v>7495</v>
      </c>
      <c r="B3825" s="145" t="s">
        <v>7496</v>
      </c>
      <c r="C3825" s="150"/>
      <c r="D3825" s="178">
        <v>-0.29734021425247192</v>
      </c>
      <c r="E3825" s="189">
        <v>-0.29734021425247192</v>
      </c>
    </row>
    <row r="3826" spans="1:5" ht="45">
      <c r="A3826" s="135" t="s">
        <v>7497</v>
      </c>
      <c r="B3826" s="145" t="s">
        <v>7498</v>
      </c>
      <c r="C3826" s="150" t="s">
        <v>4743</v>
      </c>
      <c r="D3826" s="177">
        <v>982.80389404296875</v>
      </c>
      <c r="E3826" s="188">
        <v>982.80389404296875</v>
      </c>
    </row>
    <row r="3827" spans="1:5" ht="60">
      <c r="A3827" s="135" t="s">
        <v>7499</v>
      </c>
      <c r="B3827" s="145" t="s">
        <v>7500</v>
      </c>
      <c r="C3827" s="150" t="s">
        <v>373</v>
      </c>
      <c r="D3827" s="171">
        <v>4.1822643280029297</v>
      </c>
      <c r="E3827" s="182">
        <v>4.1822643280029297</v>
      </c>
    </row>
    <row r="3828" spans="1:5" ht="60">
      <c r="A3828" s="135" t="s">
        <v>7501</v>
      </c>
      <c r="B3828" s="145" t="s">
        <v>7502</v>
      </c>
      <c r="C3828" s="150" t="s">
        <v>6577</v>
      </c>
      <c r="D3828" s="178">
        <v>0.65394812822341919</v>
      </c>
      <c r="E3828" s="189">
        <v>0.65394812822341919</v>
      </c>
    </row>
    <row r="3829" spans="1:5" ht="60">
      <c r="A3829" s="135" t="s">
        <v>7503</v>
      </c>
      <c r="B3829" s="145" t="s">
        <v>7504</v>
      </c>
      <c r="C3829" s="150" t="s">
        <v>6580</v>
      </c>
      <c r="D3829" s="181">
        <v>4.5297198812477291E-4</v>
      </c>
      <c r="E3829" s="192">
        <v>4.5297198812477291E-4</v>
      </c>
    </row>
    <row r="3830" spans="1:5" ht="30">
      <c r="A3830" s="135" t="s">
        <v>7505</v>
      </c>
      <c r="B3830" s="145" t="s">
        <v>7506</v>
      </c>
      <c r="C3830" s="150" t="s">
        <v>50</v>
      </c>
      <c r="D3830" s="178">
        <v>0.11999999731779099</v>
      </c>
      <c r="E3830" s="189">
        <v>0.11999999731779099</v>
      </c>
    </row>
    <row r="3831" spans="1:5" ht="30">
      <c r="A3831" s="135" t="s">
        <v>7507</v>
      </c>
      <c r="B3831" s="145" t="s">
        <v>7508</v>
      </c>
      <c r="C3831" s="150" t="s">
        <v>42</v>
      </c>
      <c r="D3831" s="172">
        <v>49.419784545898438</v>
      </c>
      <c r="E3831" s="183">
        <v>49.419784545898438</v>
      </c>
    </row>
    <row r="3832" spans="1:5" ht="30">
      <c r="A3832" s="135" t="s">
        <v>7509</v>
      </c>
      <c r="B3832" s="145" t="s">
        <v>7510</v>
      </c>
      <c r="C3832" s="150" t="s">
        <v>20</v>
      </c>
      <c r="D3832" s="172">
        <v>57.141670227050781</v>
      </c>
      <c r="E3832" s="183">
        <v>57.141670227050781</v>
      </c>
    </row>
    <row r="3833" spans="1:5" ht="30">
      <c r="A3833" s="135" t="s">
        <v>7511</v>
      </c>
      <c r="B3833" s="145" t="s">
        <v>7512</v>
      </c>
      <c r="C3833" s="150" t="s">
        <v>373</v>
      </c>
      <c r="D3833" s="171">
        <v>6.1341748237609863</v>
      </c>
      <c r="E3833" s="182">
        <v>6.1341748237609863</v>
      </c>
    </row>
    <row r="3834" spans="1:5" ht="30">
      <c r="A3834" s="135" t="s">
        <v>7513</v>
      </c>
      <c r="B3834" s="145" t="s">
        <v>7514</v>
      </c>
      <c r="C3834" s="150" t="s">
        <v>368</v>
      </c>
      <c r="D3834" s="176">
        <v>1961.0089111328125</v>
      </c>
      <c r="E3834" s="187">
        <v>1961.0089111328125</v>
      </c>
    </row>
    <row r="3835" spans="1:5" ht="30">
      <c r="A3835" s="135" t="s">
        <v>7515</v>
      </c>
      <c r="B3835" s="145" t="s">
        <v>7516</v>
      </c>
      <c r="C3835" s="150" t="s">
        <v>368</v>
      </c>
      <c r="D3835" s="177">
        <v>-586.47955322265625</v>
      </c>
      <c r="E3835" s="188">
        <v>-586.47955322265625</v>
      </c>
    </row>
    <row r="3836" spans="1:5" ht="30">
      <c r="A3836" s="135" t="s">
        <v>7517</v>
      </c>
      <c r="B3836" s="145" t="s">
        <v>7518</v>
      </c>
      <c r="C3836" s="150"/>
      <c r="D3836" s="178">
        <v>0.73597252368927002</v>
      </c>
      <c r="E3836" s="189">
        <v>0.73597252368927002</v>
      </c>
    </row>
    <row r="3837" spans="1:5" ht="30">
      <c r="A3837" s="135" t="s">
        <v>7519</v>
      </c>
      <c r="B3837" s="145" t="s">
        <v>7520</v>
      </c>
      <c r="C3837" s="150" t="s">
        <v>4743</v>
      </c>
      <c r="D3837" s="178">
        <v>0.10994414985179901</v>
      </c>
      <c r="E3837" s="189">
        <v>0.10994414985179901</v>
      </c>
    </row>
    <row r="3838" spans="1:5" ht="30">
      <c r="A3838" s="135" t="s">
        <v>7521</v>
      </c>
      <c r="B3838" s="145" t="s">
        <v>7522</v>
      </c>
      <c r="C3838" s="150" t="s">
        <v>373</v>
      </c>
      <c r="D3838" s="171">
        <v>4.1807413101196289</v>
      </c>
      <c r="E3838" s="182">
        <v>4.1807413101196289</v>
      </c>
    </row>
    <row r="3839" spans="1:5" ht="30">
      <c r="A3839" s="135" t="s">
        <v>7523</v>
      </c>
      <c r="B3839" s="145" t="s">
        <v>7524</v>
      </c>
      <c r="C3839" s="150" t="s">
        <v>6577</v>
      </c>
      <c r="D3839" s="178">
        <v>2.0249523222446442E-2</v>
      </c>
      <c r="E3839" s="189">
        <v>2.0249523222446442E-2</v>
      </c>
    </row>
    <row r="3840" spans="1:5" ht="30">
      <c r="A3840" s="135" t="s">
        <v>7525</v>
      </c>
      <c r="B3840" s="145" t="s">
        <v>7526</v>
      </c>
      <c r="C3840" s="150" t="s">
        <v>6580</v>
      </c>
      <c r="D3840" s="179">
        <v>1.0601554095046595E-5</v>
      </c>
      <c r="E3840" s="190">
        <v>1.0601554095046595E-5</v>
      </c>
    </row>
    <row r="3841" spans="1:5" ht="60">
      <c r="A3841" s="135" t="s">
        <v>7527</v>
      </c>
      <c r="B3841" s="145" t="s">
        <v>7528</v>
      </c>
      <c r="C3841" s="150" t="s">
        <v>50</v>
      </c>
      <c r="D3841" s="177">
        <v>163.21598815917969</v>
      </c>
      <c r="E3841" s="188">
        <v>163.21598815917969</v>
      </c>
    </row>
    <row r="3842" spans="1:5" ht="60">
      <c r="A3842" s="135" t="s">
        <v>7529</v>
      </c>
      <c r="B3842" s="145" t="s">
        <v>7530</v>
      </c>
      <c r="C3842" s="150" t="s">
        <v>42</v>
      </c>
      <c r="D3842" s="177">
        <v>464.999755859375</v>
      </c>
      <c r="E3842" s="188">
        <v>464.999755859375</v>
      </c>
    </row>
    <row r="3843" spans="1:5" ht="60">
      <c r="A3843" s="135" t="s">
        <v>7531</v>
      </c>
      <c r="B3843" s="145" t="s">
        <v>7532</v>
      </c>
      <c r="C3843" s="150" t="s">
        <v>20</v>
      </c>
      <c r="D3843" s="177">
        <v>886.30517578125</v>
      </c>
      <c r="E3843" s="188">
        <v>886.30517578125</v>
      </c>
    </row>
    <row r="3844" spans="1:5" ht="60">
      <c r="A3844" s="135" t="s">
        <v>7533</v>
      </c>
      <c r="B3844" s="145" t="s">
        <v>7534</v>
      </c>
      <c r="C3844" s="150" t="s">
        <v>373</v>
      </c>
      <c r="D3844" s="171">
        <v>6.1465249061584473</v>
      </c>
      <c r="E3844" s="182">
        <v>6.1465249061584473</v>
      </c>
    </row>
    <row r="3845" spans="1:5" ht="60">
      <c r="A3845" s="135" t="s">
        <v>7535</v>
      </c>
      <c r="B3845" s="145" t="s">
        <v>7536</v>
      </c>
      <c r="C3845" s="150" t="s">
        <v>368</v>
      </c>
      <c r="D3845" s="173">
        <v>3183.870849609375</v>
      </c>
      <c r="E3845" s="184">
        <v>3183.870849609375</v>
      </c>
    </row>
    <row r="3846" spans="1:5" ht="60">
      <c r="A3846" s="135" t="s">
        <v>7537</v>
      </c>
      <c r="B3846" s="145" t="s">
        <v>7538</v>
      </c>
      <c r="C3846" s="150" t="s">
        <v>368</v>
      </c>
      <c r="D3846" s="177">
        <v>636.38232421875</v>
      </c>
      <c r="E3846" s="188">
        <v>636.38232421875</v>
      </c>
    </row>
    <row r="3847" spans="1:5" ht="60">
      <c r="A3847" s="135" t="s">
        <v>7539</v>
      </c>
      <c r="B3847" s="145" t="s">
        <v>7540</v>
      </c>
      <c r="C3847" s="150"/>
      <c r="D3847" s="171">
        <v>1.6756076812744141</v>
      </c>
      <c r="E3847" s="182">
        <v>1.6756076812744141</v>
      </c>
    </row>
    <row r="3848" spans="1:5" ht="60">
      <c r="A3848" s="135" t="s">
        <v>7541</v>
      </c>
      <c r="B3848" s="145" t="s">
        <v>7542</v>
      </c>
      <c r="C3848" s="150" t="s">
        <v>4743</v>
      </c>
      <c r="D3848" s="172">
        <v>57.679107666015625</v>
      </c>
      <c r="E3848" s="183">
        <v>57.679107666015625</v>
      </c>
    </row>
    <row r="3849" spans="1:5" ht="60">
      <c r="A3849" s="135" t="s">
        <v>7543</v>
      </c>
      <c r="B3849" s="145" t="s">
        <v>7544</v>
      </c>
      <c r="C3849" s="150" t="s">
        <v>373</v>
      </c>
      <c r="D3849" s="171">
        <v>3.2200393676757812</v>
      </c>
      <c r="E3849" s="182">
        <v>3.2200393676757812</v>
      </c>
    </row>
    <row r="3850" spans="1:5" ht="60">
      <c r="A3850" s="135" t="s">
        <v>7545</v>
      </c>
      <c r="B3850" s="145" t="s">
        <v>7546</v>
      </c>
      <c r="C3850" s="150" t="s">
        <v>6577</v>
      </c>
      <c r="D3850" s="178">
        <v>8.1481195986270905E-2</v>
      </c>
      <c r="E3850" s="189">
        <v>8.1481195986270905E-2</v>
      </c>
    </row>
    <row r="3851" spans="1:5" ht="60">
      <c r="A3851" s="135" t="s">
        <v>7547</v>
      </c>
      <c r="B3851" s="145" t="s">
        <v>7548</v>
      </c>
      <c r="C3851" s="150" t="s">
        <v>6580</v>
      </c>
      <c r="D3851" s="179">
        <v>2.7901458452106453E-5</v>
      </c>
      <c r="E3851" s="190">
        <v>2.7901458452106453E-5</v>
      </c>
    </row>
    <row r="3852" spans="1:5" ht="60">
      <c r="A3852" s="135" t="s">
        <v>7549</v>
      </c>
      <c r="B3852" s="145" t="s">
        <v>7550</v>
      </c>
      <c r="C3852" s="150" t="s">
        <v>50</v>
      </c>
      <c r="D3852" s="177">
        <v>168.16159057617187</v>
      </c>
      <c r="E3852" s="188">
        <v>168.16159057617187</v>
      </c>
    </row>
    <row r="3853" spans="1:5" ht="60">
      <c r="A3853" s="135" t="s">
        <v>7551</v>
      </c>
      <c r="B3853" s="145" t="s">
        <v>7552</v>
      </c>
      <c r="C3853" s="150" t="s">
        <v>42</v>
      </c>
      <c r="D3853" s="177">
        <v>310.012451171875</v>
      </c>
      <c r="E3853" s="188">
        <v>310.012451171875</v>
      </c>
    </row>
    <row r="3854" spans="1:5" ht="60">
      <c r="A3854" s="135" t="s">
        <v>7553</v>
      </c>
      <c r="B3854" s="145" t="s">
        <v>7554</v>
      </c>
      <c r="C3854" s="150" t="s">
        <v>20</v>
      </c>
      <c r="D3854" s="177">
        <v>828.05322265625</v>
      </c>
      <c r="E3854" s="188">
        <v>828.05322265625</v>
      </c>
    </row>
    <row r="3855" spans="1:5" ht="60">
      <c r="A3855" s="135" t="s">
        <v>7555</v>
      </c>
      <c r="B3855" s="145" t="s">
        <v>7556</v>
      </c>
      <c r="C3855" s="150" t="s">
        <v>373</v>
      </c>
      <c r="D3855" s="171">
        <v>3.3163890838623047</v>
      </c>
      <c r="E3855" s="182">
        <v>3.3163890838623047</v>
      </c>
    </row>
    <row r="3856" spans="1:5" ht="60">
      <c r="A3856" s="135" t="s">
        <v>7557</v>
      </c>
      <c r="B3856" s="145" t="s">
        <v>7558</v>
      </c>
      <c r="C3856" s="150" t="s">
        <v>368</v>
      </c>
      <c r="D3856" s="176">
        <v>1391.9327392578125</v>
      </c>
      <c r="E3856" s="187">
        <v>1391.9327392578125</v>
      </c>
    </row>
    <row r="3857" spans="1:5" ht="60">
      <c r="A3857" s="135" t="s">
        <v>7559</v>
      </c>
      <c r="B3857" s="145" t="s">
        <v>7560</v>
      </c>
      <c r="C3857" s="150" t="s">
        <v>368</v>
      </c>
      <c r="D3857" s="176">
        <v>-1155.5557861328125</v>
      </c>
      <c r="E3857" s="187">
        <v>-1155.5557861328125</v>
      </c>
    </row>
    <row r="3858" spans="1:5" ht="60">
      <c r="A3858" s="135" t="s">
        <v>7561</v>
      </c>
      <c r="B3858" s="145" t="s">
        <v>7562</v>
      </c>
      <c r="C3858" s="150"/>
      <c r="D3858" s="178">
        <v>-0.33377677202224731</v>
      </c>
      <c r="E3858" s="189">
        <v>-0.33377677202224731</v>
      </c>
    </row>
    <row r="3859" spans="1:5" ht="60">
      <c r="A3859" s="135" t="s">
        <v>7563</v>
      </c>
      <c r="B3859" s="145" t="s">
        <v>7564</v>
      </c>
      <c r="C3859" s="150" t="s">
        <v>4743</v>
      </c>
      <c r="D3859" s="177">
        <v>707.71630859375</v>
      </c>
      <c r="E3859" s="188">
        <v>707.71630859375</v>
      </c>
    </row>
    <row r="3860" spans="1:5" ht="60">
      <c r="A3860" s="135" t="s">
        <v>7565</v>
      </c>
      <c r="B3860" s="145" t="s">
        <v>7566</v>
      </c>
      <c r="C3860" s="150" t="s">
        <v>373</v>
      </c>
      <c r="D3860" s="171">
        <v>5.6928796768188477</v>
      </c>
      <c r="E3860" s="182">
        <v>5.6928796768188477</v>
      </c>
    </row>
    <row r="3861" spans="1:5" ht="60">
      <c r="A3861" s="135" t="s">
        <v>7567</v>
      </c>
      <c r="B3861" s="145" t="s">
        <v>7568</v>
      </c>
      <c r="C3861" s="150" t="s">
        <v>6577</v>
      </c>
      <c r="D3861" s="178">
        <v>0.54377764463424683</v>
      </c>
      <c r="E3861" s="189">
        <v>0.54377764463424683</v>
      </c>
    </row>
    <row r="3862" spans="1:5" ht="60">
      <c r="A3862" s="135" t="s">
        <v>7569</v>
      </c>
      <c r="B3862" s="145" t="s">
        <v>7570</v>
      </c>
      <c r="C3862" s="150" t="s">
        <v>6580</v>
      </c>
      <c r="D3862" s="179">
        <v>8.5060753917787224E-5</v>
      </c>
      <c r="E3862" s="190">
        <v>8.5060753917787224E-5</v>
      </c>
    </row>
    <row r="3863" spans="1:5" ht="60">
      <c r="A3863" s="135" t="s">
        <v>7571</v>
      </c>
      <c r="B3863" s="145" t="s">
        <v>7572</v>
      </c>
      <c r="C3863" s="150" t="s">
        <v>50</v>
      </c>
      <c r="D3863" s="177">
        <v>161.59999084472656</v>
      </c>
      <c r="E3863" s="188">
        <v>161.59999084472656</v>
      </c>
    </row>
    <row r="3864" spans="1:5" ht="60">
      <c r="A3864" s="135" t="s">
        <v>7573</v>
      </c>
      <c r="B3864" s="145" t="s">
        <v>7574</v>
      </c>
      <c r="C3864" s="150" t="s">
        <v>42</v>
      </c>
      <c r="D3864" s="177">
        <v>507.99761962890625</v>
      </c>
      <c r="E3864" s="188">
        <v>507.99761962890625</v>
      </c>
    </row>
    <row r="3865" spans="1:5" ht="60">
      <c r="A3865" s="135" t="s">
        <v>7575</v>
      </c>
      <c r="B3865" s="145" t="s">
        <v>7576</v>
      </c>
      <c r="C3865" s="150" t="s">
        <v>20</v>
      </c>
      <c r="D3865" s="177">
        <v>909.35516357421875</v>
      </c>
      <c r="E3865" s="188">
        <v>909.35516357421875</v>
      </c>
    </row>
    <row r="3866" spans="1:5" ht="60">
      <c r="A3866" s="135" t="s">
        <v>7577</v>
      </c>
      <c r="B3866" s="145" t="s">
        <v>7578</v>
      </c>
      <c r="C3866" s="150" t="s">
        <v>373</v>
      </c>
      <c r="D3866" s="171">
        <v>6.3281645774841309</v>
      </c>
      <c r="E3866" s="182">
        <v>6.3281645774841309</v>
      </c>
    </row>
    <row r="3867" spans="1:5" ht="60">
      <c r="A3867" s="135" t="s">
        <v>7579</v>
      </c>
      <c r="B3867" s="145" t="s">
        <v>7580</v>
      </c>
      <c r="C3867" s="150" t="s">
        <v>368</v>
      </c>
      <c r="D3867" s="173">
        <v>3318.78125</v>
      </c>
      <c r="E3867" s="184">
        <v>3318.78125</v>
      </c>
    </row>
    <row r="3868" spans="1:5" ht="60">
      <c r="A3868" s="135" t="s">
        <v>7581</v>
      </c>
      <c r="B3868" s="145" t="s">
        <v>7582</v>
      </c>
      <c r="C3868" s="150" t="s">
        <v>368</v>
      </c>
      <c r="D3868" s="177">
        <v>771.292724609375</v>
      </c>
      <c r="E3868" s="188">
        <v>771.292724609375</v>
      </c>
    </row>
    <row r="3869" spans="1:5" ht="60">
      <c r="A3869" s="135" t="s">
        <v>7583</v>
      </c>
      <c r="B3869" s="145" t="s">
        <v>7584</v>
      </c>
      <c r="C3869" s="150"/>
      <c r="D3869" s="171">
        <v>1.8080034255981445</v>
      </c>
      <c r="E3869" s="182">
        <v>1.8080034255981445</v>
      </c>
    </row>
    <row r="3870" spans="1:5" ht="60">
      <c r="A3870" s="135" t="s">
        <v>7585</v>
      </c>
      <c r="B3870" s="145" t="s">
        <v>7586</v>
      </c>
      <c r="C3870" s="150" t="s">
        <v>4743</v>
      </c>
      <c r="D3870" s="172">
        <v>51.453845977783203</v>
      </c>
      <c r="E3870" s="183">
        <v>51.453845977783203</v>
      </c>
    </row>
    <row r="3871" spans="1:5" ht="60">
      <c r="A3871" s="135" t="s">
        <v>7587</v>
      </c>
      <c r="B3871" s="145" t="s">
        <v>7588</v>
      </c>
      <c r="C3871" s="150" t="s">
        <v>373</v>
      </c>
      <c r="D3871" s="171">
        <v>2.8923656940460205</v>
      </c>
      <c r="E3871" s="182">
        <v>2.8923656940460205</v>
      </c>
    </row>
    <row r="3872" spans="1:5" ht="60">
      <c r="A3872" s="135" t="s">
        <v>7589</v>
      </c>
      <c r="B3872" s="145" t="s">
        <v>7590</v>
      </c>
      <c r="C3872" s="150" t="s">
        <v>6577</v>
      </c>
      <c r="D3872" s="178">
        <v>8.3650849759578705E-2</v>
      </c>
      <c r="E3872" s="189">
        <v>8.3650849759578705E-2</v>
      </c>
    </row>
    <row r="3873" spans="1:5" ht="60">
      <c r="A3873" s="135" t="s">
        <v>7591</v>
      </c>
      <c r="B3873" s="145" t="s">
        <v>7592</v>
      </c>
      <c r="C3873" s="150" t="s">
        <v>6580</v>
      </c>
      <c r="D3873" s="179">
        <v>2.9726974389632232E-5</v>
      </c>
      <c r="E3873" s="190">
        <v>2.9726974389632232E-5</v>
      </c>
    </row>
    <row r="3874" spans="1:5" ht="30">
      <c r="A3874" s="135" t="s">
        <v>7593</v>
      </c>
      <c r="B3874" s="145" t="s">
        <v>7594</v>
      </c>
      <c r="C3874" s="150" t="s">
        <v>50</v>
      </c>
      <c r="D3874" s="178">
        <v>0.11999999731779099</v>
      </c>
      <c r="E3874" s="189">
        <v>0.11999999731779099</v>
      </c>
    </row>
    <row r="3875" spans="1:5" ht="45">
      <c r="A3875" s="135" t="s">
        <v>7595</v>
      </c>
      <c r="B3875" s="145" t="s">
        <v>7596</v>
      </c>
      <c r="C3875" s="150" t="s">
        <v>42</v>
      </c>
      <c r="D3875" s="172">
        <v>49.419784545898438</v>
      </c>
      <c r="E3875" s="183">
        <v>49.419784545898438</v>
      </c>
    </row>
    <row r="3876" spans="1:5" ht="30">
      <c r="A3876" s="135" t="s">
        <v>7597</v>
      </c>
      <c r="B3876" s="145" t="s">
        <v>7598</v>
      </c>
      <c r="C3876" s="150" t="s">
        <v>20</v>
      </c>
      <c r="D3876" s="177">
        <v>673.02398681640625</v>
      </c>
      <c r="E3876" s="188">
        <v>673.02398681640625</v>
      </c>
    </row>
    <row r="3877" spans="1:5" ht="30">
      <c r="A3877" s="135" t="s">
        <v>7599</v>
      </c>
      <c r="B3877" s="145" t="s">
        <v>7600</v>
      </c>
      <c r="C3877" s="150" t="s">
        <v>373</v>
      </c>
      <c r="D3877" s="171">
        <v>7.6960687637329102</v>
      </c>
      <c r="E3877" s="182">
        <v>7.6960687637329102</v>
      </c>
    </row>
    <row r="3878" spans="1:5" ht="30">
      <c r="A3878" s="135" t="s">
        <v>7601</v>
      </c>
      <c r="B3878" s="145" t="s">
        <v>7602</v>
      </c>
      <c r="C3878" s="150" t="s">
        <v>368</v>
      </c>
      <c r="D3878" s="176">
        <v>2464.828369140625</v>
      </c>
      <c r="E3878" s="187">
        <v>2464.828369140625</v>
      </c>
    </row>
    <row r="3879" spans="1:5" ht="30">
      <c r="A3879" s="135" t="s">
        <v>7603</v>
      </c>
      <c r="B3879" s="145" t="s">
        <v>7604</v>
      </c>
      <c r="C3879" s="150" t="s">
        <v>368</v>
      </c>
      <c r="D3879" s="172">
        <v>-82.66021728515625</v>
      </c>
      <c r="E3879" s="183">
        <v>-82.66021728515625</v>
      </c>
    </row>
    <row r="3880" spans="1:5" ht="45">
      <c r="A3880" s="135" t="s">
        <v>7605</v>
      </c>
      <c r="B3880" s="145" t="s">
        <v>7606</v>
      </c>
      <c r="C3880" s="150"/>
      <c r="D3880" s="178">
        <v>0.94736164808273315</v>
      </c>
      <c r="E3880" s="189">
        <v>0.94736164808273315</v>
      </c>
    </row>
    <row r="3881" spans="1:5" ht="30">
      <c r="A3881" s="135" t="s">
        <v>7607</v>
      </c>
      <c r="B3881" s="145" t="s">
        <v>7608</v>
      </c>
      <c r="C3881" s="150" t="s">
        <v>4743</v>
      </c>
      <c r="D3881" s="178">
        <v>8.5413925349712372E-2</v>
      </c>
      <c r="E3881" s="189">
        <v>8.5413925349712372E-2</v>
      </c>
    </row>
    <row r="3882" spans="1:5" ht="30">
      <c r="A3882" s="135" t="s">
        <v>7609</v>
      </c>
      <c r="B3882" s="145" t="s">
        <v>7610</v>
      </c>
      <c r="C3882" s="150" t="s">
        <v>373</v>
      </c>
      <c r="D3882" s="171">
        <v>4.1807413101196289</v>
      </c>
      <c r="E3882" s="182">
        <v>4.1807413101196289</v>
      </c>
    </row>
    <row r="3883" spans="1:5" ht="45">
      <c r="A3883" s="135" t="s">
        <v>7611</v>
      </c>
      <c r="B3883" s="145" t="s">
        <v>7612</v>
      </c>
      <c r="C3883" s="150" t="s">
        <v>6577</v>
      </c>
      <c r="D3883" s="178">
        <v>2.0249523222446442E-2</v>
      </c>
      <c r="E3883" s="189">
        <v>2.0249523222446442E-2</v>
      </c>
    </row>
    <row r="3884" spans="1:5" ht="45">
      <c r="A3884" s="135" t="s">
        <v>7613</v>
      </c>
      <c r="B3884" s="145" t="s">
        <v>7614</v>
      </c>
      <c r="C3884" s="150" t="s">
        <v>6580</v>
      </c>
      <c r="D3884" s="179">
        <v>1.0601554095046595E-5</v>
      </c>
      <c r="E3884" s="190">
        <v>1.0601554095046595E-5</v>
      </c>
    </row>
    <row r="3885" spans="1:5" ht="30">
      <c r="A3885" s="135" t="s">
        <v>7615</v>
      </c>
      <c r="B3885" s="145" t="s">
        <v>7616</v>
      </c>
      <c r="C3885" s="150" t="s">
        <v>50</v>
      </c>
      <c r="D3885" s="177">
        <v>172.18162536621094</v>
      </c>
      <c r="E3885" s="188">
        <v>172.18162536621094</v>
      </c>
    </row>
    <row r="3886" spans="1:5" ht="30">
      <c r="A3886" s="135" t="s">
        <v>7617</v>
      </c>
      <c r="B3886" s="145" t="s">
        <v>7618</v>
      </c>
      <c r="C3886" s="150" t="s">
        <v>42</v>
      </c>
      <c r="D3886" s="177">
        <v>168.31446838378906</v>
      </c>
      <c r="E3886" s="188">
        <v>168.31446838378906</v>
      </c>
    </row>
    <row r="3887" spans="1:5" ht="30">
      <c r="A3887" s="135" t="s">
        <v>7619</v>
      </c>
      <c r="B3887" s="145" t="s">
        <v>7620</v>
      </c>
      <c r="C3887" s="150" t="s">
        <v>20</v>
      </c>
      <c r="D3887" s="177">
        <v>510.9266357421875</v>
      </c>
      <c r="E3887" s="188">
        <v>510.9266357421875</v>
      </c>
    </row>
    <row r="3888" spans="1:5" ht="30">
      <c r="A3888" s="135" t="s">
        <v>7621</v>
      </c>
      <c r="B3888" s="145" t="s">
        <v>7622</v>
      </c>
      <c r="C3888" s="150" t="s">
        <v>373</v>
      </c>
      <c r="D3888" s="171">
        <v>2.0052182674407959</v>
      </c>
      <c r="E3888" s="182">
        <v>2.0052182674407959</v>
      </c>
    </row>
    <row r="3889" spans="1:5" ht="30">
      <c r="A3889" s="135" t="s">
        <v>7623</v>
      </c>
      <c r="B3889" s="145" t="s">
        <v>7624</v>
      </c>
      <c r="C3889" s="150" t="s">
        <v>368</v>
      </c>
      <c r="D3889" s="177">
        <v>721.085693359375</v>
      </c>
      <c r="E3889" s="188">
        <v>721.085693359375</v>
      </c>
    </row>
    <row r="3890" spans="1:5" ht="30">
      <c r="A3890" s="135" t="s">
        <v>7625</v>
      </c>
      <c r="B3890" s="145" t="s">
        <v>7626</v>
      </c>
      <c r="C3890" s="150" t="s">
        <v>368</v>
      </c>
      <c r="D3890" s="176">
        <v>-1826.40283203125</v>
      </c>
      <c r="E3890" s="187">
        <v>-1826.40283203125</v>
      </c>
    </row>
    <row r="3891" spans="1:5" ht="30">
      <c r="A3891" s="135" t="s">
        <v>7627</v>
      </c>
      <c r="B3891" s="145" t="s">
        <v>7628</v>
      </c>
      <c r="C3891" s="150"/>
      <c r="D3891" s="171">
        <v>-1.1637254953384399</v>
      </c>
      <c r="E3891" s="182">
        <v>-1.1637254953384399</v>
      </c>
    </row>
    <row r="3892" spans="1:5" ht="30">
      <c r="A3892" s="135" t="s">
        <v>7629</v>
      </c>
      <c r="B3892" s="145" t="s">
        <v>7630</v>
      </c>
      <c r="C3892" s="150" t="s">
        <v>4743</v>
      </c>
      <c r="D3892" s="177">
        <v>909.114990234375</v>
      </c>
      <c r="E3892" s="188">
        <v>909.114990234375</v>
      </c>
    </row>
    <row r="3893" spans="1:5" ht="30">
      <c r="A3893" s="135" t="s">
        <v>7631</v>
      </c>
      <c r="B3893" s="145" t="s">
        <v>7632</v>
      </c>
      <c r="C3893" s="150" t="s">
        <v>373</v>
      </c>
      <c r="D3893" s="171">
        <v>4.3059391975402832</v>
      </c>
      <c r="E3893" s="182">
        <v>4.3059391975402832</v>
      </c>
    </row>
    <row r="3894" spans="1:5" ht="30">
      <c r="A3894" s="135" t="s">
        <v>7633</v>
      </c>
      <c r="B3894" s="145" t="s">
        <v>7634</v>
      </c>
      <c r="C3894" s="150" t="s">
        <v>6577</v>
      </c>
      <c r="D3894" s="178">
        <v>0.69152355194091797</v>
      </c>
      <c r="E3894" s="189">
        <v>0.69152355194091797</v>
      </c>
    </row>
    <row r="3895" spans="1:5" ht="30">
      <c r="A3895" s="135" t="s">
        <v>7635</v>
      </c>
      <c r="B3895" s="145" t="s">
        <v>7636</v>
      </c>
      <c r="C3895" s="150" t="s">
        <v>6580</v>
      </c>
      <c r="D3895" s="181">
        <v>1.6466373926959932E-4</v>
      </c>
      <c r="E3895" s="192">
        <v>1.6466373926959932E-4</v>
      </c>
    </row>
    <row r="3896" spans="1:5" ht="30">
      <c r="A3896" s="135" t="s">
        <v>7637</v>
      </c>
      <c r="B3896" s="145" t="s">
        <v>7638</v>
      </c>
      <c r="C3896" s="150" t="s">
        <v>50</v>
      </c>
      <c r="D3896" s="177">
        <v>172.18162536621094</v>
      </c>
      <c r="E3896" s="188">
        <v>172.18162536621094</v>
      </c>
    </row>
    <row r="3897" spans="1:5" ht="30">
      <c r="A3897" s="135" t="s">
        <v>7639</v>
      </c>
      <c r="B3897" s="145" t="s">
        <v>7640</v>
      </c>
      <c r="C3897" s="150" t="s">
        <v>42</v>
      </c>
      <c r="D3897" s="177">
        <v>168.31451416015625</v>
      </c>
      <c r="E3897" s="188">
        <v>168.31451416015625</v>
      </c>
    </row>
    <row r="3898" spans="1:5" ht="30">
      <c r="A3898" s="135" t="s">
        <v>7641</v>
      </c>
      <c r="B3898" s="145" t="s">
        <v>7642</v>
      </c>
      <c r="C3898" s="150" t="s">
        <v>20</v>
      </c>
      <c r="D3898" s="176">
        <v>1021.853271484375</v>
      </c>
      <c r="E3898" s="187">
        <v>1021.853271484375</v>
      </c>
    </row>
    <row r="3899" spans="1:5" ht="30">
      <c r="A3899" s="135" t="s">
        <v>7643</v>
      </c>
      <c r="B3899" s="145" t="s">
        <v>7644</v>
      </c>
      <c r="C3899" s="150" t="s">
        <v>373</v>
      </c>
      <c r="D3899" s="171">
        <v>2.0052187442779541</v>
      </c>
      <c r="E3899" s="182">
        <v>2.0052187442779541</v>
      </c>
    </row>
    <row r="3900" spans="1:5" ht="30">
      <c r="A3900" s="135" t="s">
        <v>7645</v>
      </c>
      <c r="B3900" s="145" t="s">
        <v>7646</v>
      </c>
      <c r="C3900" s="150" t="s">
        <v>368</v>
      </c>
      <c r="D3900" s="177">
        <v>721.0858154296875</v>
      </c>
      <c r="E3900" s="188">
        <v>721.0858154296875</v>
      </c>
    </row>
    <row r="3901" spans="1:5" ht="30">
      <c r="A3901" s="135" t="s">
        <v>7647</v>
      </c>
      <c r="B3901" s="145" t="s">
        <v>7648</v>
      </c>
      <c r="C3901" s="150" t="s">
        <v>368</v>
      </c>
      <c r="D3901" s="176">
        <v>-1826.4027099609375</v>
      </c>
      <c r="E3901" s="187">
        <v>-1826.4027099609375</v>
      </c>
    </row>
    <row r="3902" spans="1:5" ht="30">
      <c r="A3902" s="135" t="s">
        <v>7649</v>
      </c>
      <c r="B3902" s="145" t="s">
        <v>7650</v>
      </c>
      <c r="C3902" s="150"/>
      <c r="D3902" s="171">
        <v>-1.1637253761291504</v>
      </c>
      <c r="E3902" s="182">
        <v>-1.1637253761291504</v>
      </c>
    </row>
    <row r="3903" spans="1:5" ht="30">
      <c r="A3903" s="135" t="s">
        <v>7651</v>
      </c>
      <c r="B3903" s="145" t="s">
        <v>7652</v>
      </c>
      <c r="C3903" s="150" t="s">
        <v>4743</v>
      </c>
      <c r="D3903" s="177">
        <v>909.11492919921875</v>
      </c>
      <c r="E3903" s="188">
        <v>909.11492919921875</v>
      </c>
    </row>
    <row r="3904" spans="1:5" ht="30">
      <c r="A3904" s="135" t="s">
        <v>7653</v>
      </c>
      <c r="B3904" s="145" t="s">
        <v>7654</v>
      </c>
      <c r="C3904" s="150" t="s">
        <v>373</v>
      </c>
      <c r="D3904" s="171">
        <v>4.3059396743774414</v>
      </c>
      <c r="E3904" s="182">
        <v>4.3059396743774414</v>
      </c>
    </row>
    <row r="3905" spans="1:5" ht="30">
      <c r="A3905" s="135" t="s">
        <v>7655</v>
      </c>
      <c r="B3905" s="145" t="s">
        <v>7656</v>
      </c>
      <c r="C3905" s="150" t="s">
        <v>6577</v>
      </c>
      <c r="D3905" s="178">
        <v>0.69152355194091797</v>
      </c>
      <c r="E3905" s="189">
        <v>0.69152355194091797</v>
      </c>
    </row>
    <row r="3906" spans="1:5" ht="30">
      <c r="A3906" s="135" t="s">
        <v>7657</v>
      </c>
      <c r="B3906" s="145" t="s">
        <v>7658</v>
      </c>
      <c r="C3906" s="150" t="s">
        <v>6580</v>
      </c>
      <c r="D3906" s="181">
        <v>1.6466369561385363E-4</v>
      </c>
      <c r="E3906" s="192">
        <v>1.6466369561385363E-4</v>
      </c>
    </row>
    <row r="3907" spans="1:5" ht="30">
      <c r="A3907" s="135" t="s">
        <v>7659</v>
      </c>
      <c r="B3907" s="145" t="s">
        <v>7660</v>
      </c>
      <c r="C3907" s="150" t="s">
        <v>50</v>
      </c>
      <c r="D3907" s="171">
        <v>7.070000171661377</v>
      </c>
      <c r="E3907" s="182">
        <v>7.070000171661377</v>
      </c>
    </row>
    <row r="3908" spans="1:5" ht="30">
      <c r="A3908" s="135" t="s">
        <v>7661</v>
      </c>
      <c r="B3908" s="145" t="s">
        <v>7662</v>
      </c>
      <c r="C3908" s="150" t="s">
        <v>42</v>
      </c>
      <c r="D3908" s="177">
        <v>351.43490600585937</v>
      </c>
      <c r="E3908" s="188">
        <v>351.43490600585937</v>
      </c>
    </row>
    <row r="3909" spans="1:5" ht="30">
      <c r="A3909" s="135" t="s">
        <v>7663</v>
      </c>
      <c r="B3909" s="145" t="s">
        <v>7664</v>
      </c>
      <c r="C3909" s="150" t="s">
        <v>20</v>
      </c>
      <c r="D3909" s="172">
        <v>20.361312866210937</v>
      </c>
      <c r="E3909" s="183">
        <v>20.361312866210937</v>
      </c>
    </row>
    <row r="3910" spans="1:5" ht="30">
      <c r="A3910" s="135" t="s">
        <v>7665</v>
      </c>
      <c r="B3910" s="145" t="s">
        <v>7666</v>
      </c>
      <c r="C3910" s="150" t="s">
        <v>373</v>
      </c>
      <c r="D3910" s="171">
        <v>7.4746065139770508</v>
      </c>
      <c r="E3910" s="182">
        <v>7.4746065139770508</v>
      </c>
    </row>
    <row r="3911" spans="1:5" ht="30">
      <c r="A3911" s="135" t="s">
        <v>7667</v>
      </c>
      <c r="B3911" s="145" t="s">
        <v>7668</v>
      </c>
      <c r="C3911" s="150" t="s">
        <v>368</v>
      </c>
      <c r="D3911" s="173">
        <v>3166.999267578125</v>
      </c>
      <c r="E3911" s="184">
        <v>3166.999267578125</v>
      </c>
    </row>
    <row r="3912" spans="1:5" ht="30">
      <c r="A3912" s="135" t="s">
        <v>7669</v>
      </c>
      <c r="B3912" s="145" t="s">
        <v>7670</v>
      </c>
      <c r="C3912" s="150" t="s">
        <v>368</v>
      </c>
      <c r="D3912" s="177">
        <v>619.5107421875</v>
      </c>
      <c r="E3912" s="188">
        <v>619.5107421875</v>
      </c>
    </row>
    <row r="3913" spans="1:5" ht="30">
      <c r="A3913" s="135" t="s">
        <v>7671</v>
      </c>
      <c r="B3913" s="145" t="s">
        <v>7672</v>
      </c>
      <c r="C3913" s="150"/>
      <c r="D3913" s="171">
        <v>1.1956285238265991</v>
      </c>
      <c r="E3913" s="182">
        <v>1.1956285238265991</v>
      </c>
    </row>
    <row r="3914" spans="1:5" ht="30">
      <c r="A3914" s="135" t="s">
        <v>7673</v>
      </c>
      <c r="B3914" s="145" t="s">
        <v>7674</v>
      </c>
      <c r="C3914" s="150" t="s">
        <v>4743</v>
      </c>
      <c r="D3914" s="171">
        <v>2.4834632873535156</v>
      </c>
      <c r="E3914" s="182">
        <v>2.4834632873535156</v>
      </c>
    </row>
    <row r="3915" spans="1:5" ht="30">
      <c r="A3915" s="135" t="s">
        <v>7675</v>
      </c>
      <c r="B3915" s="145" t="s">
        <v>7676</v>
      </c>
      <c r="C3915" s="150" t="s">
        <v>373</v>
      </c>
      <c r="D3915" s="171">
        <v>2.0900073051452637</v>
      </c>
      <c r="E3915" s="182">
        <v>2.0900073051452637</v>
      </c>
    </row>
    <row r="3916" spans="1:5" ht="30">
      <c r="A3916" s="135" t="s">
        <v>7677</v>
      </c>
      <c r="B3916" s="145" t="s">
        <v>7678</v>
      </c>
      <c r="C3916" s="150" t="s">
        <v>6577</v>
      </c>
      <c r="D3916" s="178">
        <v>4.9718651920557022E-2</v>
      </c>
      <c r="E3916" s="189">
        <v>4.9718651920557022E-2</v>
      </c>
    </row>
    <row r="3917" spans="1:5" ht="30">
      <c r="A3917" s="135" t="s">
        <v>7679</v>
      </c>
      <c r="B3917" s="145" t="s">
        <v>7680</v>
      </c>
      <c r="C3917" s="150" t="s">
        <v>6580</v>
      </c>
      <c r="D3917" s="179">
        <v>2.2402959075407125E-5</v>
      </c>
      <c r="E3917" s="190">
        <v>2.2402959075407125E-5</v>
      </c>
    </row>
    <row r="3918" spans="1:5" ht="30">
      <c r="A3918" s="135" t="s">
        <v>7681</v>
      </c>
      <c r="B3918" s="145" t="s">
        <v>7682</v>
      </c>
      <c r="C3918" s="150" t="s">
        <v>50</v>
      </c>
      <c r="D3918" s="171">
        <v>7.070000171661377</v>
      </c>
      <c r="E3918" s="182">
        <v>7.070000171661377</v>
      </c>
    </row>
    <row r="3919" spans="1:5" ht="30">
      <c r="A3919" s="135" t="s">
        <v>7683</v>
      </c>
      <c r="B3919" s="145" t="s">
        <v>7684</v>
      </c>
      <c r="C3919" s="150" t="s">
        <v>42</v>
      </c>
      <c r="D3919" s="177">
        <v>351.43490600585937</v>
      </c>
      <c r="E3919" s="188">
        <v>351.43490600585937</v>
      </c>
    </row>
    <row r="3920" spans="1:5" ht="30">
      <c r="A3920" s="135" t="s">
        <v>7685</v>
      </c>
      <c r="B3920" s="145" t="s">
        <v>7686</v>
      </c>
      <c r="C3920" s="150" t="s">
        <v>20</v>
      </c>
      <c r="D3920" s="172">
        <v>20.361312866210937</v>
      </c>
      <c r="E3920" s="183">
        <v>20.361312866210937</v>
      </c>
    </row>
    <row r="3921" spans="1:5" ht="30">
      <c r="A3921" s="135" t="s">
        <v>7687</v>
      </c>
      <c r="B3921" s="145" t="s">
        <v>7688</v>
      </c>
      <c r="C3921" s="150" t="s">
        <v>373</v>
      </c>
      <c r="D3921" s="171">
        <v>7.4746065139770508</v>
      </c>
      <c r="E3921" s="182">
        <v>7.4746065139770508</v>
      </c>
    </row>
    <row r="3922" spans="1:5" ht="30">
      <c r="A3922" s="135" t="s">
        <v>7689</v>
      </c>
      <c r="B3922" s="145" t="s">
        <v>7690</v>
      </c>
      <c r="C3922" s="150" t="s">
        <v>368</v>
      </c>
      <c r="D3922" s="173">
        <v>3166.999267578125</v>
      </c>
      <c r="E3922" s="184">
        <v>3166.999267578125</v>
      </c>
    </row>
    <row r="3923" spans="1:5" ht="30">
      <c r="A3923" s="135" t="s">
        <v>7691</v>
      </c>
      <c r="B3923" s="145" t="s">
        <v>7692</v>
      </c>
      <c r="C3923" s="150" t="s">
        <v>368</v>
      </c>
      <c r="D3923" s="177">
        <v>619.5107421875</v>
      </c>
      <c r="E3923" s="188">
        <v>619.5107421875</v>
      </c>
    </row>
    <row r="3924" spans="1:5" ht="30">
      <c r="A3924" s="135" t="s">
        <v>7693</v>
      </c>
      <c r="B3924" s="145" t="s">
        <v>7694</v>
      </c>
      <c r="C3924" s="150"/>
      <c r="D3924" s="171">
        <v>1.1956285238265991</v>
      </c>
      <c r="E3924" s="182">
        <v>1.1956285238265991</v>
      </c>
    </row>
    <row r="3925" spans="1:5" ht="30">
      <c r="A3925" s="135" t="s">
        <v>7695</v>
      </c>
      <c r="B3925" s="145" t="s">
        <v>7696</v>
      </c>
      <c r="C3925" s="150" t="s">
        <v>4743</v>
      </c>
      <c r="D3925" s="171">
        <v>2.4834632873535156</v>
      </c>
      <c r="E3925" s="182">
        <v>2.4834632873535156</v>
      </c>
    </row>
    <row r="3926" spans="1:5" ht="30">
      <c r="A3926" s="135" t="s">
        <v>7697</v>
      </c>
      <c r="B3926" s="145" t="s">
        <v>7698</v>
      </c>
      <c r="C3926" s="150" t="s">
        <v>373</v>
      </c>
      <c r="D3926" s="171">
        <v>2.0900073051452637</v>
      </c>
      <c r="E3926" s="182">
        <v>2.0900073051452637</v>
      </c>
    </row>
    <row r="3927" spans="1:5" ht="30">
      <c r="A3927" s="135" t="s">
        <v>7699</v>
      </c>
      <c r="B3927" s="145" t="s">
        <v>7700</v>
      </c>
      <c r="C3927" s="150" t="s">
        <v>6577</v>
      </c>
      <c r="D3927" s="178">
        <v>4.9718651920557022E-2</v>
      </c>
      <c r="E3927" s="189">
        <v>4.9718651920557022E-2</v>
      </c>
    </row>
    <row r="3928" spans="1:5" ht="30">
      <c r="A3928" s="135" t="s">
        <v>7701</v>
      </c>
      <c r="B3928" s="145" t="s">
        <v>7702</v>
      </c>
      <c r="C3928" s="150" t="s">
        <v>6580</v>
      </c>
      <c r="D3928" s="179">
        <v>2.2402959075407125E-5</v>
      </c>
      <c r="E3928" s="190">
        <v>2.2402959075407125E-5</v>
      </c>
    </row>
    <row r="3929" spans="1:5" ht="30">
      <c r="A3929" s="135" t="s">
        <v>7703</v>
      </c>
      <c r="B3929" s="145" t="s">
        <v>7704</v>
      </c>
      <c r="C3929" s="150" t="s">
        <v>50</v>
      </c>
      <c r="D3929" s="178">
        <v>0.11999999731779099</v>
      </c>
      <c r="E3929" s="189">
        <v>0.11999999731779099</v>
      </c>
    </row>
    <row r="3930" spans="1:5" ht="30">
      <c r="A3930" s="135" t="s">
        <v>7705</v>
      </c>
      <c r="B3930" s="145" t="s">
        <v>7706</v>
      </c>
      <c r="C3930" s="150" t="s">
        <v>42</v>
      </c>
      <c r="D3930" s="172">
        <v>50.407943725585938</v>
      </c>
      <c r="E3930" s="183">
        <v>50.407943725585938</v>
      </c>
    </row>
    <row r="3931" spans="1:5" ht="30">
      <c r="A3931" s="135" t="s">
        <v>7707</v>
      </c>
      <c r="B3931" s="145" t="s">
        <v>7708</v>
      </c>
      <c r="C3931" s="150" t="s">
        <v>20</v>
      </c>
      <c r="D3931" s="172">
        <v>20.361312866210937</v>
      </c>
      <c r="E3931" s="183">
        <v>20.361312866210937</v>
      </c>
    </row>
    <row r="3932" spans="1:5" ht="30">
      <c r="A3932" s="135" t="s">
        <v>7709</v>
      </c>
      <c r="B3932" s="145" t="s">
        <v>7710</v>
      </c>
      <c r="C3932" s="150" t="s">
        <v>373</v>
      </c>
      <c r="D3932" s="171">
        <v>8.0909490585327148</v>
      </c>
      <c r="E3932" s="182">
        <v>8.0909490585327148</v>
      </c>
    </row>
    <row r="3933" spans="1:5" ht="30">
      <c r="A3933" s="135" t="s">
        <v>7711</v>
      </c>
      <c r="B3933" s="145" t="s">
        <v>7712</v>
      </c>
      <c r="C3933" s="150" t="s">
        <v>368</v>
      </c>
      <c r="D3933" s="176">
        <v>2592.211181640625</v>
      </c>
      <c r="E3933" s="187">
        <v>2592.211181640625</v>
      </c>
    </row>
    <row r="3934" spans="1:5" ht="30">
      <c r="A3934" s="135" t="s">
        <v>7713</v>
      </c>
      <c r="B3934" s="145" t="s">
        <v>7714</v>
      </c>
      <c r="C3934" s="150" t="s">
        <v>368</v>
      </c>
      <c r="D3934" s="172">
        <v>44.722755432128906</v>
      </c>
      <c r="E3934" s="183">
        <v>44.722755432128906</v>
      </c>
    </row>
    <row r="3935" spans="1:5" ht="30">
      <c r="A3935" s="135" t="s">
        <v>7715</v>
      </c>
      <c r="B3935" s="145" t="s">
        <v>7716</v>
      </c>
      <c r="C3935" s="150"/>
      <c r="D3935" s="171">
        <v>1.0008081197738647</v>
      </c>
      <c r="E3935" s="182">
        <v>1.0008081197738647</v>
      </c>
    </row>
    <row r="3936" spans="1:5" ht="30">
      <c r="A3936" s="135" t="s">
        <v>7717</v>
      </c>
      <c r="B3936" s="145" t="s">
        <v>7718</v>
      </c>
      <c r="C3936" s="150" t="s">
        <v>4743</v>
      </c>
      <c r="D3936" s="178">
        <v>8.0665215849876404E-2</v>
      </c>
      <c r="E3936" s="189">
        <v>8.0665215849876404E-2</v>
      </c>
    </row>
    <row r="3937" spans="1:5" ht="30">
      <c r="A3937" s="135" t="s">
        <v>7719</v>
      </c>
      <c r="B3937" s="145" t="s">
        <v>7720</v>
      </c>
      <c r="C3937" s="150" t="s">
        <v>373</v>
      </c>
      <c r="D3937" s="171">
        <v>1.8977334499359131</v>
      </c>
      <c r="E3937" s="182">
        <v>1.8977334499359131</v>
      </c>
    </row>
    <row r="3938" spans="1:5" ht="30">
      <c r="A3938" s="135" t="s">
        <v>7721</v>
      </c>
      <c r="B3938" s="145" t="s">
        <v>7722</v>
      </c>
      <c r="C3938" s="150" t="s">
        <v>6577</v>
      </c>
      <c r="D3938" s="178">
        <v>2.0324463024735451E-2</v>
      </c>
      <c r="E3938" s="189">
        <v>2.0324463024735451E-2</v>
      </c>
    </row>
    <row r="3939" spans="1:5" ht="30">
      <c r="A3939" s="135" t="s">
        <v>7723</v>
      </c>
      <c r="B3939" s="145" t="s">
        <v>7724</v>
      </c>
      <c r="C3939" s="150" t="s">
        <v>6580</v>
      </c>
      <c r="D3939" s="179">
        <v>1.0633430065354332E-5</v>
      </c>
      <c r="E3939" s="190">
        <v>1.0633430065354332E-5</v>
      </c>
    </row>
    <row r="3940" spans="1:5" ht="30">
      <c r="A3940" s="135" t="s">
        <v>7725</v>
      </c>
      <c r="B3940" s="145" t="s">
        <v>7726</v>
      </c>
      <c r="C3940" s="150" t="s">
        <v>50</v>
      </c>
      <c r="D3940" s="178">
        <v>0.11999999731779099</v>
      </c>
      <c r="E3940" s="189">
        <v>0.11999999731779099</v>
      </c>
    </row>
    <row r="3941" spans="1:5" ht="30">
      <c r="A3941" s="135" t="s">
        <v>7727</v>
      </c>
      <c r="B3941" s="145" t="s">
        <v>7728</v>
      </c>
      <c r="C3941" s="150" t="s">
        <v>42</v>
      </c>
      <c r="D3941" s="172">
        <v>50.407943725585938</v>
      </c>
      <c r="E3941" s="183">
        <v>50.407943725585938</v>
      </c>
    </row>
    <row r="3942" spans="1:5" ht="30">
      <c r="A3942" s="135" t="s">
        <v>7729</v>
      </c>
      <c r="B3942" s="145" t="s">
        <v>7730</v>
      </c>
      <c r="C3942" s="150" t="s">
        <v>20</v>
      </c>
      <c r="D3942" s="172">
        <v>20.361312866210937</v>
      </c>
      <c r="E3942" s="183">
        <v>20.361312866210937</v>
      </c>
    </row>
    <row r="3943" spans="1:5" ht="30">
      <c r="A3943" s="135" t="s">
        <v>7731</v>
      </c>
      <c r="B3943" s="145" t="s">
        <v>7732</v>
      </c>
      <c r="C3943" s="150" t="s">
        <v>373</v>
      </c>
      <c r="D3943" s="171">
        <v>8.0909490585327148</v>
      </c>
      <c r="E3943" s="182">
        <v>8.0909490585327148</v>
      </c>
    </row>
    <row r="3944" spans="1:5" ht="30">
      <c r="A3944" s="135" t="s">
        <v>7733</v>
      </c>
      <c r="B3944" s="145" t="s">
        <v>7734</v>
      </c>
      <c r="C3944" s="150" t="s">
        <v>368</v>
      </c>
      <c r="D3944" s="176">
        <v>2592.211181640625</v>
      </c>
      <c r="E3944" s="187">
        <v>2592.211181640625</v>
      </c>
    </row>
    <row r="3945" spans="1:5" ht="30">
      <c r="A3945" s="135" t="s">
        <v>7735</v>
      </c>
      <c r="B3945" s="145" t="s">
        <v>7736</v>
      </c>
      <c r="C3945" s="150" t="s">
        <v>368</v>
      </c>
      <c r="D3945" s="172">
        <v>44.722755432128906</v>
      </c>
      <c r="E3945" s="183">
        <v>44.722755432128906</v>
      </c>
    </row>
    <row r="3946" spans="1:5" ht="30">
      <c r="A3946" s="135" t="s">
        <v>7737</v>
      </c>
      <c r="B3946" s="145" t="s">
        <v>7738</v>
      </c>
      <c r="C3946" s="150"/>
      <c r="D3946" s="171">
        <v>1.0008081197738647</v>
      </c>
      <c r="E3946" s="182">
        <v>1.0008081197738647</v>
      </c>
    </row>
    <row r="3947" spans="1:5" ht="30">
      <c r="A3947" s="135" t="s">
        <v>7739</v>
      </c>
      <c r="B3947" s="145" t="s">
        <v>7740</v>
      </c>
      <c r="C3947" s="150" t="s">
        <v>4743</v>
      </c>
      <c r="D3947" s="178">
        <v>8.0665215849876404E-2</v>
      </c>
      <c r="E3947" s="189">
        <v>8.0665215849876404E-2</v>
      </c>
    </row>
    <row r="3948" spans="1:5" ht="30">
      <c r="A3948" s="135" t="s">
        <v>7741</v>
      </c>
      <c r="B3948" s="145" t="s">
        <v>7742</v>
      </c>
      <c r="C3948" s="150" t="s">
        <v>373</v>
      </c>
      <c r="D3948" s="171">
        <v>1.8977334499359131</v>
      </c>
      <c r="E3948" s="182">
        <v>1.8977334499359131</v>
      </c>
    </row>
    <row r="3949" spans="1:5" ht="30">
      <c r="A3949" s="135" t="s">
        <v>7743</v>
      </c>
      <c r="B3949" s="145" t="s">
        <v>7744</v>
      </c>
      <c r="C3949" s="150" t="s">
        <v>6577</v>
      </c>
      <c r="D3949" s="178">
        <v>2.0324463024735451E-2</v>
      </c>
      <c r="E3949" s="189">
        <v>2.0324463024735451E-2</v>
      </c>
    </row>
    <row r="3950" spans="1:5" ht="30">
      <c r="A3950" s="135" t="s">
        <v>7745</v>
      </c>
      <c r="B3950" s="145" t="s">
        <v>7746</v>
      </c>
      <c r="C3950" s="150" t="s">
        <v>6580</v>
      </c>
      <c r="D3950" s="179">
        <v>1.0633430065354332E-5</v>
      </c>
      <c r="E3950" s="190">
        <v>1.0633430065354332E-5</v>
      </c>
    </row>
    <row r="3951" spans="1:5" ht="30">
      <c r="A3951" s="135" t="s">
        <v>7747</v>
      </c>
      <c r="B3951" s="145" t="s">
        <v>7748</v>
      </c>
      <c r="C3951" s="150" t="s">
        <v>50</v>
      </c>
      <c r="D3951" s="171">
        <v>7.070000171661377</v>
      </c>
      <c r="E3951" s="182">
        <v>7.070000171661377</v>
      </c>
    </row>
    <row r="3952" spans="1:5" ht="30">
      <c r="A3952" s="135" t="s">
        <v>7749</v>
      </c>
      <c r="B3952" s="145" t="s">
        <v>7750</v>
      </c>
      <c r="C3952" s="150" t="s">
        <v>42</v>
      </c>
      <c r="D3952" s="177">
        <v>351.43490600585937</v>
      </c>
      <c r="E3952" s="188">
        <v>351.43490600585937</v>
      </c>
    </row>
    <row r="3953" spans="1:5" ht="30">
      <c r="A3953" s="135" t="s">
        <v>7751</v>
      </c>
      <c r="B3953" s="145" t="s">
        <v>7752</v>
      </c>
      <c r="C3953" s="150" t="s">
        <v>20</v>
      </c>
      <c r="D3953" s="172">
        <v>40.722625732421875</v>
      </c>
      <c r="E3953" s="183">
        <v>40.722625732421875</v>
      </c>
    </row>
    <row r="3954" spans="1:5" ht="30">
      <c r="A3954" s="135" t="s">
        <v>7753</v>
      </c>
      <c r="B3954" s="145" t="s">
        <v>7754</v>
      </c>
      <c r="C3954" s="150" t="s">
        <v>373</v>
      </c>
      <c r="D3954" s="171">
        <v>7.4746065139770508</v>
      </c>
      <c r="E3954" s="182">
        <v>7.4746065139770508</v>
      </c>
    </row>
    <row r="3955" spans="1:5" ht="30">
      <c r="A3955" s="135" t="s">
        <v>7755</v>
      </c>
      <c r="B3955" s="145" t="s">
        <v>7756</v>
      </c>
      <c r="C3955" s="150" t="s">
        <v>368</v>
      </c>
      <c r="D3955" s="173">
        <v>3166.999267578125</v>
      </c>
      <c r="E3955" s="184">
        <v>3166.999267578125</v>
      </c>
    </row>
    <row r="3956" spans="1:5" ht="30">
      <c r="A3956" s="135" t="s">
        <v>7757</v>
      </c>
      <c r="B3956" s="145" t="s">
        <v>7758</v>
      </c>
      <c r="C3956" s="150" t="s">
        <v>368</v>
      </c>
      <c r="D3956" s="177">
        <v>619.5107421875</v>
      </c>
      <c r="E3956" s="188">
        <v>619.5107421875</v>
      </c>
    </row>
    <row r="3957" spans="1:5" ht="30">
      <c r="A3957" s="135" t="s">
        <v>7759</v>
      </c>
      <c r="B3957" s="145" t="s">
        <v>7760</v>
      </c>
      <c r="C3957" s="150"/>
      <c r="D3957" s="171">
        <v>1.1956285238265991</v>
      </c>
      <c r="E3957" s="182">
        <v>1.1956285238265991</v>
      </c>
    </row>
    <row r="3958" spans="1:5" ht="30">
      <c r="A3958" s="135" t="s">
        <v>7761</v>
      </c>
      <c r="B3958" s="145" t="s">
        <v>7762</v>
      </c>
      <c r="C3958" s="150" t="s">
        <v>4743</v>
      </c>
      <c r="D3958" s="171">
        <v>2.4834632873535156</v>
      </c>
      <c r="E3958" s="182">
        <v>2.4834632873535156</v>
      </c>
    </row>
    <row r="3959" spans="1:5" ht="30">
      <c r="A3959" s="135" t="s">
        <v>7763</v>
      </c>
      <c r="B3959" s="145" t="s">
        <v>7764</v>
      </c>
      <c r="C3959" s="150" t="s">
        <v>373</v>
      </c>
      <c r="D3959" s="171">
        <v>2.0900073051452637</v>
      </c>
      <c r="E3959" s="182">
        <v>2.0900073051452637</v>
      </c>
    </row>
    <row r="3960" spans="1:5" ht="30">
      <c r="A3960" s="135" t="s">
        <v>7765</v>
      </c>
      <c r="B3960" s="145" t="s">
        <v>7766</v>
      </c>
      <c r="C3960" s="150" t="s">
        <v>6577</v>
      </c>
      <c r="D3960" s="178">
        <v>4.9718651920557022E-2</v>
      </c>
      <c r="E3960" s="189">
        <v>4.9718651920557022E-2</v>
      </c>
    </row>
    <row r="3961" spans="1:5" ht="30">
      <c r="A3961" s="135" t="s">
        <v>7767</v>
      </c>
      <c r="B3961" s="145" t="s">
        <v>7768</v>
      </c>
      <c r="C3961" s="150" t="s">
        <v>6580</v>
      </c>
      <c r="D3961" s="179">
        <v>2.2402959075407125E-5</v>
      </c>
      <c r="E3961" s="190">
        <v>2.2402959075407125E-5</v>
      </c>
    </row>
    <row r="3962" spans="1:5" ht="45">
      <c r="A3962" s="135" t="s">
        <v>7769</v>
      </c>
      <c r="B3962" s="145" t="s">
        <v>7770</v>
      </c>
      <c r="C3962" s="150" t="s">
        <v>50</v>
      </c>
      <c r="D3962" s="178">
        <v>0.11999999731779099</v>
      </c>
      <c r="E3962" s="189">
        <v>0.11999999731779099</v>
      </c>
    </row>
    <row r="3963" spans="1:5" ht="45">
      <c r="A3963" s="135" t="s">
        <v>7771</v>
      </c>
      <c r="B3963" s="145" t="s">
        <v>7772</v>
      </c>
      <c r="C3963" s="150" t="s">
        <v>42</v>
      </c>
      <c r="D3963" s="172">
        <v>49.419784545898438</v>
      </c>
      <c r="E3963" s="183">
        <v>49.419784545898438</v>
      </c>
    </row>
    <row r="3964" spans="1:5" ht="45">
      <c r="A3964" s="135" t="s">
        <v>7773</v>
      </c>
      <c r="B3964" s="145" t="s">
        <v>7774</v>
      </c>
      <c r="C3964" s="150" t="s">
        <v>20</v>
      </c>
      <c r="D3964" s="172">
        <v>15.01378345489502</v>
      </c>
      <c r="E3964" s="183">
        <v>15.01378345489502</v>
      </c>
    </row>
    <row r="3965" spans="1:5" ht="45">
      <c r="A3965" s="135" t="s">
        <v>7775</v>
      </c>
      <c r="B3965" s="145" t="s">
        <v>7776</v>
      </c>
      <c r="C3965" s="150" t="s">
        <v>373</v>
      </c>
      <c r="D3965" s="171">
        <v>1.353100061416626</v>
      </c>
      <c r="E3965" s="182">
        <v>1.353100061416626</v>
      </c>
    </row>
    <row r="3966" spans="1:5" ht="45">
      <c r="A3966" s="135" t="s">
        <v>7777</v>
      </c>
      <c r="B3966" s="145" t="s">
        <v>7778</v>
      </c>
      <c r="C3966" s="150" t="s">
        <v>368</v>
      </c>
      <c r="D3966" s="177">
        <v>418.78018188476562</v>
      </c>
      <c r="E3966" s="188">
        <v>418.78018188476562</v>
      </c>
    </row>
    <row r="3967" spans="1:5" ht="45">
      <c r="A3967" s="135" t="s">
        <v>7779</v>
      </c>
      <c r="B3967" s="145" t="s">
        <v>7780</v>
      </c>
      <c r="C3967" s="150" t="s">
        <v>368</v>
      </c>
      <c r="D3967" s="176">
        <v>-2128.708251953125</v>
      </c>
      <c r="E3967" s="187">
        <v>-2128.708251953125</v>
      </c>
    </row>
    <row r="3968" spans="1:5" ht="45">
      <c r="A3968" s="135" t="s">
        <v>7781</v>
      </c>
      <c r="B3968" s="145" t="s">
        <v>7782</v>
      </c>
      <c r="C3968" s="150"/>
      <c r="D3968" s="178">
        <v>8.8894672691822052E-2</v>
      </c>
      <c r="E3968" s="189">
        <v>8.8894672691822052E-2</v>
      </c>
    </row>
    <row r="3969" spans="1:5" ht="45">
      <c r="A3969" s="135" t="s">
        <v>7783</v>
      </c>
      <c r="B3969" s="145" t="s">
        <v>7784</v>
      </c>
      <c r="C3969" s="150" t="s">
        <v>4743</v>
      </c>
      <c r="D3969" s="178">
        <v>0.90950781106948853</v>
      </c>
      <c r="E3969" s="189">
        <v>0.90950781106948853</v>
      </c>
    </row>
    <row r="3970" spans="1:5" ht="45">
      <c r="A3970" s="135" t="s">
        <v>7785</v>
      </c>
      <c r="B3970" s="145" t="s">
        <v>7786</v>
      </c>
      <c r="C3970" s="150" t="s">
        <v>373</v>
      </c>
      <c r="D3970" s="171">
        <v>4.1807413101196289</v>
      </c>
      <c r="E3970" s="182">
        <v>4.1807413101196289</v>
      </c>
    </row>
    <row r="3971" spans="1:5" ht="45">
      <c r="A3971" s="135" t="s">
        <v>7787</v>
      </c>
      <c r="B3971" s="145" t="s">
        <v>7788</v>
      </c>
      <c r="C3971" s="150" t="s">
        <v>6577</v>
      </c>
      <c r="D3971" s="178">
        <v>2.0249523222446442E-2</v>
      </c>
      <c r="E3971" s="189">
        <v>2.0249523222446442E-2</v>
      </c>
    </row>
    <row r="3972" spans="1:5" ht="45">
      <c r="A3972" s="135" t="s">
        <v>7789</v>
      </c>
      <c r="B3972" s="145" t="s">
        <v>7790</v>
      </c>
      <c r="C3972" s="150" t="s">
        <v>6580</v>
      </c>
      <c r="D3972" s="179">
        <v>1.0601554095046595E-5</v>
      </c>
      <c r="E3972" s="190">
        <v>1.0601554095046595E-5</v>
      </c>
    </row>
    <row r="3973" spans="1:5" ht="30">
      <c r="A3973" s="135" t="s">
        <v>7791</v>
      </c>
      <c r="B3973" s="145" t="s">
        <v>7792</v>
      </c>
      <c r="C3973" s="150" t="s">
        <v>50</v>
      </c>
      <c r="D3973" s="171">
        <v>7.070000171661377</v>
      </c>
      <c r="E3973" s="182">
        <v>7.070000171661377</v>
      </c>
    </row>
    <row r="3974" spans="1:5" ht="30">
      <c r="A3974" s="135" t="s">
        <v>7793</v>
      </c>
      <c r="B3974" s="145" t="s">
        <v>7794</v>
      </c>
      <c r="C3974" s="150" t="s">
        <v>42</v>
      </c>
      <c r="D3974" s="177">
        <v>351.43490600585937</v>
      </c>
      <c r="E3974" s="188">
        <v>351.43490600585937</v>
      </c>
    </row>
    <row r="3975" spans="1:5" ht="30">
      <c r="A3975" s="135" t="s">
        <v>7795</v>
      </c>
      <c r="B3975" s="145" t="s">
        <v>7796</v>
      </c>
      <c r="C3975" s="150" t="s">
        <v>20</v>
      </c>
      <c r="D3975" s="172">
        <v>20.361312866210937</v>
      </c>
      <c r="E3975" s="183">
        <v>20.361312866210937</v>
      </c>
    </row>
    <row r="3976" spans="1:5" ht="30">
      <c r="A3976" s="135" t="s">
        <v>7797</v>
      </c>
      <c r="B3976" s="145" t="s">
        <v>7798</v>
      </c>
      <c r="C3976" s="150" t="s">
        <v>373</v>
      </c>
      <c r="D3976" s="171">
        <v>7.4746065139770508</v>
      </c>
      <c r="E3976" s="182">
        <v>7.4746065139770508</v>
      </c>
    </row>
    <row r="3977" spans="1:5" ht="30">
      <c r="A3977" s="135" t="s">
        <v>7799</v>
      </c>
      <c r="B3977" s="145" t="s">
        <v>7800</v>
      </c>
      <c r="C3977" s="150" t="s">
        <v>368</v>
      </c>
      <c r="D3977" s="173">
        <v>3166.999267578125</v>
      </c>
      <c r="E3977" s="184">
        <v>3166.999267578125</v>
      </c>
    </row>
    <row r="3978" spans="1:5" ht="30">
      <c r="A3978" s="135" t="s">
        <v>7801</v>
      </c>
      <c r="B3978" s="145" t="s">
        <v>7802</v>
      </c>
      <c r="C3978" s="150" t="s">
        <v>368</v>
      </c>
      <c r="D3978" s="177">
        <v>619.5107421875</v>
      </c>
      <c r="E3978" s="188">
        <v>619.5107421875</v>
      </c>
    </row>
    <row r="3979" spans="1:5" ht="30">
      <c r="A3979" s="135" t="s">
        <v>7803</v>
      </c>
      <c r="B3979" s="145" t="s">
        <v>7804</v>
      </c>
      <c r="C3979" s="150"/>
      <c r="D3979" s="171">
        <v>1.1956285238265991</v>
      </c>
      <c r="E3979" s="182">
        <v>1.1956285238265991</v>
      </c>
    </row>
    <row r="3980" spans="1:5" ht="30">
      <c r="A3980" s="135" t="s">
        <v>7805</v>
      </c>
      <c r="B3980" s="145" t="s">
        <v>7806</v>
      </c>
      <c r="C3980" s="150" t="s">
        <v>4743</v>
      </c>
      <c r="D3980" s="171">
        <v>2.4834632873535156</v>
      </c>
      <c r="E3980" s="182">
        <v>2.4834632873535156</v>
      </c>
    </row>
    <row r="3981" spans="1:5" ht="30">
      <c r="A3981" s="135" t="s">
        <v>7807</v>
      </c>
      <c r="B3981" s="145" t="s">
        <v>7808</v>
      </c>
      <c r="C3981" s="150" t="s">
        <v>373</v>
      </c>
      <c r="D3981" s="171">
        <v>2.0900073051452637</v>
      </c>
      <c r="E3981" s="182">
        <v>2.0900073051452637</v>
      </c>
    </row>
    <row r="3982" spans="1:5" ht="30">
      <c r="A3982" s="135" t="s">
        <v>7809</v>
      </c>
      <c r="B3982" s="145" t="s">
        <v>7810</v>
      </c>
      <c r="C3982" s="150" t="s">
        <v>6577</v>
      </c>
      <c r="D3982" s="178">
        <v>4.9718651920557022E-2</v>
      </c>
      <c r="E3982" s="189">
        <v>4.9718651920557022E-2</v>
      </c>
    </row>
    <row r="3983" spans="1:5" ht="30">
      <c r="A3983" s="135" t="s">
        <v>7811</v>
      </c>
      <c r="B3983" s="145" t="s">
        <v>7812</v>
      </c>
      <c r="C3983" s="150" t="s">
        <v>6580</v>
      </c>
      <c r="D3983" s="179">
        <v>2.2402959075407125E-5</v>
      </c>
      <c r="E3983" s="190">
        <v>2.2402959075407125E-5</v>
      </c>
    </row>
    <row r="3984" spans="1:5" ht="30">
      <c r="A3984" s="135" t="s">
        <v>7813</v>
      </c>
      <c r="B3984" s="145" t="s">
        <v>7814</v>
      </c>
      <c r="C3984" s="150" t="s">
        <v>50</v>
      </c>
      <c r="D3984" s="171">
        <v>7.070000171661377</v>
      </c>
      <c r="E3984" s="182">
        <v>7.070000171661377</v>
      </c>
    </row>
    <row r="3985" spans="1:5" ht="30">
      <c r="A3985" s="135" t="s">
        <v>7815</v>
      </c>
      <c r="B3985" s="145" t="s">
        <v>7816</v>
      </c>
      <c r="C3985" s="150" t="s">
        <v>42</v>
      </c>
      <c r="D3985" s="177">
        <v>351.43490600585937</v>
      </c>
      <c r="E3985" s="188">
        <v>351.43490600585937</v>
      </c>
    </row>
    <row r="3986" spans="1:5" ht="30">
      <c r="A3986" s="135" t="s">
        <v>7817</v>
      </c>
      <c r="B3986" s="145" t="s">
        <v>7818</v>
      </c>
      <c r="C3986" s="150" t="s">
        <v>20</v>
      </c>
      <c r="D3986" s="172">
        <v>20.361312866210937</v>
      </c>
      <c r="E3986" s="183">
        <v>20.361312866210937</v>
      </c>
    </row>
    <row r="3987" spans="1:5" ht="30">
      <c r="A3987" s="135" t="s">
        <v>7819</v>
      </c>
      <c r="B3987" s="145" t="s">
        <v>7820</v>
      </c>
      <c r="C3987" s="150" t="s">
        <v>373</v>
      </c>
      <c r="D3987" s="171">
        <v>7.4746065139770508</v>
      </c>
      <c r="E3987" s="182">
        <v>7.4746065139770508</v>
      </c>
    </row>
    <row r="3988" spans="1:5" ht="30">
      <c r="A3988" s="135" t="s">
        <v>7821</v>
      </c>
      <c r="B3988" s="145" t="s">
        <v>7822</v>
      </c>
      <c r="C3988" s="150" t="s">
        <v>368</v>
      </c>
      <c r="D3988" s="173">
        <v>3166.999267578125</v>
      </c>
      <c r="E3988" s="184">
        <v>3166.999267578125</v>
      </c>
    </row>
    <row r="3989" spans="1:5" ht="30">
      <c r="A3989" s="135" t="s">
        <v>7823</v>
      </c>
      <c r="B3989" s="145" t="s">
        <v>7824</v>
      </c>
      <c r="C3989" s="150" t="s">
        <v>368</v>
      </c>
      <c r="D3989" s="177">
        <v>619.5107421875</v>
      </c>
      <c r="E3989" s="188">
        <v>619.5107421875</v>
      </c>
    </row>
    <row r="3990" spans="1:5" ht="30">
      <c r="A3990" s="135" t="s">
        <v>7825</v>
      </c>
      <c r="B3990" s="145" t="s">
        <v>7826</v>
      </c>
      <c r="C3990" s="150"/>
      <c r="D3990" s="171">
        <v>1.1956285238265991</v>
      </c>
      <c r="E3990" s="182">
        <v>1.1956285238265991</v>
      </c>
    </row>
    <row r="3991" spans="1:5" ht="30">
      <c r="A3991" s="135" t="s">
        <v>7827</v>
      </c>
      <c r="B3991" s="145" t="s">
        <v>7828</v>
      </c>
      <c r="C3991" s="150" t="s">
        <v>4743</v>
      </c>
      <c r="D3991" s="171">
        <v>2.4834632873535156</v>
      </c>
      <c r="E3991" s="182">
        <v>2.4834632873535156</v>
      </c>
    </row>
    <row r="3992" spans="1:5" ht="30">
      <c r="A3992" s="135" t="s">
        <v>7829</v>
      </c>
      <c r="B3992" s="145" t="s">
        <v>7830</v>
      </c>
      <c r="C3992" s="150" t="s">
        <v>373</v>
      </c>
      <c r="D3992" s="171">
        <v>2.0900073051452637</v>
      </c>
      <c r="E3992" s="182">
        <v>2.0900073051452637</v>
      </c>
    </row>
    <row r="3993" spans="1:5" ht="30">
      <c r="A3993" s="135" t="s">
        <v>7831</v>
      </c>
      <c r="B3993" s="145" t="s">
        <v>7832</v>
      </c>
      <c r="C3993" s="150" t="s">
        <v>6577</v>
      </c>
      <c r="D3993" s="178">
        <v>4.9718651920557022E-2</v>
      </c>
      <c r="E3993" s="189">
        <v>4.9718651920557022E-2</v>
      </c>
    </row>
    <row r="3994" spans="1:5" ht="30">
      <c r="A3994" s="135" t="s">
        <v>7833</v>
      </c>
      <c r="B3994" s="145" t="s">
        <v>7834</v>
      </c>
      <c r="C3994" s="150" t="s">
        <v>6580</v>
      </c>
      <c r="D3994" s="179">
        <v>2.2402959075407125E-5</v>
      </c>
      <c r="E3994" s="190">
        <v>2.2402959075407125E-5</v>
      </c>
    </row>
    <row r="3995" spans="1:5" ht="30">
      <c r="A3995" s="135" t="s">
        <v>7835</v>
      </c>
      <c r="B3995" s="145" t="s">
        <v>7836</v>
      </c>
      <c r="C3995" s="150" t="s">
        <v>50</v>
      </c>
      <c r="D3995" s="172">
        <v>37.380001068115234</v>
      </c>
      <c r="E3995" s="183">
        <v>37.380001068115234</v>
      </c>
    </row>
    <row r="3996" spans="1:5" ht="30">
      <c r="A3996" s="135" t="s">
        <v>7837</v>
      </c>
      <c r="B3996" s="145" t="s">
        <v>7838</v>
      </c>
      <c r="C3996" s="150" t="s">
        <v>42</v>
      </c>
      <c r="D3996" s="177">
        <v>357.60928344726562</v>
      </c>
      <c r="E3996" s="188">
        <v>357.60928344726562</v>
      </c>
    </row>
    <row r="3997" spans="1:5" ht="30">
      <c r="A3997" s="135" t="s">
        <v>7839</v>
      </c>
      <c r="B3997" s="145" t="s">
        <v>7840</v>
      </c>
      <c r="C3997" s="150" t="s">
        <v>20</v>
      </c>
      <c r="D3997" s="172">
        <v>68.078407287597656</v>
      </c>
      <c r="E3997" s="183">
        <v>68.078407287597656</v>
      </c>
    </row>
    <row r="3998" spans="1:5" ht="30">
      <c r="A3998" s="135" t="s">
        <v>7841</v>
      </c>
      <c r="B3998" s="145" t="s">
        <v>7842</v>
      </c>
      <c r="C3998" s="150" t="s">
        <v>373</v>
      </c>
      <c r="D3998" s="171">
        <v>6.6526784896850586</v>
      </c>
      <c r="E3998" s="182">
        <v>6.6526784896850586</v>
      </c>
    </row>
    <row r="3999" spans="1:5" ht="30">
      <c r="A3999" s="135" t="s">
        <v>7843</v>
      </c>
      <c r="B3999" s="145" t="s">
        <v>7844</v>
      </c>
      <c r="C3999" s="150" t="s">
        <v>368</v>
      </c>
      <c r="D3999" s="173">
        <v>3117.995849609375</v>
      </c>
      <c r="E3999" s="184">
        <v>3117.995849609375</v>
      </c>
    </row>
    <row r="4000" spans="1:5" ht="30">
      <c r="A4000" s="135" t="s">
        <v>7845</v>
      </c>
      <c r="B4000" s="145" t="s">
        <v>7846</v>
      </c>
      <c r="C4000" s="150" t="s">
        <v>368</v>
      </c>
      <c r="D4000" s="177">
        <v>570.5072021484375</v>
      </c>
      <c r="E4000" s="188">
        <v>570.5072021484375</v>
      </c>
    </row>
    <row r="4001" spans="1:5" ht="30">
      <c r="A4001" s="135" t="s">
        <v>7847</v>
      </c>
      <c r="B4001" s="145" t="s">
        <v>7848</v>
      </c>
      <c r="C4001" s="150"/>
      <c r="D4001" s="171">
        <v>1.1822390556335449</v>
      </c>
      <c r="E4001" s="182">
        <v>1.1822390556335449</v>
      </c>
    </row>
    <row r="4002" spans="1:5" ht="30">
      <c r="A4002" s="135" t="s">
        <v>7849</v>
      </c>
      <c r="B4002" s="145" t="s">
        <v>7850</v>
      </c>
      <c r="C4002" s="150" t="s">
        <v>4743</v>
      </c>
      <c r="D4002" s="172">
        <v>13.757087707519531</v>
      </c>
      <c r="E4002" s="183">
        <v>13.757087707519531</v>
      </c>
    </row>
    <row r="4003" spans="1:5" ht="30">
      <c r="A4003" s="135" t="s">
        <v>7851</v>
      </c>
      <c r="B4003" s="145" t="s">
        <v>7852</v>
      </c>
      <c r="C4003" s="150" t="s">
        <v>373</v>
      </c>
      <c r="D4003" s="171">
        <v>2.4307992458343506</v>
      </c>
      <c r="E4003" s="182">
        <v>2.4307992458343506</v>
      </c>
    </row>
    <row r="4004" spans="1:5" ht="30">
      <c r="A4004" s="135" t="s">
        <v>7853</v>
      </c>
      <c r="B4004" s="145" t="s">
        <v>7854</v>
      </c>
      <c r="C4004" s="150" t="s">
        <v>6577</v>
      </c>
      <c r="D4004" s="178">
        <v>5.3889043629169464E-2</v>
      </c>
      <c r="E4004" s="189">
        <v>5.3889043629169464E-2</v>
      </c>
    </row>
    <row r="4005" spans="1:5" ht="30">
      <c r="A4005" s="135" t="s">
        <v>7855</v>
      </c>
      <c r="B4005" s="145" t="s">
        <v>7856</v>
      </c>
      <c r="C4005" s="150" t="s">
        <v>6580</v>
      </c>
      <c r="D4005" s="179">
        <v>2.2537726181326434E-5</v>
      </c>
      <c r="E4005" s="190">
        <v>2.2537726181326434E-5</v>
      </c>
    </row>
    <row r="4006" spans="1:5" ht="45">
      <c r="A4006" s="135" t="s">
        <v>7857</v>
      </c>
      <c r="B4006" s="145" t="s">
        <v>7858</v>
      </c>
      <c r="C4006" s="150" t="s">
        <v>50</v>
      </c>
      <c r="D4006" s="172">
        <v>37.380001068115234</v>
      </c>
      <c r="E4006" s="183">
        <v>37.380001068115234</v>
      </c>
    </row>
    <row r="4007" spans="1:5" ht="45">
      <c r="A4007" s="135" t="s">
        <v>7859</v>
      </c>
      <c r="B4007" s="145" t="s">
        <v>7860</v>
      </c>
      <c r="C4007" s="150" t="s">
        <v>42</v>
      </c>
      <c r="D4007" s="177">
        <v>357.60928344726562</v>
      </c>
      <c r="E4007" s="188">
        <v>357.60928344726562</v>
      </c>
    </row>
    <row r="4008" spans="1:5" ht="45">
      <c r="A4008" s="135" t="s">
        <v>7861</v>
      </c>
      <c r="B4008" s="145" t="s">
        <v>7862</v>
      </c>
      <c r="C4008" s="150" t="s">
        <v>20</v>
      </c>
      <c r="D4008" s="172">
        <v>68.078407287597656</v>
      </c>
      <c r="E4008" s="183">
        <v>68.078407287597656</v>
      </c>
    </row>
    <row r="4009" spans="1:5" ht="45">
      <c r="A4009" s="135" t="s">
        <v>7863</v>
      </c>
      <c r="B4009" s="145" t="s">
        <v>7864</v>
      </c>
      <c r="C4009" s="150" t="s">
        <v>373</v>
      </c>
      <c r="D4009" s="171">
        <v>6.6526784896850586</v>
      </c>
      <c r="E4009" s="182">
        <v>6.6526784896850586</v>
      </c>
    </row>
    <row r="4010" spans="1:5" ht="45">
      <c r="A4010" s="135" t="s">
        <v>7865</v>
      </c>
      <c r="B4010" s="145" t="s">
        <v>7866</v>
      </c>
      <c r="C4010" s="150" t="s">
        <v>368</v>
      </c>
      <c r="D4010" s="173">
        <v>3117.995849609375</v>
      </c>
      <c r="E4010" s="184">
        <v>3117.995849609375</v>
      </c>
    </row>
    <row r="4011" spans="1:5" ht="45">
      <c r="A4011" s="135" t="s">
        <v>7867</v>
      </c>
      <c r="B4011" s="145" t="s">
        <v>7868</v>
      </c>
      <c r="C4011" s="150" t="s">
        <v>368</v>
      </c>
      <c r="D4011" s="177">
        <v>570.5072021484375</v>
      </c>
      <c r="E4011" s="188">
        <v>570.5072021484375</v>
      </c>
    </row>
    <row r="4012" spans="1:5" ht="45">
      <c r="A4012" s="135" t="s">
        <v>7869</v>
      </c>
      <c r="B4012" s="145" t="s">
        <v>7870</v>
      </c>
      <c r="C4012" s="150"/>
      <c r="D4012" s="171">
        <v>1.1822390556335449</v>
      </c>
      <c r="E4012" s="182">
        <v>1.1822390556335449</v>
      </c>
    </row>
    <row r="4013" spans="1:5" ht="45">
      <c r="A4013" s="135" t="s">
        <v>7871</v>
      </c>
      <c r="B4013" s="145" t="s">
        <v>7872</v>
      </c>
      <c r="C4013" s="150" t="s">
        <v>4743</v>
      </c>
      <c r="D4013" s="172">
        <v>13.757087707519531</v>
      </c>
      <c r="E4013" s="183">
        <v>13.757087707519531</v>
      </c>
    </row>
    <row r="4014" spans="1:5" ht="45">
      <c r="A4014" s="135" t="s">
        <v>7873</v>
      </c>
      <c r="B4014" s="145" t="s">
        <v>7874</v>
      </c>
      <c r="C4014" s="150" t="s">
        <v>373</v>
      </c>
      <c r="D4014" s="171">
        <v>2.4307992458343506</v>
      </c>
      <c r="E4014" s="182">
        <v>2.4307992458343506</v>
      </c>
    </row>
    <row r="4015" spans="1:5" ht="45">
      <c r="A4015" s="135" t="s">
        <v>7875</v>
      </c>
      <c r="B4015" s="145" t="s">
        <v>7876</v>
      </c>
      <c r="C4015" s="150" t="s">
        <v>6577</v>
      </c>
      <c r="D4015" s="178">
        <v>5.3889043629169464E-2</v>
      </c>
      <c r="E4015" s="189">
        <v>5.3889043629169464E-2</v>
      </c>
    </row>
    <row r="4016" spans="1:5" ht="45">
      <c r="A4016" s="135" t="s">
        <v>7877</v>
      </c>
      <c r="B4016" s="145" t="s">
        <v>7878</v>
      </c>
      <c r="C4016" s="150" t="s">
        <v>6580</v>
      </c>
      <c r="D4016" s="179">
        <v>2.2537726181326434E-5</v>
      </c>
      <c r="E4016" s="190">
        <v>2.2537726181326434E-5</v>
      </c>
    </row>
    <row r="4017" spans="1:5" ht="30">
      <c r="A4017" s="135" t="s">
        <v>7879</v>
      </c>
      <c r="B4017" s="145" t="s">
        <v>7880</v>
      </c>
      <c r="C4017" s="150" t="s">
        <v>50</v>
      </c>
      <c r="D4017" s="172">
        <v>18.190000534057617</v>
      </c>
      <c r="E4017" s="183">
        <v>18.190000534057617</v>
      </c>
    </row>
    <row r="4018" spans="1:5" ht="30">
      <c r="A4018" s="135" t="s">
        <v>7881</v>
      </c>
      <c r="B4018" s="145" t="s">
        <v>7882</v>
      </c>
      <c r="C4018" s="150" t="s">
        <v>42</v>
      </c>
      <c r="D4018" s="177">
        <v>459.16085815429687</v>
      </c>
      <c r="E4018" s="188">
        <v>459.16085815429687</v>
      </c>
    </row>
    <row r="4019" spans="1:5" ht="30">
      <c r="A4019" s="135" t="s">
        <v>7883</v>
      </c>
      <c r="B4019" s="145" t="s">
        <v>7884</v>
      </c>
      <c r="C4019" s="150" t="s">
        <v>20</v>
      </c>
      <c r="D4019" s="172">
        <v>46.014080047607422</v>
      </c>
      <c r="E4019" s="183">
        <v>46.014080047607422</v>
      </c>
    </row>
    <row r="4020" spans="1:5" ht="30">
      <c r="A4020" s="135" t="s">
        <v>7885</v>
      </c>
      <c r="B4020" s="145" t="s">
        <v>7886</v>
      </c>
      <c r="C4020" s="150" t="s">
        <v>373</v>
      </c>
      <c r="D4020" s="171">
        <v>7.3601369857788086</v>
      </c>
      <c r="E4020" s="182">
        <v>7.3601369857788086</v>
      </c>
    </row>
    <row r="4021" spans="1:5" ht="30">
      <c r="A4021" s="135" t="s">
        <v>7887</v>
      </c>
      <c r="B4021" s="145" t="s">
        <v>7888</v>
      </c>
      <c r="C4021" s="150" t="s">
        <v>368</v>
      </c>
      <c r="D4021" s="173">
        <v>3380.5</v>
      </c>
      <c r="E4021" s="184">
        <v>3380.5</v>
      </c>
    </row>
    <row r="4022" spans="1:5" ht="30">
      <c r="A4022" s="135" t="s">
        <v>7889</v>
      </c>
      <c r="B4022" s="145" t="s">
        <v>7890</v>
      </c>
      <c r="C4022" s="150" t="s">
        <v>368</v>
      </c>
      <c r="D4022" s="177">
        <v>833.0113525390625</v>
      </c>
      <c r="E4022" s="188">
        <v>833.0113525390625</v>
      </c>
    </row>
    <row r="4023" spans="1:5" ht="30">
      <c r="A4023" s="135" t="s">
        <v>7891</v>
      </c>
      <c r="B4023" s="145" t="s">
        <v>7892</v>
      </c>
      <c r="C4023" s="150"/>
      <c r="D4023" s="171">
        <v>1.3060119152069092</v>
      </c>
      <c r="E4023" s="182">
        <v>1.3060119152069092</v>
      </c>
    </row>
    <row r="4024" spans="1:5" ht="30">
      <c r="A4024" s="135" t="s">
        <v>7893</v>
      </c>
      <c r="B4024" s="145" t="s">
        <v>7894</v>
      </c>
      <c r="C4024" s="150" t="s">
        <v>4743</v>
      </c>
      <c r="D4024" s="171">
        <v>5.4768505096435547</v>
      </c>
      <c r="E4024" s="182">
        <v>5.4768505096435547</v>
      </c>
    </row>
    <row r="4025" spans="1:5" ht="30">
      <c r="A4025" s="135" t="s">
        <v>7895</v>
      </c>
      <c r="B4025" s="145" t="s">
        <v>7896</v>
      </c>
      <c r="C4025" s="150" t="s">
        <v>373</v>
      </c>
      <c r="D4025" s="171">
        <v>2.1765236854553223</v>
      </c>
      <c r="E4025" s="182">
        <v>2.1765236854553223</v>
      </c>
    </row>
    <row r="4026" spans="1:5" ht="30">
      <c r="A4026" s="135" t="s">
        <v>7897</v>
      </c>
      <c r="B4026" s="145" t="s">
        <v>7898</v>
      </c>
      <c r="C4026" s="150" t="s">
        <v>6577</v>
      </c>
      <c r="D4026" s="178">
        <v>6.3146747648715973E-2</v>
      </c>
      <c r="E4026" s="189">
        <v>6.3146747648715973E-2</v>
      </c>
    </row>
    <row r="4027" spans="1:5" ht="30">
      <c r="A4027" s="135" t="s">
        <v>7899</v>
      </c>
      <c r="B4027" s="145" t="s">
        <v>7900</v>
      </c>
      <c r="C4027" s="150" t="s">
        <v>6580</v>
      </c>
      <c r="D4027" s="179">
        <v>2.6906967832474038E-5</v>
      </c>
      <c r="E4027" s="190">
        <v>2.6906967832474038E-5</v>
      </c>
    </row>
    <row r="4028" spans="1:5" ht="30">
      <c r="A4028" s="135" t="s">
        <v>7901</v>
      </c>
      <c r="B4028" s="145" t="s">
        <v>7902</v>
      </c>
      <c r="C4028" s="150" t="s">
        <v>50</v>
      </c>
      <c r="D4028" s="171">
        <v>7.070000171661377</v>
      </c>
      <c r="E4028" s="182">
        <v>7.070000171661377</v>
      </c>
    </row>
    <row r="4029" spans="1:5" ht="30">
      <c r="A4029" s="135" t="s">
        <v>7903</v>
      </c>
      <c r="B4029" s="145" t="s">
        <v>7904</v>
      </c>
      <c r="C4029" s="150" t="s">
        <v>42</v>
      </c>
      <c r="D4029" s="177">
        <v>351.43490600585937</v>
      </c>
      <c r="E4029" s="188">
        <v>351.43490600585937</v>
      </c>
    </row>
    <row r="4030" spans="1:5" ht="30">
      <c r="A4030" s="135" t="s">
        <v>7905</v>
      </c>
      <c r="B4030" s="145" t="s">
        <v>7906</v>
      </c>
      <c r="C4030" s="150" t="s">
        <v>20</v>
      </c>
      <c r="D4030" s="172">
        <v>14.079423904418945</v>
      </c>
      <c r="E4030" s="183">
        <v>14.079423904418945</v>
      </c>
    </row>
    <row r="4031" spans="1:5" ht="30">
      <c r="A4031" s="135" t="s">
        <v>7907</v>
      </c>
      <c r="B4031" s="145" t="s">
        <v>7908</v>
      </c>
      <c r="C4031" s="150" t="s">
        <v>373</v>
      </c>
      <c r="D4031" s="171">
        <v>7.4746065139770508</v>
      </c>
      <c r="E4031" s="182">
        <v>7.4746065139770508</v>
      </c>
    </row>
    <row r="4032" spans="1:5" ht="30">
      <c r="A4032" s="135" t="s">
        <v>7909</v>
      </c>
      <c r="B4032" s="145" t="s">
        <v>7910</v>
      </c>
      <c r="C4032" s="150" t="s">
        <v>368</v>
      </c>
      <c r="D4032" s="173">
        <v>3166.999267578125</v>
      </c>
      <c r="E4032" s="184">
        <v>3166.999267578125</v>
      </c>
    </row>
    <row r="4033" spans="1:5" ht="30">
      <c r="A4033" s="135" t="s">
        <v>7911</v>
      </c>
      <c r="B4033" s="145" t="s">
        <v>7912</v>
      </c>
      <c r="C4033" s="150" t="s">
        <v>368</v>
      </c>
      <c r="D4033" s="177">
        <v>619.5107421875</v>
      </c>
      <c r="E4033" s="188">
        <v>619.5107421875</v>
      </c>
    </row>
    <row r="4034" spans="1:5" ht="30">
      <c r="A4034" s="135" t="s">
        <v>7913</v>
      </c>
      <c r="B4034" s="145" t="s">
        <v>7914</v>
      </c>
      <c r="C4034" s="150"/>
      <c r="D4034" s="171">
        <v>1.1956285238265991</v>
      </c>
      <c r="E4034" s="182">
        <v>1.1956285238265991</v>
      </c>
    </row>
    <row r="4035" spans="1:5" ht="30">
      <c r="A4035" s="135" t="s">
        <v>7915</v>
      </c>
      <c r="B4035" s="145" t="s">
        <v>7916</v>
      </c>
      <c r="C4035" s="150" t="s">
        <v>4743</v>
      </c>
      <c r="D4035" s="171">
        <v>2.4834632873535156</v>
      </c>
      <c r="E4035" s="182">
        <v>2.4834632873535156</v>
      </c>
    </row>
    <row r="4036" spans="1:5" ht="30">
      <c r="A4036" s="135" t="s">
        <v>7917</v>
      </c>
      <c r="B4036" s="145" t="s">
        <v>7918</v>
      </c>
      <c r="C4036" s="150" t="s">
        <v>373</v>
      </c>
      <c r="D4036" s="171">
        <v>2.0900073051452637</v>
      </c>
      <c r="E4036" s="182">
        <v>2.0900073051452637</v>
      </c>
    </row>
    <row r="4037" spans="1:5" ht="30">
      <c r="A4037" s="135" t="s">
        <v>7919</v>
      </c>
      <c r="B4037" s="145" t="s">
        <v>7920</v>
      </c>
      <c r="C4037" s="150" t="s">
        <v>6577</v>
      </c>
      <c r="D4037" s="178">
        <v>4.9718651920557022E-2</v>
      </c>
      <c r="E4037" s="189">
        <v>4.9718651920557022E-2</v>
      </c>
    </row>
    <row r="4038" spans="1:5" ht="30">
      <c r="A4038" s="135" t="s">
        <v>7921</v>
      </c>
      <c r="B4038" s="145" t="s">
        <v>7922</v>
      </c>
      <c r="C4038" s="150" t="s">
        <v>6580</v>
      </c>
      <c r="D4038" s="179">
        <v>2.2402959075407125E-5</v>
      </c>
      <c r="E4038" s="190">
        <v>2.2402959075407125E-5</v>
      </c>
    </row>
    <row r="4039" spans="1:5" ht="45">
      <c r="A4039" s="135" t="s">
        <v>7923</v>
      </c>
      <c r="B4039" s="145" t="s">
        <v>7924</v>
      </c>
      <c r="C4039" s="150" t="s">
        <v>50</v>
      </c>
      <c r="D4039" s="171">
        <v>5.2399997711181641</v>
      </c>
      <c r="E4039" s="182">
        <v>5.2399997711181641</v>
      </c>
    </row>
    <row r="4040" spans="1:5" ht="45">
      <c r="A4040" s="135" t="s">
        <v>7925</v>
      </c>
      <c r="B4040" s="145" t="s">
        <v>7926</v>
      </c>
      <c r="C4040" s="150" t="s">
        <v>42</v>
      </c>
      <c r="D4040" s="177">
        <v>313.91937255859375</v>
      </c>
      <c r="E4040" s="188">
        <v>313.91937255859375</v>
      </c>
    </row>
    <row r="4041" spans="1:5" ht="45">
      <c r="A4041" s="135" t="s">
        <v>7927</v>
      </c>
      <c r="B4041" s="145" t="s">
        <v>7928</v>
      </c>
      <c r="C4041" s="150" t="s">
        <v>20</v>
      </c>
      <c r="D4041" s="172">
        <v>29.768762588500977</v>
      </c>
      <c r="E4041" s="183">
        <v>29.768762588500977</v>
      </c>
    </row>
    <row r="4042" spans="1:5" ht="45">
      <c r="A4042" s="135" t="s">
        <v>7929</v>
      </c>
      <c r="B4042" s="145" t="s">
        <v>7930</v>
      </c>
      <c r="C4042" s="150" t="s">
        <v>373</v>
      </c>
      <c r="D4042" s="171">
        <v>7.4886765480041504</v>
      </c>
      <c r="E4042" s="182">
        <v>7.4886765480041504</v>
      </c>
    </row>
    <row r="4043" spans="1:5" ht="45">
      <c r="A4043" s="135" t="s">
        <v>7931</v>
      </c>
      <c r="B4043" s="145" t="s">
        <v>7932</v>
      </c>
      <c r="C4043" s="150" t="s">
        <v>368</v>
      </c>
      <c r="D4043" s="173">
        <v>3092.7939453125</v>
      </c>
      <c r="E4043" s="184">
        <v>3092.7939453125</v>
      </c>
    </row>
    <row r="4044" spans="1:5" ht="45">
      <c r="A4044" s="135" t="s">
        <v>7933</v>
      </c>
      <c r="B4044" s="145" t="s">
        <v>7934</v>
      </c>
      <c r="C4044" s="150" t="s">
        <v>368</v>
      </c>
      <c r="D4044" s="177">
        <v>545.30523681640625</v>
      </c>
      <c r="E4044" s="188">
        <v>545.30523681640625</v>
      </c>
    </row>
    <row r="4045" spans="1:5" ht="45">
      <c r="A4045" s="135" t="s">
        <v>7935</v>
      </c>
      <c r="B4045" s="145" t="s">
        <v>7936</v>
      </c>
      <c r="C4045" s="150"/>
      <c r="D4045" s="171">
        <v>1.1629633903503418</v>
      </c>
      <c r="E4045" s="182">
        <v>1.1629633903503418</v>
      </c>
    </row>
    <row r="4046" spans="1:5" ht="45">
      <c r="A4046" s="135" t="s">
        <v>7937</v>
      </c>
      <c r="B4046" s="145" t="s">
        <v>7938</v>
      </c>
      <c r="C4046" s="150" t="s">
        <v>4743</v>
      </c>
      <c r="D4046" s="171">
        <v>1.9567835330963135</v>
      </c>
      <c r="E4046" s="182">
        <v>1.9567835330963135</v>
      </c>
    </row>
    <row r="4047" spans="1:5" ht="45">
      <c r="A4047" s="135" t="s">
        <v>7939</v>
      </c>
      <c r="B4047" s="145" t="s">
        <v>7940</v>
      </c>
      <c r="C4047" s="150" t="s">
        <v>373</v>
      </c>
      <c r="D4047" s="171">
        <v>2.068570613861084</v>
      </c>
      <c r="E4047" s="182">
        <v>2.068570613861084</v>
      </c>
    </row>
    <row r="4048" spans="1:5" ht="45">
      <c r="A4048" s="135" t="s">
        <v>7941</v>
      </c>
      <c r="B4048" s="145" t="s">
        <v>7942</v>
      </c>
      <c r="C4048" s="150" t="s">
        <v>6577</v>
      </c>
      <c r="D4048" s="178">
        <v>4.5444648712873459E-2</v>
      </c>
      <c r="E4048" s="189">
        <v>4.5444648712873459E-2</v>
      </c>
    </row>
    <row r="4049" spans="1:5" ht="45">
      <c r="A4049" s="135" t="s">
        <v>7943</v>
      </c>
      <c r="B4049" s="145" t="s">
        <v>7944</v>
      </c>
      <c r="C4049" s="150" t="s">
        <v>6580</v>
      </c>
      <c r="D4049" s="179">
        <v>2.0838400814682245E-5</v>
      </c>
      <c r="E4049" s="190">
        <v>2.0838400814682245E-5</v>
      </c>
    </row>
    <row r="4050" spans="1:5" ht="45">
      <c r="A4050" s="135" t="s">
        <v>7945</v>
      </c>
      <c r="B4050" s="145" t="s">
        <v>7946</v>
      </c>
      <c r="C4050" s="150" t="s">
        <v>50</v>
      </c>
      <c r="D4050" s="171">
        <v>2.9600000381469727</v>
      </c>
      <c r="E4050" s="182">
        <v>2.9600000381469727</v>
      </c>
    </row>
    <row r="4051" spans="1:5" ht="45">
      <c r="A4051" s="135" t="s">
        <v>7947</v>
      </c>
      <c r="B4051" s="145" t="s">
        <v>7948</v>
      </c>
      <c r="C4051" s="150" t="s">
        <v>42</v>
      </c>
      <c r="D4051" s="177">
        <v>245.64164733886719</v>
      </c>
      <c r="E4051" s="188">
        <v>245.64164733886719</v>
      </c>
    </row>
    <row r="4052" spans="1:5" ht="45">
      <c r="A4052" s="135" t="s">
        <v>7949</v>
      </c>
      <c r="B4052" s="145" t="s">
        <v>7950</v>
      </c>
      <c r="C4052" s="150" t="s">
        <v>20</v>
      </c>
      <c r="D4052" s="172">
        <v>29.012147903442383</v>
      </c>
      <c r="E4052" s="183">
        <v>29.012147903442383</v>
      </c>
    </row>
    <row r="4053" spans="1:5" ht="45">
      <c r="A4053" s="135" t="s">
        <v>7951</v>
      </c>
      <c r="B4053" s="145" t="s">
        <v>7952</v>
      </c>
      <c r="C4053" s="150" t="s">
        <v>373</v>
      </c>
      <c r="D4053" s="171">
        <v>7.5074920654296875</v>
      </c>
      <c r="E4053" s="182">
        <v>7.5074920654296875</v>
      </c>
    </row>
    <row r="4054" spans="1:5" ht="45">
      <c r="A4054" s="135" t="s">
        <v>7953</v>
      </c>
      <c r="B4054" s="145" t="s">
        <v>7954</v>
      </c>
      <c r="C4054" s="150" t="s">
        <v>368</v>
      </c>
      <c r="D4054" s="176">
        <v>2959.216552734375</v>
      </c>
      <c r="E4054" s="187">
        <v>2959.216552734375</v>
      </c>
    </row>
    <row r="4055" spans="1:5" ht="45">
      <c r="A4055" s="135" t="s">
        <v>7955</v>
      </c>
      <c r="B4055" s="145" t="s">
        <v>7956</v>
      </c>
      <c r="C4055" s="150" t="s">
        <v>368</v>
      </c>
      <c r="D4055" s="177">
        <v>411.72808837890625</v>
      </c>
      <c r="E4055" s="188">
        <v>411.72808837890625</v>
      </c>
    </row>
    <row r="4056" spans="1:5" ht="45">
      <c r="A4056" s="135" t="s">
        <v>7957</v>
      </c>
      <c r="B4056" s="145" t="s">
        <v>7958</v>
      </c>
      <c r="C4056" s="150"/>
      <c r="D4056" s="171">
        <v>1.1085296869277954</v>
      </c>
      <c r="E4056" s="182">
        <v>1.1085296869277954</v>
      </c>
    </row>
    <row r="4057" spans="1:5" ht="45">
      <c r="A4057" s="135" t="s">
        <v>7959</v>
      </c>
      <c r="B4057" s="145" t="s">
        <v>7960</v>
      </c>
      <c r="C4057" s="150" t="s">
        <v>4743</v>
      </c>
      <c r="D4057" s="171">
        <v>1.2495468854904175</v>
      </c>
      <c r="E4057" s="182">
        <v>1.2495468854904175</v>
      </c>
    </row>
    <row r="4058" spans="1:5" ht="45">
      <c r="A4058" s="135" t="s">
        <v>7961</v>
      </c>
      <c r="B4058" s="145" t="s">
        <v>7962</v>
      </c>
      <c r="C4058" s="150" t="s">
        <v>373</v>
      </c>
      <c r="D4058" s="171">
        <v>2.0366134643554687</v>
      </c>
      <c r="E4058" s="182">
        <v>2.0366134643554687</v>
      </c>
    </row>
    <row r="4059" spans="1:5" ht="45">
      <c r="A4059" s="135" t="s">
        <v>7963</v>
      </c>
      <c r="B4059" s="145" t="s">
        <v>7964</v>
      </c>
      <c r="C4059" s="150" t="s">
        <v>6577</v>
      </c>
      <c r="D4059" s="178">
        <v>3.8122139871120453E-2</v>
      </c>
      <c r="E4059" s="189">
        <v>3.8122139871120453E-2</v>
      </c>
    </row>
    <row r="4060" spans="1:5" ht="45">
      <c r="A4060" s="135" t="s">
        <v>7965</v>
      </c>
      <c r="B4060" s="145" t="s">
        <v>7966</v>
      </c>
      <c r="C4060" s="150" t="s">
        <v>6580</v>
      </c>
      <c r="D4060" s="179">
        <v>1.8014046872849576E-5</v>
      </c>
      <c r="E4060" s="190">
        <v>1.8014046872849576E-5</v>
      </c>
    </row>
    <row r="4061" spans="1:5" ht="45">
      <c r="A4061" s="135" t="s">
        <v>7967</v>
      </c>
      <c r="B4061" s="145" t="s">
        <v>7968</v>
      </c>
      <c r="C4061" s="150" t="s">
        <v>50</v>
      </c>
      <c r="D4061" s="171">
        <v>1.9600000381469727</v>
      </c>
      <c r="E4061" s="182">
        <v>1.9600000381469727</v>
      </c>
    </row>
    <row r="4062" spans="1:5" ht="45">
      <c r="A4062" s="135" t="s">
        <v>7969</v>
      </c>
      <c r="B4062" s="145" t="s">
        <v>7970</v>
      </c>
      <c r="C4062" s="150" t="s">
        <v>42</v>
      </c>
      <c r="D4062" s="177">
        <v>200.8377685546875</v>
      </c>
      <c r="E4062" s="188">
        <v>200.8377685546875</v>
      </c>
    </row>
    <row r="4063" spans="1:5" ht="45">
      <c r="A4063" s="135" t="s">
        <v>7971</v>
      </c>
      <c r="B4063" s="145" t="s">
        <v>7972</v>
      </c>
      <c r="C4063" s="150" t="s">
        <v>20</v>
      </c>
      <c r="D4063" s="172">
        <v>23.127042770385742</v>
      </c>
      <c r="E4063" s="183">
        <v>23.127042770385742</v>
      </c>
    </row>
    <row r="4064" spans="1:5" ht="45">
      <c r="A4064" s="135" t="s">
        <v>7973</v>
      </c>
      <c r="B4064" s="145" t="s">
        <v>7974</v>
      </c>
      <c r="C4064" s="150" t="s">
        <v>373</v>
      </c>
      <c r="D4064" s="171">
        <v>7.521303653717041</v>
      </c>
      <c r="E4064" s="182">
        <v>7.521303653717041</v>
      </c>
    </row>
    <row r="4065" spans="1:5" ht="45">
      <c r="A4065" s="135" t="s">
        <v>7975</v>
      </c>
      <c r="B4065" s="145" t="s">
        <v>7976</v>
      </c>
      <c r="C4065" s="150" t="s">
        <v>368</v>
      </c>
      <c r="D4065" s="176">
        <v>2872.653076171875</v>
      </c>
      <c r="E4065" s="187">
        <v>2872.653076171875</v>
      </c>
    </row>
    <row r="4066" spans="1:5" ht="45">
      <c r="A4066" s="135" t="s">
        <v>7977</v>
      </c>
      <c r="B4066" s="145" t="s">
        <v>7978</v>
      </c>
      <c r="C4066" s="150" t="s">
        <v>368</v>
      </c>
      <c r="D4066" s="177">
        <v>325.16448974609375</v>
      </c>
      <c r="E4066" s="188">
        <v>325.16448974609375</v>
      </c>
    </row>
    <row r="4067" spans="1:5" ht="45">
      <c r="A4067" s="135" t="s">
        <v>7979</v>
      </c>
      <c r="B4067" s="145" t="s">
        <v>7980</v>
      </c>
      <c r="C4067" s="150"/>
      <c r="D4067" s="171">
        <v>1.0759474039077759</v>
      </c>
      <c r="E4067" s="182">
        <v>1.0759474039077759</v>
      </c>
    </row>
    <row r="4068" spans="1:5" ht="45">
      <c r="A4068" s="135" t="s">
        <v>7981</v>
      </c>
      <c r="B4068" s="145" t="s">
        <v>7982</v>
      </c>
      <c r="C4068" s="150" t="s">
        <v>4743</v>
      </c>
      <c r="D4068" s="178">
        <v>0.90514034032821655</v>
      </c>
      <c r="E4068" s="189">
        <v>0.90514034032821655</v>
      </c>
    </row>
    <row r="4069" spans="1:5" ht="45">
      <c r="A4069" s="135" t="s">
        <v>7983</v>
      </c>
      <c r="B4069" s="145" t="s">
        <v>7984</v>
      </c>
      <c r="C4069" s="150" t="s">
        <v>373</v>
      </c>
      <c r="D4069" s="171">
        <v>2.0187876224517822</v>
      </c>
      <c r="E4069" s="182">
        <v>2.0187876224517822</v>
      </c>
    </row>
    <row r="4070" spans="1:5" ht="45">
      <c r="A4070" s="135" t="s">
        <v>7985</v>
      </c>
      <c r="B4070" s="145" t="s">
        <v>7986</v>
      </c>
      <c r="C4070" s="150" t="s">
        <v>6577</v>
      </c>
      <c r="D4070" s="178">
        <v>3.3639721572399139E-2</v>
      </c>
      <c r="E4070" s="189">
        <v>3.3639721572399139E-2</v>
      </c>
    </row>
    <row r="4071" spans="1:5" ht="45">
      <c r="A4071" s="135" t="s">
        <v>7987</v>
      </c>
      <c r="B4071" s="145" t="s">
        <v>7988</v>
      </c>
      <c r="C4071" s="150" t="s">
        <v>6580</v>
      </c>
      <c r="D4071" s="179">
        <v>1.6193607734749094E-5</v>
      </c>
      <c r="E4071" s="190">
        <v>1.6193607734749094E-5</v>
      </c>
    </row>
    <row r="4072" spans="1:5" ht="30">
      <c r="A4072" s="135" t="s">
        <v>7989</v>
      </c>
      <c r="B4072" s="145" t="s">
        <v>7990</v>
      </c>
      <c r="C4072" s="150" t="s">
        <v>50</v>
      </c>
      <c r="D4072" s="178">
        <v>0.87000000476837158</v>
      </c>
      <c r="E4072" s="189">
        <v>0.87000000476837158</v>
      </c>
    </row>
    <row r="4073" spans="1:5" ht="30">
      <c r="A4073" s="135" t="s">
        <v>7991</v>
      </c>
      <c r="B4073" s="145" t="s">
        <v>7992</v>
      </c>
      <c r="C4073" s="150" t="s">
        <v>42</v>
      </c>
      <c r="D4073" s="177">
        <v>122.73382568359375</v>
      </c>
      <c r="E4073" s="188">
        <v>122.73382568359375</v>
      </c>
    </row>
    <row r="4074" spans="1:5" ht="30">
      <c r="A4074" s="135" t="s">
        <v>7993</v>
      </c>
      <c r="B4074" s="145" t="s">
        <v>7994</v>
      </c>
      <c r="C4074" s="150" t="s">
        <v>20</v>
      </c>
      <c r="D4074" s="172">
        <v>41.0272216796875</v>
      </c>
      <c r="E4074" s="183">
        <v>41.0272216796875</v>
      </c>
    </row>
    <row r="4075" spans="1:5" ht="30">
      <c r="A4075" s="135" t="s">
        <v>7995</v>
      </c>
      <c r="B4075" s="145" t="s">
        <v>7996</v>
      </c>
      <c r="C4075" s="150" t="s">
        <v>373</v>
      </c>
      <c r="D4075" s="171">
        <v>7.5484523773193359</v>
      </c>
      <c r="E4075" s="182">
        <v>7.5484523773193359</v>
      </c>
    </row>
    <row r="4076" spans="1:5" ht="30">
      <c r="A4076" s="135" t="s">
        <v>7997</v>
      </c>
      <c r="B4076" s="145" t="s">
        <v>7998</v>
      </c>
      <c r="C4076" s="150" t="s">
        <v>368</v>
      </c>
      <c r="D4076" s="176">
        <v>2723.4208984375</v>
      </c>
      <c r="E4076" s="187">
        <v>2723.4208984375</v>
      </c>
    </row>
    <row r="4077" spans="1:5" ht="30">
      <c r="A4077" s="135" t="s">
        <v>7999</v>
      </c>
      <c r="B4077" s="145" t="s">
        <v>8000</v>
      </c>
      <c r="C4077" s="150" t="s">
        <v>368</v>
      </c>
      <c r="D4077" s="177">
        <v>175.932373046875</v>
      </c>
      <c r="E4077" s="188">
        <v>175.932373046875</v>
      </c>
    </row>
    <row r="4078" spans="1:5" ht="30">
      <c r="A4078" s="135" t="s">
        <v>8001</v>
      </c>
      <c r="B4078" s="145" t="s">
        <v>8002</v>
      </c>
      <c r="C4078" s="150"/>
      <c r="D4078" s="171">
        <v>1.0240739583969116</v>
      </c>
      <c r="E4078" s="182">
        <v>1.0240739583969116</v>
      </c>
    </row>
    <row r="4079" spans="1:5" ht="30">
      <c r="A4079" s="135" t="s">
        <v>8003</v>
      </c>
      <c r="B4079" s="145" t="s">
        <v>8004</v>
      </c>
      <c r="C4079" s="150" t="s">
        <v>4743</v>
      </c>
      <c r="D4079" s="178">
        <v>0.48089924454689026</v>
      </c>
      <c r="E4079" s="189">
        <v>0.48089924454689026</v>
      </c>
    </row>
    <row r="4080" spans="1:5" ht="30">
      <c r="A4080" s="135" t="s">
        <v>8005</v>
      </c>
      <c r="B4080" s="145" t="s">
        <v>8006</v>
      </c>
      <c r="C4080" s="150" t="s">
        <v>373</v>
      </c>
      <c r="D4080" s="171">
        <v>1.9888558387756348</v>
      </c>
      <c r="E4080" s="182">
        <v>1.9888558387756348</v>
      </c>
    </row>
    <row r="4081" spans="1:5" ht="30">
      <c r="A4081" s="135" t="s">
        <v>8007</v>
      </c>
      <c r="B4081" s="145" t="s">
        <v>8008</v>
      </c>
      <c r="C4081" s="150" t="s">
        <v>6577</v>
      </c>
      <c r="D4081" s="178">
        <v>2.6471218094229698E-2</v>
      </c>
      <c r="E4081" s="189">
        <v>2.6471218094229698E-2</v>
      </c>
    </row>
    <row r="4082" spans="1:5" ht="30">
      <c r="A4082" s="135" t="s">
        <v>8009</v>
      </c>
      <c r="B4082" s="145" t="s">
        <v>8010</v>
      </c>
      <c r="C4082" s="150" t="s">
        <v>6580</v>
      </c>
      <c r="D4082" s="179">
        <v>1.3145076991349924E-5</v>
      </c>
      <c r="E4082" s="190">
        <v>1.3145076991349924E-5</v>
      </c>
    </row>
    <row r="4083" spans="1:5" ht="45">
      <c r="A4083" s="135" t="s">
        <v>8011</v>
      </c>
      <c r="B4083" s="145" t="s">
        <v>8012</v>
      </c>
      <c r="C4083" s="150" t="s">
        <v>50</v>
      </c>
      <c r="D4083" s="172">
        <v>18.189996719360352</v>
      </c>
      <c r="E4083" s="183">
        <v>18.189996719360352</v>
      </c>
    </row>
    <row r="4084" spans="1:5" ht="45">
      <c r="A4084" s="135" t="s">
        <v>8013</v>
      </c>
      <c r="B4084" s="145" t="s">
        <v>8014</v>
      </c>
      <c r="C4084" s="150" t="s">
        <v>42</v>
      </c>
      <c r="D4084" s="177">
        <v>174.57550048828125</v>
      </c>
      <c r="E4084" s="188">
        <v>174.57550048828125</v>
      </c>
    </row>
    <row r="4085" spans="1:5" ht="45">
      <c r="A4085" s="135" t="s">
        <v>8015</v>
      </c>
      <c r="B4085" s="145" t="s">
        <v>8016</v>
      </c>
      <c r="C4085" s="150" t="s">
        <v>20</v>
      </c>
      <c r="D4085" s="177">
        <v>146.08061218261719</v>
      </c>
      <c r="E4085" s="188">
        <v>146.08061218261719</v>
      </c>
    </row>
    <row r="4086" spans="1:5" ht="45">
      <c r="A4086" s="135" t="s">
        <v>8017</v>
      </c>
      <c r="B4086" s="145" t="s">
        <v>8018</v>
      </c>
      <c r="C4086" s="150" t="s">
        <v>373</v>
      </c>
      <c r="D4086" s="171">
        <v>2.0855312347412109</v>
      </c>
      <c r="E4086" s="182">
        <v>2.0855312347412109</v>
      </c>
    </row>
    <row r="4087" spans="1:5" ht="45">
      <c r="A4087" s="135" t="s">
        <v>8019</v>
      </c>
      <c r="B4087" s="145" t="s">
        <v>8020</v>
      </c>
      <c r="C4087" s="150" t="s">
        <v>368</v>
      </c>
      <c r="D4087" s="177">
        <v>739.68585205078125</v>
      </c>
      <c r="E4087" s="188">
        <v>739.68585205078125</v>
      </c>
    </row>
    <row r="4088" spans="1:5" ht="45">
      <c r="A4088" s="135" t="s">
        <v>8021</v>
      </c>
      <c r="B4088" s="145" t="s">
        <v>8022</v>
      </c>
      <c r="C4088" s="150" t="s">
        <v>368</v>
      </c>
      <c r="D4088" s="176">
        <v>-1807.802734375</v>
      </c>
      <c r="E4088" s="187">
        <v>-1807.802734375</v>
      </c>
    </row>
    <row r="4089" spans="1:5" ht="45">
      <c r="A4089" s="135" t="s">
        <v>8023</v>
      </c>
      <c r="B4089" s="145" t="s">
        <v>8024</v>
      </c>
      <c r="C4089" s="150"/>
      <c r="D4089" s="178">
        <v>-7.7144160866737366E-2</v>
      </c>
      <c r="E4089" s="189">
        <v>-7.7144160866737366E-2</v>
      </c>
    </row>
    <row r="4090" spans="1:5" ht="45">
      <c r="A4090" s="135" t="s">
        <v>8025</v>
      </c>
      <c r="B4090" s="145" t="s">
        <v>8026</v>
      </c>
      <c r="C4090" s="150" t="s">
        <v>4743</v>
      </c>
      <c r="D4090" s="177">
        <v>893.37005615234375</v>
      </c>
      <c r="E4090" s="188">
        <v>893.37005615234375</v>
      </c>
    </row>
    <row r="4091" spans="1:5" ht="45">
      <c r="A4091" s="135" t="s">
        <v>8027</v>
      </c>
      <c r="B4091" s="145" t="s">
        <v>8028</v>
      </c>
      <c r="C4091" s="150" t="s">
        <v>373</v>
      </c>
      <c r="D4091" s="171">
        <v>4.3829445838928223</v>
      </c>
      <c r="E4091" s="182">
        <v>4.3829445838928223</v>
      </c>
    </row>
    <row r="4092" spans="1:5" ht="45">
      <c r="A4092" s="135" t="s">
        <v>8029</v>
      </c>
      <c r="B4092" s="145" t="s">
        <v>8030</v>
      </c>
      <c r="C4092" s="150" t="s">
        <v>6577</v>
      </c>
      <c r="D4092" s="178">
        <v>0.67818647623062134</v>
      </c>
      <c r="E4092" s="189">
        <v>0.67818647623062134</v>
      </c>
    </row>
    <row r="4093" spans="1:5" ht="45">
      <c r="A4093" s="135" t="s">
        <v>8031</v>
      </c>
      <c r="B4093" s="145" t="s">
        <v>8032</v>
      </c>
      <c r="C4093" s="150" t="s">
        <v>6580</v>
      </c>
      <c r="D4093" s="181">
        <v>1.5462585724890232E-4</v>
      </c>
      <c r="E4093" s="192">
        <v>1.5462585724890232E-4</v>
      </c>
    </row>
    <row r="4094" spans="1:5" ht="30">
      <c r="A4094" s="135" t="s">
        <v>8033</v>
      </c>
      <c r="B4094" s="145" t="s">
        <v>8034</v>
      </c>
      <c r="C4094" s="150" t="s">
        <v>50</v>
      </c>
      <c r="D4094" s="178">
        <v>0.11999999731779099</v>
      </c>
      <c r="E4094" s="189">
        <v>0.11999999731779099</v>
      </c>
    </row>
    <row r="4095" spans="1:5" ht="30">
      <c r="A4095" s="135" t="s">
        <v>8035</v>
      </c>
      <c r="B4095" s="145" t="s">
        <v>8036</v>
      </c>
      <c r="C4095" s="150" t="s">
        <v>42</v>
      </c>
      <c r="D4095" s="172">
        <v>50.407943725585938</v>
      </c>
      <c r="E4095" s="183">
        <v>50.407943725585938</v>
      </c>
    </row>
    <row r="4096" spans="1:5" ht="30">
      <c r="A4096" s="135" t="s">
        <v>8037</v>
      </c>
      <c r="B4096" s="145" t="s">
        <v>8038</v>
      </c>
      <c r="C4096" s="150" t="s">
        <v>20</v>
      </c>
      <c r="D4096" s="172">
        <v>40.722625732421875</v>
      </c>
      <c r="E4096" s="183">
        <v>40.722625732421875</v>
      </c>
    </row>
    <row r="4097" spans="1:5" ht="30">
      <c r="A4097" s="135" t="s">
        <v>8039</v>
      </c>
      <c r="B4097" s="145" t="s">
        <v>8040</v>
      </c>
      <c r="C4097" s="150" t="s">
        <v>373</v>
      </c>
      <c r="D4097" s="171">
        <v>8.0909490585327148</v>
      </c>
      <c r="E4097" s="182">
        <v>8.0909490585327148</v>
      </c>
    </row>
    <row r="4098" spans="1:5" ht="30">
      <c r="A4098" s="135" t="s">
        <v>8041</v>
      </c>
      <c r="B4098" s="145" t="s">
        <v>8042</v>
      </c>
      <c r="C4098" s="150" t="s">
        <v>368</v>
      </c>
      <c r="D4098" s="176">
        <v>2592.211181640625</v>
      </c>
      <c r="E4098" s="187">
        <v>2592.211181640625</v>
      </c>
    </row>
    <row r="4099" spans="1:5" ht="30">
      <c r="A4099" s="135" t="s">
        <v>8043</v>
      </c>
      <c r="B4099" s="145" t="s">
        <v>8044</v>
      </c>
      <c r="C4099" s="150" t="s">
        <v>368</v>
      </c>
      <c r="D4099" s="172">
        <v>44.722747802734375</v>
      </c>
      <c r="E4099" s="183">
        <v>44.722747802734375</v>
      </c>
    </row>
    <row r="4100" spans="1:5" ht="30">
      <c r="A4100" s="135" t="s">
        <v>8045</v>
      </c>
      <c r="B4100" s="145" t="s">
        <v>8046</v>
      </c>
      <c r="C4100" s="150"/>
      <c r="D4100" s="171">
        <v>1.0008081197738647</v>
      </c>
      <c r="E4100" s="182">
        <v>1.0008081197738647</v>
      </c>
    </row>
    <row r="4101" spans="1:5" ht="30">
      <c r="A4101" s="135" t="s">
        <v>8047</v>
      </c>
      <c r="B4101" s="145" t="s">
        <v>8048</v>
      </c>
      <c r="C4101" s="150" t="s">
        <v>4743</v>
      </c>
      <c r="D4101" s="178">
        <v>8.0665215849876404E-2</v>
      </c>
      <c r="E4101" s="189">
        <v>8.0665215849876404E-2</v>
      </c>
    </row>
    <row r="4102" spans="1:5" ht="30">
      <c r="A4102" s="135" t="s">
        <v>8049</v>
      </c>
      <c r="B4102" s="145" t="s">
        <v>8050</v>
      </c>
      <c r="C4102" s="150" t="s">
        <v>373</v>
      </c>
      <c r="D4102" s="171">
        <v>1.8977334499359131</v>
      </c>
      <c r="E4102" s="182">
        <v>1.8977334499359131</v>
      </c>
    </row>
    <row r="4103" spans="1:5" ht="30">
      <c r="A4103" s="135" t="s">
        <v>8051</v>
      </c>
      <c r="B4103" s="145" t="s">
        <v>8052</v>
      </c>
      <c r="C4103" s="150" t="s">
        <v>6577</v>
      </c>
      <c r="D4103" s="178">
        <v>2.0324463024735451E-2</v>
      </c>
      <c r="E4103" s="189">
        <v>2.0324463024735451E-2</v>
      </c>
    </row>
    <row r="4104" spans="1:5" ht="30">
      <c r="A4104" s="135" t="s">
        <v>8053</v>
      </c>
      <c r="B4104" s="145" t="s">
        <v>8054</v>
      </c>
      <c r="C4104" s="150" t="s">
        <v>6580</v>
      </c>
      <c r="D4104" s="179">
        <v>1.0633430065354332E-5</v>
      </c>
      <c r="E4104" s="190">
        <v>1.0633430065354332E-5</v>
      </c>
    </row>
    <row r="4105" spans="1:5" ht="30">
      <c r="A4105" s="135" t="s">
        <v>8055</v>
      </c>
      <c r="B4105" s="145" t="s">
        <v>8056</v>
      </c>
      <c r="C4105" s="150" t="s">
        <v>50</v>
      </c>
      <c r="D4105" s="172">
        <v>18.190000534057617</v>
      </c>
      <c r="E4105" s="183">
        <v>18.190000534057617</v>
      </c>
    </row>
    <row r="4106" spans="1:5" ht="30">
      <c r="A4106" s="135" t="s">
        <v>8057</v>
      </c>
      <c r="B4106" s="145" t="s">
        <v>8058</v>
      </c>
      <c r="C4106" s="150" t="s">
        <v>42</v>
      </c>
      <c r="D4106" s="177">
        <v>471.05050659179687</v>
      </c>
      <c r="E4106" s="188">
        <v>471.05050659179687</v>
      </c>
    </row>
    <row r="4107" spans="1:5" ht="30">
      <c r="A4107" s="135" t="s">
        <v>8059</v>
      </c>
      <c r="B4107" s="145" t="s">
        <v>8060</v>
      </c>
      <c r="C4107" s="150" t="s">
        <v>20</v>
      </c>
      <c r="D4107" s="171">
        <v>2.3782455921173096</v>
      </c>
      <c r="E4107" s="182">
        <v>2.3782455921173096</v>
      </c>
    </row>
    <row r="4108" spans="1:5" ht="30">
      <c r="A4108" s="135" t="s">
        <v>8061</v>
      </c>
      <c r="B4108" s="145" t="s">
        <v>8062</v>
      </c>
      <c r="C4108" s="150" t="s">
        <v>373</v>
      </c>
      <c r="D4108" s="171">
        <v>7.3954052925109863</v>
      </c>
      <c r="E4108" s="182">
        <v>7.3954052925109863</v>
      </c>
    </row>
    <row r="4109" spans="1:5" ht="30">
      <c r="A4109" s="135" t="s">
        <v>8063</v>
      </c>
      <c r="B4109" s="145" t="s">
        <v>8064</v>
      </c>
      <c r="C4109" s="150" t="s">
        <v>368</v>
      </c>
      <c r="D4109" s="173">
        <v>3406.5361328125</v>
      </c>
      <c r="E4109" s="184">
        <v>3406.5361328125</v>
      </c>
    </row>
    <row r="4110" spans="1:5" ht="30">
      <c r="A4110" s="135" t="s">
        <v>8065</v>
      </c>
      <c r="B4110" s="145" t="s">
        <v>8066</v>
      </c>
      <c r="C4110" s="150" t="s">
        <v>368</v>
      </c>
      <c r="D4110" s="177">
        <v>859.0477294921875</v>
      </c>
      <c r="E4110" s="188">
        <v>859.0477294921875</v>
      </c>
    </row>
    <row r="4111" spans="1:5" ht="30">
      <c r="A4111" s="135" t="s">
        <v>8067</v>
      </c>
      <c r="B4111" s="145" t="s">
        <v>8068</v>
      </c>
      <c r="C4111" s="150"/>
      <c r="D4111" s="171">
        <v>1.3196487426757813</v>
      </c>
      <c r="E4111" s="182">
        <v>1.3196487426757813</v>
      </c>
    </row>
    <row r="4112" spans="1:5" ht="30">
      <c r="A4112" s="135" t="s">
        <v>8069</v>
      </c>
      <c r="B4112" s="145" t="s">
        <v>8070</v>
      </c>
      <c r="C4112" s="150" t="s">
        <v>4743</v>
      </c>
      <c r="D4112" s="171">
        <v>5.3834781646728516</v>
      </c>
      <c r="E4112" s="182">
        <v>5.3834781646728516</v>
      </c>
    </row>
    <row r="4113" spans="1:5" ht="30">
      <c r="A4113" s="135" t="s">
        <v>8071</v>
      </c>
      <c r="B4113" s="145" t="s">
        <v>8072</v>
      </c>
      <c r="C4113" s="150" t="s">
        <v>373</v>
      </c>
      <c r="D4113" s="171">
        <v>2.1798584461212158</v>
      </c>
      <c r="E4113" s="182">
        <v>2.1798584461212158</v>
      </c>
    </row>
    <row r="4114" spans="1:5" ht="45">
      <c r="A4114" s="135" t="s">
        <v>8073</v>
      </c>
      <c r="B4114" s="145" t="s">
        <v>8074</v>
      </c>
      <c r="C4114" s="150" t="s">
        <v>6577</v>
      </c>
      <c r="D4114" s="178">
        <v>6.4586654305458069E-2</v>
      </c>
      <c r="E4114" s="189">
        <v>6.4586654305458069E-2</v>
      </c>
    </row>
    <row r="4115" spans="1:5" ht="45">
      <c r="A4115" s="135" t="s">
        <v>8075</v>
      </c>
      <c r="B4115" s="145" t="s">
        <v>8076</v>
      </c>
      <c r="C4115" s="150" t="s">
        <v>6580</v>
      </c>
      <c r="D4115" s="179">
        <v>2.7403284548199736E-5</v>
      </c>
      <c r="E4115" s="190">
        <v>2.7403284548199736E-5</v>
      </c>
    </row>
    <row r="4116" spans="1:5" ht="45">
      <c r="A4116" s="135" t="s">
        <v>8077</v>
      </c>
      <c r="B4116" s="145" t="s">
        <v>8078</v>
      </c>
      <c r="C4116" s="150" t="s">
        <v>50</v>
      </c>
      <c r="D4116" s="172">
        <v>18.190000534057617</v>
      </c>
      <c r="E4116" s="183">
        <v>18.190000534057617</v>
      </c>
    </row>
    <row r="4117" spans="1:5" ht="45">
      <c r="A4117" s="135" t="s">
        <v>8079</v>
      </c>
      <c r="B4117" s="145" t="s">
        <v>8080</v>
      </c>
      <c r="C4117" s="150" t="s">
        <v>42</v>
      </c>
      <c r="D4117" s="177">
        <v>459.74551391601562</v>
      </c>
      <c r="E4117" s="188">
        <v>459.74551391601562</v>
      </c>
    </row>
    <row r="4118" spans="1:5" ht="45">
      <c r="A4118" s="135" t="s">
        <v>8081</v>
      </c>
      <c r="B4118" s="145" t="s">
        <v>8082</v>
      </c>
      <c r="C4118" s="150" t="s">
        <v>20</v>
      </c>
      <c r="D4118" s="172">
        <v>48.392326354980469</v>
      </c>
      <c r="E4118" s="183">
        <v>48.392326354980469</v>
      </c>
    </row>
    <row r="4119" spans="1:5" ht="45">
      <c r="A4119" s="135" t="s">
        <v>8083</v>
      </c>
      <c r="B4119" s="145" t="s">
        <v>8084</v>
      </c>
      <c r="C4119" s="150" t="s">
        <v>373</v>
      </c>
      <c r="D4119" s="171">
        <v>7.3618841171264648</v>
      </c>
      <c r="E4119" s="182">
        <v>7.3618841171264648</v>
      </c>
    </row>
    <row r="4120" spans="1:5" ht="45">
      <c r="A4120" s="135" t="s">
        <v>8085</v>
      </c>
      <c r="B4120" s="145" t="s">
        <v>8086</v>
      </c>
      <c r="C4120" s="150" t="s">
        <v>368</v>
      </c>
      <c r="D4120" s="173">
        <v>3381.779541015625</v>
      </c>
      <c r="E4120" s="184">
        <v>3381.779541015625</v>
      </c>
    </row>
    <row r="4121" spans="1:5" ht="45">
      <c r="A4121" s="135" t="s">
        <v>8087</v>
      </c>
      <c r="B4121" s="145" t="s">
        <v>8088</v>
      </c>
      <c r="C4121" s="150" t="s">
        <v>368</v>
      </c>
      <c r="D4121" s="177">
        <v>834.2908935546875</v>
      </c>
      <c r="E4121" s="188">
        <v>834.2908935546875</v>
      </c>
    </row>
    <row r="4122" spans="1:5" ht="45">
      <c r="A4122" s="135" t="s">
        <v>8089</v>
      </c>
      <c r="B4122" s="145" t="s">
        <v>8090</v>
      </c>
      <c r="C4122" s="150"/>
      <c r="D4122" s="171">
        <v>1.3066821098327637</v>
      </c>
      <c r="E4122" s="182">
        <v>1.3066821098327637</v>
      </c>
    </row>
    <row r="4123" spans="1:5" ht="45">
      <c r="A4123" s="135" t="s">
        <v>8091</v>
      </c>
      <c r="B4123" s="145" t="s">
        <v>8092</v>
      </c>
      <c r="C4123" s="150" t="s">
        <v>4743</v>
      </c>
      <c r="D4123" s="171">
        <v>5.4721770286560059</v>
      </c>
      <c r="E4123" s="182">
        <v>5.4721770286560059</v>
      </c>
    </row>
    <row r="4124" spans="1:5" ht="45">
      <c r="A4124" s="135" t="s">
        <v>8093</v>
      </c>
      <c r="B4124" s="145" t="s">
        <v>8094</v>
      </c>
      <c r="C4124" s="150" t="s">
        <v>373</v>
      </c>
      <c r="D4124" s="171">
        <v>2.1766722202301025</v>
      </c>
      <c r="E4124" s="182">
        <v>2.1766722202301025</v>
      </c>
    </row>
    <row r="4125" spans="1:5" ht="45">
      <c r="A4125" s="135" t="s">
        <v>8095</v>
      </c>
      <c r="B4125" s="145" t="s">
        <v>8096</v>
      </c>
      <c r="C4125" s="150" t="s">
        <v>6577</v>
      </c>
      <c r="D4125" s="178">
        <v>6.3217222690582275E-2</v>
      </c>
      <c r="E4125" s="189">
        <v>6.3217222690582275E-2</v>
      </c>
    </row>
    <row r="4126" spans="1:5" ht="45">
      <c r="A4126" s="135" t="s">
        <v>8097</v>
      </c>
      <c r="B4126" s="145" t="s">
        <v>8098</v>
      </c>
      <c r="C4126" s="150" t="s">
        <v>6580</v>
      </c>
      <c r="D4126" s="179">
        <v>2.693140777410008E-5</v>
      </c>
      <c r="E4126" s="190">
        <v>2.693140777410008E-5</v>
      </c>
    </row>
    <row r="4127" spans="1:5" ht="30">
      <c r="A4127" s="135" t="s">
        <v>8099</v>
      </c>
      <c r="B4127" s="145" t="s">
        <v>8100</v>
      </c>
      <c r="C4127" s="150" t="s">
        <v>50</v>
      </c>
      <c r="D4127" s="171">
        <v>7.070000171661377</v>
      </c>
      <c r="E4127" s="182">
        <v>7.070000171661377</v>
      </c>
    </row>
    <row r="4128" spans="1:5" ht="30">
      <c r="A4128" s="135" t="s">
        <v>8101</v>
      </c>
      <c r="B4128" s="145" t="s">
        <v>8102</v>
      </c>
      <c r="C4128" s="150" t="s">
        <v>42</v>
      </c>
      <c r="D4128" s="177">
        <v>351.43490600585937</v>
      </c>
      <c r="E4128" s="188">
        <v>351.43490600585937</v>
      </c>
    </row>
    <row r="4129" spans="1:5" ht="30">
      <c r="A4129" s="135" t="s">
        <v>8103</v>
      </c>
      <c r="B4129" s="145" t="s">
        <v>8104</v>
      </c>
      <c r="C4129" s="150" t="s">
        <v>20</v>
      </c>
      <c r="D4129" s="177">
        <v>795.2930908203125</v>
      </c>
      <c r="E4129" s="188">
        <v>795.2930908203125</v>
      </c>
    </row>
    <row r="4130" spans="1:5" ht="30">
      <c r="A4130" s="135" t="s">
        <v>8105</v>
      </c>
      <c r="B4130" s="145" t="s">
        <v>8106</v>
      </c>
      <c r="C4130" s="150" t="s">
        <v>373</v>
      </c>
      <c r="D4130" s="171">
        <v>7.4746065139770508</v>
      </c>
      <c r="E4130" s="182">
        <v>7.4746065139770508</v>
      </c>
    </row>
    <row r="4131" spans="1:5" ht="30">
      <c r="A4131" s="135" t="s">
        <v>8107</v>
      </c>
      <c r="B4131" s="145" t="s">
        <v>8108</v>
      </c>
      <c r="C4131" s="150" t="s">
        <v>368</v>
      </c>
      <c r="D4131" s="173">
        <v>3166.999267578125</v>
      </c>
      <c r="E4131" s="184">
        <v>3166.999267578125</v>
      </c>
    </row>
    <row r="4132" spans="1:5" ht="30">
      <c r="A4132" s="135" t="s">
        <v>8109</v>
      </c>
      <c r="B4132" s="145" t="s">
        <v>8110</v>
      </c>
      <c r="C4132" s="150" t="s">
        <v>368</v>
      </c>
      <c r="D4132" s="177">
        <v>619.5107421875</v>
      </c>
      <c r="E4132" s="188">
        <v>619.5107421875</v>
      </c>
    </row>
    <row r="4133" spans="1:5" ht="30">
      <c r="A4133" s="135" t="s">
        <v>8111</v>
      </c>
      <c r="B4133" s="145" t="s">
        <v>8112</v>
      </c>
      <c r="C4133" s="150"/>
      <c r="D4133" s="171">
        <v>1.1956285238265991</v>
      </c>
      <c r="E4133" s="182">
        <v>1.1956285238265991</v>
      </c>
    </row>
    <row r="4134" spans="1:5" ht="30">
      <c r="A4134" s="135" t="s">
        <v>8113</v>
      </c>
      <c r="B4134" s="145" t="s">
        <v>8114</v>
      </c>
      <c r="C4134" s="150" t="s">
        <v>4743</v>
      </c>
      <c r="D4134" s="171">
        <v>2.4834632873535156</v>
      </c>
      <c r="E4134" s="182">
        <v>2.4834632873535156</v>
      </c>
    </row>
    <row r="4135" spans="1:5" ht="30">
      <c r="A4135" s="135" t="s">
        <v>8115</v>
      </c>
      <c r="B4135" s="145" t="s">
        <v>8116</v>
      </c>
      <c r="C4135" s="150" t="s">
        <v>373</v>
      </c>
      <c r="D4135" s="171">
        <v>2.0900073051452637</v>
      </c>
      <c r="E4135" s="182">
        <v>2.0900073051452637</v>
      </c>
    </row>
    <row r="4136" spans="1:5" ht="30">
      <c r="A4136" s="135" t="s">
        <v>8117</v>
      </c>
      <c r="B4136" s="145" t="s">
        <v>8118</v>
      </c>
      <c r="C4136" s="150" t="s">
        <v>6577</v>
      </c>
      <c r="D4136" s="178">
        <v>4.9718651920557022E-2</v>
      </c>
      <c r="E4136" s="189">
        <v>4.9718651920557022E-2</v>
      </c>
    </row>
    <row r="4137" spans="1:5" ht="30">
      <c r="A4137" s="135" t="s">
        <v>8119</v>
      </c>
      <c r="B4137" s="145" t="s">
        <v>8120</v>
      </c>
      <c r="C4137" s="150" t="s">
        <v>6580</v>
      </c>
      <c r="D4137" s="179">
        <v>2.2402959075407125E-5</v>
      </c>
      <c r="E4137" s="190">
        <v>2.2402959075407125E-5</v>
      </c>
    </row>
    <row r="4138" spans="1:5" ht="30">
      <c r="A4138" s="135" t="s">
        <v>8121</v>
      </c>
      <c r="B4138" s="145" t="s">
        <v>8122</v>
      </c>
      <c r="C4138" s="150" t="s">
        <v>50</v>
      </c>
      <c r="D4138" s="171">
        <v>7.070000171661377</v>
      </c>
      <c r="E4138" s="182">
        <v>7.070000171661377</v>
      </c>
    </row>
    <row r="4139" spans="1:5" ht="30">
      <c r="A4139" s="135" t="s">
        <v>8123</v>
      </c>
      <c r="B4139" s="145" t="s">
        <v>8124</v>
      </c>
      <c r="C4139" s="150" t="s">
        <v>42</v>
      </c>
      <c r="D4139" s="177">
        <v>346.10415649414062</v>
      </c>
      <c r="E4139" s="188">
        <v>346.10415649414062</v>
      </c>
    </row>
    <row r="4140" spans="1:5" ht="30">
      <c r="A4140" s="135" t="s">
        <v>8125</v>
      </c>
      <c r="B4140" s="145" t="s">
        <v>8126</v>
      </c>
      <c r="C4140" s="150" t="s">
        <v>20</v>
      </c>
      <c r="D4140" s="172">
        <v>18.233966827392578</v>
      </c>
      <c r="E4140" s="183">
        <v>18.233966827392578</v>
      </c>
    </row>
    <row r="4141" spans="1:5" ht="30">
      <c r="A4141" s="135" t="s">
        <v>8127</v>
      </c>
      <c r="B4141" s="145" t="s">
        <v>8128</v>
      </c>
      <c r="C4141" s="150" t="s">
        <v>373</v>
      </c>
      <c r="D4141" s="171">
        <v>7.4566540718078613</v>
      </c>
      <c r="E4141" s="182">
        <v>7.4566540718078613</v>
      </c>
    </row>
    <row r="4142" spans="1:5" ht="30">
      <c r="A4142" s="135" t="s">
        <v>8129</v>
      </c>
      <c r="B4142" s="145" t="s">
        <v>8130</v>
      </c>
      <c r="C4142" s="150" t="s">
        <v>368</v>
      </c>
      <c r="D4142" s="173">
        <v>3155.833984375</v>
      </c>
      <c r="E4142" s="184">
        <v>3155.833984375</v>
      </c>
    </row>
    <row r="4143" spans="1:5" ht="30">
      <c r="A4143" s="135" t="s">
        <v>8131</v>
      </c>
      <c r="B4143" s="145" t="s">
        <v>8132</v>
      </c>
      <c r="C4143" s="150" t="s">
        <v>368</v>
      </c>
      <c r="D4143" s="177">
        <v>608.34552001953125</v>
      </c>
      <c r="E4143" s="188">
        <v>608.34552001953125</v>
      </c>
    </row>
    <row r="4144" spans="1:5" ht="30">
      <c r="A4144" s="135" t="s">
        <v>8133</v>
      </c>
      <c r="B4144" s="145" t="s">
        <v>8134</v>
      </c>
      <c r="C4144" s="150"/>
      <c r="D4144" s="171">
        <v>1.1902196407318115</v>
      </c>
      <c r="E4144" s="182">
        <v>1.1902196407318115</v>
      </c>
    </row>
    <row r="4145" spans="1:5" ht="30">
      <c r="A4145" s="135" t="s">
        <v>8135</v>
      </c>
      <c r="B4145" s="145" t="s">
        <v>8136</v>
      </c>
      <c r="C4145" s="150" t="s">
        <v>4743</v>
      </c>
      <c r="D4145" s="171">
        <v>2.5059065818786621</v>
      </c>
      <c r="E4145" s="182">
        <v>2.5059065818786621</v>
      </c>
    </row>
    <row r="4146" spans="1:5" ht="30">
      <c r="A4146" s="135" t="s">
        <v>8137</v>
      </c>
      <c r="B4146" s="145" t="s">
        <v>8138</v>
      </c>
      <c r="C4146" s="150" t="s">
        <v>373</v>
      </c>
      <c r="D4146" s="171">
        <v>2.0895650386810303</v>
      </c>
      <c r="E4146" s="182">
        <v>2.0895650386810303</v>
      </c>
    </row>
    <row r="4147" spans="1:5" ht="45">
      <c r="A4147" s="135" t="s">
        <v>8139</v>
      </c>
      <c r="B4147" s="145" t="s">
        <v>8140</v>
      </c>
      <c r="C4147" s="150" t="s">
        <v>6577</v>
      </c>
      <c r="D4147" s="178">
        <v>4.9128342419862747E-2</v>
      </c>
      <c r="E4147" s="189">
        <v>4.9128342419862747E-2</v>
      </c>
    </row>
    <row r="4148" spans="1:5" ht="30">
      <c r="A4148" s="135" t="s">
        <v>8141</v>
      </c>
      <c r="B4148" s="145" t="s">
        <v>8142</v>
      </c>
      <c r="C4148" s="150" t="s">
        <v>6580</v>
      </c>
      <c r="D4148" s="179">
        <v>2.2178623112267815E-5</v>
      </c>
      <c r="E4148" s="190">
        <v>2.2178623112267815E-5</v>
      </c>
    </row>
    <row r="4149" spans="1:5" ht="30">
      <c r="A4149" s="135" t="s">
        <v>8143</v>
      </c>
      <c r="B4149" s="145" t="s">
        <v>8144</v>
      </c>
      <c r="C4149" s="150" t="s">
        <v>50</v>
      </c>
      <c r="D4149" s="178">
        <v>0.87000000476837158</v>
      </c>
      <c r="E4149" s="189">
        <v>0.87000000476837158</v>
      </c>
    </row>
    <row r="4150" spans="1:5" ht="30">
      <c r="A4150" s="135" t="s">
        <v>8145</v>
      </c>
      <c r="B4150" s="145" t="s">
        <v>8146</v>
      </c>
      <c r="C4150" s="150" t="s">
        <v>42</v>
      </c>
      <c r="D4150" s="177">
        <v>147.74131774902344</v>
      </c>
      <c r="E4150" s="188">
        <v>147.74131774902344</v>
      </c>
    </row>
    <row r="4151" spans="1:5" ht="30">
      <c r="A4151" s="135" t="s">
        <v>8147</v>
      </c>
      <c r="B4151" s="145" t="s">
        <v>8148</v>
      </c>
      <c r="C4151" s="150" t="s">
        <v>20</v>
      </c>
      <c r="D4151" s="171">
        <v>1.5360512733459473</v>
      </c>
      <c r="E4151" s="182">
        <v>1.5360512733459473</v>
      </c>
    </row>
    <row r="4152" spans="1:5" ht="30">
      <c r="A4152" s="135" t="s">
        <v>8149</v>
      </c>
      <c r="B4152" s="145" t="s">
        <v>8150</v>
      </c>
      <c r="C4152" s="150" t="s">
        <v>373</v>
      </c>
      <c r="D4152" s="171">
        <v>7.6701107025146484</v>
      </c>
      <c r="E4152" s="182">
        <v>7.6701107025146484</v>
      </c>
    </row>
    <row r="4153" spans="1:5" ht="30">
      <c r="A4153" s="135" t="s">
        <v>8151</v>
      </c>
      <c r="B4153" s="145" t="s">
        <v>8152</v>
      </c>
      <c r="C4153" s="150" t="s">
        <v>368</v>
      </c>
      <c r="D4153" s="176">
        <v>2773.071533203125</v>
      </c>
      <c r="E4153" s="187">
        <v>2773.071533203125</v>
      </c>
    </row>
    <row r="4154" spans="1:5" ht="30">
      <c r="A4154" s="135" t="s">
        <v>8153</v>
      </c>
      <c r="B4154" s="145" t="s">
        <v>8154</v>
      </c>
      <c r="C4154" s="150" t="s">
        <v>368</v>
      </c>
      <c r="D4154" s="177">
        <v>225.58297729492188</v>
      </c>
      <c r="E4154" s="188">
        <v>225.58297729492188</v>
      </c>
    </row>
    <row r="4155" spans="1:5" ht="30">
      <c r="A4155" s="135" t="s">
        <v>8155</v>
      </c>
      <c r="B4155" s="145" t="s">
        <v>8156</v>
      </c>
      <c r="C4155" s="150"/>
      <c r="D4155" s="171">
        <v>1.0459694862365723</v>
      </c>
      <c r="E4155" s="182">
        <v>1.0459694862365723</v>
      </c>
    </row>
    <row r="4156" spans="1:5" ht="30">
      <c r="A4156" s="135" t="s">
        <v>8157</v>
      </c>
      <c r="B4156" s="145" t="s">
        <v>8158</v>
      </c>
      <c r="C4156" s="150" t="s">
        <v>4743</v>
      </c>
      <c r="D4156" s="178">
        <v>0.45121860504150391</v>
      </c>
      <c r="E4156" s="189">
        <v>0.45121860504150391</v>
      </c>
    </row>
    <row r="4157" spans="1:5" ht="30">
      <c r="A4157" s="135" t="s">
        <v>8159</v>
      </c>
      <c r="B4157" s="145" t="s">
        <v>8160</v>
      </c>
      <c r="C4157" s="150" t="s">
        <v>373</v>
      </c>
      <c r="D4157" s="171">
        <v>1.9771811962127686</v>
      </c>
      <c r="E4157" s="182">
        <v>1.9771811962127686</v>
      </c>
    </row>
    <row r="4158" spans="1:5" ht="45">
      <c r="A4158" s="135" t="s">
        <v>8161</v>
      </c>
      <c r="B4158" s="145" t="s">
        <v>8162</v>
      </c>
      <c r="C4158" s="150" t="s">
        <v>6577</v>
      </c>
      <c r="D4158" s="178">
        <v>2.8592050075531006E-2</v>
      </c>
      <c r="E4158" s="189">
        <v>2.8592050075531006E-2</v>
      </c>
    </row>
    <row r="4159" spans="1:5" ht="45">
      <c r="A4159" s="135" t="s">
        <v>8163</v>
      </c>
      <c r="B4159" s="145" t="s">
        <v>8164</v>
      </c>
      <c r="C4159" s="150" t="s">
        <v>6580</v>
      </c>
      <c r="D4159" s="179">
        <v>1.4110122720012441E-5</v>
      </c>
      <c r="E4159" s="190">
        <v>1.4110122720012441E-5</v>
      </c>
    </row>
    <row r="4160" spans="1:5" ht="45">
      <c r="A4160" s="135" t="s">
        <v>8165</v>
      </c>
      <c r="B4160" s="145" t="s">
        <v>8166</v>
      </c>
      <c r="C4160" s="150" t="s">
        <v>50</v>
      </c>
      <c r="D4160" s="178">
        <v>0.87000000476837158</v>
      </c>
      <c r="E4160" s="189">
        <v>0.87000000476837158</v>
      </c>
    </row>
    <row r="4161" spans="1:5" ht="45">
      <c r="A4161" s="135" t="s">
        <v>8167</v>
      </c>
      <c r="B4161" s="145" t="s">
        <v>8168</v>
      </c>
      <c r="C4161" s="150" t="s">
        <v>42</v>
      </c>
      <c r="D4161" s="177">
        <v>123.63108062744141</v>
      </c>
      <c r="E4161" s="188">
        <v>123.63108062744141</v>
      </c>
    </row>
    <row r="4162" spans="1:5" ht="45">
      <c r="A4162" s="135" t="s">
        <v>8169</v>
      </c>
      <c r="B4162" s="145" t="s">
        <v>8170</v>
      </c>
      <c r="C4162" s="150" t="s">
        <v>20</v>
      </c>
      <c r="D4162" s="172">
        <v>42.563274383544922</v>
      </c>
      <c r="E4162" s="183">
        <v>42.563274383544922</v>
      </c>
    </row>
    <row r="4163" spans="1:5" ht="45">
      <c r="A4163" s="135" t="s">
        <v>8171</v>
      </c>
      <c r="B4163" s="145" t="s">
        <v>8172</v>
      </c>
      <c r="C4163" s="150" t="s">
        <v>373</v>
      </c>
      <c r="D4163" s="171">
        <v>7.5529751777648926</v>
      </c>
      <c r="E4163" s="182">
        <v>7.5529751777648926</v>
      </c>
    </row>
    <row r="4164" spans="1:5" ht="45">
      <c r="A4164" s="135" t="s">
        <v>8173</v>
      </c>
      <c r="B4164" s="145" t="s">
        <v>8174</v>
      </c>
      <c r="C4164" s="150" t="s">
        <v>368</v>
      </c>
      <c r="D4164" s="176">
        <v>2725.212646484375</v>
      </c>
      <c r="E4164" s="187">
        <v>2725.212646484375</v>
      </c>
    </row>
    <row r="4165" spans="1:5" ht="45">
      <c r="A4165" s="135" t="s">
        <v>8175</v>
      </c>
      <c r="B4165" s="145" t="s">
        <v>8176</v>
      </c>
      <c r="C4165" s="150" t="s">
        <v>368</v>
      </c>
      <c r="D4165" s="177">
        <v>177.72418212890625</v>
      </c>
      <c r="E4165" s="188">
        <v>177.72418212890625</v>
      </c>
    </row>
    <row r="4166" spans="1:5" ht="45">
      <c r="A4166" s="135" t="s">
        <v>8177</v>
      </c>
      <c r="B4166" s="145" t="s">
        <v>8178</v>
      </c>
      <c r="C4166" s="150"/>
      <c r="D4166" s="171">
        <v>1.0248641967773437</v>
      </c>
      <c r="E4166" s="182">
        <v>1.0248641967773437</v>
      </c>
    </row>
    <row r="4167" spans="1:5" ht="45">
      <c r="A4167" s="135" t="s">
        <v>8179</v>
      </c>
      <c r="B4167" s="145" t="s">
        <v>8180</v>
      </c>
      <c r="C4167" s="150" t="s">
        <v>4743</v>
      </c>
      <c r="D4167" s="178">
        <v>0.47976052761077881</v>
      </c>
      <c r="E4167" s="189">
        <v>0.47976052761077881</v>
      </c>
    </row>
    <row r="4168" spans="1:5" ht="45">
      <c r="A4168" s="135" t="s">
        <v>8181</v>
      </c>
      <c r="B4168" s="145" t="s">
        <v>8182</v>
      </c>
      <c r="C4168" s="150" t="s">
        <v>373</v>
      </c>
      <c r="D4168" s="171">
        <v>1.9882903099060059</v>
      </c>
      <c r="E4168" s="182">
        <v>1.9882903099060059</v>
      </c>
    </row>
    <row r="4169" spans="1:5" ht="45">
      <c r="A4169" s="135" t="s">
        <v>8183</v>
      </c>
      <c r="B4169" s="145" t="s">
        <v>8184</v>
      </c>
      <c r="C4169" s="150" t="s">
        <v>6577</v>
      </c>
      <c r="D4169" s="178">
        <v>2.6544747874140739E-2</v>
      </c>
      <c r="E4169" s="189">
        <v>2.6544747874140739E-2</v>
      </c>
    </row>
    <row r="4170" spans="1:5" ht="45">
      <c r="A4170" s="135" t="s">
        <v>8185</v>
      </c>
      <c r="B4170" s="145" t="s">
        <v>8186</v>
      </c>
      <c r="C4170" s="150" t="s">
        <v>6580</v>
      </c>
      <c r="D4170" s="179">
        <v>1.3179281268094201E-5</v>
      </c>
      <c r="E4170" s="190">
        <v>1.3179281268094201E-5</v>
      </c>
    </row>
    <row r="4171" spans="1:5" ht="45">
      <c r="A4171" s="135" t="s">
        <v>8187</v>
      </c>
      <c r="B4171" s="145" t="s">
        <v>8188</v>
      </c>
      <c r="C4171" s="150" t="s">
        <v>50</v>
      </c>
      <c r="D4171" s="171">
        <v>1.3582460880279541</v>
      </c>
      <c r="E4171" s="182">
        <v>1.3582460880279541</v>
      </c>
    </row>
    <row r="4172" spans="1:5" ht="45">
      <c r="A4172" s="135" t="s">
        <v>8189</v>
      </c>
      <c r="B4172" s="145" t="s">
        <v>8190</v>
      </c>
      <c r="C4172" s="150" t="s">
        <v>42</v>
      </c>
      <c r="D4172" s="172">
        <v>26.315298080444336</v>
      </c>
      <c r="E4172" s="183">
        <v>26.315298080444336</v>
      </c>
    </row>
    <row r="4173" spans="1:5" ht="45">
      <c r="A4173" s="135" t="s">
        <v>8191</v>
      </c>
      <c r="B4173" s="145" t="s">
        <v>8192</v>
      </c>
      <c r="C4173" s="150" t="s">
        <v>20</v>
      </c>
      <c r="D4173" s="173">
        <v>46325.6796875</v>
      </c>
      <c r="E4173" s="184">
        <v>46325.6796875</v>
      </c>
    </row>
    <row r="4174" spans="1:5" ht="45">
      <c r="A4174" s="135" t="s">
        <v>8193</v>
      </c>
      <c r="B4174" s="145" t="s">
        <v>8194</v>
      </c>
      <c r="C4174" s="150" t="s">
        <v>373</v>
      </c>
      <c r="D4174" s="178">
        <v>0.38562831282615662</v>
      </c>
      <c r="E4174" s="189">
        <v>0.38562831282615662</v>
      </c>
    </row>
    <row r="4175" spans="1:5" ht="45">
      <c r="A4175" s="135" t="s">
        <v>8195</v>
      </c>
      <c r="B4175" s="145" t="s">
        <v>8196</v>
      </c>
      <c r="C4175" s="150" t="s">
        <v>368</v>
      </c>
      <c r="D4175" s="177">
        <v>110.36687469482422</v>
      </c>
      <c r="E4175" s="188">
        <v>110.36687469482422</v>
      </c>
    </row>
    <row r="4176" spans="1:5" ht="45">
      <c r="A4176" s="135" t="s">
        <v>8197</v>
      </c>
      <c r="B4176" s="145" t="s">
        <v>8198</v>
      </c>
      <c r="C4176" s="150" t="s">
        <v>368</v>
      </c>
      <c r="D4176" s="176">
        <v>-2437.12158203125</v>
      </c>
      <c r="E4176" s="187">
        <v>-2437.12158203125</v>
      </c>
    </row>
    <row r="4177" spans="1:5" ht="45">
      <c r="A4177" s="135" t="s">
        <v>8199</v>
      </c>
      <c r="B4177" s="145" t="s">
        <v>8200</v>
      </c>
      <c r="C4177" s="150"/>
      <c r="D4177" s="178">
        <v>-0.1540752500295639</v>
      </c>
      <c r="E4177" s="189">
        <v>-0.1540752500295639</v>
      </c>
    </row>
    <row r="4178" spans="1:5" ht="45">
      <c r="A4178" s="135" t="s">
        <v>8201</v>
      </c>
      <c r="B4178" s="145" t="s">
        <v>8202</v>
      </c>
      <c r="C4178" s="150" t="s">
        <v>4743</v>
      </c>
      <c r="D4178" s="177">
        <v>996.75616455078125</v>
      </c>
      <c r="E4178" s="188">
        <v>996.75616455078125</v>
      </c>
    </row>
    <row r="4179" spans="1:5" ht="45">
      <c r="A4179" s="135" t="s">
        <v>8203</v>
      </c>
      <c r="B4179" s="145" t="s">
        <v>8204</v>
      </c>
      <c r="C4179" s="150" t="s">
        <v>373</v>
      </c>
      <c r="D4179" s="171">
        <v>4.1787862777709961</v>
      </c>
      <c r="E4179" s="182">
        <v>4.1787862777709961</v>
      </c>
    </row>
    <row r="4180" spans="1:5" ht="45">
      <c r="A4180" s="135" t="s">
        <v>8205</v>
      </c>
      <c r="B4180" s="145" t="s">
        <v>8206</v>
      </c>
      <c r="C4180" s="150" t="s">
        <v>6577</v>
      </c>
      <c r="D4180" s="178">
        <v>0.61008089780807495</v>
      </c>
      <c r="E4180" s="189">
        <v>0.61008089780807495</v>
      </c>
    </row>
    <row r="4181" spans="1:5" ht="45">
      <c r="A4181" s="135" t="s">
        <v>8207</v>
      </c>
      <c r="B4181" s="145" t="s">
        <v>8208</v>
      </c>
      <c r="C4181" s="150" t="s">
        <v>6580</v>
      </c>
      <c r="D4181" s="181">
        <v>8.6305988952517509E-4</v>
      </c>
      <c r="E4181" s="192">
        <v>8.6305988952517509E-4</v>
      </c>
    </row>
    <row r="4182" spans="1:5" ht="30">
      <c r="A4182" s="135" t="s">
        <v>8209</v>
      </c>
      <c r="B4182" s="145" t="s">
        <v>8210</v>
      </c>
      <c r="C4182" s="150" t="s">
        <v>50</v>
      </c>
      <c r="D4182" s="171">
        <v>1.0135135650634766</v>
      </c>
      <c r="E4182" s="182">
        <v>1.0135135650634766</v>
      </c>
    </row>
    <row r="4183" spans="1:5" ht="30">
      <c r="A4183" s="135" t="s">
        <v>8211</v>
      </c>
      <c r="B4183" s="145" t="s">
        <v>8212</v>
      </c>
      <c r="C4183" s="150" t="s">
        <v>42</v>
      </c>
      <c r="D4183" s="172">
        <v>26.312654495239258</v>
      </c>
      <c r="E4183" s="183">
        <v>26.312654495239258</v>
      </c>
    </row>
    <row r="4184" spans="1:5" ht="30">
      <c r="A4184" s="135" t="s">
        <v>8213</v>
      </c>
      <c r="B4184" s="145" t="s">
        <v>8214</v>
      </c>
      <c r="C4184" s="150" t="s">
        <v>20</v>
      </c>
      <c r="D4184" s="173">
        <v>46325.6796875</v>
      </c>
      <c r="E4184" s="184">
        <v>46325.6796875</v>
      </c>
    </row>
    <row r="4185" spans="1:5" ht="30">
      <c r="A4185" s="135" t="s">
        <v>8215</v>
      </c>
      <c r="B4185" s="145" t="s">
        <v>8216</v>
      </c>
      <c r="C4185" s="150" t="s">
        <v>373</v>
      </c>
      <c r="D4185" s="178">
        <v>0.38560065627098083</v>
      </c>
      <c r="E4185" s="189">
        <v>0.38560065627098083</v>
      </c>
    </row>
    <row r="4186" spans="1:5" ht="30">
      <c r="A4186" s="135" t="s">
        <v>8217</v>
      </c>
      <c r="B4186" s="145" t="s">
        <v>8218</v>
      </c>
      <c r="C4186" s="150" t="s">
        <v>368</v>
      </c>
      <c r="D4186" s="177">
        <v>110.32371520996094</v>
      </c>
      <c r="E4186" s="188">
        <v>110.32371520996094</v>
      </c>
    </row>
    <row r="4187" spans="1:5" ht="30">
      <c r="A4187" s="135" t="s">
        <v>8219</v>
      </c>
      <c r="B4187" s="145" t="s">
        <v>8220</v>
      </c>
      <c r="C4187" s="150" t="s">
        <v>368</v>
      </c>
      <c r="D4187" s="176">
        <v>-2437.164794921875</v>
      </c>
      <c r="E4187" s="187">
        <v>-2437.164794921875</v>
      </c>
    </row>
    <row r="4188" spans="1:5" ht="30">
      <c r="A4188" s="135" t="s">
        <v>8221</v>
      </c>
      <c r="B4188" s="145" t="s">
        <v>8222</v>
      </c>
      <c r="C4188" s="150"/>
      <c r="D4188" s="178">
        <v>-0.13680247962474823</v>
      </c>
      <c r="E4188" s="189">
        <v>-0.13680247962474823</v>
      </c>
    </row>
    <row r="4189" spans="1:5" ht="30">
      <c r="A4189" s="135" t="s">
        <v>8223</v>
      </c>
      <c r="B4189" s="145" t="s">
        <v>8224</v>
      </c>
      <c r="C4189" s="150" t="s">
        <v>4743</v>
      </c>
      <c r="D4189" s="177">
        <v>996.74139404296875</v>
      </c>
      <c r="E4189" s="188">
        <v>996.74139404296875</v>
      </c>
    </row>
    <row r="4190" spans="1:5" ht="30">
      <c r="A4190" s="135" t="s">
        <v>8225</v>
      </c>
      <c r="B4190" s="145" t="s">
        <v>8226</v>
      </c>
      <c r="C4190" s="150" t="s">
        <v>373</v>
      </c>
      <c r="D4190" s="171">
        <v>4.178886890411377</v>
      </c>
      <c r="E4190" s="182">
        <v>4.178886890411377</v>
      </c>
    </row>
    <row r="4191" spans="1:5" ht="30">
      <c r="A4191" s="135" t="s">
        <v>8227</v>
      </c>
      <c r="B4191" s="145" t="s">
        <v>8228</v>
      </c>
      <c r="C4191" s="150" t="s">
        <v>6577</v>
      </c>
      <c r="D4191" s="178">
        <v>0.61005854606628418</v>
      </c>
      <c r="E4191" s="189">
        <v>0.61005854606628418</v>
      </c>
    </row>
    <row r="4192" spans="1:5" ht="30">
      <c r="A4192" s="135" t="s">
        <v>8229</v>
      </c>
      <c r="B4192" s="145" t="s">
        <v>8230</v>
      </c>
      <c r="C4192" s="150" t="s">
        <v>6580</v>
      </c>
      <c r="D4192" s="181">
        <v>8.6311704944819212E-4</v>
      </c>
      <c r="E4192" s="192">
        <v>8.6311704944819212E-4</v>
      </c>
    </row>
    <row r="4193" spans="1:5" ht="30">
      <c r="A4193" s="135" t="s">
        <v>8231</v>
      </c>
      <c r="B4193" s="145" t="s">
        <v>8232</v>
      </c>
      <c r="C4193" s="150" t="s">
        <v>50</v>
      </c>
      <c r="D4193" s="171">
        <v>1.3582460880279541</v>
      </c>
      <c r="E4193" s="182">
        <v>1.3582460880279541</v>
      </c>
    </row>
    <row r="4194" spans="1:5" ht="30">
      <c r="A4194" s="135" t="s">
        <v>8233</v>
      </c>
      <c r="B4194" s="145" t="s">
        <v>8234</v>
      </c>
      <c r="C4194" s="150" t="s">
        <v>42</v>
      </c>
      <c r="D4194" s="172">
        <v>26.315298080444336</v>
      </c>
      <c r="E4194" s="183">
        <v>26.315298080444336</v>
      </c>
    </row>
    <row r="4195" spans="1:5" ht="30">
      <c r="A4195" s="135" t="s">
        <v>8235</v>
      </c>
      <c r="B4195" s="145" t="s">
        <v>8236</v>
      </c>
      <c r="C4195" s="150" t="s">
        <v>20</v>
      </c>
      <c r="D4195" s="173">
        <v>23162.83984375</v>
      </c>
      <c r="E4195" s="184">
        <v>23162.83984375</v>
      </c>
    </row>
    <row r="4196" spans="1:5" ht="30">
      <c r="A4196" s="135" t="s">
        <v>8237</v>
      </c>
      <c r="B4196" s="145" t="s">
        <v>8238</v>
      </c>
      <c r="C4196" s="150" t="s">
        <v>373</v>
      </c>
      <c r="D4196" s="178">
        <v>0.38562831282615662</v>
      </c>
      <c r="E4196" s="189">
        <v>0.38562831282615662</v>
      </c>
    </row>
    <row r="4197" spans="1:5" ht="30">
      <c r="A4197" s="135" t="s">
        <v>8239</v>
      </c>
      <c r="B4197" s="145" t="s">
        <v>8240</v>
      </c>
      <c r="C4197" s="150" t="s">
        <v>368</v>
      </c>
      <c r="D4197" s="177">
        <v>110.36687469482422</v>
      </c>
      <c r="E4197" s="188">
        <v>110.36687469482422</v>
      </c>
    </row>
    <row r="4198" spans="1:5" ht="30">
      <c r="A4198" s="135" t="s">
        <v>8241</v>
      </c>
      <c r="B4198" s="145" t="s">
        <v>8242</v>
      </c>
      <c r="C4198" s="150" t="s">
        <v>368</v>
      </c>
      <c r="D4198" s="176">
        <v>-2437.12158203125</v>
      </c>
      <c r="E4198" s="187">
        <v>-2437.12158203125</v>
      </c>
    </row>
    <row r="4199" spans="1:5" ht="30">
      <c r="A4199" s="135" t="s">
        <v>8243</v>
      </c>
      <c r="B4199" s="145" t="s">
        <v>8244</v>
      </c>
      <c r="C4199" s="150"/>
      <c r="D4199" s="178">
        <v>-0.1540752500295639</v>
      </c>
      <c r="E4199" s="189">
        <v>-0.1540752500295639</v>
      </c>
    </row>
    <row r="4200" spans="1:5" ht="30">
      <c r="A4200" s="135" t="s">
        <v>8245</v>
      </c>
      <c r="B4200" s="145" t="s">
        <v>8246</v>
      </c>
      <c r="C4200" s="150" t="s">
        <v>4743</v>
      </c>
      <c r="D4200" s="177">
        <v>996.75616455078125</v>
      </c>
      <c r="E4200" s="188">
        <v>996.75616455078125</v>
      </c>
    </row>
    <row r="4201" spans="1:5" ht="30">
      <c r="A4201" s="135" t="s">
        <v>8247</v>
      </c>
      <c r="B4201" s="145" t="s">
        <v>8248</v>
      </c>
      <c r="C4201" s="150" t="s">
        <v>373</v>
      </c>
      <c r="D4201" s="171">
        <v>4.1787862777709961</v>
      </c>
      <c r="E4201" s="182">
        <v>4.1787862777709961</v>
      </c>
    </row>
    <row r="4202" spans="1:5" ht="30">
      <c r="A4202" s="135" t="s">
        <v>8249</v>
      </c>
      <c r="B4202" s="145" t="s">
        <v>8250</v>
      </c>
      <c r="C4202" s="150" t="s">
        <v>6577</v>
      </c>
      <c r="D4202" s="178">
        <v>0.61008089780807495</v>
      </c>
      <c r="E4202" s="189">
        <v>0.61008089780807495</v>
      </c>
    </row>
    <row r="4203" spans="1:5" ht="30">
      <c r="A4203" s="135" t="s">
        <v>8251</v>
      </c>
      <c r="B4203" s="145" t="s">
        <v>8252</v>
      </c>
      <c r="C4203" s="150" t="s">
        <v>6580</v>
      </c>
      <c r="D4203" s="181">
        <v>8.6305988952517509E-4</v>
      </c>
      <c r="E4203" s="192">
        <v>8.6305988952517509E-4</v>
      </c>
    </row>
    <row r="4204" spans="1:5" ht="30">
      <c r="A4204" s="135" t="s">
        <v>8253</v>
      </c>
      <c r="B4204" s="145" t="s">
        <v>8254</v>
      </c>
      <c r="C4204" s="150" t="s">
        <v>50</v>
      </c>
      <c r="D4204" s="171">
        <v>1.0135135650634766</v>
      </c>
      <c r="E4204" s="182">
        <v>1.0135135650634766</v>
      </c>
    </row>
    <row r="4205" spans="1:5" ht="30">
      <c r="A4205" s="135" t="s">
        <v>8255</v>
      </c>
      <c r="B4205" s="145" t="s">
        <v>8256</v>
      </c>
      <c r="C4205" s="150" t="s">
        <v>42</v>
      </c>
      <c r="D4205" s="172">
        <v>26.312654495239258</v>
      </c>
      <c r="E4205" s="183">
        <v>26.312654495239258</v>
      </c>
    </row>
    <row r="4206" spans="1:5" ht="30">
      <c r="A4206" s="135" t="s">
        <v>8257</v>
      </c>
      <c r="B4206" s="145" t="s">
        <v>8258</v>
      </c>
      <c r="C4206" s="150" t="s">
        <v>20</v>
      </c>
      <c r="D4206" s="173">
        <v>23162.83984375</v>
      </c>
      <c r="E4206" s="184">
        <v>23162.83984375</v>
      </c>
    </row>
    <row r="4207" spans="1:5" ht="30">
      <c r="A4207" s="135" t="s">
        <v>8259</v>
      </c>
      <c r="B4207" s="145" t="s">
        <v>8260</v>
      </c>
      <c r="C4207" s="150" t="s">
        <v>373</v>
      </c>
      <c r="D4207" s="178">
        <v>0.38560065627098083</v>
      </c>
      <c r="E4207" s="189">
        <v>0.38560065627098083</v>
      </c>
    </row>
    <row r="4208" spans="1:5" ht="30">
      <c r="A4208" s="135" t="s">
        <v>8261</v>
      </c>
      <c r="B4208" s="145" t="s">
        <v>8262</v>
      </c>
      <c r="C4208" s="150" t="s">
        <v>368</v>
      </c>
      <c r="D4208" s="177">
        <v>110.32371520996094</v>
      </c>
      <c r="E4208" s="188">
        <v>110.32371520996094</v>
      </c>
    </row>
    <row r="4209" spans="1:5" ht="30">
      <c r="A4209" s="135" t="s">
        <v>8263</v>
      </c>
      <c r="B4209" s="145" t="s">
        <v>8264</v>
      </c>
      <c r="C4209" s="150" t="s">
        <v>368</v>
      </c>
      <c r="D4209" s="176">
        <v>-2437.164794921875</v>
      </c>
      <c r="E4209" s="187">
        <v>-2437.164794921875</v>
      </c>
    </row>
    <row r="4210" spans="1:5" ht="30">
      <c r="A4210" s="135" t="s">
        <v>8265</v>
      </c>
      <c r="B4210" s="145" t="s">
        <v>8266</v>
      </c>
      <c r="C4210" s="150"/>
      <c r="D4210" s="178">
        <v>-0.13680247962474823</v>
      </c>
      <c r="E4210" s="189">
        <v>-0.13680247962474823</v>
      </c>
    </row>
    <row r="4211" spans="1:5" ht="30">
      <c r="A4211" s="135" t="s">
        <v>8267</v>
      </c>
      <c r="B4211" s="145" t="s">
        <v>8268</v>
      </c>
      <c r="C4211" s="150" t="s">
        <v>4743</v>
      </c>
      <c r="D4211" s="177">
        <v>996.74139404296875</v>
      </c>
      <c r="E4211" s="188">
        <v>996.74139404296875</v>
      </c>
    </row>
    <row r="4212" spans="1:5" ht="30">
      <c r="A4212" s="135" t="s">
        <v>8269</v>
      </c>
      <c r="B4212" s="145" t="s">
        <v>8270</v>
      </c>
      <c r="C4212" s="150" t="s">
        <v>373</v>
      </c>
      <c r="D4212" s="171">
        <v>4.178886890411377</v>
      </c>
      <c r="E4212" s="182">
        <v>4.178886890411377</v>
      </c>
    </row>
    <row r="4213" spans="1:5" ht="30">
      <c r="A4213" s="135" t="s">
        <v>8271</v>
      </c>
      <c r="B4213" s="145" t="s">
        <v>8272</v>
      </c>
      <c r="C4213" s="150" t="s">
        <v>6577</v>
      </c>
      <c r="D4213" s="178">
        <v>0.61005854606628418</v>
      </c>
      <c r="E4213" s="189">
        <v>0.61005854606628418</v>
      </c>
    </row>
    <row r="4214" spans="1:5" ht="30">
      <c r="A4214" s="135" t="s">
        <v>8273</v>
      </c>
      <c r="B4214" s="145" t="s">
        <v>8274</v>
      </c>
      <c r="C4214" s="150" t="s">
        <v>6580</v>
      </c>
      <c r="D4214" s="181">
        <v>8.6311704944819212E-4</v>
      </c>
      <c r="E4214" s="192">
        <v>8.6311704944819212E-4</v>
      </c>
    </row>
    <row r="4215" spans="1:5" ht="30">
      <c r="A4215" s="135" t="s">
        <v>8275</v>
      </c>
      <c r="B4215" s="145" t="s">
        <v>8276</v>
      </c>
      <c r="C4215" s="150" t="s">
        <v>50</v>
      </c>
      <c r="D4215" s="171">
        <v>1.3582460880279541</v>
      </c>
      <c r="E4215" s="182">
        <v>1.3582460880279541</v>
      </c>
    </row>
    <row r="4216" spans="1:5" ht="30">
      <c r="A4216" s="135" t="s">
        <v>8277</v>
      </c>
      <c r="B4216" s="145" t="s">
        <v>8278</v>
      </c>
      <c r="C4216" s="150" t="s">
        <v>42</v>
      </c>
      <c r="D4216" s="172">
        <v>26.315298080444336</v>
      </c>
      <c r="E4216" s="183">
        <v>26.315298080444336</v>
      </c>
    </row>
    <row r="4217" spans="1:5" ht="30">
      <c r="A4217" s="135" t="s">
        <v>8279</v>
      </c>
      <c r="B4217" s="145" t="s">
        <v>8280</v>
      </c>
      <c r="C4217" s="150" t="s">
        <v>20</v>
      </c>
      <c r="D4217" s="173">
        <v>23162.83984375</v>
      </c>
      <c r="E4217" s="184">
        <v>23162.83984375</v>
      </c>
    </row>
    <row r="4218" spans="1:5" ht="30">
      <c r="A4218" s="135" t="s">
        <v>8281</v>
      </c>
      <c r="B4218" s="145" t="s">
        <v>8282</v>
      </c>
      <c r="C4218" s="150" t="s">
        <v>373</v>
      </c>
      <c r="D4218" s="178">
        <v>0.38562831282615662</v>
      </c>
      <c r="E4218" s="189">
        <v>0.38562831282615662</v>
      </c>
    </row>
    <row r="4219" spans="1:5" ht="30">
      <c r="A4219" s="135" t="s">
        <v>8283</v>
      </c>
      <c r="B4219" s="145" t="s">
        <v>8284</v>
      </c>
      <c r="C4219" s="150" t="s">
        <v>368</v>
      </c>
      <c r="D4219" s="177">
        <v>110.36687469482422</v>
      </c>
      <c r="E4219" s="188">
        <v>110.36687469482422</v>
      </c>
    </row>
    <row r="4220" spans="1:5" ht="30">
      <c r="A4220" s="135" t="s">
        <v>8285</v>
      </c>
      <c r="B4220" s="145" t="s">
        <v>8286</v>
      </c>
      <c r="C4220" s="150" t="s">
        <v>368</v>
      </c>
      <c r="D4220" s="176">
        <v>-2437.12158203125</v>
      </c>
      <c r="E4220" s="187">
        <v>-2437.12158203125</v>
      </c>
    </row>
    <row r="4221" spans="1:5" ht="30">
      <c r="A4221" s="135" t="s">
        <v>8287</v>
      </c>
      <c r="B4221" s="145" t="s">
        <v>8288</v>
      </c>
      <c r="C4221" s="150"/>
      <c r="D4221" s="178">
        <v>-0.1540752500295639</v>
      </c>
      <c r="E4221" s="189">
        <v>-0.1540752500295639</v>
      </c>
    </row>
    <row r="4222" spans="1:5" ht="30">
      <c r="A4222" s="135" t="s">
        <v>8289</v>
      </c>
      <c r="B4222" s="145" t="s">
        <v>8290</v>
      </c>
      <c r="C4222" s="150" t="s">
        <v>4743</v>
      </c>
      <c r="D4222" s="177">
        <v>996.75616455078125</v>
      </c>
      <c r="E4222" s="188">
        <v>996.75616455078125</v>
      </c>
    </row>
    <row r="4223" spans="1:5" ht="30">
      <c r="A4223" s="135" t="s">
        <v>8291</v>
      </c>
      <c r="B4223" s="145" t="s">
        <v>8292</v>
      </c>
      <c r="C4223" s="150" t="s">
        <v>373</v>
      </c>
      <c r="D4223" s="171">
        <v>4.1787862777709961</v>
      </c>
      <c r="E4223" s="182">
        <v>4.1787862777709961</v>
      </c>
    </row>
    <row r="4224" spans="1:5" ht="30">
      <c r="A4224" s="135" t="s">
        <v>8293</v>
      </c>
      <c r="B4224" s="145" t="s">
        <v>8294</v>
      </c>
      <c r="C4224" s="150" t="s">
        <v>6577</v>
      </c>
      <c r="D4224" s="178">
        <v>0.61008089780807495</v>
      </c>
      <c r="E4224" s="189">
        <v>0.61008089780807495</v>
      </c>
    </row>
    <row r="4225" spans="1:5" ht="30">
      <c r="A4225" s="135" t="s">
        <v>8295</v>
      </c>
      <c r="B4225" s="145" t="s">
        <v>8296</v>
      </c>
      <c r="C4225" s="150" t="s">
        <v>6580</v>
      </c>
      <c r="D4225" s="181">
        <v>8.6305988952517509E-4</v>
      </c>
      <c r="E4225" s="192">
        <v>8.6305988952517509E-4</v>
      </c>
    </row>
    <row r="4226" spans="1:5" ht="45">
      <c r="A4226" s="135" t="s">
        <v>8297</v>
      </c>
      <c r="B4226" s="145" t="s">
        <v>8298</v>
      </c>
      <c r="C4226" s="150" t="s">
        <v>50</v>
      </c>
      <c r="D4226" s="172">
        <v>35.519878387451172</v>
      </c>
      <c r="E4226" s="183">
        <v>35.519878387451172</v>
      </c>
    </row>
    <row r="4227" spans="1:5" ht="60">
      <c r="A4227" s="135" t="s">
        <v>8299</v>
      </c>
      <c r="B4227" s="145" t="s">
        <v>8300</v>
      </c>
      <c r="C4227" s="150" t="s">
        <v>42</v>
      </c>
      <c r="D4227" s="177">
        <v>391.99771118164062</v>
      </c>
      <c r="E4227" s="188">
        <v>391.99771118164062</v>
      </c>
    </row>
    <row r="4228" spans="1:5" ht="60">
      <c r="A4228" s="135" t="s">
        <v>8301</v>
      </c>
      <c r="B4228" s="145" t="s">
        <v>8302</v>
      </c>
      <c r="C4228" s="150" t="s">
        <v>20</v>
      </c>
      <c r="D4228" s="177">
        <v>872.67864990234375</v>
      </c>
      <c r="E4228" s="188">
        <v>872.67864990234375</v>
      </c>
    </row>
    <row r="4229" spans="1:5" ht="45">
      <c r="A4229" s="135" t="s">
        <v>8303</v>
      </c>
      <c r="B4229" s="145" t="s">
        <v>8304</v>
      </c>
      <c r="C4229" s="150" t="s">
        <v>373</v>
      </c>
      <c r="D4229" s="171">
        <v>6.806887149810791</v>
      </c>
      <c r="E4229" s="182">
        <v>6.806887149810791</v>
      </c>
    </row>
    <row r="4230" spans="1:5" ht="45">
      <c r="A4230" s="135" t="s">
        <v>8305</v>
      </c>
      <c r="B4230" s="145" t="s">
        <v>8306</v>
      </c>
      <c r="C4230" s="150" t="s">
        <v>368</v>
      </c>
      <c r="D4230" s="173">
        <v>3203.5068359375</v>
      </c>
      <c r="E4230" s="184">
        <v>3203.5068359375</v>
      </c>
    </row>
    <row r="4231" spans="1:5" ht="60">
      <c r="A4231" s="135" t="s">
        <v>8307</v>
      </c>
      <c r="B4231" s="145" t="s">
        <v>8308</v>
      </c>
      <c r="C4231" s="150" t="s">
        <v>368</v>
      </c>
      <c r="D4231" s="177">
        <v>656.018310546875</v>
      </c>
      <c r="E4231" s="188">
        <v>656.018310546875</v>
      </c>
    </row>
    <row r="4232" spans="1:5" ht="60">
      <c r="A4232" s="135" t="s">
        <v>8309</v>
      </c>
      <c r="B4232" s="145" t="s">
        <v>8310</v>
      </c>
      <c r="C4232" s="150"/>
      <c r="D4232" s="171">
        <v>1.2292476892471313</v>
      </c>
      <c r="E4232" s="182">
        <v>1.2292476892471313</v>
      </c>
    </row>
    <row r="4233" spans="1:5" ht="45">
      <c r="A4233" s="135" t="s">
        <v>8311</v>
      </c>
      <c r="B4233" s="145" t="s">
        <v>8312</v>
      </c>
      <c r="C4233" s="150" t="s">
        <v>4743</v>
      </c>
      <c r="D4233" s="172">
        <v>12.187471389770508</v>
      </c>
      <c r="E4233" s="183">
        <v>12.187471389770508</v>
      </c>
    </row>
    <row r="4234" spans="1:5" ht="60">
      <c r="A4234" s="135" t="s">
        <v>8313</v>
      </c>
      <c r="B4234" s="145" t="s">
        <v>8314</v>
      </c>
      <c r="C4234" s="150" t="s">
        <v>373</v>
      </c>
      <c r="D4234" s="171">
        <v>2.3193655014038086</v>
      </c>
      <c r="E4234" s="182">
        <v>2.3193655014038086</v>
      </c>
    </row>
    <row r="4235" spans="1:5" ht="60">
      <c r="A4235" s="135" t="s">
        <v>8315</v>
      </c>
      <c r="B4235" s="145" t="s">
        <v>8316</v>
      </c>
      <c r="C4235" s="150" t="s">
        <v>6577</v>
      </c>
      <c r="D4235" s="178">
        <v>5.7071320712566376E-2</v>
      </c>
      <c r="E4235" s="189">
        <v>5.7071320712566376E-2</v>
      </c>
    </row>
    <row r="4236" spans="1:5" ht="60">
      <c r="A4236" s="135" t="s">
        <v>8317</v>
      </c>
      <c r="B4236" s="145" t="s">
        <v>8318</v>
      </c>
      <c r="C4236" s="150" t="s">
        <v>6580</v>
      </c>
      <c r="D4236" s="179">
        <v>2.4044586098170839E-5</v>
      </c>
      <c r="E4236" s="190">
        <v>2.4044586098170839E-5</v>
      </c>
    </row>
    <row r="4237" spans="1:5" ht="60">
      <c r="A4237" s="135" t="s">
        <v>8319</v>
      </c>
      <c r="B4237" s="145" t="s">
        <v>8320</v>
      </c>
      <c r="C4237" s="150" t="s">
        <v>50</v>
      </c>
      <c r="D4237" s="172">
        <v>35.519878387451172</v>
      </c>
      <c r="E4237" s="183">
        <v>35.519878387451172</v>
      </c>
    </row>
    <row r="4238" spans="1:5" ht="60">
      <c r="A4238" s="135" t="s">
        <v>8321</v>
      </c>
      <c r="B4238" s="145" t="s">
        <v>8322</v>
      </c>
      <c r="C4238" s="150" t="s">
        <v>42</v>
      </c>
      <c r="D4238" s="177">
        <v>363.152099609375</v>
      </c>
      <c r="E4238" s="188">
        <v>363.152099609375</v>
      </c>
    </row>
    <row r="4239" spans="1:5" ht="60">
      <c r="A4239" s="135" t="s">
        <v>8323</v>
      </c>
      <c r="B4239" s="145" t="s">
        <v>8324</v>
      </c>
      <c r="C4239" s="150" t="s">
        <v>20</v>
      </c>
      <c r="D4239" s="177">
        <v>897.3087158203125</v>
      </c>
      <c r="E4239" s="188">
        <v>897.3087158203125</v>
      </c>
    </row>
    <row r="4240" spans="1:5" ht="60">
      <c r="A4240" s="135" t="s">
        <v>8325</v>
      </c>
      <c r="B4240" s="145" t="s">
        <v>8326</v>
      </c>
      <c r="C4240" s="150" t="s">
        <v>373</v>
      </c>
      <c r="D4240" s="171">
        <v>6.7021551132202148</v>
      </c>
      <c r="E4240" s="182">
        <v>6.7021551132202148</v>
      </c>
    </row>
    <row r="4241" spans="1:5" ht="60">
      <c r="A4241" s="135" t="s">
        <v>8327</v>
      </c>
      <c r="B4241" s="145" t="s">
        <v>8328</v>
      </c>
      <c r="C4241" s="150" t="s">
        <v>368</v>
      </c>
      <c r="D4241" s="173">
        <v>3135.367431640625</v>
      </c>
      <c r="E4241" s="184">
        <v>3135.367431640625</v>
      </c>
    </row>
    <row r="4242" spans="1:5" ht="60">
      <c r="A4242" s="135" t="s">
        <v>8329</v>
      </c>
      <c r="B4242" s="145" t="s">
        <v>8330</v>
      </c>
      <c r="C4242" s="150" t="s">
        <v>368</v>
      </c>
      <c r="D4242" s="177">
        <v>587.87890625</v>
      </c>
      <c r="E4242" s="188">
        <v>587.87890625</v>
      </c>
    </row>
    <row r="4243" spans="1:5" ht="60">
      <c r="A4243" s="135" t="s">
        <v>8331</v>
      </c>
      <c r="B4243" s="145" t="s">
        <v>8332</v>
      </c>
      <c r="C4243" s="150"/>
      <c r="D4243" s="171">
        <v>1.1902832984924316</v>
      </c>
      <c r="E4243" s="182">
        <v>1.1902832984924316</v>
      </c>
    </row>
    <row r="4244" spans="1:5" ht="60">
      <c r="A4244" s="135" t="s">
        <v>8333</v>
      </c>
      <c r="B4244" s="145" t="s">
        <v>8334</v>
      </c>
      <c r="C4244" s="150" t="s">
        <v>4743</v>
      </c>
      <c r="D4244" s="172">
        <v>12.87830638885498</v>
      </c>
      <c r="E4244" s="183">
        <v>12.87830638885498</v>
      </c>
    </row>
    <row r="4245" spans="1:5" ht="60">
      <c r="A4245" s="135" t="s">
        <v>8335</v>
      </c>
      <c r="B4245" s="145" t="s">
        <v>8336</v>
      </c>
      <c r="C4245" s="150" t="s">
        <v>373</v>
      </c>
      <c r="D4245" s="171">
        <v>2.3872179985046387</v>
      </c>
      <c r="E4245" s="182">
        <v>2.3872179985046387</v>
      </c>
    </row>
    <row r="4246" spans="1:5" ht="60">
      <c r="A4246" s="135" t="s">
        <v>8337</v>
      </c>
      <c r="B4246" s="145" t="s">
        <v>8338</v>
      </c>
      <c r="C4246" s="150" t="s">
        <v>6577</v>
      </c>
      <c r="D4246" s="178">
        <v>5.4151140153408051E-2</v>
      </c>
      <c r="E4246" s="189">
        <v>5.4151140153408051E-2</v>
      </c>
    </row>
    <row r="4247" spans="1:5" ht="60">
      <c r="A4247" s="135" t="s">
        <v>8339</v>
      </c>
      <c r="B4247" s="145" t="s">
        <v>8340</v>
      </c>
      <c r="C4247" s="150" t="s">
        <v>6580</v>
      </c>
      <c r="D4247" s="179">
        <v>2.2786838599131443E-5</v>
      </c>
      <c r="E4247" s="190">
        <v>2.2786838599131443E-5</v>
      </c>
    </row>
    <row r="4248" spans="1:5" ht="30">
      <c r="A4248" s="135" t="s">
        <v>8341</v>
      </c>
      <c r="B4248" s="145" t="s">
        <v>8342</v>
      </c>
      <c r="C4248" s="150" t="s">
        <v>50</v>
      </c>
      <c r="D4248" s="171">
        <v>1.0135135650634766</v>
      </c>
      <c r="E4248" s="182">
        <v>1.0135135650634766</v>
      </c>
    </row>
    <row r="4249" spans="1:5" ht="30">
      <c r="A4249" s="135" t="s">
        <v>8343</v>
      </c>
      <c r="B4249" s="145" t="s">
        <v>8344</v>
      </c>
      <c r="C4249" s="150" t="s">
        <v>42</v>
      </c>
      <c r="D4249" s="172">
        <v>26.312654495239258</v>
      </c>
      <c r="E4249" s="183">
        <v>26.312654495239258</v>
      </c>
    </row>
    <row r="4250" spans="1:5" ht="30">
      <c r="A4250" s="135" t="s">
        <v>8345</v>
      </c>
      <c r="B4250" s="145" t="s">
        <v>8346</v>
      </c>
      <c r="C4250" s="150" t="s">
        <v>20</v>
      </c>
      <c r="D4250" s="173">
        <v>23162.83984375</v>
      </c>
      <c r="E4250" s="184">
        <v>23162.83984375</v>
      </c>
    </row>
    <row r="4251" spans="1:5" ht="30">
      <c r="A4251" s="135" t="s">
        <v>8347</v>
      </c>
      <c r="B4251" s="145" t="s">
        <v>8348</v>
      </c>
      <c r="C4251" s="150" t="s">
        <v>373</v>
      </c>
      <c r="D4251" s="178">
        <v>0.38560065627098083</v>
      </c>
      <c r="E4251" s="189">
        <v>0.38560065627098083</v>
      </c>
    </row>
    <row r="4252" spans="1:5" ht="30">
      <c r="A4252" s="135" t="s">
        <v>8349</v>
      </c>
      <c r="B4252" s="145" t="s">
        <v>8350</v>
      </c>
      <c r="C4252" s="150" t="s">
        <v>368</v>
      </c>
      <c r="D4252" s="177">
        <v>110.32371520996094</v>
      </c>
      <c r="E4252" s="188">
        <v>110.32371520996094</v>
      </c>
    </row>
    <row r="4253" spans="1:5" ht="30">
      <c r="A4253" s="135" t="s">
        <v>8351</v>
      </c>
      <c r="B4253" s="145" t="s">
        <v>8352</v>
      </c>
      <c r="C4253" s="150" t="s">
        <v>368</v>
      </c>
      <c r="D4253" s="176">
        <v>-2437.164794921875</v>
      </c>
      <c r="E4253" s="187">
        <v>-2437.164794921875</v>
      </c>
    </row>
    <row r="4254" spans="1:5" ht="30">
      <c r="A4254" s="135" t="s">
        <v>8353</v>
      </c>
      <c r="B4254" s="145" t="s">
        <v>8354</v>
      </c>
      <c r="C4254" s="150"/>
      <c r="D4254" s="178">
        <v>-0.13680247962474823</v>
      </c>
      <c r="E4254" s="189">
        <v>-0.13680247962474823</v>
      </c>
    </row>
    <row r="4255" spans="1:5" ht="30">
      <c r="A4255" s="135" t="s">
        <v>8355</v>
      </c>
      <c r="B4255" s="145" t="s">
        <v>8356</v>
      </c>
      <c r="C4255" s="150" t="s">
        <v>4743</v>
      </c>
      <c r="D4255" s="177">
        <v>996.74139404296875</v>
      </c>
      <c r="E4255" s="188">
        <v>996.74139404296875</v>
      </c>
    </row>
    <row r="4256" spans="1:5" ht="30">
      <c r="A4256" s="135" t="s">
        <v>8357</v>
      </c>
      <c r="B4256" s="145" t="s">
        <v>8358</v>
      </c>
      <c r="C4256" s="150" t="s">
        <v>373</v>
      </c>
      <c r="D4256" s="171">
        <v>4.178886890411377</v>
      </c>
      <c r="E4256" s="182">
        <v>4.178886890411377</v>
      </c>
    </row>
    <row r="4257" spans="1:5" ht="30">
      <c r="A4257" s="135" t="s">
        <v>8359</v>
      </c>
      <c r="B4257" s="145" t="s">
        <v>8360</v>
      </c>
      <c r="C4257" s="150" t="s">
        <v>6577</v>
      </c>
      <c r="D4257" s="178">
        <v>0.61005854606628418</v>
      </c>
      <c r="E4257" s="189">
        <v>0.61005854606628418</v>
      </c>
    </row>
    <row r="4258" spans="1:5" ht="30">
      <c r="A4258" s="135" t="s">
        <v>8361</v>
      </c>
      <c r="B4258" s="145" t="s">
        <v>8362</v>
      </c>
      <c r="C4258" s="150" t="s">
        <v>6580</v>
      </c>
      <c r="D4258" s="181">
        <v>8.6311704944819212E-4</v>
      </c>
      <c r="E4258" s="192">
        <v>8.6311704944819212E-4</v>
      </c>
    </row>
    <row r="4259" spans="1:5" ht="30">
      <c r="A4259" s="135" t="s">
        <v>8363</v>
      </c>
      <c r="B4259" s="145" t="s">
        <v>8364</v>
      </c>
      <c r="C4259" s="150" t="s">
        <v>50</v>
      </c>
      <c r="D4259" s="177">
        <v>171.54165649414062</v>
      </c>
      <c r="E4259" s="188">
        <v>171.54165649414062</v>
      </c>
    </row>
    <row r="4260" spans="1:5" ht="30">
      <c r="A4260" s="135" t="s">
        <v>8365</v>
      </c>
      <c r="B4260" s="145" t="s">
        <v>8366</v>
      </c>
      <c r="C4260" s="150" t="s">
        <v>42</v>
      </c>
      <c r="D4260" s="177">
        <v>265.31463623046875</v>
      </c>
      <c r="E4260" s="188">
        <v>265.31463623046875</v>
      </c>
    </row>
    <row r="4261" spans="1:5" ht="30">
      <c r="A4261" s="135" t="s">
        <v>8367</v>
      </c>
      <c r="B4261" s="145" t="s">
        <v>8368</v>
      </c>
      <c r="C4261" s="150" t="s">
        <v>20</v>
      </c>
      <c r="D4261" s="177">
        <v>828.05322265625</v>
      </c>
      <c r="E4261" s="188">
        <v>828.05322265625</v>
      </c>
    </row>
    <row r="4262" spans="1:5" ht="30">
      <c r="A4262" s="135" t="s">
        <v>8369</v>
      </c>
      <c r="B4262" s="145" t="s">
        <v>8370</v>
      </c>
      <c r="C4262" s="150" t="s">
        <v>373</v>
      </c>
      <c r="D4262" s="171">
        <v>2.9011416435241699</v>
      </c>
      <c r="E4262" s="182">
        <v>2.9011416435241699</v>
      </c>
    </row>
    <row r="4263" spans="1:5" ht="30">
      <c r="A4263" s="135" t="s">
        <v>8371</v>
      </c>
      <c r="B4263" s="145" t="s">
        <v>8372</v>
      </c>
      <c r="C4263" s="150" t="s">
        <v>368</v>
      </c>
      <c r="D4263" s="176">
        <v>1159.5108642578125</v>
      </c>
      <c r="E4263" s="187">
        <v>1159.5108642578125</v>
      </c>
    </row>
    <row r="4264" spans="1:5" ht="30">
      <c r="A4264" s="135" t="s">
        <v>8373</v>
      </c>
      <c r="B4264" s="145" t="s">
        <v>8374</v>
      </c>
      <c r="C4264" s="150" t="s">
        <v>368</v>
      </c>
      <c r="D4264" s="176">
        <v>-1387.9776611328125</v>
      </c>
      <c r="E4264" s="187">
        <v>-1387.9776611328125</v>
      </c>
    </row>
    <row r="4265" spans="1:5" ht="30">
      <c r="A4265" s="135" t="s">
        <v>8375</v>
      </c>
      <c r="B4265" s="145" t="s">
        <v>8376</v>
      </c>
      <c r="C4265" s="150"/>
      <c r="D4265" s="178">
        <v>-0.63524037599563599</v>
      </c>
      <c r="E4265" s="189">
        <v>-0.63524037599563599</v>
      </c>
    </row>
    <row r="4266" spans="1:5" ht="30">
      <c r="A4266" s="135" t="s">
        <v>8377</v>
      </c>
      <c r="B4266" s="145" t="s">
        <v>8378</v>
      </c>
      <c r="C4266" s="150" t="s">
        <v>4743</v>
      </c>
      <c r="D4266" s="177">
        <v>790.55133056640625</v>
      </c>
      <c r="E4266" s="188">
        <v>790.55133056640625</v>
      </c>
    </row>
    <row r="4267" spans="1:5" ht="30">
      <c r="A4267" s="135" t="s">
        <v>8379</v>
      </c>
      <c r="B4267" s="145" t="s">
        <v>8380</v>
      </c>
      <c r="C4267" s="150" t="s">
        <v>373</v>
      </c>
      <c r="D4267" s="171">
        <v>4.8566708564758301</v>
      </c>
      <c r="E4267" s="182">
        <v>4.8566708564758301</v>
      </c>
    </row>
    <row r="4268" spans="1:5" ht="30">
      <c r="A4268" s="135" t="s">
        <v>8381</v>
      </c>
      <c r="B4268" s="145" t="s">
        <v>8382</v>
      </c>
      <c r="C4268" s="150" t="s">
        <v>6577</v>
      </c>
      <c r="D4268" s="178">
        <v>0.61609870195388794</v>
      </c>
      <c r="E4268" s="189">
        <v>0.61609870195388794</v>
      </c>
    </row>
    <row r="4269" spans="1:5" ht="30">
      <c r="A4269" s="135" t="s">
        <v>8383</v>
      </c>
      <c r="B4269" s="145" t="s">
        <v>8384</v>
      </c>
      <c r="C4269" s="150" t="s">
        <v>6580</v>
      </c>
      <c r="D4269" s="181">
        <v>1.0272772487951443E-4</v>
      </c>
      <c r="E4269" s="192">
        <v>1.0272772487951443E-4</v>
      </c>
    </row>
    <row r="4270" spans="1:5" ht="60">
      <c r="A4270" s="135" t="s">
        <v>8385</v>
      </c>
      <c r="B4270" s="145" t="s">
        <v>8386</v>
      </c>
      <c r="C4270" s="150" t="s">
        <v>50</v>
      </c>
      <c r="D4270" s="177">
        <v>164.84814453125</v>
      </c>
      <c r="E4270" s="188">
        <v>164.84814453125</v>
      </c>
    </row>
    <row r="4271" spans="1:5" ht="60">
      <c r="A4271" s="135" t="s">
        <v>8387</v>
      </c>
      <c r="B4271" s="145" t="s">
        <v>8388</v>
      </c>
      <c r="C4271" s="150" t="s">
        <v>42</v>
      </c>
      <c r="D4271" s="177">
        <v>378.77865600585937</v>
      </c>
      <c r="E4271" s="188">
        <v>378.77865600585937</v>
      </c>
    </row>
    <row r="4272" spans="1:5" ht="60">
      <c r="A4272" s="135" t="s">
        <v>8389</v>
      </c>
      <c r="B4272" s="145" t="s">
        <v>8390</v>
      </c>
      <c r="C4272" s="150" t="s">
        <v>20</v>
      </c>
      <c r="D4272" s="177">
        <v>886.30517578125</v>
      </c>
      <c r="E4272" s="188">
        <v>886.30517578125</v>
      </c>
    </row>
    <row r="4273" spans="1:5" ht="60">
      <c r="A4273" s="135" t="s">
        <v>8391</v>
      </c>
      <c r="B4273" s="145" t="s">
        <v>8392</v>
      </c>
      <c r="C4273" s="150" t="s">
        <v>373</v>
      </c>
      <c r="D4273" s="171">
        <v>5.6189241409301758</v>
      </c>
      <c r="E4273" s="182">
        <v>5.6189241409301758</v>
      </c>
    </row>
    <row r="4274" spans="1:5" ht="60">
      <c r="A4274" s="135" t="s">
        <v>8393</v>
      </c>
      <c r="B4274" s="145" t="s">
        <v>8394</v>
      </c>
      <c r="C4274" s="150" t="s">
        <v>368</v>
      </c>
      <c r="D4274" s="176">
        <v>2822.236328125</v>
      </c>
      <c r="E4274" s="187">
        <v>2822.236328125</v>
      </c>
    </row>
    <row r="4275" spans="1:5" ht="60">
      <c r="A4275" s="135" t="s">
        <v>8395</v>
      </c>
      <c r="B4275" s="145" t="s">
        <v>8396</v>
      </c>
      <c r="C4275" s="150" t="s">
        <v>368</v>
      </c>
      <c r="D4275" s="177">
        <v>274.74789428710937</v>
      </c>
      <c r="E4275" s="188">
        <v>274.74789428710937</v>
      </c>
    </row>
    <row r="4276" spans="1:5" ht="60">
      <c r="A4276" s="135" t="s">
        <v>8397</v>
      </c>
      <c r="B4276" s="145" t="s">
        <v>8398</v>
      </c>
      <c r="C4276" s="150"/>
      <c r="D4276" s="171">
        <v>1.2870136499404907</v>
      </c>
      <c r="E4276" s="182">
        <v>1.2870136499404907</v>
      </c>
    </row>
    <row r="4277" spans="1:5" ht="60">
      <c r="A4277" s="135" t="s">
        <v>8399</v>
      </c>
      <c r="B4277" s="145" t="s">
        <v>8400</v>
      </c>
      <c r="C4277" s="150" t="s">
        <v>4743</v>
      </c>
      <c r="D4277" s="172">
        <v>82.33917236328125</v>
      </c>
      <c r="E4277" s="183">
        <v>82.33917236328125</v>
      </c>
    </row>
    <row r="4278" spans="1:5" ht="60">
      <c r="A4278" s="135" t="s">
        <v>8401</v>
      </c>
      <c r="B4278" s="145" t="s">
        <v>8402</v>
      </c>
      <c r="C4278" s="150" t="s">
        <v>373</v>
      </c>
      <c r="D4278" s="171">
        <v>6.1136269569396973</v>
      </c>
      <c r="E4278" s="182">
        <v>6.1136269569396973</v>
      </c>
    </row>
    <row r="4279" spans="1:5" ht="60">
      <c r="A4279" s="135" t="s">
        <v>8403</v>
      </c>
      <c r="B4279" s="145" t="s">
        <v>8404</v>
      </c>
      <c r="C4279" s="150" t="s">
        <v>6577</v>
      </c>
      <c r="D4279" s="178">
        <v>9.3117445707321167E-2</v>
      </c>
      <c r="E4279" s="189">
        <v>9.3117445707321167E-2</v>
      </c>
    </row>
    <row r="4280" spans="1:5" ht="60">
      <c r="A4280" s="135" t="s">
        <v>8405</v>
      </c>
      <c r="B4280" s="145" t="s">
        <v>8406</v>
      </c>
      <c r="C4280" s="150" t="s">
        <v>6580</v>
      </c>
      <c r="D4280" s="179">
        <v>2.4300534278154373E-5</v>
      </c>
      <c r="E4280" s="190">
        <v>2.4300534278154373E-5</v>
      </c>
    </row>
    <row r="4281" spans="1:5" ht="60">
      <c r="A4281" s="135" t="s">
        <v>8407</v>
      </c>
      <c r="B4281" s="145" t="s">
        <v>8408</v>
      </c>
      <c r="C4281" s="150" t="s">
        <v>50</v>
      </c>
      <c r="D4281" s="177">
        <v>161.59999084472656</v>
      </c>
      <c r="E4281" s="188">
        <v>161.59999084472656</v>
      </c>
    </row>
    <row r="4282" spans="1:5" ht="60">
      <c r="A4282" s="135" t="s">
        <v>8409</v>
      </c>
      <c r="B4282" s="145" t="s">
        <v>8410</v>
      </c>
      <c r="C4282" s="150" t="s">
        <v>42</v>
      </c>
      <c r="D4282" s="177">
        <v>490.03536987304687</v>
      </c>
      <c r="E4282" s="188">
        <v>490.03536987304687</v>
      </c>
    </row>
    <row r="4283" spans="1:5" ht="60">
      <c r="A4283" s="135" t="s">
        <v>8411</v>
      </c>
      <c r="B4283" s="145" t="s">
        <v>8412</v>
      </c>
      <c r="C4283" s="150" t="s">
        <v>20</v>
      </c>
      <c r="D4283" s="177">
        <v>928.44512939453125</v>
      </c>
      <c r="E4283" s="188">
        <v>928.44512939453125</v>
      </c>
    </row>
    <row r="4284" spans="1:5" ht="60">
      <c r="A4284" s="135" t="s">
        <v>8413</v>
      </c>
      <c r="B4284" s="145" t="s">
        <v>8414</v>
      </c>
      <c r="C4284" s="150" t="s">
        <v>373</v>
      </c>
      <c r="D4284" s="171">
        <v>6.258702278137207</v>
      </c>
      <c r="E4284" s="182">
        <v>6.258702278137207</v>
      </c>
    </row>
    <row r="4285" spans="1:5" ht="60">
      <c r="A4285" s="135" t="s">
        <v>8415</v>
      </c>
      <c r="B4285" s="145" t="s">
        <v>8416</v>
      </c>
      <c r="C4285" s="150" t="s">
        <v>368</v>
      </c>
      <c r="D4285" s="173">
        <v>3265.15283203125</v>
      </c>
      <c r="E4285" s="184">
        <v>3265.15283203125</v>
      </c>
    </row>
    <row r="4286" spans="1:5" ht="60">
      <c r="A4286" s="135" t="s">
        <v>8417</v>
      </c>
      <c r="B4286" s="145" t="s">
        <v>8418</v>
      </c>
      <c r="C4286" s="150" t="s">
        <v>368</v>
      </c>
      <c r="D4286" s="177">
        <v>717.66424560546875</v>
      </c>
      <c r="E4286" s="188">
        <v>717.66424560546875</v>
      </c>
    </row>
    <row r="4287" spans="1:5" ht="60">
      <c r="A4287" s="135" t="s">
        <v>8419</v>
      </c>
      <c r="B4287" s="145" t="s">
        <v>8420</v>
      </c>
      <c r="C4287" s="150"/>
      <c r="D4287" s="171">
        <v>1.7496893405914307</v>
      </c>
      <c r="E4287" s="182">
        <v>1.7496893405914307</v>
      </c>
    </row>
    <row r="4288" spans="1:5" ht="60">
      <c r="A4288" s="135" t="s">
        <v>8421</v>
      </c>
      <c r="B4288" s="145" t="s">
        <v>8422</v>
      </c>
      <c r="C4288" s="150" t="s">
        <v>4743</v>
      </c>
      <c r="D4288" s="172">
        <v>53.554119110107422</v>
      </c>
      <c r="E4288" s="183">
        <v>53.554119110107422</v>
      </c>
    </row>
    <row r="4289" spans="1:5" ht="60">
      <c r="A4289" s="135" t="s">
        <v>8423</v>
      </c>
      <c r="B4289" s="145" t="s">
        <v>8424</v>
      </c>
      <c r="C4289" s="150" t="s">
        <v>373</v>
      </c>
      <c r="D4289" s="171">
        <v>2.9985103607177734</v>
      </c>
      <c r="E4289" s="182">
        <v>2.9985103607177734</v>
      </c>
    </row>
    <row r="4290" spans="1:5" ht="60">
      <c r="A4290" s="135" t="s">
        <v>8425</v>
      </c>
      <c r="B4290" s="145" t="s">
        <v>8426</v>
      </c>
      <c r="C4290" s="150" t="s">
        <v>6577</v>
      </c>
      <c r="D4290" s="178">
        <v>8.2424290478229523E-2</v>
      </c>
      <c r="E4290" s="189">
        <v>8.2424290478229523E-2</v>
      </c>
    </row>
    <row r="4291" spans="1:5" ht="60">
      <c r="A4291" s="135" t="s">
        <v>8427</v>
      </c>
      <c r="B4291" s="145" t="s">
        <v>8428</v>
      </c>
      <c r="C4291" s="150" t="s">
        <v>6580</v>
      </c>
      <c r="D4291" s="179">
        <v>2.8960190320503898E-5</v>
      </c>
      <c r="E4291" s="190">
        <v>2.8960190320503898E-5</v>
      </c>
    </row>
    <row r="4292" spans="1:5" ht="45">
      <c r="A4292" s="135" t="s">
        <v>8429</v>
      </c>
      <c r="B4292" s="145" t="s">
        <v>8430</v>
      </c>
      <c r="C4292" s="150" t="s">
        <v>50</v>
      </c>
      <c r="D4292" s="177">
        <v>171.75164794921875</v>
      </c>
      <c r="E4292" s="188">
        <v>171.75164794921875</v>
      </c>
    </row>
    <row r="4293" spans="1:5" ht="45">
      <c r="A4293" s="135" t="s">
        <v>8431</v>
      </c>
      <c r="B4293" s="145" t="s">
        <v>8432</v>
      </c>
      <c r="C4293" s="150" t="s">
        <v>42</v>
      </c>
      <c r="D4293" s="177">
        <v>249.38320922851562</v>
      </c>
      <c r="E4293" s="188">
        <v>249.38320922851562</v>
      </c>
    </row>
    <row r="4294" spans="1:5" ht="45">
      <c r="A4294" s="135" t="s">
        <v>8433</v>
      </c>
      <c r="B4294" s="145" t="s">
        <v>8434</v>
      </c>
      <c r="C4294" s="150" t="s">
        <v>20</v>
      </c>
      <c r="D4294" s="177">
        <v>828.05322265625</v>
      </c>
      <c r="E4294" s="188">
        <v>828.05322265625</v>
      </c>
    </row>
    <row r="4295" spans="1:5" ht="45">
      <c r="A4295" s="135" t="s">
        <v>8435</v>
      </c>
      <c r="B4295" s="145" t="s">
        <v>8436</v>
      </c>
      <c r="C4295" s="150" t="s">
        <v>373</v>
      </c>
      <c r="D4295" s="171">
        <v>2.7576115131378174</v>
      </c>
      <c r="E4295" s="182">
        <v>2.7576115131378174</v>
      </c>
    </row>
    <row r="4296" spans="1:5" ht="45">
      <c r="A4296" s="135" t="s">
        <v>8437</v>
      </c>
      <c r="B4296" s="145" t="s">
        <v>8438</v>
      </c>
      <c r="C4296" s="150" t="s">
        <v>368</v>
      </c>
      <c r="D4296" s="176">
        <v>1083.385986328125</v>
      </c>
      <c r="E4296" s="187">
        <v>1083.385986328125</v>
      </c>
    </row>
    <row r="4297" spans="1:5" ht="45">
      <c r="A4297" s="135" t="s">
        <v>8439</v>
      </c>
      <c r="B4297" s="145" t="s">
        <v>8440</v>
      </c>
      <c r="C4297" s="150" t="s">
        <v>368</v>
      </c>
      <c r="D4297" s="176">
        <v>-1464.1025390625</v>
      </c>
      <c r="E4297" s="187">
        <v>-1464.1025390625</v>
      </c>
    </row>
    <row r="4298" spans="1:5" ht="45">
      <c r="A4298" s="135" t="s">
        <v>8441</v>
      </c>
      <c r="B4298" s="145" t="s">
        <v>8442</v>
      </c>
      <c r="C4298" s="150"/>
      <c r="D4298" s="178">
        <v>-0.72769796848297119</v>
      </c>
      <c r="E4298" s="189">
        <v>-0.72769796848297119</v>
      </c>
    </row>
    <row r="4299" spans="1:5" ht="45">
      <c r="A4299" s="135" t="s">
        <v>8443</v>
      </c>
      <c r="B4299" s="145" t="s">
        <v>8444</v>
      </c>
      <c r="C4299" s="150" t="s">
        <v>4743</v>
      </c>
      <c r="D4299" s="177">
        <v>814.16156005859375</v>
      </c>
      <c r="E4299" s="188">
        <v>814.16156005859375</v>
      </c>
    </row>
    <row r="4300" spans="1:5" ht="45">
      <c r="A4300" s="135" t="s">
        <v>8445</v>
      </c>
      <c r="B4300" s="145" t="s">
        <v>8446</v>
      </c>
      <c r="C4300" s="150" t="s">
        <v>373</v>
      </c>
      <c r="D4300" s="171">
        <v>4.7049169540405273</v>
      </c>
      <c r="E4300" s="182">
        <v>4.7049169540405273</v>
      </c>
    </row>
    <row r="4301" spans="1:5" ht="45">
      <c r="A4301" s="135" t="s">
        <v>8447</v>
      </c>
      <c r="B4301" s="145" t="s">
        <v>8448</v>
      </c>
      <c r="C4301" s="150" t="s">
        <v>6577</v>
      </c>
      <c r="D4301" s="178">
        <v>0.63514828681945801</v>
      </c>
      <c r="E4301" s="189">
        <v>0.63514828681945801</v>
      </c>
    </row>
    <row r="4302" spans="1:5" ht="45">
      <c r="A4302" s="135" t="s">
        <v>8449</v>
      </c>
      <c r="B4302" s="145" t="s">
        <v>8450</v>
      </c>
      <c r="C4302" s="150" t="s">
        <v>6580</v>
      </c>
      <c r="D4302" s="181">
        <v>1.0965762339765206E-4</v>
      </c>
      <c r="E4302" s="192">
        <v>1.0965762339765206E-4</v>
      </c>
    </row>
    <row r="4303" spans="1:5" ht="30">
      <c r="A4303" s="135" t="s">
        <v>8451</v>
      </c>
      <c r="B4303" s="145" t="s">
        <v>8452</v>
      </c>
      <c r="C4303" s="150" t="s">
        <v>50</v>
      </c>
      <c r="D4303" s="172">
        <v>35.875072479248047</v>
      </c>
      <c r="E4303" s="183">
        <v>35.875072479248047</v>
      </c>
    </row>
    <row r="4304" spans="1:5" ht="30">
      <c r="A4304" s="135" t="s">
        <v>8453</v>
      </c>
      <c r="B4304" s="145" t="s">
        <v>8454</v>
      </c>
      <c r="C4304" s="150" t="s">
        <v>42</v>
      </c>
      <c r="D4304" s="177">
        <v>356.24520874023437</v>
      </c>
      <c r="E4304" s="188">
        <v>356.24520874023437</v>
      </c>
    </row>
    <row r="4305" spans="1:5" ht="30">
      <c r="A4305" s="135" t="s">
        <v>8455</v>
      </c>
      <c r="B4305" s="145" t="s">
        <v>8456</v>
      </c>
      <c r="C4305" s="150" t="s">
        <v>20</v>
      </c>
      <c r="D4305" s="177">
        <v>808.1939697265625</v>
      </c>
      <c r="E4305" s="188">
        <v>808.1939697265625</v>
      </c>
    </row>
    <row r="4306" spans="1:5" ht="30">
      <c r="A4306" s="135" t="s">
        <v>8457</v>
      </c>
      <c r="B4306" s="145" t="s">
        <v>8458</v>
      </c>
      <c r="C4306" s="150" t="s">
        <v>373</v>
      </c>
      <c r="D4306" s="171">
        <v>6.6704010963439941</v>
      </c>
      <c r="E4306" s="182">
        <v>6.6704010963439941</v>
      </c>
    </row>
    <row r="4307" spans="1:5" ht="30">
      <c r="A4307" s="135" t="s">
        <v>8459</v>
      </c>
      <c r="B4307" s="145" t="s">
        <v>8460</v>
      </c>
      <c r="C4307" s="150" t="s">
        <v>368</v>
      </c>
      <c r="D4307" s="173">
        <v>3117.995849609375</v>
      </c>
      <c r="E4307" s="184">
        <v>3117.995849609375</v>
      </c>
    </row>
    <row r="4308" spans="1:5" ht="30">
      <c r="A4308" s="135" t="s">
        <v>8461</v>
      </c>
      <c r="B4308" s="145" t="s">
        <v>8462</v>
      </c>
      <c r="C4308" s="150" t="s">
        <v>368</v>
      </c>
      <c r="D4308" s="177">
        <v>570.5072021484375</v>
      </c>
      <c r="E4308" s="188">
        <v>570.5072021484375</v>
      </c>
    </row>
    <row r="4309" spans="1:5" ht="30">
      <c r="A4309" s="135" t="s">
        <v>8463</v>
      </c>
      <c r="B4309" s="145" t="s">
        <v>8464</v>
      </c>
      <c r="C4309" s="150"/>
      <c r="D4309" s="171">
        <v>1.1807029247283936</v>
      </c>
      <c r="E4309" s="182">
        <v>1.1807029247283936</v>
      </c>
    </row>
    <row r="4310" spans="1:5" ht="30">
      <c r="A4310" s="135" t="s">
        <v>8465</v>
      </c>
      <c r="B4310" s="145" t="s">
        <v>8466</v>
      </c>
      <c r="C4310" s="150" t="s">
        <v>4743</v>
      </c>
      <c r="D4310" s="172">
        <v>13.199491500854492</v>
      </c>
      <c r="E4310" s="183">
        <v>13.199491500854492</v>
      </c>
    </row>
    <row r="4311" spans="1:5" ht="30">
      <c r="A4311" s="135" t="s">
        <v>8467</v>
      </c>
      <c r="B4311" s="145" t="s">
        <v>8468</v>
      </c>
      <c r="C4311" s="150" t="s">
        <v>373</v>
      </c>
      <c r="D4311" s="171">
        <v>2.4144411087036133</v>
      </c>
      <c r="E4311" s="182">
        <v>2.4144411087036133</v>
      </c>
    </row>
    <row r="4312" spans="1:5" ht="30">
      <c r="A4312" s="135" t="s">
        <v>8469</v>
      </c>
      <c r="B4312" s="145" t="s">
        <v>8470</v>
      </c>
      <c r="C4312" s="150" t="s">
        <v>6577</v>
      </c>
      <c r="D4312" s="178">
        <v>5.3553368896245956E-2</v>
      </c>
      <c r="E4312" s="189">
        <v>5.3553368896245956E-2</v>
      </c>
    </row>
    <row r="4313" spans="1:5" ht="30">
      <c r="A4313" s="135" t="s">
        <v>8471</v>
      </c>
      <c r="B4313" s="145" t="s">
        <v>8472</v>
      </c>
      <c r="C4313" s="150" t="s">
        <v>6580</v>
      </c>
      <c r="D4313" s="179">
        <v>2.2482388885691762E-5</v>
      </c>
      <c r="E4313" s="190">
        <v>2.2482388885691762E-5</v>
      </c>
    </row>
    <row r="4314" spans="1:5" ht="45">
      <c r="A4314" s="135" t="s">
        <v>8473</v>
      </c>
      <c r="B4314" s="145" t="s">
        <v>8474</v>
      </c>
      <c r="C4314" s="150" t="s">
        <v>50</v>
      </c>
      <c r="D4314" s="177">
        <v>172.18162536621094</v>
      </c>
      <c r="E4314" s="188">
        <v>172.18162536621094</v>
      </c>
    </row>
    <row r="4315" spans="1:5" ht="45">
      <c r="A4315" s="135" t="s">
        <v>8475</v>
      </c>
      <c r="B4315" s="145" t="s">
        <v>8476</v>
      </c>
      <c r="C4315" s="150" t="s">
        <v>42</v>
      </c>
      <c r="D4315" s="177">
        <v>168.31451416015625</v>
      </c>
      <c r="E4315" s="188">
        <v>168.31451416015625</v>
      </c>
    </row>
    <row r="4316" spans="1:5" ht="45">
      <c r="A4316" s="135" t="s">
        <v>8477</v>
      </c>
      <c r="B4316" s="145" t="s">
        <v>8478</v>
      </c>
      <c r="C4316" s="150" t="s">
        <v>20</v>
      </c>
      <c r="D4316" s="177">
        <v>828.05322265625</v>
      </c>
      <c r="E4316" s="188">
        <v>828.05322265625</v>
      </c>
    </row>
    <row r="4317" spans="1:5" ht="45">
      <c r="A4317" s="135" t="s">
        <v>8479</v>
      </c>
      <c r="B4317" s="145" t="s">
        <v>8480</v>
      </c>
      <c r="C4317" s="150" t="s">
        <v>373</v>
      </c>
      <c r="D4317" s="171">
        <v>2.0052187442779541</v>
      </c>
      <c r="E4317" s="182">
        <v>2.0052187442779541</v>
      </c>
    </row>
    <row r="4318" spans="1:5" ht="45">
      <c r="A4318" s="135" t="s">
        <v>8481</v>
      </c>
      <c r="B4318" s="145" t="s">
        <v>8482</v>
      </c>
      <c r="C4318" s="150" t="s">
        <v>368</v>
      </c>
      <c r="D4318" s="177">
        <v>721.0858154296875</v>
      </c>
      <c r="E4318" s="188">
        <v>721.0858154296875</v>
      </c>
    </row>
    <row r="4319" spans="1:5" ht="45">
      <c r="A4319" s="135" t="s">
        <v>8483</v>
      </c>
      <c r="B4319" s="145" t="s">
        <v>8484</v>
      </c>
      <c r="C4319" s="150" t="s">
        <v>368</v>
      </c>
      <c r="D4319" s="176">
        <v>-1826.4027099609375</v>
      </c>
      <c r="E4319" s="187">
        <v>-1826.4027099609375</v>
      </c>
    </row>
    <row r="4320" spans="1:5" ht="45">
      <c r="A4320" s="135" t="s">
        <v>8485</v>
      </c>
      <c r="B4320" s="145" t="s">
        <v>8486</v>
      </c>
      <c r="C4320" s="150"/>
      <c r="D4320" s="171">
        <v>-1.1637253761291504</v>
      </c>
      <c r="E4320" s="182">
        <v>-1.1637253761291504</v>
      </c>
    </row>
    <row r="4321" spans="1:5" ht="45">
      <c r="A4321" s="135" t="s">
        <v>8487</v>
      </c>
      <c r="B4321" s="145" t="s">
        <v>8488</v>
      </c>
      <c r="C4321" s="150" t="s">
        <v>4743</v>
      </c>
      <c r="D4321" s="177">
        <v>909.11492919921875</v>
      </c>
      <c r="E4321" s="188">
        <v>909.11492919921875</v>
      </c>
    </row>
    <row r="4322" spans="1:5" ht="45">
      <c r="A4322" s="135" t="s">
        <v>8489</v>
      </c>
      <c r="B4322" s="145" t="s">
        <v>8490</v>
      </c>
      <c r="C4322" s="150" t="s">
        <v>373</v>
      </c>
      <c r="D4322" s="171">
        <v>4.3059396743774414</v>
      </c>
      <c r="E4322" s="182">
        <v>4.3059396743774414</v>
      </c>
    </row>
    <row r="4323" spans="1:5" ht="45">
      <c r="A4323" s="135" t="s">
        <v>8491</v>
      </c>
      <c r="B4323" s="145" t="s">
        <v>8492</v>
      </c>
      <c r="C4323" s="150" t="s">
        <v>6577</v>
      </c>
      <c r="D4323" s="178">
        <v>0.69152355194091797</v>
      </c>
      <c r="E4323" s="189">
        <v>0.69152355194091797</v>
      </c>
    </row>
    <row r="4324" spans="1:5" ht="45">
      <c r="A4324" s="135" t="s">
        <v>8493</v>
      </c>
      <c r="B4324" s="145" t="s">
        <v>8494</v>
      </c>
      <c r="C4324" s="150" t="s">
        <v>6580</v>
      </c>
      <c r="D4324" s="181">
        <v>1.6466369561385363E-4</v>
      </c>
      <c r="E4324" s="192">
        <v>1.6466369561385363E-4</v>
      </c>
    </row>
    <row r="4325" spans="1:5" ht="30">
      <c r="A4325" s="135" t="s">
        <v>8495</v>
      </c>
      <c r="B4325" s="145" t="s">
        <v>8496</v>
      </c>
      <c r="C4325" s="150" t="s">
        <v>50</v>
      </c>
      <c r="D4325" s="177">
        <v>172.18162536621094</v>
      </c>
      <c r="E4325" s="188">
        <v>172.18162536621094</v>
      </c>
    </row>
    <row r="4326" spans="1:5" ht="30">
      <c r="A4326" s="135" t="s">
        <v>8497</v>
      </c>
      <c r="B4326" s="145" t="s">
        <v>8498</v>
      </c>
      <c r="C4326" s="150" t="s">
        <v>42</v>
      </c>
      <c r="D4326" s="177">
        <v>168.31451416015625</v>
      </c>
      <c r="E4326" s="188">
        <v>168.31451416015625</v>
      </c>
    </row>
    <row r="4327" spans="1:5" ht="30">
      <c r="A4327" s="135" t="s">
        <v>8499</v>
      </c>
      <c r="B4327" s="145" t="s">
        <v>8500</v>
      </c>
      <c r="C4327" s="150" t="s">
        <v>20</v>
      </c>
      <c r="D4327" s="177">
        <v>174.71000671386719</v>
      </c>
      <c r="E4327" s="188">
        <v>174.71000671386719</v>
      </c>
    </row>
    <row r="4328" spans="1:5" ht="30">
      <c r="A4328" s="135" t="s">
        <v>8501</v>
      </c>
      <c r="B4328" s="145" t="s">
        <v>8502</v>
      </c>
      <c r="C4328" s="150" t="s">
        <v>373</v>
      </c>
      <c r="D4328" s="171">
        <v>2.0052187442779541</v>
      </c>
      <c r="E4328" s="182">
        <v>2.0052187442779541</v>
      </c>
    </row>
    <row r="4329" spans="1:5" ht="30">
      <c r="A4329" s="135" t="s">
        <v>8503</v>
      </c>
      <c r="B4329" s="145" t="s">
        <v>8504</v>
      </c>
      <c r="C4329" s="150" t="s">
        <v>368</v>
      </c>
      <c r="D4329" s="177">
        <v>721.0858154296875</v>
      </c>
      <c r="E4329" s="188">
        <v>721.0858154296875</v>
      </c>
    </row>
    <row r="4330" spans="1:5" ht="30">
      <c r="A4330" s="135" t="s">
        <v>8505</v>
      </c>
      <c r="B4330" s="145" t="s">
        <v>8506</v>
      </c>
      <c r="C4330" s="150" t="s">
        <v>368</v>
      </c>
      <c r="D4330" s="176">
        <v>-1826.4027099609375</v>
      </c>
      <c r="E4330" s="187">
        <v>-1826.4027099609375</v>
      </c>
    </row>
    <row r="4331" spans="1:5" ht="30">
      <c r="A4331" s="135" t="s">
        <v>8507</v>
      </c>
      <c r="B4331" s="145" t="s">
        <v>8508</v>
      </c>
      <c r="C4331" s="150"/>
      <c r="D4331" s="171">
        <v>-1.1637253761291504</v>
      </c>
      <c r="E4331" s="182">
        <v>-1.1637253761291504</v>
      </c>
    </row>
    <row r="4332" spans="1:5" ht="30">
      <c r="A4332" s="135" t="s">
        <v>8509</v>
      </c>
      <c r="B4332" s="145" t="s">
        <v>8510</v>
      </c>
      <c r="C4332" s="150" t="s">
        <v>4743</v>
      </c>
      <c r="D4332" s="177">
        <v>909.11492919921875</v>
      </c>
      <c r="E4332" s="188">
        <v>909.11492919921875</v>
      </c>
    </row>
    <row r="4333" spans="1:5" ht="30">
      <c r="A4333" s="135" t="s">
        <v>8511</v>
      </c>
      <c r="B4333" s="145" t="s">
        <v>8512</v>
      </c>
      <c r="C4333" s="150" t="s">
        <v>373</v>
      </c>
      <c r="D4333" s="171">
        <v>4.3059396743774414</v>
      </c>
      <c r="E4333" s="182">
        <v>4.3059396743774414</v>
      </c>
    </row>
    <row r="4334" spans="1:5" ht="30">
      <c r="A4334" s="135" t="s">
        <v>8513</v>
      </c>
      <c r="B4334" s="145" t="s">
        <v>8514</v>
      </c>
      <c r="C4334" s="150" t="s">
        <v>6577</v>
      </c>
      <c r="D4334" s="178">
        <v>0.69152355194091797</v>
      </c>
      <c r="E4334" s="189">
        <v>0.69152355194091797</v>
      </c>
    </row>
    <row r="4335" spans="1:5" ht="30">
      <c r="A4335" s="135" t="s">
        <v>8515</v>
      </c>
      <c r="B4335" s="145" t="s">
        <v>8516</v>
      </c>
      <c r="C4335" s="150" t="s">
        <v>6580</v>
      </c>
      <c r="D4335" s="181">
        <v>1.6466369561385363E-4</v>
      </c>
      <c r="E4335" s="192">
        <v>1.6466369561385363E-4</v>
      </c>
    </row>
    <row r="4336" spans="1:5" ht="45">
      <c r="A4336" s="135" t="s">
        <v>8517</v>
      </c>
      <c r="B4336" s="145" t="s">
        <v>8518</v>
      </c>
      <c r="C4336" s="150" t="s">
        <v>50</v>
      </c>
      <c r="D4336" s="177">
        <v>171.97164916992187</v>
      </c>
      <c r="E4336" s="188">
        <v>171.97164916992187</v>
      </c>
    </row>
    <row r="4337" spans="1:5" ht="45">
      <c r="A4337" s="135" t="s">
        <v>8519</v>
      </c>
      <c r="B4337" s="145" t="s">
        <v>8520</v>
      </c>
      <c r="C4337" s="150" t="s">
        <v>42</v>
      </c>
      <c r="D4337" s="177">
        <v>208.98843383789062</v>
      </c>
      <c r="E4337" s="188">
        <v>208.98843383789062</v>
      </c>
    </row>
    <row r="4338" spans="1:5" ht="45">
      <c r="A4338" s="135" t="s">
        <v>8521</v>
      </c>
      <c r="B4338" s="145" t="s">
        <v>8522</v>
      </c>
      <c r="C4338" s="150" t="s">
        <v>20</v>
      </c>
      <c r="D4338" s="177">
        <v>828.05322265625</v>
      </c>
      <c r="E4338" s="188">
        <v>828.05322265625</v>
      </c>
    </row>
    <row r="4339" spans="1:5" ht="45">
      <c r="A4339" s="135" t="s">
        <v>8523</v>
      </c>
      <c r="B4339" s="145" t="s">
        <v>8524</v>
      </c>
      <c r="C4339" s="150" t="s">
        <v>373</v>
      </c>
      <c r="D4339" s="171">
        <v>2.390388011932373</v>
      </c>
      <c r="E4339" s="182">
        <v>2.390388011932373</v>
      </c>
    </row>
    <row r="4340" spans="1:5" ht="45">
      <c r="A4340" s="135" t="s">
        <v>8525</v>
      </c>
      <c r="B4340" s="145" t="s">
        <v>8526</v>
      </c>
      <c r="C4340" s="150" t="s">
        <v>368</v>
      </c>
      <c r="D4340" s="177">
        <v>898.88873291015625</v>
      </c>
      <c r="E4340" s="188">
        <v>898.88873291015625</v>
      </c>
    </row>
    <row r="4341" spans="1:5" ht="45">
      <c r="A4341" s="135" t="s">
        <v>8527</v>
      </c>
      <c r="B4341" s="145" t="s">
        <v>8528</v>
      </c>
      <c r="C4341" s="150" t="s">
        <v>368</v>
      </c>
      <c r="D4341" s="176">
        <v>-1648.599853515625</v>
      </c>
      <c r="E4341" s="187">
        <v>-1648.599853515625</v>
      </c>
    </row>
    <row r="4342" spans="1:5" ht="45">
      <c r="A4342" s="135" t="s">
        <v>8529</v>
      </c>
      <c r="B4342" s="145" t="s">
        <v>8530</v>
      </c>
      <c r="C4342" s="150"/>
      <c r="D4342" s="178">
        <v>-0.94932013750076294</v>
      </c>
      <c r="E4342" s="189">
        <v>-0.94932013750076294</v>
      </c>
    </row>
    <row r="4343" spans="1:5" ht="45">
      <c r="A4343" s="135" t="s">
        <v>8531</v>
      </c>
      <c r="B4343" s="145" t="s">
        <v>8532</v>
      </c>
      <c r="C4343" s="150" t="s">
        <v>4743</v>
      </c>
      <c r="D4343" s="177">
        <v>865.85296630859375</v>
      </c>
      <c r="E4343" s="188">
        <v>865.85296630859375</v>
      </c>
    </row>
    <row r="4344" spans="1:5" ht="45">
      <c r="A4344" s="135" t="s">
        <v>8533</v>
      </c>
      <c r="B4344" s="145" t="s">
        <v>8534</v>
      </c>
      <c r="C4344" s="150" t="s">
        <v>373</v>
      </c>
      <c r="D4344" s="171">
        <v>4.4533271789550781</v>
      </c>
      <c r="E4344" s="182">
        <v>4.4533271789550781</v>
      </c>
    </row>
    <row r="4345" spans="1:5" ht="45">
      <c r="A4345" s="135" t="s">
        <v>8535</v>
      </c>
      <c r="B4345" s="145" t="s">
        <v>8536</v>
      </c>
      <c r="C4345" s="150" t="s">
        <v>6577</v>
      </c>
      <c r="D4345" s="178">
        <v>0.67131900787353516</v>
      </c>
      <c r="E4345" s="189">
        <v>0.67131900787353516</v>
      </c>
    </row>
    <row r="4346" spans="1:5" ht="45">
      <c r="A4346" s="135" t="s">
        <v>8537</v>
      </c>
      <c r="B4346" s="145" t="s">
        <v>8538</v>
      </c>
      <c r="C4346" s="150" t="s">
        <v>6580</v>
      </c>
      <c r="D4346" s="181">
        <v>1.3138607027940452E-4</v>
      </c>
      <c r="E4346" s="192">
        <v>1.3138607027940452E-4</v>
      </c>
    </row>
    <row r="4347" spans="1:5" ht="30">
      <c r="A4347" s="135" t="s">
        <v>8539</v>
      </c>
      <c r="B4347" s="145" t="s">
        <v>8540</v>
      </c>
      <c r="C4347" s="150" t="s">
        <v>50</v>
      </c>
      <c r="D4347" s="177">
        <v>172.18162536621094</v>
      </c>
      <c r="E4347" s="188">
        <v>172.18162536621094</v>
      </c>
    </row>
    <row r="4348" spans="1:5" ht="30">
      <c r="A4348" s="135" t="s">
        <v>8541</v>
      </c>
      <c r="B4348" s="145" t="s">
        <v>8542</v>
      </c>
      <c r="C4348" s="150" t="s">
        <v>42</v>
      </c>
      <c r="D4348" s="177">
        <v>168.31451416015625</v>
      </c>
      <c r="E4348" s="188">
        <v>168.31451416015625</v>
      </c>
    </row>
    <row r="4349" spans="1:5" ht="30">
      <c r="A4349" s="135" t="s">
        <v>8543</v>
      </c>
      <c r="B4349" s="145" t="s">
        <v>8544</v>
      </c>
      <c r="C4349" s="150" t="s">
        <v>20</v>
      </c>
      <c r="D4349" s="172">
        <v>19.090000152587891</v>
      </c>
      <c r="E4349" s="183">
        <v>19.090000152587891</v>
      </c>
    </row>
    <row r="4350" spans="1:5" ht="30">
      <c r="A4350" s="135" t="s">
        <v>8545</v>
      </c>
      <c r="B4350" s="145" t="s">
        <v>8546</v>
      </c>
      <c r="C4350" s="150" t="s">
        <v>373</v>
      </c>
      <c r="D4350" s="171">
        <v>2.0052187442779541</v>
      </c>
      <c r="E4350" s="182">
        <v>2.0052187442779541</v>
      </c>
    </row>
    <row r="4351" spans="1:5" ht="30">
      <c r="A4351" s="135" t="s">
        <v>8547</v>
      </c>
      <c r="B4351" s="145" t="s">
        <v>8548</v>
      </c>
      <c r="C4351" s="150" t="s">
        <v>368</v>
      </c>
      <c r="D4351" s="177">
        <v>721.0858154296875</v>
      </c>
      <c r="E4351" s="188">
        <v>721.0858154296875</v>
      </c>
    </row>
    <row r="4352" spans="1:5" ht="30">
      <c r="A4352" s="135" t="s">
        <v>8549</v>
      </c>
      <c r="B4352" s="145" t="s">
        <v>8550</v>
      </c>
      <c r="C4352" s="150" t="s">
        <v>368</v>
      </c>
      <c r="D4352" s="176">
        <v>-1826.4027099609375</v>
      </c>
      <c r="E4352" s="187">
        <v>-1826.4027099609375</v>
      </c>
    </row>
    <row r="4353" spans="1:5" ht="30">
      <c r="A4353" s="135" t="s">
        <v>8551</v>
      </c>
      <c r="B4353" s="145" t="s">
        <v>8552</v>
      </c>
      <c r="C4353" s="150"/>
      <c r="D4353" s="171">
        <v>-1.1637253761291504</v>
      </c>
      <c r="E4353" s="182">
        <v>-1.1637253761291504</v>
      </c>
    </row>
    <row r="4354" spans="1:5" ht="30">
      <c r="A4354" s="135" t="s">
        <v>8553</v>
      </c>
      <c r="B4354" s="145" t="s">
        <v>8554</v>
      </c>
      <c r="C4354" s="150" t="s">
        <v>4743</v>
      </c>
      <c r="D4354" s="177">
        <v>909.11492919921875</v>
      </c>
      <c r="E4354" s="188">
        <v>909.11492919921875</v>
      </c>
    </row>
    <row r="4355" spans="1:5" ht="30">
      <c r="A4355" s="135" t="s">
        <v>8555</v>
      </c>
      <c r="B4355" s="145" t="s">
        <v>8556</v>
      </c>
      <c r="C4355" s="150" t="s">
        <v>373</v>
      </c>
      <c r="D4355" s="171">
        <v>4.3059396743774414</v>
      </c>
      <c r="E4355" s="182">
        <v>4.3059396743774414</v>
      </c>
    </row>
    <row r="4356" spans="1:5" ht="30">
      <c r="A4356" s="135" t="s">
        <v>8557</v>
      </c>
      <c r="B4356" s="145" t="s">
        <v>8558</v>
      </c>
      <c r="C4356" s="150" t="s">
        <v>6577</v>
      </c>
      <c r="D4356" s="178">
        <v>0.69152355194091797</v>
      </c>
      <c r="E4356" s="189">
        <v>0.69152355194091797</v>
      </c>
    </row>
    <row r="4357" spans="1:5" ht="30">
      <c r="A4357" s="135" t="s">
        <v>8559</v>
      </c>
      <c r="B4357" s="145" t="s">
        <v>8560</v>
      </c>
      <c r="C4357" s="150" t="s">
        <v>6580</v>
      </c>
      <c r="D4357" s="181">
        <v>1.6466369561385363E-4</v>
      </c>
      <c r="E4357" s="192">
        <v>1.6466369561385363E-4</v>
      </c>
    </row>
    <row r="4358" spans="1:5" ht="30">
      <c r="A4358" s="135" t="s">
        <v>8561</v>
      </c>
      <c r="B4358" s="145" t="s">
        <v>8562</v>
      </c>
      <c r="C4358" s="150" t="s">
        <v>50</v>
      </c>
      <c r="D4358" s="177">
        <v>172.18162536621094</v>
      </c>
      <c r="E4358" s="188">
        <v>172.18162536621094</v>
      </c>
    </row>
    <row r="4359" spans="1:5" ht="30">
      <c r="A4359" s="135" t="s">
        <v>8563</v>
      </c>
      <c r="B4359" s="145" t="s">
        <v>8564</v>
      </c>
      <c r="C4359" s="150" t="s">
        <v>42</v>
      </c>
      <c r="D4359" s="177">
        <v>168.31451416015625</v>
      </c>
      <c r="E4359" s="188">
        <v>168.31451416015625</v>
      </c>
    </row>
    <row r="4360" spans="1:5" ht="30">
      <c r="A4360" s="135" t="s">
        <v>8565</v>
      </c>
      <c r="B4360" s="145" t="s">
        <v>8566</v>
      </c>
      <c r="C4360" s="150" t="s">
        <v>20</v>
      </c>
      <c r="D4360" s="172">
        <v>65.889999389648438</v>
      </c>
      <c r="E4360" s="183">
        <v>65.889999389648438</v>
      </c>
    </row>
    <row r="4361" spans="1:5" ht="30">
      <c r="A4361" s="135" t="s">
        <v>8567</v>
      </c>
      <c r="B4361" s="145" t="s">
        <v>8568</v>
      </c>
      <c r="C4361" s="150" t="s">
        <v>373</v>
      </c>
      <c r="D4361" s="171">
        <v>2.0052187442779541</v>
      </c>
      <c r="E4361" s="182">
        <v>2.0052187442779541</v>
      </c>
    </row>
    <row r="4362" spans="1:5" ht="30">
      <c r="A4362" s="135" t="s">
        <v>8569</v>
      </c>
      <c r="B4362" s="145" t="s">
        <v>8570</v>
      </c>
      <c r="C4362" s="150" t="s">
        <v>368</v>
      </c>
      <c r="D4362" s="177">
        <v>721.0858154296875</v>
      </c>
      <c r="E4362" s="188">
        <v>721.0858154296875</v>
      </c>
    </row>
    <row r="4363" spans="1:5" ht="30">
      <c r="A4363" s="135" t="s">
        <v>8571</v>
      </c>
      <c r="B4363" s="145" t="s">
        <v>8572</v>
      </c>
      <c r="C4363" s="150" t="s">
        <v>368</v>
      </c>
      <c r="D4363" s="176">
        <v>-1826.4027099609375</v>
      </c>
      <c r="E4363" s="187">
        <v>-1826.4027099609375</v>
      </c>
    </row>
    <row r="4364" spans="1:5" ht="30">
      <c r="A4364" s="135" t="s">
        <v>8573</v>
      </c>
      <c r="B4364" s="145" t="s">
        <v>8574</v>
      </c>
      <c r="C4364" s="150"/>
      <c r="D4364" s="171">
        <v>-1.1637253761291504</v>
      </c>
      <c r="E4364" s="182">
        <v>-1.1637253761291504</v>
      </c>
    </row>
    <row r="4365" spans="1:5" ht="30">
      <c r="A4365" s="135" t="s">
        <v>8575</v>
      </c>
      <c r="B4365" s="145" t="s">
        <v>8576</v>
      </c>
      <c r="C4365" s="150" t="s">
        <v>4743</v>
      </c>
      <c r="D4365" s="177">
        <v>909.11492919921875</v>
      </c>
      <c r="E4365" s="188">
        <v>909.11492919921875</v>
      </c>
    </row>
    <row r="4366" spans="1:5" ht="30">
      <c r="A4366" s="135" t="s">
        <v>8577</v>
      </c>
      <c r="B4366" s="145" t="s">
        <v>8578</v>
      </c>
      <c r="C4366" s="150" t="s">
        <v>373</v>
      </c>
      <c r="D4366" s="171">
        <v>4.3059396743774414</v>
      </c>
      <c r="E4366" s="182">
        <v>4.3059396743774414</v>
      </c>
    </row>
    <row r="4367" spans="1:5" ht="30">
      <c r="A4367" s="135" t="s">
        <v>8579</v>
      </c>
      <c r="B4367" s="145" t="s">
        <v>8580</v>
      </c>
      <c r="C4367" s="150" t="s">
        <v>6577</v>
      </c>
      <c r="D4367" s="178">
        <v>0.69152355194091797</v>
      </c>
      <c r="E4367" s="189">
        <v>0.69152355194091797</v>
      </c>
    </row>
    <row r="4368" spans="1:5" ht="30">
      <c r="A4368" s="135" t="s">
        <v>8581</v>
      </c>
      <c r="B4368" s="145" t="s">
        <v>8582</v>
      </c>
      <c r="C4368" s="150" t="s">
        <v>6580</v>
      </c>
      <c r="D4368" s="181">
        <v>1.6466369561385363E-4</v>
      </c>
      <c r="E4368" s="192">
        <v>1.6466369561385363E-4</v>
      </c>
    </row>
    <row r="4369" spans="1:5" ht="45">
      <c r="A4369" s="135" t="s">
        <v>8583</v>
      </c>
      <c r="B4369" s="145" t="s">
        <v>8584</v>
      </c>
      <c r="C4369" s="150" t="s">
        <v>50</v>
      </c>
      <c r="D4369" s="172">
        <v>13.051798820495605</v>
      </c>
      <c r="E4369" s="183">
        <v>13.051798820495605</v>
      </c>
    </row>
    <row r="4370" spans="1:5" ht="45">
      <c r="A4370" s="135" t="s">
        <v>8585</v>
      </c>
      <c r="B4370" s="145" t="s">
        <v>8586</v>
      </c>
      <c r="C4370" s="150" t="s">
        <v>42</v>
      </c>
      <c r="D4370" s="177">
        <v>151.63278198242187</v>
      </c>
      <c r="E4370" s="188">
        <v>151.63278198242187</v>
      </c>
    </row>
    <row r="4371" spans="1:5" ht="45">
      <c r="A4371" s="135" t="s">
        <v>8587</v>
      </c>
      <c r="B4371" s="145" t="s">
        <v>8588</v>
      </c>
      <c r="C4371" s="150" t="s">
        <v>20</v>
      </c>
      <c r="D4371" s="177">
        <v>857.53863525390625</v>
      </c>
      <c r="E4371" s="188">
        <v>857.53863525390625</v>
      </c>
    </row>
    <row r="4372" spans="1:5" ht="45">
      <c r="A4372" s="135" t="s">
        <v>8589</v>
      </c>
      <c r="B4372" s="145" t="s">
        <v>8590</v>
      </c>
      <c r="C4372" s="150" t="s">
        <v>373</v>
      </c>
      <c r="D4372" s="171">
        <v>1.8576232194900513</v>
      </c>
      <c r="E4372" s="182">
        <v>1.8576232194900513</v>
      </c>
    </row>
    <row r="4373" spans="1:5" ht="45">
      <c r="A4373" s="135" t="s">
        <v>8591</v>
      </c>
      <c r="B4373" s="145" t="s">
        <v>8592</v>
      </c>
      <c r="C4373" s="150" t="s">
        <v>368</v>
      </c>
      <c r="D4373" s="177">
        <v>639.70587158203125</v>
      </c>
      <c r="E4373" s="188">
        <v>639.70587158203125</v>
      </c>
    </row>
    <row r="4374" spans="1:5" ht="45">
      <c r="A4374" s="135" t="s">
        <v>8593</v>
      </c>
      <c r="B4374" s="145" t="s">
        <v>8594</v>
      </c>
      <c r="C4374" s="150" t="s">
        <v>368</v>
      </c>
      <c r="D4374" s="176">
        <v>-1907.78271484375</v>
      </c>
      <c r="E4374" s="187">
        <v>-1907.78271484375</v>
      </c>
    </row>
    <row r="4375" spans="1:5" ht="45">
      <c r="A4375" s="135" t="s">
        <v>8595</v>
      </c>
      <c r="B4375" s="145" t="s">
        <v>8596</v>
      </c>
      <c r="C4375" s="150"/>
      <c r="D4375" s="178">
        <v>-8.9229241013526917E-2</v>
      </c>
      <c r="E4375" s="189">
        <v>-8.9229241013526917E-2</v>
      </c>
    </row>
    <row r="4376" spans="1:5" ht="45">
      <c r="A4376" s="135" t="s">
        <v>8597</v>
      </c>
      <c r="B4376" s="145" t="s">
        <v>8598</v>
      </c>
      <c r="C4376" s="150" t="s">
        <v>4743</v>
      </c>
      <c r="D4376" s="177">
        <v>915.972900390625</v>
      </c>
      <c r="E4376" s="188">
        <v>915.972900390625</v>
      </c>
    </row>
    <row r="4377" spans="1:5" ht="45">
      <c r="A4377" s="135" t="s">
        <v>8599</v>
      </c>
      <c r="B4377" s="145" t="s">
        <v>8600</v>
      </c>
      <c r="C4377" s="150" t="s">
        <v>373</v>
      </c>
      <c r="D4377" s="171">
        <v>4.3115439414978027</v>
      </c>
      <c r="E4377" s="182">
        <v>4.3115439414978027</v>
      </c>
    </row>
    <row r="4378" spans="1:5" ht="45">
      <c r="A4378" s="135" t="s">
        <v>8601</v>
      </c>
      <c r="B4378" s="145" t="s">
        <v>8602</v>
      </c>
      <c r="C4378" s="150" t="s">
        <v>6577</v>
      </c>
      <c r="D4378" s="178">
        <v>0.68467998504638672</v>
      </c>
      <c r="E4378" s="189">
        <v>0.68467998504638672</v>
      </c>
    </row>
    <row r="4379" spans="1:5" ht="45">
      <c r="A4379" s="135" t="s">
        <v>8603</v>
      </c>
      <c r="B4379" s="145" t="s">
        <v>8604</v>
      </c>
      <c r="C4379" s="150" t="s">
        <v>6580</v>
      </c>
      <c r="D4379" s="181">
        <v>1.8005931633524597E-4</v>
      </c>
      <c r="E4379" s="192">
        <v>1.8005931633524597E-4</v>
      </c>
    </row>
    <row r="4380" spans="1:5" ht="30">
      <c r="A4380" s="135" t="s">
        <v>8605</v>
      </c>
      <c r="B4380" s="145" t="s">
        <v>8606</v>
      </c>
      <c r="C4380" s="150" t="s">
        <v>50</v>
      </c>
      <c r="D4380" s="177">
        <v>172.18162536621094</v>
      </c>
      <c r="E4380" s="188">
        <v>172.18162536621094</v>
      </c>
    </row>
    <row r="4381" spans="1:5" ht="30">
      <c r="A4381" s="135" t="s">
        <v>8607</v>
      </c>
      <c r="B4381" s="145" t="s">
        <v>8608</v>
      </c>
      <c r="C4381" s="150" t="s">
        <v>42</v>
      </c>
      <c r="D4381" s="177">
        <v>168.31451416015625</v>
      </c>
      <c r="E4381" s="188">
        <v>168.31451416015625</v>
      </c>
    </row>
    <row r="4382" spans="1:5" ht="30">
      <c r="A4382" s="135" t="s">
        <v>8609</v>
      </c>
      <c r="B4382" s="145" t="s">
        <v>8610</v>
      </c>
      <c r="C4382" s="150" t="s">
        <v>20</v>
      </c>
      <c r="D4382" s="177">
        <v>108.81999206542969</v>
      </c>
      <c r="E4382" s="188">
        <v>108.81999206542969</v>
      </c>
    </row>
    <row r="4383" spans="1:5" ht="30">
      <c r="A4383" s="135" t="s">
        <v>8611</v>
      </c>
      <c r="B4383" s="145" t="s">
        <v>8612</v>
      </c>
      <c r="C4383" s="150" t="s">
        <v>373</v>
      </c>
      <c r="D4383" s="171">
        <v>2.0052187442779541</v>
      </c>
      <c r="E4383" s="182">
        <v>2.0052187442779541</v>
      </c>
    </row>
    <row r="4384" spans="1:5" ht="30">
      <c r="A4384" s="135" t="s">
        <v>8613</v>
      </c>
      <c r="B4384" s="145" t="s">
        <v>8614</v>
      </c>
      <c r="C4384" s="150" t="s">
        <v>368</v>
      </c>
      <c r="D4384" s="177">
        <v>721.0858154296875</v>
      </c>
      <c r="E4384" s="188">
        <v>721.0858154296875</v>
      </c>
    </row>
    <row r="4385" spans="1:5" ht="30">
      <c r="A4385" s="135" t="s">
        <v>8615</v>
      </c>
      <c r="B4385" s="145" t="s">
        <v>8616</v>
      </c>
      <c r="C4385" s="150" t="s">
        <v>368</v>
      </c>
      <c r="D4385" s="176">
        <v>-1826.4027099609375</v>
      </c>
      <c r="E4385" s="187">
        <v>-1826.4027099609375</v>
      </c>
    </row>
    <row r="4386" spans="1:5" ht="30">
      <c r="A4386" s="135" t="s">
        <v>8617</v>
      </c>
      <c r="B4386" s="145" t="s">
        <v>8618</v>
      </c>
      <c r="C4386" s="150"/>
      <c r="D4386" s="171">
        <v>-1.1637253761291504</v>
      </c>
      <c r="E4386" s="182">
        <v>-1.1637253761291504</v>
      </c>
    </row>
    <row r="4387" spans="1:5" ht="30">
      <c r="A4387" s="135" t="s">
        <v>8619</v>
      </c>
      <c r="B4387" s="145" t="s">
        <v>8620</v>
      </c>
      <c r="C4387" s="150" t="s">
        <v>4743</v>
      </c>
      <c r="D4387" s="177">
        <v>909.11492919921875</v>
      </c>
      <c r="E4387" s="188">
        <v>909.11492919921875</v>
      </c>
    </row>
    <row r="4388" spans="1:5" ht="30">
      <c r="A4388" s="135" t="s">
        <v>8621</v>
      </c>
      <c r="B4388" s="145" t="s">
        <v>8622</v>
      </c>
      <c r="C4388" s="150" t="s">
        <v>373</v>
      </c>
      <c r="D4388" s="171">
        <v>4.3059396743774414</v>
      </c>
      <c r="E4388" s="182">
        <v>4.3059396743774414</v>
      </c>
    </row>
    <row r="4389" spans="1:5" ht="30">
      <c r="A4389" s="135" t="s">
        <v>8623</v>
      </c>
      <c r="B4389" s="145" t="s">
        <v>8624</v>
      </c>
      <c r="C4389" s="150" t="s">
        <v>6577</v>
      </c>
      <c r="D4389" s="178">
        <v>0.69152355194091797</v>
      </c>
      <c r="E4389" s="189">
        <v>0.69152355194091797</v>
      </c>
    </row>
    <row r="4390" spans="1:5" ht="30">
      <c r="A4390" s="135" t="s">
        <v>8625</v>
      </c>
      <c r="B4390" s="145" t="s">
        <v>8626</v>
      </c>
      <c r="C4390" s="150" t="s">
        <v>6580</v>
      </c>
      <c r="D4390" s="181">
        <v>1.6466369561385363E-4</v>
      </c>
      <c r="E4390" s="192">
        <v>1.6466369561385363E-4</v>
      </c>
    </row>
    <row r="4391" spans="1:5" ht="30">
      <c r="A4391" s="135" t="s">
        <v>8627</v>
      </c>
      <c r="B4391" s="145" t="s">
        <v>8628</v>
      </c>
      <c r="C4391" s="150" t="s">
        <v>50</v>
      </c>
      <c r="D4391" s="177">
        <v>172.18162536621094</v>
      </c>
      <c r="E4391" s="188">
        <v>172.18162536621094</v>
      </c>
    </row>
    <row r="4392" spans="1:5" ht="30">
      <c r="A4392" s="135" t="s">
        <v>8629</v>
      </c>
      <c r="B4392" s="145" t="s">
        <v>8630</v>
      </c>
      <c r="C4392" s="150" t="s">
        <v>42</v>
      </c>
      <c r="D4392" s="177">
        <v>168.31451416015625</v>
      </c>
      <c r="E4392" s="188">
        <v>168.31451416015625</v>
      </c>
    </row>
    <row r="4393" spans="1:5" ht="30">
      <c r="A4393" s="135" t="s">
        <v>8631</v>
      </c>
      <c r="B4393" s="145" t="s">
        <v>8632</v>
      </c>
      <c r="C4393" s="150" t="s">
        <v>20</v>
      </c>
      <c r="D4393" s="177">
        <v>193.80000305175781</v>
      </c>
      <c r="E4393" s="188">
        <v>193.80000305175781</v>
      </c>
    </row>
    <row r="4394" spans="1:5" ht="30">
      <c r="A4394" s="135" t="s">
        <v>8633</v>
      </c>
      <c r="B4394" s="145" t="s">
        <v>8634</v>
      </c>
      <c r="C4394" s="150" t="s">
        <v>373</v>
      </c>
      <c r="D4394" s="171">
        <v>2.0052187442779541</v>
      </c>
      <c r="E4394" s="182">
        <v>2.0052187442779541</v>
      </c>
    </row>
    <row r="4395" spans="1:5" ht="30">
      <c r="A4395" s="135" t="s">
        <v>8635</v>
      </c>
      <c r="B4395" s="145" t="s">
        <v>8636</v>
      </c>
      <c r="C4395" s="150" t="s">
        <v>368</v>
      </c>
      <c r="D4395" s="177">
        <v>721.0858154296875</v>
      </c>
      <c r="E4395" s="188">
        <v>721.0858154296875</v>
      </c>
    </row>
    <row r="4396" spans="1:5" ht="30">
      <c r="A4396" s="135" t="s">
        <v>8637</v>
      </c>
      <c r="B4396" s="145" t="s">
        <v>8638</v>
      </c>
      <c r="C4396" s="150" t="s">
        <v>368</v>
      </c>
      <c r="D4396" s="176">
        <v>-1826.4027099609375</v>
      </c>
      <c r="E4396" s="187">
        <v>-1826.4027099609375</v>
      </c>
    </row>
    <row r="4397" spans="1:5" ht="30">
      <c r="A4397" s="135" t="s">
        <v>8639</v>
      </c>
      <c r="B4397" s="145" t="s">
        <v>8640</v>
      </c>
      <c r="C4397" s="150"/>
      <c r="D4397" s="171">
        <v>-1.1637253761291504</v>
      </c>
      <c r="E4397" s="182">
        <v>-1.1637253761291504</v>
      </c>
    </row>
    <row r="4398" spans="1:5" ht="30">
      <c r="A4398" s="135" t="s">
        <v>8641</v>
      </c>
      <c r="B4398" s="145" t="s">
        <v>8642</v>
      </c>
      <c r="C4398" s="150" t="s">
        <v>4743</v>
      </c>
      <c r="D4398" s="177">
        <v>909.11492919921875</v>
      </c>
      <c r="E4398" s="188">
        <v>909.11492919921875</v>
      </c>
    </row>
    <row r="4399" spans="1:5" ht="30">
      <c r="A4399" s="135" t="s">
        <v>8643</v>
      </c>
      <c r="B4399" s="145" t="s">
        <v>8644</v>
      </c>
      <c r="C4399" s="150" t="s">
        <v>373</v>
      </c>
      <c r="D4399" s="171">
        <v>4.3059396743774414</v>
      </c>
      <c r="E4399" s="182">
        <v>4.3059396743774414</v>
      </c>
    </row>
    <row r="4400" spans="1:5" ht="30">
      <c r="A4400" s="135" t="s">
        <v>8645</v>
      </c>
      <c r="B4400" s="145" t="s">
        <v>8646</v>
      </c>
      <c r="C4400" s="150" t="s">
        <v>6577</v>
      </c>
      <c r="D4400" s="178">
        <v>0.69152355194091797</v>
      </c>
      <c r="E4400" s="189">
        <v>0.69152355194091797</v>
      </c>
    </row>
    <row r="4401" spans="1:5" ht="30">
      <c r="A4401" s="135" t="s">
        <v>8647</v>
      </c>
      <c r="B4401" s="145" t="s">
        <v>8648</v>
      </c>
      <c r="C4401" s="150" t="s">
        <v>6580</v>
      </c>
      <c r="D4401" s="181">
        <v>1.6466369561385363E-4</v>
      </c>
      <c r="E4401" s="192">
        <v>1.6466369561385363E-4</v>
      </c>
    </row>
    <row r="4402" spans="1:5" ht="30">
      <c r="A4402" s="135" t="s">
        <v>8649</v>
      </c>
      <c r="B4402" s="145" t="s">
        <v>8650</v>
      </c>
      <c r="C4402" s="150" t="s">
        <v>50</v>
      </c>
      <c r="D4402" s="177">
        <v>160</v>
      </c>
      <c r="E4402" s="188">
        <v>160</v>
      </c>
    </row>
    <row r="4403" spans="1:5" ht="45">
      <c r="A4403" s="135" t="s">
        <v>8651</v>
      </c>
      <c r="B4403" s="145" t="s">
        <v>8652</v>
      </c>
      <c r="C4403" s="150" t="s">
        <v>42</v>
      </c>
      <c r="D4403" s="177">
        <v>538.00146484375</v>
      </c>
      <c r="E4403" s="188">
        <v>538.00146484375</v>
      </c>
    </row>
    <row r="4404" spans="1:5" ht="45">
      <c r="A4404" s="135" t="s">
        <v>8653</v>
      </c>
      <c r="B4404" s="145" t="s">
        <v>8654</v>
      </c>
      <c r="C4404" s="150" t="s">
        <v>20</v>
      </c>
      <c r="D4404" s="177">
        <v>928.44512939453125</v>
      </c>
      <c r="E4404" s="188">
        <v>928.44512939453125</v>
      </c>
    </row>
    <row r="4405" spans="1:5" ht="30">
      <c r="A4405" s="135" t="s">
        <v>8655</v>
      </c>
      <c r="B4405" s="145" t="s">
        <v>8656</v>
      </c>
      <c r="C4405" s="150" t="s">
        <v>373</v>
      </c>
      <c r="D4405" s="171">
        <v>6.4424853324890137</v>
      </c>
      <c r="E4405" s="182">
        <v>6.4424853324890137</v>
      </c>
    </row>
    <row r="4406" spans="1:5" ht="30">
      <c r="A4406" s="135" t="s">
        <v>8657</v>
      </c>
      <c r="B4406" s="145" t="s">
        <v>8658</v>
      </c>
      <c r="C4406" s="150" t="s">
        <v>368</v>
      </c>
      <c r="D4406" s="173">
        <v>3406.5361328125</v>
      </c>
      <c r="E4406" s="184">
        <v>3406.5361328125</v>
      </c>
    </row>
    <row r="4407" spans="1:5" ht="45">
      <c r="A4407" s="135" t="s">
        <v>8659</v>
      </c>
      <c r="B4407" s="145" t="s">
        <v>8660</v>
      </c>
      <c r="C4407" s="150" t="s">
        <v>368</v>
      </c>
      <c r="D4407" s="177">
        <v>859.04779052734375</v>
      </c>
      <c r="E4407" s="188">
        <v>859.04779052734375</v>
      </c>
    </row>
    <row r="4408" spans="1:5" ht="45">
      <c r="A4408" s="135" t="s">
        <v>8661</v>
      </c>
      <c r="B4408" s="145" t="s">
        <v>8662</v>
      </c>
      <c r="C4408" s="150"/>
      <c r="D4408" s="171">
        <v>1.8868039846420288</v>
      </c>
      <c r="E4408" s="182">
        <v>1.8868039846420288</v>
      </c>
    </row>
    <row r="4409" spans="1:5" ht="30">
      <c r="A4409" s="135" t="s">
        <v>8663</v>
      </c>
      <c r="B4409" s="145" t="s">
        <v>8664</v>
      </c>
      <c r="C4409" s="150" t="s">
        <v>4743</v>
      </c>
      <c r="D4409" s="172">
        <v>47.889869689941406</v>
      </c>
      <c r="E4409" s="183">
        <v>47.889869689941406</v>
      </c>
    </row>
    <row r="4410" spans="1:5" ht="45">
      <c r="A4410" s="135" t="s">
        <v>8665</v>
      </c>
      <c r="B4410" s="145" t="s">
        <v>8666</v>
      </c>
      <c r="C4410" s="150" t="s">
        <v>373</v>
      </c>
      <c r="D4410" s="171">
        <v>2.7579476833343506</v>
      </c>
      <c r="E4410" s="182">
        <v>2.7579476833343506</v>
      </c>
    </row>
    <row r="4411" spans="1:5" ht="45">
      <c r="A4411" s="135" t="s">
        <v>8667</v>
      </c>
      <c r="B4411" s="145" t="s">
        <v>8668</v>
      </c>
      <c r="C4411" s="150" t="s">
        <v>6577</v>
      </c>
      <c r="D4411" s="178">
        <v>8.5936084389686584E-2</v>
      </c>
      <c r="E4411" s="189">
        <v>8.5936084389686584E-2</v>
      </c>
    </row>
    <row r="4412" spans="1:5" ht="45">
      <c r="A4412" s="135" t="s">
        <v>8669</v>
      </c>
      <c r="B4412" s="145" t="s">
        <v>8670</v>
      </c>
      <c r="C4412" s="150" t="s">
        <v>6580</v>
      </c>
      <c r="D4412" s="179">
        <v>3.0980729206930846E-5</v>
      </c>
      <c r="E4412" s="190">
        <v>3.0980729206930846E-5</v>
      </c>
    </row>
    <row r="4413" spans="1:5" ht="60">
      <c r="A4413" s="135" t="s">
        <v>8671</v>
      </c>
      <c r="B4413" s="145" t="s">
        <v>8672</v>
      </c>
      <c r="C4413" s="150" t="s">
        <v>50</v>
      </c>
      <c r="D4413" s="177">
        <v>160.00001525878906</v>
      </c>
      <c r="E4413" s="188">
        <v>160.00001525878906</v>
      </c>
    </row>
    <row r="4414" spans="1:5" ht="60">
      <c r="A4414" s="135" t="s">
        <v>8673</v>
      </c>
      <c r="B4414" s="145" t="s">
        <v>8674</v>
      </c>
      <c r="C4414" s="150" t="s">
        <v>42</v>
      </c>
      <c r="D4414" s="177">
        <v>538.00152587890625</v>
      </c>
      <c r="E4414" s="188">
        <v>538.00152587890625</v>
      </c>
    </row>
    <row r="4415" spans="1:5" ht="60">
      <c r="A4415" s="135" t="s">
        <v>8675</v>
      </c>
      <c r="B4415" s="145" t="s">
        <v>8676</v>
      </c>
      <c r="C4415" s="150" t="s">
        <v>20</v>
      </c>
      <c r="D4415" s="177">
        <v>928.44512939453125</v>
      </c>
      <c r="E4415" s="188">
        <v>928.44512939453125</v>
      </c>
    </row>
    <row r="4416" spans="1:5" ht="45">
      <c r="A4416" s="135" t="s">
        <v>8677</v>
      </c>
      <c r="B4416" s="145" t="s">
        <v>8678</v>
      </c>
      <c r="C4416" s="150" t="s">
        <v>373</v>
      </c>
      <c r="D4416" s="171">
        <v>6.4424853324890137</v>
      </c>
      <c r="E4416" s="182">
        <v>6.4424853324890137</v>
      </c>
    </row>
    <row r="4417" spans="1:5" ht="60">
      <c r="A4417" s="135" t="s">
        <v>8679</v>
      </c>
      <c r="B4417" s="145" t="s">
        <v>8680</v>
      </c>
      <c r="C4417" s="150" t="s">
        <v>368</v>
      </c>
      <c r="D4417" s="173">
        <v>3406.5361328125</v>
      </c>
      <c r="E4417" s="184">
        <v>3406.5361328125</v>
      </c>
    </row>
    <row r="4418" spans="1:5" ht="60">
      <c r="A4418" s="135" t="s">
        <v>8681</v>
      </c>
      <c r="B4418" s="145" t="s">
        <v>8682</v>
      </c>
      <c r="C4418" s="150" t="s">
        <v>368</v>
      </c>
      <c r="D4418" s="177">
        <v>859.04779052734375</v>
      </c>
      <c r="E4418" s="188">
        <v>859.04779052734375</v>
      </c>
    </row>
    <row r="4419" spans="1:5" ht="60">
      <c r="A4419" s="135" t="s">
        <v>8683</v>
      </c>
      <c r="B4419" s="145" t="s">
        <v>8684</v>
      </c>
      <c r="C4419" s="150"/>
      <c r="D4419" s="171">
        <v>1.8868039846420288</v>
      </c>
      <c r="E4419" s="182">
        <v>1.8868039846420288</v>
      </c>
    </row>
    <row r="4420" spans="1:5" ht="45">
      <c r="A4420" s="135" t="s">
        <v>8685</v>
      </c>
      <c r="B4420" s="145" t="s">
        <v>8686</v>
      </c>
      <c r="C4420" s="150" t="s">
        <v>4743</v>
      </c>
      <c r="D4420" s="172">
        <v>47.889865875244141</v>
      </c>
      <c r="E4420" s="183">
        <v>47.889865875244141</v>
      </c>
    </row>
    <row r="4421" spans="1:5" ht="60">
      <c r="A4421" s="135" t="s">
        <v>8687</v>
      </c>
      <c r="B4421" s="145" t="s">
        <v>8688</v>
      </c>
      <c r="C4421" s="150" t="s">
        <v>373</v>
      </c>
      <c r="D4421" s="171">
        <v>2.7579474449157715</v>
      </c>
      <c r="E4421" s="182">
        <v>2.7579474449157715</v>
      </c>
    </row>
    <row r="4422" spans="1:5" ht="60">
      <c r="A4422" s="135" t="s">
        <v>8689</v>
      </c>
      <c r="B4422" s="145" t="s">
        <v>8690</v>
      </c>
      <c r="C4422" s="150" t="s">
        <v>6577</v>
      </c>
      <c r="D4422" s="178">
        <v>8.5936099290847778E-2</v>
      </c>
      <c r="E4422" s="189">
        <v>8.5936099290847778E-2</v>
      </c>
    </row>
    <row r="4423" spans="1:5" ht="60">
      <c r="A4423" s="135" t="s">
        <v>8691</v>
      </c>
      <c r="B4423" s="145" t="s">
        <v>8692</v>
      </c>
      <c r="C4423" s="150" t="s">
        <v>6580</v>
      </c>
      <c r="D4423" s="179">
        <v>3.0980732844909653E-5</v>
      </c>
      <c r="E4423" s="190">
        <v>3.0980732844909653E-5</v>
      </c>
    </row>
    <row r="4424" spans="1:5" ht="30">
      <c r="A4424" s="135" t="s">
        <v>8693</v>
      </c>
      <c r="B4424" s="145" t="s">
        <v>8694</v>
      </c>
      <c r="C4424" s="150" t="s">
        <v>50</v>
      </c>
      <c r="D4424" s="177">
        <v>171.54165649414062</v>
      </c>
      <c r="E4424" s="188">
        <v>171.54165649414062</v>
      </c>
    </row>
    <row r="4425" spans="1:5" ht="45">
      <c r="A4425" s="135" t="s">
        <v>8695</v>
      </c>
      <c r="B4425" s="145" t="s">
        <v>8696</v>
      </c>
      <c r="C4425" s="150" t="s">
        <v>42</v>
      </c>
      <c r="D4425" s="177">
        <v>265.31463623046875</v>
      </c>
      <c r="E4425" s="188">
        <v>265.31463623046875</v>
      </c>
    </row>
    <row r="4426" spans="1:5" ht="30">
      <c r="A4426" s="135" t="s">
        <v>8697</v>
      </c>
      <c r="B4426" s="145" t="s">
        <v>8698</v>
      </c>
      <c r="C4426" s="150" t="s">
        <v>20</v>
      </c>
      <c r="D4426" s="177">
        <v>828.05322265625</v>
      </c>
      <c r="E4426" s="188">
        <v>828.05322265625</v>
      </c>
    </row>
    <row r="4427" spans="1:5" ht="30">
      <c r="A4427" s="135" t="s">
        <v>8699</v>
      </c>
      <c r="B4427" s="145" t="s">
        <v>8700</v>
      </c>
      <c r="C4427" s="150" t="s">
        <v>373</v>
      </c>
      <c r="D4427" s="171">
        <v>2.9011416435241699</v>
      </c>
      <c r="E4427" s="182">
        <v>2.9011416435241699</v>
      </c>
    </row>
    <row r="4428" spans="1:5" ht="30">
      <c r="A4428" s="135" t="s">
        <v>8701</v>
      </c>
      <c r="B4428" s="145" t="s">
        <v>8702</v>
      </c>
      <c r="C4428" s="150" t="s">
        <v>368</v>
      </c>
      <c r="D4428" s="176">
        <v>1159.5108642578125</v>
      </c>
      <c r="E4428" s="187">
        <v>1159.5108642578125</v>
      </c>
    </row>
    <row r="4429" spans="1:5" ht="30">
      <c r="A4429" s="135" t="s">
        <v>8703</v>
      </c>
      <c r="B4429" s="145" t="s">
        <v>8704</v>
      </c>
      <c r="C4429" s="150" t="s">
        <v>368</v>
      </c>
      <c r="D4429" s="176">
        <v>-1387.9776611328125</v>
      </c>
      <c r="E4429" s="187">
        <v>-1387.9776611328125</v>
      </c>
    </row>
    <row r="4430" spans="1:5" ht="45">
      <c r="A4430" s="135" t="s">
        <v>8705</v>
      </c>
      <c r="B4430" s="145" t="s">
        <v>8706</v>
      </c>
      <c r="C4430" s="150"/>
      <c r="D4430" s="178">
        <v>-0.63524037599563599</v>
      </c>
      <c r="E4430" s="189">
        <v>-0.63524037599563599</v>
      </c>
    </row>
    <row r="4431" spans="1:5" ht="30">
      <c r="A4431" s="135" t="s">
        <v>8707</v>
      </c>
      <c r="B4431" s="145" t="s">
        <v>8708</v>
      </c>
      <c r="C4431" s="150" t="s">
        <v>4743</v>
      </c>
      <c r="D4431" s="177">
        <v>790.55133056640625</v>
      </c>
      <c r="E4431" s="188">
        <v>790.55133056640625</v>
      </c>
    </row>
    <row r="4432" spans="1:5" ht="45">
      <c r="A4432" s="135" t="s">
        <v>8709</v>
      </c>
      <c r="B4432" s="145" t="s">
        <v>8710</v>
      </c>
      <c r="C4432" s="150" t="s">
        <v>373</v>
      </c>
      <c r="D4432" s="171">
        <v>4.8566708564758301</v>
      </c>
      <c r="E4432" s="182">
        <v>4.8566708564758301</v>
      </c>
    </row>
    <row r="4433" spans="1:5" ht="45">
      <c r="A4433" s="135" t="s">
        <v>8711</v>
      </c>
      <c r="B4433" s="145" t="s">
        <v>8712</v>
      </c>
      <c r="C4433" s="150" t="s">
        <v>6577</v>
      </c>
      <c r="D4433" s="178">
        <v>0.61609870195388794</v>
      </c>
      <c r="E4433" s="189">
        <v>0.61609870195388794</v>
      </c>
    </row>
    <row r="4434" spans="1:5" ht="45">
      <c r="A4434" s="135" t="s">
        <v>8713</v>
      </c>
      <c r="B4434" s="145" t="s">
        <v>8714</v>
      </c>
      <c r="C4434" s="150" t="s">
        <v>6580</v>
      </c>
      <c r="D4434" s="181">
        <v>1.0272772487951443E-4</v>
      </c>
      <c r="E4434" s="192">
        <v>1.0272772487951443E-4</v>
      </c>
    </row>
    <row r="4435" spans="1:5" ht="30">
      <c r="A4435" s="135" t="s">
        <v>8715</v>
      </c>
      <c r="B4435" s="145" t="s">
        <v>8716</v>
      </c>
      <c r="C4435" s="150" t="s">
        <v>50</v>
      </c>
      <c r="D4435" s="171">
        <v>7.070000171661377</v>
      </c>
      <c r="E4435" s="182">
        <v>7.070000171661377</v>
      </c>
    </row>
    <row r="4436" spans="1:5" ht="30">
      <c r="A4436" s="135" t="s">
        <v>8717</v>
      </c>
      <c r="B4436" s="145" t="s">
        <v>8718</v>
      </c>
      <c r="C4436" s="150" t="s">
        <v>42</v>
      </c>
      <c r="D4436" s="177">
        <v>351.43490600585937</v>
      </c>
      <c r="E4436" s="188">
        <v>351.43490600585937</v>
      </c>
    </row>
    <row r="4437" spans="1:5" ht="30">
      <c r="A4437" s="135" t="s">
        <v>8719</v>
      </c>
      <c r="B4437" s="145" t="s">
        <v>8720</v>
      </c>
      <c r="C4437" s="150" t="s">
        <v>20</v>
      </c>
      <c r="D4437" s="172">
        <v>14.079423904418945</v>
      </c>
      <c r="E4437" s="183">
        <v>14.079423904418945</v>
      </c>
    </row>
    <row r="4438" spans="1:5" ht="30">
      <c r="A4438" s="135" t="s">
        <v>8721</v>
      </c>
      <c r="B4438" s="145" t="s">
        <v>8722</v>
      </c>
      <c r="C4438" s="150" t="s">
        <v>373</v>
      </c>
      <c r="D4438" s="171">
        <v>7.4746065139770508</v>
      </c>
      <c r="E4438" s="182">
        <v>7.4746065139770508</v>
      </c>
    </row>
    <row r="4439" spans="1:5" ht="30">
      <c r="A4439" s="135" t="s">
        <v>8723</v>
      </c>
      <c r="B4439" s="145" t="s">
        <v>8724</v>
      </c>
      <c r="C4439" s="150" t="s">
        <v>368</v>
      </c>
      <c r="D4439" s="173">
        <v>3166.999267578125</v>
      </c>
      <c r="E4439" s="184">
        <v>3166.999267578125</v>
      </c>
    </row>
    <row r="4440" spans="1:5" ht="30">
      <c r="A4440" s="135" t="s">
        <v>8725</v>
      </c>
      <c r="B4440" s="145" t="s">
        <v>8726</v>
      </c>
      <c r="C4440" s="150" t="s">
        <v>368</v>
      </c>
      <c r="D4440" s="177">
        <v>619.5107421875</v>
      </c>
      <c r="E4440" s="188">
        <v>619.5107421875</v>
      </c>
    </row>
    <row r="4441" spans="1:5" ht="30">
      <c r="A4441" s="135" t="s">
        <v>8727</v>
      </c>
      <c r="B4441" s="145" t="s">
        <v>8728</v>
      </c>
      <c r="C4441" s="150"/>
      <c r="D4441" s="171">
        <v>1.1956285238265991</v>
      </c>
      <c r="E4441" s="182">
        <v>1.1956285238265991</v>
      </c>
    </row>
    <row r="4442" spans="1:5" ht="30">
      <c r="A4442" s="135" t="s">
        <v>8729</v>
      </c>
      <c r="B4442" s="145" t="s">
        <v>8730</v>
      </c>
      <c r="C4442" s="150" t="s">
        <v>4743</v>
      </c>
      <c r="D4442" s="171">
        <v>2.4834632873535156</v>
      </c>
      <c r="E4442" s="182">
        <v>2.4834632873535156</v>
      </c>
    </row>
    <row r="4443" spans="1:5" ht="30">
      <c r="A4443" s="135" t="s">
        <v>8731</v>
      </c>
      <c r="B4443" s="145" t="s">
        <v>8732</v>
      </c>
      <c r="C4443" s="150" t="s">
        <v>373</v>
      </c>
      <c r="D4443" s="171">
        <v>2.0900073051452637</v>
      </c>
      <c r="E4443" s="182">
        <v>2.0900073051452637</v>
      </c>
    </row>
    <row r="4444" spans="1:5" ht="30">
      <c r="A4444" s="135" t="s">
        <v>8733</v>
      </c>
      <c r="B4444" s="145" t="s">
        <v>8734</v>
      </c>
      <c r="C4444" s="150" t="s">
        <v>6577</v>
      </c>
      <c r="D4444" s="178">
        <v>4.9718651920557022E-2</v>
      </c>
      <c r="E4444" s="189">
        <v>4.9718651920557022E-2</v>
      </c>
    </row>
    <row r="4445" spans="1:5" ht="30">
      <c r="A4445" s="135" t="s">
        <v>8735</v>
      </c>
      <c r="B4445" s="145" t="s">
        <v>8736</v>
      </c>
      <c r="C4445" s="150" t="s">
        <v>6580</v>
      </c>
      <c r="D4445" s="179">
        <v>2.2402959075407125E-5</v>
      </c>
      <c r="E4445" s="190">
        <v>2.2402959075407125E-5</v>
      </c>
    </row>
    <row r="4446" spans="1:5" ht="30">
      <c r="A4446" s="135" t="s">
        <v>8737</v>
      </c>
      <c r="B4446" s="145" t="s">
        <v>8738</v>
      </c>
      <c r="C4446" s="150" t="s">
        <v>50</v>
      </c>
      <c r="D4446" s="172">
        <v>34.819999694824219</v>
      </c>
      <c r="E4446" s="183">
        <v>34.819999694824219</v>
      </c>
    </row>
    <row r="4447" spans="1:5" ht="30">
      <c r="A4447" s="135" t="s">
        <v>8739</v>
      </c>
      <c r="B4447" s="145" t="s">
        <v>8740</v>
      </c>
      <c r="C4447" s="150" t="s">
        <v>42</v>
      </c>
      <c r="D4447" s="177">
        <v>538.00372314453125</v>
      </c>
      <c r="E4447" s="188">
        <v>538.00372314453125</v>
      </c>
    </row>
    <row r="4448" spans="1:5" ht="30">
      <c r="A4448" s="135" t="s">
        <v>8741</v>
      </c>
      <c r="B4448" s="145" t="s">
        <v>8742</v>
      </c>
      <c r="C4448" s="150" t="s">
        <v>20</v>
      </c>
      <c r="D4448" s="177">
        <v>897.3087158203125</v>
      </c>
      <c r="E4448" s="188">
        <v>897.3087158203125</v>
      </c>
    </row>
    <row r="4449" spans="1:5" ht="30">
      <c r="A4449" s="135" t="s">
        <v>8743</v>
      </c>
      <c r="B4449" s="145" t="s">
        <v>8744</v>
      </c>
      <c r="C4449" s="150" t="s">
        <v>373</v>
      </c>
      <c r="D4449" s="171">
        <v>7.2704052925109863</v>
      </c>
      <c r="E4449" s="182">
        <v>7.2704052925109863</v>
      </c>
    </row>
    <row r="4450" spans="1:5" ht="30">
      <c r="A4450" s="135" t="s">
        <v>8745</v>
      </c>
      <c r="B4450" s="145" t="s">
        <v>8746</v>
      </c>
      <c r="C4450" s="150" t="s">
        <v>368</v>
      </c>
      <c r="D4450" s="173">
        <v>3537.837890625</v>
      </c>
      <c r="E4450" s="184">
        <v>3537.837890625</v>
      </c>
    </row>
    <row r="4451" spans="1:5" ht="30">
      <c r="A4451" s="135" t="s">
        <v>8747</v>
      </c>
      <c r="B4451" s="145" t="s">
        <v>8748</v>
      </c>
      <c r="C4451" s="150" t="s">
        <v>368</v>
      </c>
      <c r="D4451" s="177">
        <v>990.34930419921875</v>
      </c>
      <c r="E4451" s="188">
        <v>990.34930419921875</v>
      </c>
    </row>
    <row r="4452" spans="1:5" ht="30">
      <c r="A4452" s="135" t="s">
        <v>8749</v>
      </c>
      <c r="B4452" s="145" t="s">
        <v>8750</v>
      </c>
      <c r="C4452" s="150"/>
      <c r="D4452" s="171">
        <v>1.4189680814743042</v>
      </c>
      <c r="E4452" s="182">
        <v>1.4189680814743042</v>
      </c>
    </row>
    <row r="4453" spans="1:5" ht="30">
      <c r="A4453" s="135" t="s">
        <v>8751</v>
      </c>
      <c r="B4453" s="145" t="s">
        <v>8752</v>
      </c>
      <c r="C4453" s="150" t="s">
        <v>4743</v>
      </c>
      <c r="D4453" s="171">
        <v>9.5117855072021484</v>
      </c>
      <c r="E4453" s="182">
        <v>9.5117855072021484</v>
      </c>
    </row>
    <row r="4454" spans="1:5" ht="30">
      <c r="A4454" s="135" t="s">
        <v>8753</v>
      </c>
      <c r="B4454" s="145" t="s">
        <v>8754</v>
      </c>
      <c r="C4454" s="150" t="s">
        <v>373</v>
      </c>
      <c r="D4454" s="171">
        <v>2.2572765350341797</v>
      </c>
      <c r="E4454" s="182">
        <v>2.2572765350341797</v>
      </c>
    </row>
    <row r="4455" spans="1:5" ht="30">
      <c r="A4455" s="135" t="s">
        <v>8755</v>
      </c>
      <c r="B4455" s="145" t="s">
        <v>8756</v>
      </c>
      <c r="C4455" s="150" t="s">
        <v>6577</v>
      </c>
      <c r="D4455" s="178">
        <v>7.4112385511398315E-2</v>
      </c>
      <c r="E4455" s="189">
        <v>7.4112385511398315E-2</v>
      </c>
    </row>
    <row r="4456" spans="1:5" ht="30">
      <c r="A4456" s="135" t="s">
        <v>8757</v>
      </c>
      <c r="B4456" s="145" t="s">
        <v>8758</v>
      </c>
      <c r="C4456" s="150" t="s">
        <v>6580</v>
      </c>
      <c r="D4456" s="179">
        <v>3.0217832318157889E-5</v>
      </c>
      <c r="E4456" s="190">
        <v>3.0217832318157889E-5</v>
      </c>
    </row>
    <row r="4457" spans="1:5" ht="30">
      <c r="A4457" s="135" t="s">
        <v>8759</v>
      </c>
      <c r="B4457" s="145" t="s">
        <v>8760</v>
      </c>
      <c r="C4457" s="150" t="s">
        <v>50</v>
      </c>
      <c r="D4457" s="172">
        <v>34.819999694824219</v>
      </c>
      <c r="E4457" s="183">
        <v>34.819999694824219</v>
      </c>
    </row>
    <row r="4458" spans="1:5" ht="45">
      <c r="A4458" s="135" t="s">
        <v>8761</v>
      </c>
      <c r="B4458" s="145" t="s">
        <v>8762</v>
      </c>
      <c r="C4458" s="150" t="s">
        <v>42</v>
      </c>
      <c r="D4458" s="177">
        <v>538.00372314453125</v>
      </c>
      <c r="E4458" s="188">
        <v>538.00372314453125</v>
      </c>
    </row>
    <row r="4459" spans="1:5" ht="45">
      <c r="A4459" s="135" t="s">
        <v>8763</v>
      </c>
      <c r="B4459" s="145" t="s">
        <v>8764</v>
      </c>
      <c r="C4459" s="150" t="s">
        <v>20</v>
      </c>
      <c r="D4459" s="177">
        <v>897.3087158203125</v>
      </c>
      <c r="E4459" s="188">
        <v>897.3087158203125</v>
      </c>
    </row>
    <row r="4460" spans="1:5" ht="30">
      <c r="A4460" s="135" t="s">
        <v>8765</v>
      </c>
      <c r="B4460" s="145" t="s">
        <v>8766</v>
      </c>
      <c r="C4460" s="150" t="s">
        <v>373</v>
      </c>
      <c r="D4460" s="171">
        <v>7.2704052925109863</v>
      </c>
      <c r="E4460" s="182">
        <v>7.2704052925109863</v>
      </c>
    </row>
    <row r="4461" spans="1:5" ht="30">
      <c r="A4461" s="135" t="s">
        <v>8767</v>
      </c>
      <c r="B4461" s="145" t="s">
        <v>8768</v>
      </c>
      <c r="C4461" s="150" t="s">
        <v>368</v>
      </c>
      <c r="D4461" s="173">
        <v>3537.837890625</v>
      </c>
      <c r="E4461" s="184">
        <v>3537.837890625</v>
      </c>
    </row>
    <row r="4462" spans="1:5" ht="45">
      <c r="A4462" s="135" t="s">
        <v>8769</v>
      </c>
      <c r="B4462" s="145" t="s">
        <v>8770</v>
      </c>
      <c r="C4462" s="150" t="s">
        <v>368</v>
      </c>
      <c r="D4462" s="177">
        <v>990.34930419921875</v>
      </c>
      <c r="E4462" s="188">
        <v>990.34930419921875</v>
      </c>
    </row>
    <row r="4463" spans="1:5" ht="45">
      <c r="A4463" s="135" t="s">
        <v>8771</v>
      </c>
      <c r="B4463" s="145" t="s">
        <v>8772</v>
      </c>
      <c r="C4463" s="150"/>
      <c r="D4463" s="171">
        <v>1.4189680814743042</v>
      </c>
      <c r="E4463" s="182">
        <v>1.4189680814743042</v>
      </c>
    </row>
    <row r="4464" spans="1:5" ht="30">
      <c r="A4464" s="135" t="s">
        <v>8773</v>
      </c>
      <c r="B4464" s="145" t="s">
        <v>8774</v>
      </c>
      <c r="C4464" s="150" t="s">
        <v>4743</v>
      </c>
      <c r="D4464" s="171">
        <v>9.5117855072021484</v>
      </c>
      <c r="E4464" s="182">
        <v>9.5117855072021484</v>
      </c>
    </row>
    <row r="4465" spans="1:5" ht="45">
      <c r="A4465" s="135" t="s">
        <v>8775</v>
      </c>
      <c r="B4465" s="145" t="s">
        <v>8776</v>
      </c>
      <c r="C4465" s="150" t="s">
        <v>373</v>
      </c>
      <c r="D4465" s="171">
        <v>2.2572765350341797</v>
      </c>
      <c r="E4465" s="182">
        <v>2.2572765350341797</v>
      </c>
    </row>
    <row r="4466" spans="1:5" ht="45">
      <c r="A4466" s="135" t="s">
        <v>8777</v>
      </c>
      <c r="B4466" s="145" t="s">
        <v>8778</v>
      </c>
      <c r="C4466" s="150" t="s">
        <v>6577</v>
      </c>
      <c r="D4466" s="178">
        <v>7.4112385511398315E-2</v>
      </c>
      <c r="E4466" s="189">
        <v>7.4112385511398315E-2</v>
      </c>
    </row>
    <row r="4467" spans="1:5" ht="45">
      <c r="A4467" s="135" t="s">
        <v>8779</v>
      </c>
      <c r="B4467" s="145" t="s">
        <v>8780</v>
      </c>
      <c r="C4467" s="150" t="s">
        <v>6580</v>
      </c>
      <c r="D4467" s="179">
        <v>3.0217832318157889E-5</v>
      </c>
      <c r="E4467" s="190">
        <v>3.0217832318157889E-5</v>
      </c>
    </row>
    <row r="4468" spans="1:5" ht="45">
      <c r="A4468" s="135" t="s">
        <v>8781</v>
      </c>
      <c r="B4468" s="145" t="s">
        <v>8782</v>
      </c>
      <c r="C4468" s="150" t="s">
        <v>50</v>
      </c>
      <c r="D4468" s="177">
        <v>169.59199523925781</v>
      </c>
      <c r="E4468" s="188">
        <v>169.59199523925781</v>
      </c>
    </row>
    <row r="4469" spans="1:5" ht="45">
      <c r="A4469" s="135" t="s">
        <v>8783</v>
      </c>
      <c r="B4469" s="145" t="s">
        <v>8784</v>
      </c>
      <c r="C4469" s="150" t="s">
        <v>42</v>
      </c>
      <c r="D4469" s="177">
        <v>165.9012451171875</v>
      </c>
      <c r="E4469" s="188">
        <v>165.9012451171875</v>
      </c>
    </row>
    <row r="4470" spans="1:5" ht="45">
      <c r="A4470" s="135" t="s">
        <v>8785</v>
      </c>
      <c r="B4470" s="145" t="s">
        <v>8786</v>
      </c>
      <c r="C4470" s="150" t="s">
        <v>20</v>
      </c>
      <c r="D4470" s="172">
        <v>19.090000152587891</v>
      </c>
      <c r="E4470" s="183">
        <v>19.090000152587891</v>
      </c>
    </row>
    <row r="4471" spans="1:5" ht="45">
      <c r="A4471" s="135" t="s">
        <v>8787</v>
      </c>
      <c r="B4471" s="145" t="s">
        <v>8788</v>
      </c>
      <c r="C4471" s="150" t="s">
        <v>373</v>
      </c>
      <c r="D4471" s="171">
        <v>1.9819430112838745</v>
      </c>
      <c r="E4471" s="182">
        <v>1.9819430112838745</v>
      </c>
    </row>
    <row r="4472" spans="1:5" ht="45">
      <c r="A4472" s="135" t="s">
        <v>8789</v>
      </c>
      <c r="B4472" s="145" t="s">
        <v>8790</v>
      </c>
      <c r="C4472" s="150" t="s">
        <v>368</v>
      </c>
      <c r="D4472" s="177">
        <v>710.5557861328125</v>
      </c>
      <c r="E4472" s="188">
        <v>710.5557861328125</v>
      </c>
    </row>
    <row r="4473" spans="1:5" ht="45">
      <c r="A4473" s="135" t="s">
        <v>8791</v>
      </c>
      <c r="B4473" s="145" t="s">
        <v>8792</v>
      </c>
      <c r="C4473" s="150" t="s">
        <v>368</v>
      </c>
      <c r="D4473" s="176">
        <v>-1836.9327392578125</v>
      </c>
      <c r="E4473" s="187">
        <v>-1836.9327392578125</v>
      </c>
    </row>
    <row r="4474" spans="1:5" ht="45">
      <c r="A4474" s="135" t="s">
        <v>8793</v>
      </c>
      <c r="B4474" s="145" t="s">
        <v>8794</v>
      </c>
      <c r="C4474" s="150"/>
      <c r="D4474" s="171">
        <v>-1.1366366147994995</v>
      </c>
      <c r="E4474" s="182">
        <v>-1.1366366147994995</v>
      </c>
    </row>
    <row r="4475" spans="1:5" ht="45">
      <c r="A4475" s="135" t="s">
        <v>8795</v>
      </c>
      <c r="B4475" s="145" t="s">
        <v>8796</v>
      </c>
      <c r="C4475" s="150" t="s">
        <v>4743</v>
      </c>
      <c r="D4475" s="177">
        <v>911.30255126953125</v>
      </c>
      <c r="E4475" s="188">
        <v>911.30255126953125</v>
      </c>
    </row>
    <row r="4476" spans="1:5" ht="45">
      <c r="A4476" s="135" t="s">
        <v>8797</v>
      </c>
      <c r="B4476" s="145" t="s">
        <v>8798</v>
      </c>
      <c r="C4476" s="150" t="s">
        <v>373</v>
      </c>
      <c r="D4476" s="171">
        <v>4.300107479095459</v>
      </c>
      <c r="E4476" s="182">
        <v>4.300107479095459</v>
      </c>
    </row>
    <row r="4477" spans="1:5" ht="45">
      <c r="A4477" s="135" t="s">
        <v>8799</v>
      </c>
      <c r="B4477" s="145" t="s">
        <v>8800</v>
      </c>
      <c r="C4477" s="150" t="s">
        <v>6577</v>
      </c>
      <c r="D4477" s="178">
        <v>0.69203895330429077</v>
      </c>
      <c r="E4477" s="189">
        <v>0.69203895330429077</v>
      </c>
    </row>
    <row r="4478" spans="1:5" ht="45">
      <c r="A4478" s="135" t="s">
        <v>8801</v>
      </c>
      <c r="B4478" s="145" t="s">
        <v>8802</v>
      </c>
      <c r="C4478" s="150" t="s">
        <v>6580</v>
      </c>
      <c r="D4478" s="181">
        <v>1.6714596131350845E-4</v>
      </c>
      <c r="E4478" s="192">
        <v>1.6714596131350845E-4</v>
      </c>
    </row>
    <row r="4479" spans="1:5" ht="45">
      <c r="A4479" s="135" t="s">
        <v>8803</v>
      </c>
      <c r="B4479" s="145" t="s">
        <v>8804</v>
      </c>
      <c r="C4479" s="150" t="s">
        <v>50</v>
      </c>
      <c r="D4479" s="177">
        <v>117.01894378662109</v>
      </c>
      <c r="E4479" s="188">
        <v>117.01894378662109</v>
      </c>
    </row>
    <row r="4480" spans="1:5" ht="45">
      <c r="A4480" s="135" t="s">
        <v>8805</v>
      </c>
      <c r="B4480" s="145" t="s">
        <v>8806</v>
      </c>
      <c r="C4480" s="150" t="s">
        <v>42</v>
      </c>
      <c r="D4480" s="177">
        <v>163.547119140625</v>
      </c>
      <c r="E4480" s="188">
        <v>163.547119140625</v>
      </c>
    </row>
    <row r="4481" spans="1:5" ht="45">
      <c r="A4481" s="135" t="s">
        <v>8807</v>
      </c>
      <c r="B4481" s="145" t="s">
        <v>8808</v>
      </c>
      <c r="C4481" s="150" t="s">
        <v>20</v>
      </c>
      <c r="D4481" s="172">
        <v>65.889999389648438</v>
      </c>
      <c r="E4481" s="183">
        <v>65.889999389648438</v>
      </c>
    </row>
    <row r="4482" spans="1:5" ht="45">
      <c r="A4482" s="135" t="s">
        <v>8809</v>
      </c>
      <c r="B4482" s="145" t="s">
        <v>8810</v>
      </c>
      <c r="C4482" s="150" t="s">
        <v>373</v>
      </c>
      <c r="D4482" s="171">
        <v>1.9649256467819214</v>
      </c>
      <c r="E4482" s="182">
        <v>1.9649256467819214</v>
      </c>
    </row>
    <row r="4483" spans="1:5" ht="45">
      <c r="A4483" s="135" t="s">
        <v>8811</v>
      </c>
      <c r="B4483" s="145" t="s">
        <v>8812</v>
      </c>
      <c r="C4483" s="150" t="s">
        <v>368</v>
      </c>
      <c r="D4483" s="177">
        <v>697.325927734375</v>
      </c>
      <c r="E4483" s="188">
        <v>697.325927734375</v>
      </c>
    </row>
    <row r="4484" spans="1:5" ht="45">
      <c r="A4484" s="135" t="s">
        <v>8813</v>
      </c>
      <c r="B4484" s="145" t="s">
        <v>8814</v>
      </c>
      <c r="C4484" s="150" t="s">
        <v>368</v>
      </c>
      <c r="D4484" s="176">
        <v>-1850.16259765625</v>
      </c>
      <c r="E4484" s="187">
        <v>-1850.16259765625</v>
      </c>
    </row>
    <row r="4485" spans="1:5" ht="45">
      <c r="A4485" s="135" t="s">
        <v>8815</v>
      </c>
      <c r="B4485" s="145" t="s">
        <v>8816</v>
      </c>
      <c r="C4485" s="150"/>
      <c r="D4485" s="178">
        <v>-0.64471054077148438</v>
      </c>
      <c r="E4485" s="189">
        <v>-0.64471054077148438</v>
      </c>
    </row>
    <row r="4486" spans="1:5" ht="45">
      <c r="A4486" s="135" t="s">
        <v>8817</v>
      </c>
      <c r="B4486" s="145" t="s">
        <v>8818</v>
      </c>
      <c r="C4486" s="150" t="s">
        <v>4743</v>
      </c>
      <c r="D4486" s="177">
        <v>910.54461669921875</v>
      </c>
      <c r="E4486" s="188">
        <v>910.54461669921875</v>
      </c>
    </row>
    <row r="4487" spans="1:5" ht="45">
      <c r="A4487" s="135" t="s">
        <v>8819</v>
      </c>
      <c r="B4487" s="145" t="s">
        <v>8820</v>
      </c>
      <c r="C4487" s="150" t="s">
        <v>373</v>
      </c>
      <c r="D4487" s="171">
        <v>4.3107819557189941</v>
      </c>
      <c r="E4487" s="182">
        <v>4.3107819557189941</v>
      </c>
    </row>
    <row r="4488" spans="1:5" ht="45">
      <c r="A4488" s="135" t="s">
        <v>8821</v>
      </c>
      <c r="B4488" s="145" t="s">
        <v>8822</v>
      </c>
      <c r="C4488" s="150" t="s">
        <v>6577</v>
      </c>
      <c r="D4488" s="178">
        <v>0.68908995389938354</v>
      </c>
      <c r="E4488" s="189">
        <v>0.68908995389938354</v>
      </c>
    </row>
    <row r="4489" spans="1:5" ht="45">
      <c r="A4489" s="135" t="s">
        <v>8823</v>
      </c>
      <c r="B4489" s="145" t="s">
        <v>8824</v>
      </c>
      <c r="C4489" s="150" t="s">
        <v>6580</v>
      </c>
      <c r="D4489" s="181">
        <v>1.6841167234815657E-4</v>
      </c>
      <c r="E4489" s="192">
        <v>1.6841167234815657E-4</v>
      </c>
    </row>
    <row r="4490" spans="1:5" ht="45">
      <c r="A4490" s="135" t="s">
        <v>8825</v>
      </c>
      <c r="B4490" s="145" t="s">
        <v>8826</v>
      </c>
      <c r="C4490" s="150" t="s">
        <v>50</v>
      </c>
      <c r="D4490" s="172">
        <v>13.46547794342041</v>
      </c>
      <c r="E4490" s="183">
        <v>13.46547794342041</v>
      </c>
    </row>
    <row r="4491" spans="1:5" ht="45">
      <c r="A4491" s="135" t="s">
        <v>8827</v>
      </c>
      <c r="B4491" s="145" t="s">
        <v>8828</v>
      </c>
      <c r="C4491" s="150" t="s">
        <v>42</v>
      </c>
      <c r="D4491" s="177">
        <v>131.08255004882812</v>
      </c>
      <c r="E4491" s="188">
        <v>131.08255004882812</v>
      </c>
    </row>
    <row r="4492" spans="1:5" ht="45">
      <c r="A4492" s="135" t="s">
        <v>8829</v>
      </c>
      <c r="B4492" s="145" t="s">
        <v>8830</v>
      </c>
      <c r="C4492" s="150" t="s">
        <v>20</v>
      </c>
      <c r="D4492" s="177">
        <v>857.53863525390625</v>
      </c>
      <c r="E4492" s="188">
        <v>857.53863525390625</v>
      </c>
    </row>
    <row r="4493" spans="1:5" ht="45">
      <c r="A4493" s="135" t="s">
        <v>8831</v>
      </c>
      <c r="B4493" s="145" t="s">
        <v>8832</v>
      </c>
      <c r="C4493" s="150" t="s">
        <v>373</v>
      </c>
      <c r="D4493" s="171">
        <v>1.6450146436691284</v>
      </c>
      <c r="E4493" s="182">
        <v>1.6450146436691284</v>
      </c>
    </row>
    <row r="4494" spans="1:5" ht="45">
      <c r="A4494" s="135" t="s">
        <v>8833</v>
      </c>
      <c r="B4494" s="145" t="s">
        <v>8834</v>
      </c>
      <c r="C4494" s="150" t="s">
        <v>368</v>
      </c>
      <c r="D4494" s="177">
        <v>551.66973876953125</v>
      </c>
      <c r="E4494" s="188">
        <v>551.66973876953125</v>
      </c>
    </row>
    <row r="4495" spans="1:5" ht="45">
      <c r="A4495" s="135" t="s">
        <v>8835</v>
      </c>
      <c r="B4495" s="145" t="s">
        <v>8836</v>
      </c>
      <c r="C4495" s="150" t="s">
        <v>368</v>
      </c>
      <c r="D4495" s="176">
        <v>-1995.81884765625</v>
      </c>
      <c r="E4495" s="187">
        <v>-1995.81884765625</v>
      </c>
    </row>
    <row r="4496" spans="1:5" ht="45">
      <c r="A4496" s="135" t="s">
        <v>8837</v>
      </c>
      <c r="B4496" s="145" t="s">
        <v>8838</v>
      </c>
      <c r="C4496" s="150"/>
      <c r="D4496" s="178">
        <v>-0.13753972947597504</v>
      </c>
      <c r="E4496" s="189">
        <v>-0.13753972947597504</v>
      </c>
    </row>
    <row r="4497" spans="1:5" ht="45">
      <c r="A4497" s="135" t="s">
        <v>8839</v>
      </c>
      <c r="B4497" s="145" t="s">
        <v>8840</v>
      </c>
      <c r="C4497" s="150" t="s">
        <v>4743</v>
      </c>
      <c r="D4497" s="177">
        <v>934.50244140625</v>
      </c>
      <c r="E4497" s="188">
        <v>934.50244140625</v>
      </c>
    </row>
    <row r="4498" spans="1:5" ht="45">
      <c r="A4498" s="135" t="s">
        <v>8841</v>
      </c>
      <c r="B4498" s="145" t="s">
        <v>8842</v>
      </c>
      <c r="C4498" s="150" t="s">
        <v>373</v>
      </c>
      <c r="D4498" s="171">
        <v>4.2623414993286133</v>
      </c>
      <c r="E4498" s="182">
        <v>4.2623414993286133</v>
      </c>
    </row>
    <row r="4499" spans="1:5" ht="45">
      <c r="A4499" s="135" t="s">
        <v>8843</v>
      </c>
      <c r="B4499" s="145" t="s">
        <v>8844</v>
      </c>
      <c r="C4499" s="150" t="s">
        <v>6577</v>
      </c>
      <c r="D4499" s="178">
        <v>0.6860625147819519</v>
      </c>
      <c r="E4499" s="189">
        <v>0.6860625147819519</v>
      </c>
    </row>
    <row r="4500" spans="1:5" ht="45">
      <c r="A4500" s="135" t="s">
        <v>8845</v>
      </c>
      <c r="B4500" s="145" t="s">
        <v>8846</v>
      </c>
      <c r="C4500" s="150" t="s">
        <v>6580</v>
      </c>
      <c r="D4500" s="181">
        <v>2.1114559785928577E-4</v>
      </c>
      <c r="E4500" s="192">
        <v>2.1114559785928577E-4</v>
      </c>
    </row>
    <row r="4501" spans="1:5" ht="45">
      <c r="A4501" s="135" t="s">
        <v>8847</v>
      </c>
      <c r="B4501" s="145" t="s">
        <v>8848</v>
      </c>
      <c r="C4501" s="150" t="s">
        <v>50</v>
      </c>
      <c r="D4501" s="172">
        <v>13.879157066345215</v>
      </c>
      <c r="E4501" s="183">
        <v>13.879157066345215</v>
      </c>
    </row>
    <row r="4502" spans="1:5" ht="45">
      <c r="A4502" s="135" t="s">
        <v>8849</v>
      </c>
      <c r="B4502" s="145" t="s">
        <v>8850</v>
      </c>
      <c r="C4502" s="150" t="s">
        <v>42</v>
      </c>
      <c r="D4502" s="177">
        <v>110.59844207763672</v>
      </c>
      <c r="E4502" s="188">
        <v>110.59844207763672</v>
      </c>
    </row>
    <row r="4503" spans="1:5" ht="45">
      <c r="A4503" s="135" t="s">
        <v>8851</v>
      </c>
      <c r="B4503" s="145" t="s">
        <v>8852</v>
      </c>
      <c r="C4503" s="150" t="s">
        <v>20</v>
      </c>
      <c r="D4503" s="177">
        <v>857.53863525390625</v>
      </c>
      <c r="E4503" s="188">
        <v>857.53863525390625</v>
      </c>
    </row>
    <row r="4504" spans="1:5" ht="45">
      <c r="A4504" s="135" t="s">
        <v>8853</v>
      </c>
      <c r="B4504" s="145" t="s">
        <v>8854</v>
      </c>
      <c r="C4504" s="150" t="s">
        <v>373</v>
      </c>
      <c r="D4504" s="171">
        <v>1.4242168664932251</v>
      </c>
      <c r="E4504" s="182">
        <v>1.4242168664932251</v>
      </c>
    </row>
    <row r="4505" spans="1:5" ht="45">
      <c r="A4505" s="135" t="s">
        <v>8855</v>
      </c>
      <c r="B4505" s="145" t="s">
        <v>8856</v>
      </c>
      <c r="C4505" s="150" t="s">
        <v>368</v>
      </c>
      <c r="D4505" s="177">
        <v>464.78060913085937</v>
      </c>
      <c r="E4505" s="188">
        <v>464.78060913085937</v>
      </c>
    </row>
    <row r="4506" spans="1:5" ht="45">
      <c r="A4506" s="135" t="s">
        <v>8857</v>
      </c>
      <c r="B4506" s="145" t="s">
        <v>8858</v>
      </c>
      <c r="C4506" s="150" t="s">
        <v>368</v>
      </c>
      <c r="D4506" s="176">
        <v>-2082.7080078125</v>
      </c>
      <c r="E4506" s="187">
        <v>-2082.7080078125</v>
      </c>
    </row>
    <row r="4507" spans="1:5" ht="45">
      <c r="A4507" s="135" t="s">
        <v>8859</v>
      </c>
      <c r="B4507" s="145" t="s">
        <v>8860</v>
      </c>
      <c r="C4507" s="150"/>
      <c r="D4507" s="178">
        <v>-0.18545016646385193</v>
      </c>
      <c r="E4507" s="189">
        <v>-0.18545016646385193</v>
      </c>
    </row>
    <row r="4508" spans="1:5" ht="45">
      <c r="A4508" s="135" t="s">
        <v>8861</v>
      </c>
      <c r="B4508" s="145" t="s">
        <v>8862</v>
      </c>
      <c r="C4508" s="150" t="s">
        <v>4743</v>
      </c>
      <c r="D4508" s="177">
        <v>951.12872314453125</v>
      </c>
      <c r="E4508" s="188">
        <v>951.12872314453125</v>
      </c>
    </row>
    <row r="4509" spans="1:5" ht="45">
      <c r="A4509" s="135" t="s">
        <v>8863</v>
      </c>
      <c r="B4509" s="145" t="s">
        <v>8864</v>
      </c>
      <c r="C4509" s="150" t="s">
        <v>373</v>
      </c>
      <c r="D4509" s="171">
        <v>4.2264585494995117</v>
      </c>
      <c r="E4509" s="182">
        <v>4.2264585494995117</v>
      </c>
    </row>
    <row r="4510" spans="1:5" ht="45">
      <c r="A4510" s="135" t="s">
        <v>8865</v>
      </c>
      <c r="B4510" s="145" t="s">
        <v>8866</v>
      </c>
      <c r="C4510" s="150" t="s">
        <v>6577</v>
      </c>
      <c r="D4510" s="178">
        <v>0.68271636962890625</v>
      </c>
      <c r="E4510" s="189">
        <v>0.68271636962890625</v>
      </c>
    </row>
    <row r="4511" spans="1:5" ht="45">
      <c r="A4511" s="135" t="s">
        <v>8867</v>
      </c>
      <c r="B4511" s="145" t="s">
        <v>8868</v>
      </c>
      <c r="C4511" s="150" t="s">
        <v>6580</v>
      </c>
      <c r="D4511" s="181">
        <v>2.5383330648764968E-4</v>
      </c>
      <c r="E4511" s="192">
        <v>2.5383330648764968E-4</v>
      </c>
    </row>
    <row r="4512" spans="1:5" ht="45">
      <c r="A4512" s="135" t="s">
        <v>8869</v>
      </c>
      <c r="B4512" s="145" t="s">
        <v>8870</v>
      </c>
      <c r="C4512" s="150" t="s">
        <v>50</v>
      </c>
      <c r="D4512" s="172">
        <v>14.292835235595703</v>
      </c>
      <c r="E4512" s="183">
        <v>14.292835235595703</v>
      </c>
    </row>
    <row r="4513" spans="1:5" ht="45">
      <c r="A4513" s="135" t="s">
        <v>8871</v>
      </c>
      <c r="B4513" s="145" t="s">
        <v>8872</v>
      </c>
      <c r="C4513" s="150" t="s">
        <v>42</v>
      </c>
      <c r="D4513" s="172">
        <v>93.64752197265625</v>
      </c>
      <c r="E4513" s="183">
        <v>93.64752197265625</v>
      </c>
    </row>
    <row r="4514" spans="1:5" ht="45">
      <c r="A4514" s="135" t="s">
        <v>8873</v>
      </c>
      <c r="B4514" s="145" t="s">
        <v>8874</v>
      </c>
      <c r="C4514" s="150" t="s">
        <v>20</v>
      </c>
      <c r="D4514" s="177">
        <v>857.53863525390625</v>
      </c>
      <c r="E4514" s="188">
        <v>857.53863525390625</v>
      </c>
    </row>
    <row r="4515" spans="1:5" ht="45">
      <c r="A4515" s="135" t="s">
        <v>8875</v>
      </c>
      <c r="B4515" s="145" t="s">
        <v>8876</v>
      </c>
      <c r="C4515" s="150" t="s">
        <v>373</v>
      </c>
      <c r="D4515" s="171">
        <v>1.2336925268173218</v>
      </c>
      <c r="E4515" s="182">
        <v>1.2336925268173218</v>
      </c>
    </row>
    <row r="4516" spans="1:5" ht="45">
      <c r="A4516" s="135" t="s">
        <v>8877</v>
      </c>
      <c r="B4516" s="145" t="s">
        <v>8878</v>
      </c>
      <c r="C4516" s="150" t="s">
        <v>368</v>
      </c>
      <c r="D4516" s="177">
        <v>393.3604736328125</v>
      </c>
      <c r="E4516" s="188">
        <v>393.3604736328125</v>
      </c>
    </row>
    <row r="4517" spans="1:5" ht="45">
      <c r="A4517" s="135" t="s">
        <v>8879</v>
      </c>
      <c r="B4517" s="145" t="s">
        <v>8880</v>
      </c>
      <c r="C4517" s="150" t="s">
        <v>368</v>
      </c>
      <c r="D4517" s="176">
        <v>-2154.128173828125</v>
      </c>
      <c r="E4517" s="187">
        <v>-2154.128173828125</v>
      </c>
    </row>
    <row r="4518" spans="1:5" ht="45">
      <c r="A4518" s="135" t="s">
        <v>8881</v>
      </c>
      <c r="B4518" s="145" t="s">
        <v>8882</v>
      </c>
      <c r="C4518" s="150"/>
      <c r="D4518" s="178">
        <v>-0.22562941908836365</v>
      </c>
      <c r="E4518" s="189">
        <v>-0.22562941908836365</v>
      </c>
    </row>
    <row r="4519" spans="1:5" ht="45">
      <c r="A4519" s="135" t="s">
        <v>8883</v>
      </c>
      <c r="B4519" s="145" t="s">
        <v>8884</v>
      </c>
      <c r="C4519" s="150" t="s">
        <v>4743</v>
      </c>
      <c r="D4519" s="177">
        <v>963.48016357421875</v>
      </c>
      <c r="E4519" s="188">
        <v>963.48016357421875</v>
      </c>
    </row>
    <row r="4520" spans="1:5" ht="45">
      <c r="A4520" s="135" t="s">
        <v>8885</v>
      </c>
      <c r="B4520" s="145" t="s">
        <v>8886</v>
      </c>
      <c r="C4520" s="150" t="s">
        <v>373</v>
      </c>
      <c r="D4520" s="171">
        <v>4.2053732872009277</v>
      </c>
      <c r="E4520" s="182">
        <v>4.2053732872009277</v>
      </c>
    </row>
    <row r="4521" spans="1:5" ht="45">
      <c r="A4521" s="135" t="s">
        <v>8887</v>
      </c>
      <c r="B4521" s="145" t="s">
        <v>8888</v>
      </c>
      <c r="C4521" s="150" t="s">
        <v>6577</v>
      </c>
      <c r="D4521" s="178">
        <v>0.67617696523666382</v>
      </c>
      <c r="E4521" s="189">
        <v>0.67617696523666382</v>
      </c>
    </row>
    <row r="4522" spans="1:5" ht="45">
      <c r="A4522" s="135" t="s">
        <v>8889</v>
      </c>
      <c r="B4522" s="145" t="s">
        <v>8890</v>
      </c>
      <c r="C4522" s="150" t="s">
        <v>6580</v>
      </c>
      <c r="D4522" s="181">
        <v>3.0258565675467253E-4</v>
      </c>
      <c r="E4522" s="192">
        <v>3.0258565675467253E-4</v>
      </c>
    </row>
    <row r="4523" spans="1:5" ht="45">
      <c r="A4523" s="135" t="s">
        <v>8891</v>
      </c>
      <c r="B4523" s="145" t="s">
        <v>8892</v>
      </c>
      <c r="C4523" s="150" t="s">
        <v>50</v>
      </c>
      <c r="D4523" s="178">
        <v>0.47890791296958923</v>
      </c>
      <c r="E4523" s="189">
        <v>0.47890791296958923</v>
      </c>
    </row>
    <row r="4524" spans="1:5" ht="45">
      <c r="A4524" s="135" t="s">
        <v>8893</v>
      </c>
      <c r="B4524" s="145" t="s">
        <v>8894</v>
      </c>
      <c r="C4524" s="150" t="s">
        <v>42</v>
      </c>
      <c r="D4524" s="172">
        <v>49.422599792480469</v>
      </c>
      <c r="E4524" s="183">
        <v>49.422599792480469</v>
      </c>
    </row>
    <row r="4525" spans="1:5" ht="45">
      <c r="A4525" s="135" t="s">
        <v>8895</v>
      </c>
      <c r="B4525" s="145" t="s">
        <v>8896</v>
      </c>
      <c r="C4525" s="150" t="s">
        <v>20</v>
      </c>
      <c r="D4525" s="177">
        <v>854.6368408203125</v>
      </c>
      <c r="E4525" s="188">
        <v>854.6368408203125</v>
      </c>
    </row>
    <row r="4526" spans="1:5" ht="45">
      <c r="A4526" s="135" t="s">
        <v>8897</v>
      </c>
      <c r="B4526" s="145" t="s">
        <v>8898</v>
      </c>
      <c r="C4526" s="150" t="s">
        <v>373</v>
      </c>
      <c r="D4526" s="178">
        <v>0.69630259275436401</v>
      </c>
      <c r="E4526" s="189">
        <v>0.69630259275436401</v>
      </c>
    </row>
    <row r="4527" spans="1:5" ht="45">
      <c r="A4527" s="135" t="s">
        <v>8899</v>
      </c>
      <c r="B4527" s="145" t="s">
        <v>8900</v>
      </c>
      <c r="C4527" s="150" t="s">
        <v>368</v>
      </c>
      <c r="D4527" s="177">
        <v>206.910888671875</v>
      </c>
      <c r="E4527" s="188">
        <v>206.910888671875</v>
      </c>
    </row>
    <row r="4528" spans="1:5" ht="45">
      <c r="A4528" s="135" t="s">
        <v>8901</v>
      </c>
      <c r="B4528" s="145" t="s">
        <v>8902</v>
      </c>
      <c r="C4528" s="150" t="s">
        <v>368</v>
      </c>
      <c r="D4528" s="176">
        <v>-2340.57763671875</v>
      </c>
      <c r="E4528" s="187">
        <v>-2340.57763671875</v>
      </c>
    </row>
    <row r="4529" spans="1:5" ht="45">
      <c r="A4529" s="135" t="s">
        <v>8903</v>
      </c>
      <c r="B4529" s="145" t="s">
        <v>8904</v>
      </c>
      <c r="C4529" s="150"/>
      <c r="D4529" s="178">
        <v>-5.5938221514225006E-2</v>
      </c>
      <c r="E4529" s="189">
        <v>-5.5938221514225006E-2</v>
      </c>
    </row>
    <row r="4530" spans="1:5" ht="45">
      <c r="A4530" s="135" t="s">
        <v>8905</v>
      </c>
      <c r="B4530" s="145" t="s">
        <v>8906</v>
      </c>
      <c r="C4530" s="150" t="s">
        <v>4743</v>
      </c>
      <c r="D4530" s="177">
        <v>988.321533203125</v>
      </c>
      <c r="E4530" s="188">
        <v>988.321533203125</v>
      </c>
    </row>
    <row r="4531" spans="1:5" ht="45">
      <c r="A4531" s="135" t="s">
        <v>8907</v>
      </c>
      <c r="B4531" s="145" t="s">
        <v>8908</v>
      </c>
      <c r="C4531" s="150" t="s">
        <v>373</v>
      </c>
      <c r="D4531" s="171">
        <v>4.1806573867797852</v>
      </c>
      <c r="E4531" s="182">
        <v>4.1806573867797852</v>
      </c>
    </row>
    <row r="4532" spans="1:5" ht="45">
      <c r="A4532" s="135" t="s">
        <v>8909</v>
      </c>
      <c r="B4532" s="145" t="s">
        <v>8910</v>
      </c>
      <c r="C4532" s="150" t="s">
        <v>6577</v>
      </c>
      <c r="D4532" s="178">
        <v>0.64038389921188354</v>
      </c>
      <c r="E4532" s="189">
        <v>0.64038389921188354</v>
      </c>
    </row>
    <row r="4533" spans="1:5" ht="45">
      <c r="A4533" s="135" t="s">
        <v>8911</v>
      </c>
      <c r="B4533" s="145" t="s">
        <v>8912</v>
      </c>
      <c r="C4533" s="150" t="s">
        <v>6580</v>
      </c>
      <c r="D4533" s="181">
        <v>5.5172049906104803E-4</v>
      </c>
      <c r="E4533" s="192">
        <v>5.5172049906104803E-4</v>
      </c>
    </row>
    <row r="4534" spans="1:5" ht="45">
      <c r="A4534" s="135" t="s">
        <v>8913</v>
      </c>
      <c r="B4534" s="145" t="s">
        <v>8914</v>
      </c>
      <c r="C4534" s="150" t="s">
        <v>50</v>
      </c>
      <c r="D4534" s="171">
        <v>1</v>
      </c>
      <c r="E4534" s="182">
        <v>1</v>
      </c>
    </row>
    <row r="4535" spans="1:5" ht="45">
      <c r="A4535" s="135" t="s">
        <v>8915</v>
      </c>
      <c r="B4535" s="145" t="s">
        <v>8916</v>
      </c>
      <c r="C4535" s="150" t="s">
        <v>42</v>
      </c>
      <c r="D4535" s="177">
        <v>321.537109375</v>
      </c>
      <c r="E4535" s="188">
        <v>321.537109375</v>
      </c>
    </row>
    <row r="4536" spans="1:5" ht="45">
      <c r="A4536" s="135" t="s">
        <v>8917</v>
      </c>
      <c r="B4536" s="145" t="s">
        <v>8918</v>
      </c>
      <c r="C4536" s="150" t="s">
        <v>20</v>
      </c>
      <c r="D4536" s="171">
        <v>1.4052624702453613</v>
      </c>
      <c r="E4536" s="182">
        <v>1.4052624702453613</v>
      </c>
    </row>
    <row r="4537" spans="1:5" ht="45">
      <c r="A4537" s="135" t="s">
        <v>8919</v>
      </c>
      <c r="B4537" s="145" t="s">
        <v>8920</v>
      </c>
      <c r="C4537" s="150" t="s">
        <v>373</v>
      </c>
      <c r="D4537" s="171">
        <v>8.2915525436401367</v>
      </c>
      <c r="E4537" s="182">
        <v>8.2915525436401367</v>
      </c>
    </row>
    <row r="4538" spans="1:5" ht="45">
      <c r="A4538" s="135" t="s">
        <v>8921</v>
      </c>
      <c r="B4538" s="145" t="s">
        <v>8922</v>
      </c>
      <c r="C4538" s="150" t="s">
        <v>368</v>
      </c>
      <c r="D4538" s="173">
        <v>3117.995849609375</v>
      </c>
      <c r="E4538" s="184">
        <v>3117.995849609375</v>
      </c>
    </row>
    <row r="4539" spans="1:5" ht="45">
      <c r="A4539" s="135" t="s">
        <v>8923</v>
      </c>
      <c r="B4539" s="145" t="s">
        <v>8924</v>
      </c>
      <c r="C4539" s="150" t="s">
        <v>368</v>
      </c>
      <c r="D4539" s="177">
        <v>570.5072021484375</v>
      </c>
      <c r="E4539" s="188">
        <v>570.5072021484375</v>
      </c>
    </row>
    <row r="4540" spans="1:5" ht="45">
      <c r="A4540" s="135" t="s">
        <v>8925</v>
      </c>
      <c r="B4540" s="145" t="s">
        <v>8926</v>
      </c>
      <c r="C4540" s="150"/>
      <c r="D4540" s="171">
        <v>1.1962540149688721</v>
      </c>
      <c r="E4540" s="182">
        <v>1.1962540149688721</v>
      </c>
    </row>
    <row r="4541" spans="1:5" ht="45">
      <c r="A4541" s="135" t="s">
        <v>8927</v>
      </c>
      <c r="B4541" s="145" t="s">
        <v>8928</v>
      </c>
      <c r="C4541" s="150" t="s">
        <v>4743</v>
      </c>
      <c r="D4541" s="178">
        <v>0.36512404680252075</v>
      </c>
      <c r="E4541" s="189">
        <v>0.36512404680252075</v>
      </c>
    </row>
    <row r="4542" spans="1:5" ht="45">
      <c r="A4542" s="135" t="s">
        <v>8929</v>
      </c>
      <c r="B4542" s="145" t="s">
        <v>8930</v>
      </c>
      <c r="C4542" s="150" t="s">
        <v>373</v>
      </c>
      <c r="D4542" s="171">
        <v>2.0210204124450684</v>
      </c>
      <c r="E4542" s="182">
        <v>2.0210204124450684</v>
      </c>
    </row>
    <row r="4543" spans="1:5" ht="45">
      <c r="A4543" s="135" t="s">
        <v>8931</v>
      </c>
      <c r="B4543" s="145" t="s">
        <v>8932</v>
      </c>
      <c r="C4543" s="150" t="s">
        <v>6577</v>
      </c>
      <c r="D4543" s="178">
        <v>4.5862581580877304E-2</v>
      </c>
      <c r="E4543" s="189">
        <v>4.5862581580877304E-2</v>
      </c>
    </row>
    <row r="4544" spans="1:5" ht="45">
      <c r="A4544" s="135" t="s">
        <v>8933</v>
      </c>
      <c r="B4544" s="145" t="s">
        <v>8934</v>
      </c>
      <c r="C4544" s="150" t="s">
        <v>6580</v>
      </c>
      <c r="D4544" s="179">
        <v>2.1193076463532634E-5</v>
      </c>
      <c r="E4544" s="190">
        <v>2.1193076463532634E-5</v>
      </c>
    </row>
    <row r="4545" spans="1:5" ht="30">
      <c r="A4545" s="135" t="s">
        <v>8935</v>
      </c>
      <c r="B4545" s="145" t="s">
        <v>8936</v>
      </c>
      <c r="C4545" s="150" t="s">
        <v>50</v>
      </c>
      <c r="D4545" s="172">
        <v>35.875072479248047</v>
      </c>
      <c r="E4545" s="183">
        <v>35.875072479248047</v>
      </c>
    </row>
    <row r="4546" spans="1:5" ht="30">
      <c r="A4546" s="135" t="s">
        <v>8937</v>
      </c>
      <c r="B4546" s="145" t="s">
        <v>8938</v>
      </c>
      <c r="C4546" s="150" t="s">
        <v>42</v>
      </c>
      <c r="D4546" s="177">
        <v>356.24520874023437</v>
      </c>
      <c r="E4546" s="188">
        <v>356.24520874023437</v>
      </c>
    </row>
    <row r="4547" spans="1:5" ht="30">
      <c r="A4547" s="135" t="s">
        <v>8939</v>
      </c>
      <c r="B4547" s="145" t="s">
        <v>8940</v>
      </c>
      <c r="C4547" s="150" t="s">
        <v>20</v>
      </c>
      <c r="D4547" s="171">
        <v>1.4052621126174927</v>
      </c>
      <c r="E4547" s="182">
        <v>1.4052621126174927</v>
      </c>
    </row>
    <row r="4548" spans="1:5" ht="30">
      <c r="A4548" s="135" t="s">
        <v>8941</v>
      </c>
      <c r="B4548" s="145" t="s">
        <v>8942</v>
      </c>
      <c r="C4548" s="150" t="s">
        <v>373</v>
      </c>
      <c r="D4548" s="171">
        <v>6.6704010963439941</v>
      </c>
      <c r="E4548" s="182">
        <v>6.6704010963439941</v>
      </c>
    </row>
    <row r="4549" spans="1:5" ht="30">
      <c r="A4549" s="135" t="s">
        <v>8943</v>
      </c>
      <c r="B4549" s="145" t="s">
        <v>8944</v>
      </c>
      <c r="C4549" s="150" t="s">
        <v>368</v>
      </c>
      <c r="D4549" s="173">
        <v>3117.995849609375</v>
      </c>
      <c r="E4549" s="184">
        <v>3117.995849609375</v>
      </c>
    </row>
    <row r="4550" spans="1:5" ht="30">
      <c r="A4550" s="135" t="s">
        <v>8945</v>
      </c>
      <c r="B4550" s="145" t="s">
        <v>8946</v>
      </c>
      <c r="C4550" s="150" t="s">
        <v>368</v>
      </c>
      <c r="D4550" s="177">
        <v>570.5072021484375</v>
      </c>
      <c r="E4550" s="188">
        <v>570.5072021484375</v>
      </c>
    </row>
    <row r="4551" spans="1:5" ht="30">
      <c r="A4551" s="135" t="s">
        <v>8947</v>
      </c>
      <c r="B4551" s="145" t="s">
        <v>8948</v>
      </c>
      <c r="C4551" s="150"/>
      <c r="D4551" s="171">
        <v>1.1807029247283936</v>
      </c>
      <c r="E4551" s="182">
        <v>1.1807029247283936</v>
      </c>
    </row>
    <row r="4552" spans="1:5" ht="30">
      <c r="A4552" s="135" t="s">
        <v>8949</v>
      </c>
      <c r="B4552" s="145" t="s">
        <v>8950</v>
      </c>
      <c r="C4552" s="150" t="s">
        <v>4743</v>
      </c>
      <c r="D4552" s="172">
        <v>13.199491500854492</v>
      </c>
      <c r="E4552" s="183">
        <v>13.199491500854492</v>
      </c>
    </row>
    <row r="4553" spans="1:5" ht="30">
      <c r="A4553" s="135" t="s">
        <v>8951</v>
      </c>
      <c r="B4553" s="145" t="s">
        <v>8952</v>
      </c>
      <c r="C4553" s="150" t="s">
        <v>373</v>
      </c>
      <c r="D4553" s="171">
        <v>2.4144411087036133</v>
      </c>
      <c r="E4553" s="182">
        <v>2.4144411087036133</v>
      </c>
    </row>
    <row r="4554" spans="1:5" ht="45">
      <c r="A4554" s="135" t="s">
        <v>8953</v>
      </c>
      <c r="B4554" s="145" t="s">
        <v>8954</v>
      </c>
      <c r="C4554" s="150" t="s">
        <v>6577</v>
      </c>
      <c r="D4554" s="178">
        <v>5.3553368896245956E-2</v>
      </c>
      <c r="E4554" s="189">
        <v>5.3553368896245956E-2</v>
      </c>
    </row>
    <row r="4555" spans="1:5" ht="30">
      <c r="A4555" s="135" t="s">
        <v>8955</v>
      </c>
      <c r="B4555" s="145" t="s">
        <v>8956</v>
      </c>
      <c r="C4555" s="150" t="s">
        <v>6580</v>
      </c>
      <c r="D4555" s="179">
        <v>2.2482388885691762E-5</v>
      </c>
      <c r="E4555" s="190">
        <v>2.2482388885691762E-5</v>
      </c>
    </row>
    <row r="4556" spans="1:5" ht="30">
      <c r="A4556" s="135" t="s">
        <v>8957</v>
      </c>
      <c r="B4556" s="145" t="s">
        <v>8958</v>
      </c>
      <c r="C4556" s="150" t="s">
        <v>50</v>
      </c>
      <c r="D4556" s="178">
        <v>0.11999999731779099</v>
      </c>
      <c r="E4556" s="189">
        <v>0.11999999731779099</v>
      </c>
    </row>
    <row r="4557" spans="1:5" ht="30">
      <c r="A4557" s="135" t="s">
        <v>8959</v>
      </c>
      <c r="B4557" s="145" t="s">
        <v>8960</v>
      </c>
      <c r="C4557" s="150" t="s">
        <v>42</v>
      </c>
      <c r="D4557" s="172">
        <v>35.039493560791016</v>
      </c>
      <c r="E4557" s="183">
        <v>35.039493560791016</v>
      </c>
    </row>
    <row r="4558" spans="1:5" ht="30">
      <c r="A4558" s="135" t="s">
        <v>8961</v>
      </c>
      <c r="B4558" s="145" t="s">
        <v>8962</v>
      </c>
      <c r="C4558" s="150" t="s">
        <v>20</v>
      </c>
      <c r="D4558" s="171">
        <v>1.4052624702453613</v>
      </c>
      <c r="E4558" s="182">
        <v>1.4052624702453613</v>
      </c>
    </row>
    <row r="4559" spans="1:5" ht="30">
      <c r="A4559" s="135" t="s">
        <v>8963</v>
      </c>
      <c r="B4559" s="145" t="s">
        <v>8964</v>
      </c>
      <c r="C4559" s="150" t="s">
        <v>373</v>
      </c>
      <c r="D4559" s="178">
        <v>0.50570106506347656</v>
      </c>
      <c r="E4559" s="189">
        <v>0.50570106506347656</v>
      </c>
    </row>
    <row r="4560" spans="1:5" ht="30">
      <c r="A4560" s="135" t="s">
        <v>8965</v>
      </c>
      <c r="B4560" s="145" t="s">
        <v>8966</v>
      </c>
      <c r="C4560" s="150" t="s">
        <v>368</v>
      </c>
      <c r="D4560" s="177">
        <v>146.73641967773437</v>
      </c>
      <c r="E4560" s="188">
        <v>146.73641967773437</v>
      </c>
    </row>
    <row r="4561" spans="1:5" ht="30">
      <c r="A4561" s="135" t="s">
        <v>8967</v>
      </c>
      <c r="B4561" s="145" t="s">
        <v>8968</v>
      </c>
      <c r="C4561" s="150" t="s">
        <v>368</v>
      </c>
      <c r="D4561" s="176">
        <v>-2400.752197265625</v>
      </c>
      <c r="E4561" s="187">
        <v>-2400.752197265625</v>
      </c>
    </row>
    <row r="4562" spans="1:5" ht="30">
      <c r="A4562" s="135" t="s">
        <v>8969</v>
      </c>
      <c r="B4562" s="145" t="s">
        <v>8970</v>
      </c>
      <c r="C4562" s="150"/>
      <c r="D4562" s="178">
        <v>-2.5247534736990929E-2</v>
      </c>
      <c r="E4562" s="189">
        <v>-2.5247534736990929E-2</v>
      </c>
    </row>
    <row r="4563" spans="1:5" ht="30">
      <c r="A4563" s="135" t="s">
        <v>8971</v>
      </c>
      <c r="B4563" s="145" t="s">
        <v>8972</v>
      </c>
      <c r="C4563" s="150" t="s">
        <v>4743</v>
      </c>
      <c r="D4563" s="177">
        <v>994.02325439453125</v>
      </c>
      <c r="E4563" s="188">
        <v>994.02325439453125</v>
      </c>
    </row>
    <row r="4564" spans="1:5" ht="30">
      <c r="A4564" s="135" t="s">
        <v>8973</v>
      </c>
      <c r="B4564" s="145" t="s">
        <v>8974</v>
      </c>
      <c r="C4564" s="150" t="s">
        <v>373</v>
      </c>
      <c r="D4564" s="171">
        <v>4.178217887878418</v>
      </c>
      <c r="E4564" s="182">
        <v>4.178217887878418</v>
      </c>
    </row>
    <row r="4565" spans="1:5" ht="30">
      <c r="A4565" s="135" t="s">
        <v>8975</v>
      </c>
      <c r="B4565" s="145" t="s">
        <v>8976</v>
      </c>
      <c r="C4565" s="150" t="s">
        <v>6577</v>
      </c>
      <c r="D4565" s="178">
        <v>0.62257730960845947</v>
      </c>
      <c r="E4565" s="189">
        <v>0.62257730960845947</v>
      </c>
    </row>
    <row r="4566" spans="1:5" ht="30">
      <c r="A4566" s="135" t="s">
        <v>8977</v>
      </c>
      <c r="B4566" s="145" t="s">
        <v>8978</v>
      </c>
      <c r="C4566" s="150" t="s">
        <v>6580</v>
      </c>
      <c r="D4566" s="181">
        <v>7.1782787563279271E-4</v>
      </c>
      <c r="E4566" s="192">
        <v>7.1782787563279271E-4</v>
      </c>
    </row>
    <row r="4567" spans="1:5" ht="30">
      <c r="A4567" s="135" t="s">
        <v>8979</v>
      </c>
      <c r="B4567" s="145" t="s">
        <v>8980</v>
      </c>
      <c r="C4567" s="150" t="s">
        <v>50</v>
      </c>
      <c r="D4567" s="171">
        <v>1.0135135650634766</v>
      </c>
      <c r="E4567" s="182">
        <v>1.0135135650634766</v>
      </c>
    </row>
    <row r="4568" spans="1:5" ht="45">
      <c r="A4568" s="135" t="s">
        <v>8981</v>
      </c>
      <c r="B4568" s="145" t="s">
        <v>8982</v>
      </c>
      <c r="C4568" s="150" t="s">
        <v>42</v>
      </c>
      <c r="D4568" s="172">
        <v>30.021286010742188</v>
      </c>
      <c r="E4568" s="183">
        <v>30.021286010742188</v>
      </c>
    </row>
    <row r="4569" spans="1:5" ht="45">
      <c r="A4569" s="135" t="s">
        <v>8983</v>
      </c>
      <c r="B4569" s="145" t="s">
        <v>8984</v>
      </c>
      <c r="C4569" s="150" t="s">
        <v>20</v>
      </c>
      <c r="D4569" s="177">
        <v>100</v>
      </c>
      <c r="E4569" s="188">
        <v>100</v>
      </c>
    </row>
    <row r="4570" spans="1:5" ht="30">
      <c r="A4570" s="135" t="s">
        <v>8985</v>
      </c>
      <c r="B4570" s="145" t="s">
        <v>8986</v>
      </c>
      <c r="C4570" s="150" t="s">
        <v>373</v>
      </c>
      <c r="D4570" s="178">
        <v>0.43705686926841736</v>
      </c>
      <c r="E4570" s="189">
        <v>0.43705686926841736</v>
      </c>
    </row>
    <row r="4571" spans="1:5" ht="30">
      <c r="A4571" s="135" t="s">
        <v>8987</v>
      </c>
      <c r="B4571" s="145" t="s">
        <v>8988</v>
      </c>
      <c r="C4571" s="150" t="s">
        <v>368</v>
      </c>
      <c r="D4571" s="177">
        <v>125.83383941650391</v>
      </c>
      <c r="E4571" s="188">
        <v>125.83383941650391</v>
      </c>
    </row>
    <row r="4572" spans="1:5" ht="45">
      <c r="A4572" s="135" t="s">
        <v>8989</v>
      </c>
      <c r="B4572" s="145" t="s">
        <v>8990</v>
      </c>
      <c r="C4572" s="150" t="s">
        <v>368</v>
      </c>
      <c r="D4572" s="176">
        <v>-2421.65478515625</v>
      </c>
      <c r="E4572" s="187">
        <v>-2421.65478515625</v>
      </c>
    </row>
    <row r="4573" spans="1:5" ht="45">
      <c r="A4573" s="135" t="s">
        <v>8991</v>
      </c>
      <c r="B4573" s="145" t="s">
        <v>8992</v>
      </c>
      <c r="C4573" s="150"/>
      <c r="D4573" s="178">
        <v>-0.12992900609970093</v>
      </c>
      <c r="E4573" s="189">
        <v>-0.12992900609970093</v>
      </c>
    </row>
    <row r="4574" spans="1:5" ht="30">
      <c r="A4574" s="135" t="s">
        <v>8993</v>
      </c>
      <c r="B4574" s="145" t="s">
        <v>8994</v>
      </c>
      <c r="C4574" s="150" t="s">
        <v>4743</v>
      </c>
      <c r="D4574" s="177">
        <v>995.683349609375</v>
      </c>
      <c r="E4574" s="188">
        <v>995.683349609375</v>
      </c>
    </row>
    <row r="4575" spans="1:5" ht="45">
      <c r="A4575" s="135" t="s">
        <v>8995</v>
      </c>
      <c r="B4575" s="145" t="s">
        <v>8996</v>
      </c>
      <c r="C4575" s="150" t="s">
        <v>373</v>
      </c>
      <c r="D4575" s="171">
        <v>4.1781840324401855</v>
      </c>
      <c r="E4575" s="182">
        <v>4.1781840324401855</v>
      </c>
    </row>
    <row r="4576" spans="1:5" ht="45">
      <c r="A4576" s="135" t="s">
        <v>8997</v>
      </c>
      <c r="B4576" s="145" t="s">
        <v>8998</v>
      </c>
      <c r="C4576" s="150" t="s">
        <v>6577</v>
      </c>
      <c r="D4576" s="178">
        <v>0.61557126045227051</v>
      </c>
      <c r="E4576" s="189">
        <v>0.61557126045227051</v>
      </c>
    </row>
    <row r="4577" spans="1:5" ht="45">
      <c r="A4577" s="135" t="s">
        <v>8999</v>
      </c>
      <c r="B4577" s="145" t="s">
        <v>9000</v>
      </c>
      <c r="C4577" s="150" t="s">
        <v>6580</v>
      </c>
      <c r="D4577" s="181">
        <v>7.9600122990086675E-4</v>
      </c>
      <c r="E4577" s="192">
        <v>7.9600122990086675E-4</v>
      </c>
    </row>
    <row r="4578" spans="1:5" ht="30">
      <c r="A4578" s="135" t="s">
        <v>9001</v>
      </c>
      <c r="B4578" s="145" t="s">
        <v>9002</v>
      </c>
      <c r="C4578" s="150" t="s">
        <v>50</v>
      </c>
      <c r="D4578" s="178">
        <v>0.59983450174331665</v>
      </c>
      <c r="E4578" s="189">
        <v>0.5998346209526062</v>
      </c>
    </row>
    <row r="4579" spans="1:5" ht="45">
      <c r="A4579" s="135" t="s">
        <v>9003</v>
      </c>
      <c r="B4579" s="145" t="s">
        <v>9004</v>
      </c>
      <c r="C4579" s="150" t="s">
        <v>42</v>
      </c>
      <c r="D4579" s="172">
        <v>40.015960693359375</v>
      </c>
      <c r="E4579" s="183">
        <v>40.015960693359375</v>
      </c>
    </row>
    <row r="4580" spans="1:5" ht="30">
      <c r="A4580" s="135" t="s">
        <v>9005</v>
      </c>
      <c r="B4580" s="145" t="s">
        <v>9006</v>
      </c>
      <c r="C4580" s="150" t="s">
        <v>20</v>
      </c>
      <c r="D4580" s="177">
        <v>100</v>
      </c>
      <c r="E4580" s="188">
        <v>100</v>
      </c>
    </row>
    <row r="4581" spans="1:5" ht="30">
      <c r="A4581" s="135" t="s">
        <v>9007</v>
      </c>
      <c r="B4581" s="145" t="s">
        <v>9008</v>
      </c>
      <c r="C4581" s="150" t="s">
        <v>373</v>
      </c>
      <c r="D4581" s="178">
        <v>0.57262229919433594</v>
      </c>
      <c r="E4581" s="189">
        <v>0.57262229919433594</v>
      </c>
    </row>
    <row r="4582" spans="1:5" ht="30">
      <c r="A4582" s="135" t="s">
        <v>9009</v>
      </c>
      <c r="B4582" s="145" t="s">
        <v>9010</v>
      </c>
      <c r="C4582" s="150" t="s">
        <v>368</v>
      </c>
      <c r="D4582" s="177">
        <v>167.587890625</v>
      </c>
      <c r="E4582" s="188">
        <v>167.587890625</v>
      </c>
    </row>
    <row r="4583" spans="1:5" ht="45">
      <c r="A4583" s="135" t="s">
        <v>9011</v>
      </c>
      <c r="B4583" s="145" t="s">
        <v>9012</v>
      </c>
      <c r="C4583" s="150" t="s">
        <v>368</v>
      </c>
      <c r="D4583" s="176">
        <v>-2379.900634765625</v>
      </c>
      <c r="E4583" s="187">
        <v>-2379.900634765625</v>
      </c>
    </row>
    <row r="4584" spans="1:5" ht="45">
      <c r="A4584" s="135" t="s">
        <v>9013</v>
      </c>
      <c r="B4584" s="145" t="s">
        <v>9014</v>
      </c>
      <c r="C4584" s="150"/>
      <c r="D4584" s="178">
        <v>-8.3827279508113861E-2</v>
      </c>
      <c r="E4584" s="189">
        <v>-8.3827294409275055E-2</v>
      </c>
    </row>
    <row r="4585" spans="1:5" ht="30">
      <c r="A4585" s="135" t="s">
        <v>9015</v>
      </c>
      <c r="B4585" s="145" t="s">
        <v>9016</v>
      </c>
      <c r="C4585" s="150" t="s">
        <v>4743</v>
      </c>
      <c r="D4585" s="177">
        <v>992.2376708984375</v>
      </c>
      <c r="E4585" s="188">
        <v>992.2376708984375</v>
      </c>
    </row>
    <row r="4586" spans="1:5" ht="45">
      <c r="A4586" s="135" t="s">
        <v>9017</v>
      </c>
      <c r="B4586" s="145" t="s">
        <v>9018</v>
      </c>
      <c r="C4586" s="150" t="s">
        <v>373</v>
      </c>
      <c r="D4586" s="171">
        <v>4.1785335540771484</v>
      </c>
      <c r="E4586" s="182">
        <v>4.1785335540771484</v>
      </c>
    </row>
    <row r="4587" spans="1:5" ht="45">
      <c r="A4587" s="135" t="s">
        <v>9019</v>
      </c>
      <c r="B4587" s="145" t="s">
        <v>9020</v>
      </c>
      <c r="C4587" s="150" t="s">
        <v>6577</v>
      </c>
      <c r="D4587" s="178">
        <v>0.62915343046188354</v>
      </c>
      <c r="E4587" s="189">
        <v>0.62915343046188354</v>
      </c>
    </row>
    <row r="4588" spans="1:5" ht="45">
      <c r="A4588" s="135" t="s">
        <v>9021</v>
      </c>
      <c r="B4588" s="145" t="s">
        <v>9022</v>
      </c>
      <c r="C4588" s="150" t="s">
        <v>6580</v>
      </c>
      <c r="D4588" s="181">
        <v>6.5198185620829463E-4</v>
      </c>
      <c r="E4588" s="192">
        <v>6.5198185620829463E-4</v>
      </c>
    </row>
    <row r="4589" spans="1:5" ht="30">
      <c r="A4589" s="135" t="s">
        <v>9023</v>
      </c>
      <c r="B4589" s="145" t="s">
        <v>9024</v>
      </c>
      <c r="C4589" s="150" t="s">
        <v>50</v>
      </c>
      <c r="D4589" s="171">
        <v>7.070000171661377</v>
      </c>
      <c r="E4589" s="182">
        <v>7.070000171661377</v>
      </c>
    </row>
    <row r="4590" spans="1:5" ht="30">
      <c r="A4590" s="135" t="s">
        <v>9025</v>
      </c>
      <c r="B4590" s="145" t="s">
        <v>9026</v>
      </c>
      <c r="C4590" s="150" t="s">
        <v>42</v>
      </c>
      <c r="D4590" s="177">
        <v>351.43490600585937</v>
      </c>
      <c r="E4590" s="188">
        <v>351.43490600585937</v>
      </c>
    </row>
    <row r="4591" spans="1:5" ht="30">
      <c r="A4591" s="135" t="s">
        <v>9027</v>
      </c>
      <c r="B4591" s="145" t="s">
        <v>9028</v>
      </c>
      <c r="C4591" s="150" t="s">
        <v>20</v>
      </c>
      <c r="D4591" s="179">
        <v>2.9418970370898023E-7</v>
      </c>
      <c r="E4591" s="190">
        <v>2.9418970370898023E-7</v>
      </c>
    </row>
    <row r="4592" spans="1:5" ht="30">
      <c r="A4592" s="135" t="s">
        <v>9029</v>
      </c>
      <c r="B4592" s="145" t="s">
        <v>9030</v>
      </c>
      <c r="C4592" s="150" t="s">
        <v>373</v>
      </c>
      <c r="D4592" s="171">
        <v>7.4746065139770508</v>
      </c>
      <c r="E4592" s="182">
        <v>7.4746065139770508</v>
      </c>
    </row>
    <row r="4593" spans="1:5" ht="30">
      <c r="A4593" s="135" t="s">
        <v>9031</v>
      </c>
      <c r="B4593" s="145" t="s">
        <v>9032</v>
      </c>
      <c r="C4593" s="150" t="s">
        <v>368</v>
      </c>
      <c r="D4593" s="173">
        <v>3166.999267578125</v>
      </c>
      <c r="E4593" s="184">
        <v>3166.999267578125</v>
      </c>
    </row>
    <row r="4594" spans="1:5" ht="30">
      <c r="A4594" s="135" t="s">
        <v>9033</v>
      </c>
      <c r="B4594" s="145" t="s">
        <v>9034</v>
      </c>
      <c r="C4594" s="150" t="s">
        <v>368</v>
      </c>
      <c r="D4594" s="177">
        <v>619.5107421875</v>
      </c>
      <c r="E4594" s="188">
        <v>619.5107421875</v>
      </c>
    </row>
    <row r="4595" spans="1:5" ht="30">
      <c r="A4595" s="135" t="s">
        <v>9035</v>
      </c>
      <c r="B4595" s="145" t="s">
        <v>9036</v>
      </c>
      <c r="C4595" s="150"/>
      <c r="D4595" s="171">
        <v>1.1956285238265991</v>
      </c>
      <c r="E4595" s="182">
        <v>1.1956285238265991</v>
      </c>
    </row>
    <row r="4596" spans="1:5" ht="30">
      <c r="A4596" s="135" t="s">
        <v>9037</v>
      </c>
      <c r="B4596" s="145" t="s">
        <v>9038</v>
      </c>
      <c r="C4596" s="150" t="s">
        <v>4743</v>
      </c>
      <c r="D4596" s="171">
        <v>2.4834632873535156</v>
      </c>
      <c r="E4596" s="182">
        <v>2.4834632873535156</v>
      </c>
    </row>
    <row r="4597" spans="1:5" ht="30">
      <c r="A4597" s="135" t="s">
        <v>9039</v>
      </c>
      <c r="B4597" s="145" t="s">
        <v>9040</v>
      </c>
      <c r="C4597" s="150" t="s">
        <v>373</v>
      </c>
      <c r="D4597" s="171">
        <v>2.0900073051452637</v>
      </c>
      <c r="E4597" s="182">
        <v>2.0900073051452637</v>
      </c>
    </row>
    <row r="4598" spans="1:5" ht="30">
      <c r="A4598" s="135" t="s">
        <v>9041</v>
      </c>
      <c r="B4598" s="145" t="s">
        <v>9042</v>
      </c>
      <c r="C4598" s="150" t="s">
        <v>6577</v>
      </c>
      <c r="D4598" s="178">
        <v>4.9718651920557022E-2</v>
      </c>
      <c r="E4598" s="189">
        <v>4.9718651920557022E-2</v>
      </c>
    </row>
    <row r="4599" spans="1:5" ht="30">
      <c r="A4599" s="135" t="s">
        <v>9043</v>
      </c>
      <c r="B4599" s="145" t="s">
        <v>9044</v>
      </c>
      <c r="C4599" s="150" t="s">
        <v>6580</v>
      </c>
      <c r="D4599" s="179">
        <v>2.2402959075407125E-5</v>
      </c>
      <c r="E4599" s="190">
        <v>2.2402959075407125E-5</v>
      </c>
    </row>
    <row r="4600" spans="1:5" ht="30">
      <c r="A4600" s="135" t="s">
        <v>9045</v>
      </c>
      <c r="B4600" s="145" t="s">
        <v>9046</v>
      </c>
      <c r="C4600" s="150" t="s">
        <v>50</v>
      </c>
      <c r="D4600" s="172">
        <v>35.875072479248047</v>
      </c>
      <c r="E4600" s="183">
        <v>35.875072479248047</v>
      </c>
    </row>
    <row r="4601" spans="1:5" ht="45">
      <c r="A4601" s="135" t="s">
        <v>9047</v>
      </c>
      <c r="B4601" s="145" t="s">
        <v>9048</v>
      </c>
      <c r="C4601" s="150" t="s">
        <v>42</v>
      </c>
      <c r="D4601" s="177">
        <v>356.24520874023437</v>
      </c>
      <c r="E4601" s="188">
        <v>356.24520874023437</v>
      </c>
    </row>
    <row r="4602" spans="1:5" ht="30">
      <c r="A4602" s="135" t="s">
        <v>9049</v>
      </c>
      <c r="B4602" s="145" t="s">
        <v>9050</v>
      </c>
      <c r="C4602" s="150" t="s">
        <v>20</v>
      </c>
      <c r="D4602" s="177">
        <v>806.78863525390625</v>
      </c>
      <c r="E4602" s="188">
        <v>806.78863525390625</v>
      </c>
    </row>
    <row r="4603" spans="1:5" ht="30">
      <c r="A4603" s="135" t="s">
        <v>9051</v>
      </c>
      <c r="B4603" s="145" t="s">
        <v>9052</v>
      </c>
      <c r="C4603" s="150" t="s">
        <v>373</v>
      </c>
      <c r="D4603" s="171">
        <v>6.6704010963439941</v>
      </c>
      <c r="E4603" s="182">
        <v>6.6704010963439941</v>
      </c>
    </row>
    <row r="4604" spans="1:5" ht="30">
      <c r="A4604" s="135" t="s">
        <v>9053</v>
      </c>
      <c r="B4604" s="145" t="s">
        <v>9054</v>
      </c>
      <c r="C4604" s="150" t="s">
        <v>368</v>
      </c>
      <c r="D4604" s="173">
        <v>3117.995849609375</v>
      </c>
      <c r="E4604" s="184">
        <v>3117.995849609375</v>
      </c>
    </row>
    <row r="4605" spans="1:5" ht="45">
      <c r="A4605" s="135" t="s">
        <v>9055</v>
      </c>
      <c r="B4605" s="145" t="s">
        <v>9056</v>
      </c>
      <c r="C4605" s="150" t="s">
        <v>368</v>
      </c>
      <c r="D4605" s="177">
        <v>570.5072021484375</v>
      </c>
      <c r="E4605" s="188">
        <v>570.5072021484375</v>
      </c>
    </row>
    <row r="4606" spans="1:5" ht="45">
      <c r="A4606" s="135" t="s">
        <v>9057</v>
      </c>
      <c r="B4606" s="145" t="s">
        <v>9058</v>
      </c>
      <c r="C4606" s="150"/>
      <c r="D4606" s="171">
        <v>1.1807029247283936</v>
      </c>
      <c r="E4606" s="182">
        <v>1.1807029247283936</v>
      </c>
    </row>
    <row r="4607" spans="1:5" ht="30">
      <c r="A4607" s="135" t="s">
        <v>9059</v>
      </c>
      <c r="B4607" s="145" t="s">
        <v>9060</v>
      </c>
      <c r="C4607" s="150" t="s">
        <v>4743</v>
      </c>
      <c r="D4607" s="172">
        <v>13.199491500854492</v>
      </c>
      <c r="E4607" s="183">
        <v>13.199491500854492</v>
      </c>
    </row>
    <row r="4608" spans="1:5" ht="45">
      <c r="A4608" s="135" t="s">
        <v>9061</v>
      </c>
      <c r="B4608" s="145" t="s">
        <v>9062</v>
      </c>
      <c r="C4608" s="150" t="s">
        <v>373</v>
      </c>
      <c r="D4608" s="171">
        <v>2.4144411087036133</v>
      </c>
      <c r="E4608" s="182">
        <v>2.4144411087036133</v>
      </c>
    </row>
    <row r="4609" spans="1:5" ht="45">
      <c r="A4609" s="135" t="s">
        <v>9063</v>
      </c>
      <c r="B4609" s="145" t="s">
        <v>9064</v>
      </c>
      <c r="C4609" s="150" t="s">
        <v>6577</v>
      </c>
      <c r="D4609" s="178">
        <v>5.3553368896245956E-2</v>
      </c>
      <c r="E4609" s="189">
        <v>5.3553368896245956E-2</v>
      </c>
    </row>
    <row r="4610" spans="1:5" ht="45">
      <c r="A4610" s="135" t="s">
        <v>9065</v>
      </c>
      <c r="B4610" s="145" t="s">
        <v>9066</v>
      </c>
      <c r="C4610" s="150" t="s">
        <v>6580</v>
      </c>
      <c r="D4610" s="179">
        <v>2.2482388885691762E-5</v>
      </c>
      <c r="E4610" s="190">
        <v>2.2482388885691762E-5</v>
      </c>
    </row>
    <row r="4611" spans="1:5" ht="30">
      <c r="A4611" s="135" t="s">
        <v>9067</v>
      </c>
      <c r="B4611" s="145" t="s">
        <v>9068</v>
      </c>
      <c r="C4611" s="150" t="s">
        <v>50</v>
      </c>
      <c r="D4611" s="171">
        <v>1</v>
      </c>
      <c r="E4611" s="182">
        <v>1</v>
      </c>
    </row>
    <row r="4612" spans="1:5" ht="30">
      <c r="A4612" s="135" t="s">
        <v>9069</v>
      </c>
      <c r="B4612" s="145" t="s">
        <v>9070</v>
      </c>
      <c r="C4612" s="150" t="s">
        <v>42</v>
      </c>
      <c r="D4612" s="177">
        <v>345.67495727539062</v>
      </c>
      <c r="E4612" s="188">
        <v>345.67495727539062</v>
      </c>
    </row>
    <row r="4613" spans="1:5" ht="30">
      <c r="A4613" s="135" t="s">
        <v>9071</v>
      </c>
      <c r="B4613" s="145" t="s">
        <v>9072</v>
      </c>
      <c r="C4613" s="150" t="s">
        <v>20</v>
      </c>
      <c r="D4613" s="179">
        <v>2.9418970370898023E-7</v>
      </c>
      <c r="E4613" s="190">
        <v>2.9418970370898023E-7</v>
      </c>
    </row>
    <row r="4614" spans="1:5" ht="30">
      <c r="A4614" s="135" t="s">
        <v>9073</v>
      </c>
      <c r="B4614" s="145" t="s">
        <v>9074</v>
      </c>
      <c r="C4614" s="150" t="s">
        <v>373</v>
      </c>
      <c r="D4614" s="171">
        <v>8.3723268508911133</v>
      </c>
      <c r="E4614" s="182">
        <v>8.3723268508911133</v>
      </c>
    </row>
    <row r="4615" spans="1:5" ht="30">
      <c r="A4615" s="135" t="s">
        <v>9075</v>
      </c>
      <c r="B4615" s="145" t="s">
        <v>9076</v>
      </c>
      <c r="C4615" s="150" t="s">
        <v>368</v>
      </c>
      <c r="D4615" s="173">
        <v>3166.999267578125</v>
      </c>
      <c r="E4615" s="184">
        <v>3166.999267578125</v>
      </c>
    </row>
    <row r="4616" spans="1:5" ht="30">
      <c r="A4616" s="135" t="s">
        <v>9077</v>
      </c>
      <c r="B4616" s="145" t="s">
        <v>9078</v>
      </c>
      <c r="C4616" s="150" t="s">
        <v>368</v>
      </c>
      <c r="D4616" s="177">
        <v>619.5107421875</v>
      </c>
      <c r="E4616" s="188">
        <v>619.5107421875</v>
      </c>
    </row>
    <row r="4617" spans="1:5" ht="30">
      <c r="A4617" s="135" t="s">
        <v>9079</v>
      </c>
      <c r="B4617" s="145" t="s">
        <v>9080</v>
      </c>
      <c r="C4617" s="150"/>
      <c r="D4617" s="171">
        <v>1.2179609537124634</v>
      </c>
      <c r="E4617" s="182">
        <v>1.2179609537124634</v>
      </c>
    </row>
    <row r="4618" spans="1:5" ht="30">
      <c r="A4618" s="135" t="s">
        <v>9081</v>
      </c>
      <c r="B4618" s="145" t="s">
        <v>9082</v>
      </c>
      <c r="C4618" s="150" t="s">
        <v>4743</v>
      </c>
      <c r="D4618" s="178">
        <v>0.35077834129333496</v>
      </c>
      <c r="E4618" s="189">
        <v>0.35077834129333496</v>
      </c>
    </row>
    <row r="4619" spans="1:5" ht="30">
      <c r="A4619" s="135" t="s">
        <v>9083</v>
      </c>
      <c r="B4619" s="145" t="s">
        <v>9084</v>
      </c>
      <c r="C4619" s="150" t="s">
        <v>373</v>
      </c>
      <c r="D4619" s="171">
        <v>2.0342504978179932</v>
      </c>
      <c r="E4619" s="182">
        <v>2.0342504978179932</v>
      </c>
    </row>
    <row r="4620" spans="1:5" ht="45">
      <c r="A4620" s="135" t="s">
        <v>9085</v>
      </c>
      <c r="B4620" s="145" t="s">
        <v>9086</v>
      </c>
      <c r="C4620" s="150" t="s">
        <v>6577</v>
      </c>
      <c r="D4620" s="178">
        <v>4.8534013330936432E-2</v>
      </c>
      <c r="E4620" s="189">
        <v>4.8534013330936432E-2</v>
      </c>
    </row>
    <row r="4621" spans="1:5" ht="30">
      <c r="A4621" s="135" t="s">
        <v>9087</v>
      </c>
      <c r="B4621" s="145" t="s">
        <v>9088</v>
      </c>
      <c r="C4621" s="150" t="s">
        <v>6580</v>
      </c>
      <c r="D4621" s="179">
        <v>2.2197942598722875E-5</v>
      </c>
      <c r="E4621" s="190">
        <v>2.2197942598722875E-5</v>
      </c>
    </row>
    <row r="4622" spans="1:5" ht="60">
      <c r="A4622" s="135" t="s">
        <v>9089</v>
      </c>
      <c r="B4622" s="145" t="s">
        <v>9090</v>
      </c>
      <c r="C4622" s="150" t="s">
        <v>50</v>
      </c>
      <c r="D4622" s="177">
        <v>163.21598815917969</v>
      </c>
      <c r="E4622" s="188">
        <v>163.21598815917969</v>
      </c>
    </row>
    <row r="4623" spans="1:5" ht="60">
      <c r="A4623" s="135" t="s">
        <v>9091</v>
      </c>
      <c r="B4623" s="145" t="s">
        <v>9092</v>
      </c>
      <c r="C4623" s="150" t="s">
        <v>42</v>
      </c>
      <c r="D4623" s="177">
        <v>446.479248046875</v>
      </c>
      <c r="E4623" s="188">
        <v>446.479248046875</v>
      </c>
    </row>
    <row r="4624" spans="1:5" ht="60">
      <c r="A4624" s="135" t="s">
        <v>9093</v>
      </c>
      <c r="B4624" s="145" t="s">
        <v>9094</v>
      </c>
      <c r="C4624" s="150" t="s">
        <v>20</v>
      </c>
      <c r="D4624" s="177">
        <v>909.35516357421875</v>
      </c>
      <c r="E4624" s="188">
        <v>909.35516357421875</v>
      </c>
    </row>
    <row r="4625" spans="1:5" ht="60">
      <c r="A4625" s="135" t="s">
        <v>9095</v>
      </c>
      <c r="B4625" s="145" t="s">
        <v>9096</v>
      </c>
      <c r="C4625" s="150" t="s">
        <v>373</v>
      </c>
      <c r="D4625" s="171">
        <v>6.0608782768249512</v>
      </c>
      <c r="E4625" s="182">
        <v>6.0608782768249512</v>
      </c>
    </row>
    <row r="4626" spans="1:5" ht="60">
      <c r="A4626" s="135" t="s">
        <v>9097</v>
      </c>
      <c r="B4626" s="145" t="s">
        <v>9098</v>
      </c>
      <c r="C4626" s="150" t="s">
        <v>368</v>
      </c>
      <c r="D4626" s="173">
        <v>3121.445068359375</v>
      </c>
      <c r="E4626" s="184">
        <v>3121.445068359375</v>
      </c>
    </row>
    <row r="4627" spans="1:5" ht="60">
      <c r="A4627" s="135" t="s">
        <v>9099</v>
      </c>
      <c r="B4627" s="145" t="s">
        <v>9100</v>
      </c>
      <c r="C4627" s="150" t="s">
        <v>368</v>
      </c>
      <c r="D4627" s="177">
        <v>573.95654296875</v>
      </c>
      <c r="E4627" s="188">
        <v>573.95654296875</v>
      </c>
    </row>
    <row r="4628" spans="1:5" ht="60">
      <c r="A4628" s="135" t="s">
        <v>9101</v>
      </c>
      <c r="B4628" s="145" t="s">
        <v>9102</v>
      </c>
      <c r="C4628" s="150"/>
      <c r="D4628" s="171">
        <v>1.6068524122238159</v>
      </c>
      <c r="E4628" s="182">
        <v>1.6068524122238159</v>
      </c>
    </row>
    <row r="4629" spans="1:5" ht="60">
      <c r="A4629" s="135" t="s">
        <v>9103</v>
      </c>
      <c r="B4629" s="145" t="s">
        <v>9104</v>
      </c>
      <c r="C4629" s="150" t="s">
        <v>4743</v>
      </c>
      <c r="D4629" s="172">
        <v>60.780605316162109</v>
      </c>
      <c r="E4629" s="183">
        <v>60.780605316162109</v>
      </c>
    </row>
    <row r="4630" spans="1:5" ht="60">
      <c r="A4630" s="135" t="s">
        <v>9105</v>
      </c>
      <c r="B4630" s="145" t="s">
        <v>9106</v>
      </c>
      <c r="C4630" s="150" t="s">
        <v>373</v>
      </c>
      <c r="D4630" s="171">
        <v>3.439671516418457</v>
      </c>
      <c r="E4630" s="182">
        <v>3.439671516418457</v>
      </c>
    </row>
    <row r="4631" spans="1:5" ht="60">
      <c r="A4631" s="135" t="s">
        <v>9107</v>
      </c>
      <c r="B4631" s="145" t="s">
        <v>9108</v>
      </c>
      <c r="C4631" s="150" t="s">
        <v>6577</v>
      </c>
      <c r="D4631" s="178">
        <v>8.1141680479049683E-2</v>
      </c>
      <c r="E4631" s="189">
        <v>8.1141680479049683E-2</v>
      </c>
    </row>
    <row r="4632" spans="1:5" ht="60">
      <c r="A4632" s="135" t="s">
        <v>9109</v>
      </c>
      <c r="B4632" s="145" t="s">
        <v>9110</v>
      </c>
      <c r="C4632" s="150" t="s">
        <v>6580</v>
      </c>
      <c r="D4632" s="179">
        <v>2.7102434614789672E-5</v>
      </c>
      <c r="E4632" s="190">
        <v>2.7102434614789672E-5</v>
      </c>
    </row>
    <row r="4633" spans="1:5" ht="75">
      <c r="A4633" s="135" t="s">
        <v>9111</v>
      </c>
      <c r="B4633" s="145" t="s">
        <v>9112</v>
      </c>
      <c r="C4633" s="150" t="s">
        <v>50</v>
      </c>
      <c r="D4633" s="172">
        <v>35.168197631835938</v>
      </c>
      <c r="E4633" s="183">
        <v>35.168197631835938</v>
      </c>
    </row>
    <row r="4634" spans="1:5" ht="75">
      <c r="A4634" s="135" t="s">
        <v>9113</v>
      </c>
      <c r="B4634" s="145" t="s">
        <v>9114</v>
      </c>
      <c r="C4634" s="150" t="s">
        <v>42</v>
      </c>
      <c r="D4634" s="177">
        <v>486.00100708007812</v>
      </c>
      <c r="E4634" s="188">
        <v>486.00100708007812</v>
      </c>
    </row>
    <row r="4635" spans="1:5" ht="75">
      <c r="A4635" s="135" t="s">
        <v>9115</v>
      </c>
      <c r="B4635" s="145" t="s">
        <v>9116</v>
      </c>
      <c r="C4635" s="150" t="s">
        <v>20</v>
      </c>
      <c r="D4635" s="177">
        <v>897.3087158203125</v>
      </c>
      <c r="E4635" s="188">
        <v>897.3087158203125</v>
      </c>
    </row>
    <row r="4636" spans="1:5" ht="75">
      <c r="A4636" s="135" t="s">
        <v>9117</v>
      </c>
      <c r="B4636" s="145" t="s">
        <v>9118</v>
      </c>
      <c r="C4636" s="150" t="s">
        <v>373</v>
      </c>
      <c r="D4636" s="171">
        <v>7.1151480674743652</v>
      </c>
      <c r="E4636" s="182">
        <v>7.1151480674743652</v>
      </c>
    </row>
    <row r="4637" spans="1:5" ht="75">
      <c r="A4637" s="135" t="s">
        <v>9119</v>
      </c>
      <c r="B4637" s="145" t="s">
        <v>9120</v>
      </c>
      <c r="C4637" s="150" t="s">
        <v>368</v>
      </c>
      <c r="D4637" s="173">
        <v>3419.500732421875</v>
      </c>
      <c r="E4637" s="184">
        <v>3419.500732421875</v>
      </c>
    </row>
    <row r="4638" spans="1:5" ht="75">
      <c r="A4638" s="135" t="s">
        <v>9121</v>
      </c>
      <c r="B4638" s="145" t="s">
        <v>9122</v>
      </c>
      <c r="C4638" s="150" t="s">
        <v>368</v>
      </c>
      <c r="D4638" s="177">
        <v>872.01214599609375</v>
      </c>
      <c r="E4638" s="188">
        <v>872.01214599609375</v>
      </c>
    </row>
    <row r="4639" spans="1:5" ht="75">
      <c r="A4639" s="135" t="s">
        <v>9123</v>
      </c>
      <c r="B4639" s="145" t="s">
        <v>9124</v>
      </c>
      <c r="C4639" s="150"/>
      <c r="D4639" s="171">
        <v>1.352134108543396</v>
      </c>
      <c r="E4639" s="182">
        <v>1.352134108543396</v>
      </c>
    </row>
    <row r="4640" spans="1:5" ht="75">
      <c r="A4640" s="135" t="s">
        <v>9125</v>
      </c>
      <c r="B4640" s="145" t="s">
        <v>9126</v>
      </c>
      <c r="C4640" s="150" t="s">
        <v>4743</v>
      </c>
      <c r="D4640" s="172">
        <v>10.340625762939453</v>
      </c>
      <c r="E4640" s="183">
        <v>10.340625762939453</v>
      </c>
    </row>
    <row r="4641" spans="1:5" ht="75">
      <c r="A4641" s="135" t="s">
        <v>9127</v>
      </c>
      <c r="B4641" s="145" t="s">
        <v>9128</v>
      </c>
      <c r="C4641" s="150" t="s">
        <v>373</v>
      </c>
      <c r="D4641" s="171">
        <v>2.2513535022735596</v>
      </c>
      <c r="E4641" s="182">
        <v>2.2513535022735596</v>
      </c>
    </row>
    <row r="4642" spans="1:5" ht="75">
      <c r="A4642" s="135" t="s">
        <v>9129</v>
      </c>
      <c r="B4642" s="145" t="s">
        <v>9130</v>
      </c>
      <c r="C4642" s="150" t="s">
        <v>6577</v>
      </c>
      <c r="D4642" s="178">
        <v>6.7736260592937469E-2</v>
      </c>
      <c r="E4642" s="189">
        <v>6.7736260592937469E-2</v>
      </c>
    </row>
    <row r="4643" spans="1:5" ht="75">
      <c r="A4643" s="135" t="s">
        <v>9131</v>
      </c>
      <c r="B4643" s="145" t="s">
        <v>9132</v>
      </c>
      <c r="C4643" s="150" t="s">
        <v>6580</v>
      </c>
      <c r="D4643" s="179">
        <v>2.8054400900145993E-5</v>
      </c>
      <c r="E4643" s="190">
        <v>2.8054400900145993E-5</v>
      </c>
    </row>
    <row r="4644" spans="1:5" ht="45">
      <c r="A4644" s="135" t="s">
        <v>9133</v>
      </c>
      <c r="B4644" s="145" t="s">
        <v>9134</v>
      </c>
      <c r="C4644" s="150" t="s">
        <v>50</v>
      </c>
      <c r="D4644" s="172">
        <v>57.759998321533203</v>
      </c>
      <c r="E4644" s="183">
        <v>57.759998321533203</v>
      </c>
    </row>
    <row r="4645" spans="1:5" ht="60">
      <c r="A4645" s="135" t="s">
        <v>9135</v>
      </c>
      <c r="B4645" s="145" t="s">
        <v>9136</v>
      </c>
      <c r="C4645" s="150" t="s">
        <v>42</v>
      </c>
      <c r="D4645" s="177">
        <v>249.91691589355469</v>
      </c>
      <c r="E4645" s="188">
        <v>249.91691589355469</v>
      </c>
    </row>
    <row r="4646" spans="1:5" ht="45">
      <c r="A4646" s="135" t="s">
        <v>9137</v>
      </c>
      <c r="B4646" s="145" t="s">
        <v>9138</v>
      </c>
      <c r="C4646" s="150" t="s">
        <v>20</v>
      </c>
      <c r="D4646" s="172">
        <v>29.609886169433594</v>
      </c>
      <c r="E4646" s="183">
        <v>29.609886169433594</v>
      </c>
    </row>
    <row r="4647" spans="1:5" ht="45">
      <c r="A4647" s="135" t="s">
        <v>9139</v>
      </c>
      <c r="B4647" s="145" t="s">
        <v>9140</v>
      </c>
      <c r="C4647" s="150" t="s">
        <v>373</v>
      </c>
      <c r="D4647" s="171">
        <v>2.7882504463195801</v>
      </c>
      <c r="E4647" s="182">
        <v>2.7882504463195801</v>
      </c>
    </row>
    <row r="4648" spans="1:5" ht="45">
      <c r="A4648" s="135" t="s">
        <v>9141</v>
      </c>
      <c r="B4648" s="145" t="s">
        <v>9142</v>
      </c>
      <c r="C4648" s="150" t="s">
        <v>368</v>
      </c>
      <c r="D4648" s="176">
        <v>1085.3553466796875</v>
      </c>
      <c r="E4648" s="187">
        <v>1085.3553466796875</v>
      </c>
    </row>
    <row r="4649" spans="1:5" ht="45">
      <c r="A4649" s="135" t="s">
        <v>9143</v>
      </c>
      <c r="B4649" s="145" t="s">
        <v>9144</v>
      </c>
      <c r="C4649" s="150" t="s">
        <v>368</v>
      </c>
      <c r="D4649" s="176">
        <v>-1462.1331787109375</v>
      </c>
      <c r="E4649" s="187">
        <v>-1462.1331787109375</v>
      </c>
    </row>
    <row r="4650" spans="1:5" ht="60">
      <c r="A4650" s="135" t="s">
        <v>9145</v>
      </c>
      <c r="B4650" s="145" t="s">
        <v>9146</v>
      </c>
      <c r="C4650" s="150"/>
      <c r="D4650" s="178">
        <v>-7.2924122214317322E-2</v>
      </c>
      <c r="E4650" s="189">
        <v>-7.2924122214317322E-2</v>
      </c>
    </row>
    <row r="4651" spans="1:5" ht="45">
      <c r="A4651" s="135" t="s">
        <v>9147</v>
      </c>
      <c r="B4651" s="145" t="s">
        <v>9148</v>
      </c>
      <c r="C4651" s="150" t="s">
        <v>4743</v>
      </c>
      <c r="D4651" s="177">
        <v>801.1331787109375</v>
      </c>
      <c r="E4651" s="188">
        <v>801.1331787109375</v>
      </c>
    </row>
    <row r="4652" spans="1:5" ht="60">
      <c r="A4652" s="135" t="s">
        <v>9149</v>
      </c>
      <c r="B4652" s="145" t="s">
        <v>9150</v>
      </c>
      <c r="C4652" s="150" t="s">
        <v>373</v>
      </c>
      <c r="D4652" s="171">
        <v>4.8411078453063965</v>
      </c>
      <c r="E4652" s="182">
        <v>4.8411078453063965</v>
      </c>
    </row>
    <row r="4653" spans="1:5" ht="60">
      <c r="A4653" s="135" t="s">
        <v>9151</v>
      </c>
      <c r="B4653" s="145" t="s">
        <v>9152</v>
      </c>
      <c r="C4653" s="150" t="s">
        <v>6577</v>
      </c>
      <c r="D4653" s="178">
        <v>0.62070119380950928</v>
      </c>
      <c r="E4653" s="189">
        <v>0.62070119380950928</v>
      </c>
    </row>
    <row r="4654" spans="1:5" ht="60">
      <c r="A4654" s="135" t="s">
        <v>9153</v>
      </c>
      <c r="B4654" s="145" t="s">
        <v>9154</v>
      </c>
      <c r="C4654" s="150" t="s">
        <v>6580</v>
      </c>
      <c r="D4654" s="181">
        <v>1.0635365470079705E-4</v>
      </c>
      <c r="E4654" s="192">
        <v>1.0635365470079705E-4</v>
      </c>
    </row>
    <row r="4655" spans="1:5" ht="45">
      <c r="A4655" s="135" t="s">
        <v>9155</v>
      </c>
      <c r="B4655" s="145" t="s">
        <v>9156</v>
      </c>
      <c r="C4655" s="150" t="s">
        <v>50</v>
      </c>
      <c r="D4655" s="172">
        <v>37.379993438720703</v>
      </c>
      <c r="E4655" s="183">
        <v>37.379993438720703</v>
      </c>
    </row>
    <row r="4656" spans="1:5" ht="60">
      <c r="A4656" s="135" t="s">
        <v>9157</v>
      </c>
      <c r="B4656" s="145" t="s">
        <v>9158</v>
      </c>
      <c r="C4656" s="150" t="s">
        <v>42</v>
      </c>
      <c r="D4656" s="177">
        <v>218.68173217773437</v>
      </c>
      <c r="E4656" s="188">
        <v>218.68173217773437</v>
      </c>
    </row>
    <row r="4657" spans="1:5" ht="45">
      <c r="A4657" s="135" t="s">
        <v>9159</v>
      </c>
      <c r="B4657" s="145" t="s">
        <v>9160</v>
      </c>
      <c r="C4657" s="150" t="s">
        <v>20</v>
      </c>
      <c r="D4657" s="172">
        <v>97.688285827636719</v>
      </c>
      <c r="E4657" s="183">
        <v>97.688285827636719</v>
      </c>
    </row>
    <row r="4658" spans="1:5" ht="45">
      <c r="A4658" s="135" t="s">
        <v>9161</v>
      </c>
      <c r="B4658" s="145" t="s">
        <v>9162</v>
      </c>
      <c r="C4658" s="150" t="s">
        <v>373</v>
      </c>
      <c r="D4658" s="171">
        <v>2.5028817653656006</v>
      </c>
      <c r="E4658" s="182">
        <v>2.5028817653656006</v>
      </c>
    </row>
    <row r="4659" spans="1:5" ht="45">
      <c r="A4659" s="135" t="s">
        <v>9163</v>
      </c>
      <c r="B4659" s="145" t="s">
        <v>9164</v>
      </c>
      <c r="C4659" s="150" t="s">
        <v>368</v>
      </c>
      <c r="D4659" s="177">
        <v>938.0023193359375</v>
      </c>
      <c r="E4659" s="188">
        <v>938.0023193359375</v>
      </c>
    </row>
    <row r="4660" spans="1:5" ht="45">
      <c r="A4660" s="135" t="s">
        <v>9165</v>
      </c>
      <c r="B4660" s="145" t="s">
        <v>9166</v>
      </c>
      <c r="C4660" s="150" t="s">
        <v>368</v>
      </c>
      <c r="D4660" s="176">
        <v>-1609.4862060546875</v>
      </c>
      <c r="E4660" s="187">
        <v>-1609.4862060546875</v>
      </c>
    </row>
    <row r="4661" spans="1:5" ht="60">
      <c r="A4661" s="135" t="s">
        <v>9167</v>
      </c>
      <c r="B4661" s="145" t="s">
        <v>9168</v>
      </c>
      <c r="C4661" s="150"/>
      <c r="D4661" s="178">
        <v>-7.5036086142063141E-2</v>
      </c>
      <c r="E4661" s="189">
        <v>-7.5036086142063141E-2</v>
      </c>
    </row>
    <row r="4662" spans="1:5" ht="45">
      <c r="A4662" s="135" t="s">
        <v>9169</v>
      </c>
      <c r="B4662" s="145" t="s">
        <v>9170</v>
      </c>
      <c r="C4662" s="150" t="s">
        <v>4743</v>
      </c>
      <c r="D4662" s="177">
        <v>843.23077392578125</v>
      </c>
      <c r="E4662" s="188">
        <v>843.23077392578125</v>
      </c>
    </row>
    <row r="4663" spans="1:5" ht="60">
      <c r="A4663" s="135" t="s">
        <v>9171</v>
      </c>
      <c r="B4663" s="145" t="s">
        <v>9172</v>
      </c>
      <c r="C4663" s="150" t="s">
        <v>373</v>
      </c>
      <c r="D4663" s="171">
        <v>4.5927338600158691</v>
      </c>
      <c r="E4663" s="182">
        <v>4.5927338600158691</v>
      </c>
    </row>
    <row r="4664" spans="1:5" ht="60">
      <c r="A4664" s="135" t="s">
        <v>9173</v>
      </c>
      <c r="B4664" s="145" t="s">
        <v>9174</v>
      </c>
      <c r="C4664" s="150" t="s">
        <v>6577</v>
      </c>
      <c r="D4664" s="178">
        <v>0.65128046274185181</v>
      </c>
      <c r="E4664" s="189">
        <v>0.65128046274185181</v>
      </c>
    </row>
    <row r="4665" spans="1:5" ht="60">
      <c r="A4665" s="135" t="s">
        <v>9175</v>
      </c>
      <c r="B4665" s="145" t="s">
        <v>9176</v>
      </c>
      <c r="C4665" s="150" t="s">
        <v>6580</v>
      </c>
      <c r="D4665" s="181">
        <v>1.2208890984766185E-4</v>
      </c>
      <c r="E4665" s="192">
        <v>1.2208890984766185E-4</v>
      </c>
    </row>
    <row r="4666" spans="1:5" ht="45">
      <c r="A4666" s="135" t="s">
        <v>9177</v>
      </c>
      <c r="B4666" s="145" t="s">
        <v>9178</v>
      </c>
      <c r="C4666" s="150" t="s">
        <v>50</v>
      </c>
      <c r="D4666" s="177">
        <v>172.18162536621094</v>
      </c>
      <c r="E4666" s="188">
        <v>172.18162536621094</v>
      </c>
    </row>
    <row r="4667" spans="1:5" ht="45">
      <c r="A4667" s="135" t="s">
        <v>9179</v>
      </c>
      <c r="B4667" s="145" t="s">
        <v>9180</v>
      </c>
      <c r="C4667" s="150" t="s">
        <v>42</v>
      </c>
      <c r="D4667" s="177">
        <v>168.31451416015625</v>
      </c>
      <c r="E4667" s="188">
        <v>168.31451416015625</v>
      </c>
    </row>
    <row r="4668" spans="1:5" ht="45">
      <c r="A4668" s="135" t="s">
        <v>9181</v>
      </c>
      <c r="B4668" s="145" t="s">
        <v>9182</v>
      </c>
      <c r="C4668" s="150" t="s">
        <v>20</v>
      </c>
      <c r="D4668" s="172">
        <v>61.140003204345703</v>
      </c>
      <c r="E4668" s="183">
        <v>61.140003204345703</v>
      </c>
    </row>
    <row r="4669" spans="1:5" ht="45">
      <c r="A4669" s="135" t="s">
        <v>9183</v>
      </c>
      <c r="B4669" s="145" t="s">
        <v>9184</v>
      </c>
      <c r="C4669" s="150" t="s">
        <v>373</v>
      </c>
      <c r="D4669" s="171">
        <v>2.0052187442779541</v>
      </c>
      <c r="E4669" s="182">
        <v>2.0052187442779541</v>
      </c>
    </row>
    <row r="4670" spans="1:5" ht="45">
      <c r="A4670" s="135" t="s">
        <v>9185</v>
      </c>
      <c r="B4670" s="145" t="s">
        <v>9186</v>
      </c>
      <c r="C4670" s="150" t="s">
        <v>368</v>
      </c>
      <c r="D4670" s="177">
        <v>721.0858154296875</v>
      </c>
      <c r="E4670" s="188">
        <v>721.0858154296875</v>
      </c>
    </row>
    <row r="4671" spans="1:5" ht="45">
      <c r="A4671" s="135" t="s">
        <v>9187</v>
      </c>
      <c r="B4671" s="145" t="s">
        <v>9188</v>
      </c>
      <c r="C4671" s="150" t="s">
        <v>368</v>
      </c>
      <c r="D4671" s="176">
        <v>-1826.4027099609375</v>
      </c>
      <c r="E4671" s="187">
        <v>-1826.4027099609375</v>
      </c>
    </row>
    <row r="4672" spans="1:5" ht="45">
      <c r="A4672" s="135" t="s">
        <v>9189</v>
      </c>
      <c r="B4672" s="145" t="s">
        <v>9190</v>
      </c>
      <c r="C4672" s="150"/>
      <c r="D4672" s="171">
        <v>-1.1637253761291504</v>
      </c>
      <c r="E4672" s="182">
        <v>-1.1637253761291504</v>
      </c>
    </row>
    <row r="4673" spans="1:5" ht="45">
      <c r="A4673" s="135" t="s">
        <v>9191</v>
      </c>
      <c r="B4673" s="145" t="s">
        <v>9192</v>
      </c>
      <c r="C4673" s="150" t="s">
        <v>4743</v>
      </c>
      <c r="D4673" s="177">
        <v>909.11492919921875</v>
      </c>
      <c r="E4673" s="188">
        <v>909.11492919921875</v>
      </c>
    </row>
    <row r="4674" spans="1:5" ht="45">
      <c r="A4674" s="135" t="s">
        <v>9193</v>
      </c>
      <c r="B4674" s="145" t="s">
        <v>9194</v>
      </c>
      <c r="C4674" s="150" t="s">
        <v>373</v>
      </c>
      <c r="D4674" s="171">
        <v>4.3059396743774414</v>
      </c>
      <c r="E4674" s="182">
        <v>4.3059396743774414</v>
      </c>
    </row>
    <row r="4675" spans="1:5" ht="45">
      <c r="A4675" s="135" t="s">
        <v>9195</v>
      </c>
      <c r="B4675" s="145" t="s">
        <v>9196</v>
      </c>
      <c r="C4675" s="150" t="s">
        <v>6577</v>
      </c>
      <c r="D4675" s="178">
        <v>0.69152355194091797</v>
      </c>
      <c r="E4675" s="189">
        <v>0.69152355194091797</v>
      </c>
    </row>
    <row r="4676" spans="1:5" ht="45">
      <c r="A4676" s="135" t="s">
        <v>9197</v>
      </c>
      <c r="B4676" s="145" t="s">
        <v>9198</v>
      </c>
      <c r="C4676" s="150" t="s">
        <v>6580</v>
      </c>
      <c r="D4676" s="181">
        <v>1.6466369561385363E-4</v>
      </c>
      <c r="E4676" s="192">
        <v>1.6466369561385363E-4</v>
      </c>
    </row>
    <row r="4677" spans="1:5" ht="45">
      <c r="A4677" s="135" t="s">
        <v>9199</v>
      </c>
      <c r="B4677" s="145" t="s">
        <v>9200</v>
      </c>
      <c r="C4677" s="150" t="s">
        <v>50</v>
      </c>
      <c r="D4677" s="171">
        <v>5.2399997711181641</v>
      </c>
      <c r="E4677" s="182">
        <v>5.2399997711181641</v>
      </c>
    </row>
    <row r="4678" spans="1:5" ht="60">
      <c r="A4678" s="135" t="s">
        <v>9201</v>
      </c>
      <c r="B4678" s="145" t="s">
        <v>9202</v>
      </c>
      <c r="C4678" s="150" t="s">
        <v>42</v>
      </c>
      <c r="D4678" s="177">
        <v>132.40840148925781</v>
      </c>
      <c r="E4678" s="188">
        <v>132.40840148925781</v>
      </c>
    </row>
    <row r="4679" spans="1:5" ht="45">
      <c r="A4679" s="135" t="s">
        <v>9203</v>
      </c>
      <c r="B4679" s="145" t="s">
        <v>9204</v>
      </c>
      <c r="C4679" s="150" t="s">
        <v>20</v>
      </c>
      <c r="D4679" s="172">
        <v>29.768762588500977</v>
      </c>
      <c r="E4679" s="183">
        <v>29.768762588500977</v>
      </c>
    </row>
    <row r="4680" spans="1:5" ht="45">
      <c r="A4680" s="135" t="s">
        <v>9205</v>
      </c>
      <c r="B4680" s="145" t="s">
        <v>9206</v>
      </c>
      <c r="C4680" s="150" t="s">
        <v>373</v>
      </c>
      <c r="D4680" s="171">
        <v>1.6597962379455566</v>
      </c>
      <c r="E4680" s="182">
        <v>1.6597962379455566</v>
      </c>
    </row>
    <row r="4681" spans="1:5" ht="45">
      <c r="A4681" s="135" t="s">
        <v>9207</v>
      </c>
      <c r="B4681" s="145" t="s">
        <v>9208</v>
      </c>
      <c r="C4681" s="150" t="s">
        <v>368</v>
      </c>
      <c r="D4681" s="177">
        <v>556.7674560546875</v>
      </c>
      <c r="E4681" s="188">
        <v>556.7674560546875</v>
      </c>
    </row>
    <row r="4682" spans="1:5" ht="45">
      <c r="A4682" s="135" t="s">
        <v>9209</v>
      </c>
      <c r="B4682" s="145" t="s">
        <v>9210</v>
      </c>
      <c r="C4682" s="150" t="s">
        <v>368</v>
      </c>
      <c r="D4682" s="176">
        <v>-1990.7210693359375</v>
      </c>
      <c r="E4682" s="187">
        <v>-1990.7210693359375</v>
      </c>
    </row>
    <row r="4683" spans="1:5" ht="60">
      <c r="A4683" s="135" t="s">
        <v>9211</v>
      </c>
      <c r="B4683" s="145" t="s">
        <v>9212</v>
      </c>
      <c r="C4683" s="150"/>
      <c r="D4683" s="178">
        <v>-4.3330200016498566E-2</v>
      </c>
      <c r="E4683" s="189">
        <v>-4.3330200016498566E-2</v>
      </c>
    </row>
    <row r="4684" spans="1:5" ht="45">
      <c r="A4684" s="135" t="s">
        <v>9213</v>
      </c>
      <c r="B4684" s="145" t="s">
        <v>9214</v>
      </c>
      <c r="C4684" s="150" t="s">
        <v>4743</v>
      </c>
      <c r="D4684" s="177">
        <v>932.93328857421875</v>
      </c>
      <c r="E4684" s="188">
        <v>932.93328857421875</v>
      </c>
    </row>
    <row r="4685" spans="1:5" ht="60">
      <c r="A4685" s="135" t="s">
        <v>9215</v>
      </c>
      <c r="B4685" s="145" t="s">
        <v>9216</v>
      </c>
      <c r="C4685" s="150" t="s">
        <v>373</v>
      </c>
      <c r="D4685" s="171">
        <v>4.2673301696777344</v>
      </c>
      <c r="E4685" s="182">
        <v>4.2673301696777344</v>
      </c>
    </row>
    <row r="4686" spans="1:5" ht="60">
      <c r="A4686" s="135" t="s">
        <v>9217</v>
      </c>
      <c r="B4686" s="145" t="s">
        <v>9218</v>
      </c>
      <c r="C4686" s="150" t="s">
        <v>6577</v>
      </c>
      <c r="D4686" s="178">
        <v>0.68560373783111572</v>
      </c>
      <c r="E4686" s="189">
        <v>0.68560373783111572</v>
      </c>
    </row>
    <row r="4687" spans="1:5" ht="60">
      <c r="A4687" s="135" t="s">
        <v>9219</v>
      </c>
      <c r="B4687" s="145" t="s">
        <v>9220</v>
      </c>
      <c r="C4687" s="150" t="s">
        <v>6580</v>
      </c>
      <c r="D4687" s="181">
        <v>2.0862394012510777E-4</v>
      </c>
      <c r="E4687" s="192">
        <v>2.0862394012510777E-4</v>
      </c>
    </row>
    <row r="4688" spans="1:5" ht="45">
      <c r="A4688" s="135" t="s">
        <v>9221</v>
      </c>
      <c r="B4688" s="145" t="s">
        <v>9222</v>
      </c>
      <c r="C4688" s="150" t="s">
        <v>50</v>
      </c>
      <c r="D4688" s="171">
        <v>2.9600000381469727</v>
      </c>
      <c r="E4688" s="182">
        <v>2.9600000381469727</v>
      </c>
    </row>
    <row r="4689" spans="1:5" ht="60">
      <c r="A4689" s="135" t="s">
        <v>9223</v>
      </c>
      <c r="B4689" s="145" t="s">
        <v>9224</v>
      </c>
      <c r="C4689" s="150" t="s">
        <v>42</v>
      </c>
      <c r="D4689" s="177">
        <v>113.18524932861328</v>
      </c>
      <c r="E4689" s="188">
        <v>113.18524932861328</v>
      </c>
    </row>
    <row r="4690" spans="1:5" ht="45">
      <c r="A4690" s="135" t="s">
        <v>9225</v>
      </c>
      <c r="B4690" s="145" t="s">
        <v>9226</v>
      </c>
      <c r="C4690" s="150" t="s">
        <v>20</v>
      </c>
      <c r="D4690" s="172">
        <v>58.780906677246094</v>
      </c>
      <c r="E4690" s="183">
        <v>58.780906677246094</v>
      </c>
    </row>
    <row r="4691" spans="1:5" ht="45">
      <c r="A4691" s="135" t="s">
        <v>9227</v>
      </c>
      <c r="B4691" s="145" t="s">
        <v>9228</v>
      </c>
      <c r="C4691" s="150" t="s">
        <v>373</v>
      </c>
      <c r="D4691" s="171">
        <v>1.4535800218582153</v>
      </c>
      <c r="E4691" s="182">
        <v>1.4535800218582153</v>
      </c>
    </row>
    <row r="4692" spans="1:5" ht="45">
      <c r="A4692" s="135" t="s">
        <v>9229</v>
      </c>
      <c r="B4692" s="145" t="s">
        <v>9230</v>
      </c>
      <c r="C4692" s="150" t="s">
        <v>368</v>
      </c>
      <c r="D4692" s="177">
        <v>474.92697143554687</v>
      </c>
      <c r="E4692" s="188">
        <v>474.92697143554687</v>
      </c>
    </row>
    <row r="4693" spans="1:5" ht="45">
      <c r="A4693" s="135" t="s">
        <v>9231</v>
      </c>
      <c r="B4693" s="145" t="s">
        <v>9232</v>
      </c>
      <c r="C4693" s="150" t="s">
        <v>368</v>
      </c>
      <c r="D4693" s="176">
        <v>-2072.5615234375</v>
      </c>
      <c r="E4693" s="187">
        <v>-2072.5615234375</v>
      </c>
    </row>
    <row r="4694" spans="1:5" ht="60">
      <c r="A4694" s="135" t="s">
        <v>9233</v>
      </c>
      <c r="B4694" s="145" t="s">
        <v>9234</v>
      </c>
      <c r="C4694" s="150"/>
      <c r="D4694" s="178">
        <v>-3.9067748934030533E-2</v>
      </c>
      <c r="E4694" s="189">
        <v>-3.9067748934030533E-2</v>
      </c>
    </row>
    <row r="4695" spans="1:5" ht="45">
      <c r="A4695" s="135" t="s">
        <v>9235</v>
      </c>
      <c r="B4695" s="145" t="s">
        <v>9236</v>
      </c>
      <c r="C4695" s="150" t="s">
        <v>4743</v>
      </c>
      <c r="D4695" s="177">
        <v>948.6009521484375</v>
      </c>
      <c r="E4695" s="188">
        <v>948.6009521484375</v>
      </c>
    </row>
    <row r="4696" spans="1:5" ht="60">
      <c r="A4696" s="135" t="s">
        <v>9237</v>
      </c>
      <c r="B4696" s="145" t="s">
        <v>9238</v>
      </c>
      <c r="C4696" s="150" t="s">
        <v>373</v>
      </c>
      <c r="D4696" s="171">
        <v>4.2329282760620117</v>
      </c>
      <c r="E4696" s="182">
        <v>4.2329282760620117</v>
      </c>
    </row>
    <row r="4697" spans="1:5" ht="60">
      <c r="A4697" s="135" t="s">
        <v>9239</v>
      </c>
      <c r="B4697" s="145" t="s">
        <v>9240</v>
      </c>
      <c r="C4697" s="150" t="s">
        <v>6577</v>
      </c>
      <c r="D4697" s="178">
        <v>0.68277770280838013</v>
      </c>
      <c r="E4697" s="189">
        <v>0.68277770280838013</v>
      </c>
    </row>
    <row r="4698" spans="1:5" ht="60">
      <c r="A4698" s="135" t="s">
        <v>9241</v>
      </c>
      <c r="B4698" s="145" t="s">
        <v>9242</v>
      </c>
      <c r="C4698" s="150" t="s">
        <v>6580</v>
      </c>
      <c r="D4698" s="181">
        <v>2.4731986923143268E-4</v>
      </c>
      <c r="E4698" s="192">
        <v>2.4731986923143268E-4</v>
      </c>
    </row>
    <row r="4699" spans="1:5" ht="45">
      <c r="A4699" s="135" t="s">
        <v>9243</v>
      </c>
      <c r="B4699" s="145" t="s">
        <v>9244</v>
      </c>
      <c r="C4699" s="150" t="s">
        <v>50</v>
      </c>
      <c r="D4699" s="171">
        <v>1.9599997997283936</v>
      </c>
      <c r="E4699" s="182">
        <v>1.9599997997283936</v>
      </c>
    </row>
    <row r="4700" spans="1:5" ht="60">
      <c r="A4700" s="135" t="s">
        <v>9245</v>
      </c>
      <c r="B4700" s="145" t="s">
        <v>9246</v>
      </c>
      <c r="C4700" s="150" t="s">
        <v>42</v>
      </c>
      <c r="D4700" s="172">
        <v>96.448051452636719</v>
      </c>
      <c r="E4700" s="183">
        <v>96.448051452636719</v>
      </c>
    </row>
    <row r="4701" spans="1:5" ht="45">
      <c r="A4701" s="135" t="s">
        <v>9247</v>
      </c>
      <c r="B4701" s="145" t="s">
        <v>9248</v>
      </c>
      <c r="C4701" s="150" t="s">
        <v>20</v>
      </c>
      <c r="D4701" s="172">
        <v>81.907943725585937</v>
      </c>
      <c r="E4701" s="183">
        <v>81.907943725585937</v>
      </c>
    </row>
    <row r="4702" spans="1:5" ht="45">
      <c r="A4702" s="135" t="s">
        <v>9249</v>
      </c>
      <c r="B4702" s="145" t="s">
        <v>9250</v>
      </c>
      <c r="C4702" s="150" t="s">
        <v>373</v>
      </c>
      <c r="D4702" s="171">
        <v>1.2666335105895996</v>
      </c>
      <c r="E4702" s="182">
        <v>1.2666335105895996</v>
      </c>
    </row>
    <row r="4703" spans="1:5" ht="45">
      <c r="A4703" s="135" t="s">
        <v>9251</v>
      </c>
      <c r="B4703" s="145" t="s">
        <v>9252</v>
      </c>
      <c r="C4703" s="150" t="s">
        <v>368</v>
      </c>
      <c r="D4703" s="177">
        <v>404.19915771484375</v>
      </c>
      <c r="E4703" s="188">
        <v>404.19915771484375</v>
      </c>
    </row>
    <row r="4704" spans="1:5" ht="45">
      <c r="A4704" s="135" t="s">
        <v>9253</v>
      </c>
      <c r="B4704" s="145" t="s">
        <v>9254</v>
      </c>
      <c r="C4704" s="150" t="s">
        <v>368</v>
      </c>
      <c r="D4704" s="176">
        <v>-2143.289306640625</v>
      </c>
      <c r="E4704" s="187">
        <v>-2143.289306640625</v>
      </c>
    </row>
    <row r="4705" spans="1:5" ht="60">
      <c r="A4705" s="135" t="s">
        <v>9255</v>
      </c>
      <c r="B4705" s="145" t="s">
        <v>9256</v>
      </c>
      <c r="C4705" s="150"/>
      <c r="D4705" s="178">
        <v>-4.4375676661729813E-2</v>
      </c>
      <c r="E4705" s="189">
        <v>-4.4375676661729813E-2</v>
      </c>
    </row>
    <row r="4706" spans="1:5" ht="45">
      <c r="A4706" s="135" t="s">
        <v>9257</v>
      </c>
      <c r="B4706" s="145" t="s">
        <v>9258</v>
      </c>
      <c r="C4706" s="150" t="s">
        <v>4743</v>
      </c>
      <c r="D4706" s="177">
        <v>960.9619140625</v>
      </c>
      <c r="E4706" s="188">
        <v>960.9619140625</v>
      </c>
    </row>
    <row r="4707" spans="1:5" ht="60">
      <c r="A4707" s="135" t="s">
        <v>9259</v>
      </c>
      <c r="B4707" s="145" t="s">
        <v>9260</v>
      </c>
      <c r="C4707" s="150" t="s">
        <v>373</v>
      </c>
      <c r="D4707" s="171">
        <v>4.2111029624938965</v>
      </c>
      <c r="E4707" s="182">
        <v>4.2111029624938965</v>
      </c>
    </row>
    <row r="4708" spans="1:5" ht="60">
      <c r="A4708" s="135" t="s">
        <v>9261</v>
      </c>
      <c r="B4708" s="145" t="s">
        <v>9262</v>
      </c>
      <c r="C4708" s="150" t="s">
        <v>6577</v>
      </c>
      <c r="D4708" s="178">
        <v>0.67682516574859619</v>
      </c>
      <c r="E4708" s="189">
        <v>0.67682516574859619</v>
      </c>
    </row>
    <row r="4709" spans="1:5" ht="60">
      <c r="A4709" s="135" t="s">
        <v>9263</v>
      </c>
      <c r="B4709" s="145" t="s">
        <v>9264</v>
      </c>
      <c r="C4709" s="150" t="s">
        <v>6580</v>
      </c>
      <c r="D4709" s="181">
        <v>2.9312082915566862E-4</v>
      </c>
      <c r="E4709" s="192">
        <v>2.9312082915566862E-4</v>
      </c>
    </row>
    <row r="4710" spans="1:5" ht="45">
      <c r="A4710" s="135" t="s">
        <v>9265</v>
      </c>
      <c r="B4710" s="145" t="s">
        <v>9266</v>
      </c>
      <c r="C4710" s="150" t="s">
        <v>50</v>
      </c>
      <c r="D4710" s="177">
        <v>172.18162536621094</v>
      </c>
      <c r="E4710" s="188">
        <v>172.18162536621094</v>
      </c>
    </row>
    <row r="4711" spans="1:5" ht="45">
      <c r="A4711" s="135" t="s">
        <v>9267</v>
      </c>
      <c r="B4711" s="145" t="s">
        <v>9268</v>
      </c>
      <c r="C4711" s="150" t="s">
        <v>42</v>
      </c>
      <c r="D4711" s="177">
        <v>168.31451416015625</v>
      </c>
      <c r="E4711" s="188">
        <v>168.31451416015625</v>
      </c>
    </row>
    <row r="4712" spans="1:5" ht="45">
      <c r="A4712" s="135" t="s">
        <v>9269</v>
      </c>
      <c r="B4712" s="145" t="s">
        <v>9270</v>
      </c>
      <c r="C4712" s="150" t="s">
        <v>20</v>
      </c>
      <c r="D4712" s="172">
        <v>23.049999237060547</v>
      </c>
      <c r="E4712" s="183">
        <v>23.049999237060547</v>
      </c>
    </row>
    <row r="4713" spans="1:5" ht="45">
      <c r="A4713" s="135" t="s">
        <v>9271</v>
      </c>
      <c r="B4713" s="145" t="s">
        <v>9272</v>
      </c>
      <c r="C4713" s="150" t="s">
        <v>373</v>
      </c>
      <c r="D4713" s="171">
        <v>2.0052187442779541</v>
      </c>
      <c r="E4713" s="182">
        <v>2.0052187442779541</v>
      </c>
    </row>
    <row r="4714" spans="1:5" ht="45">
      <c r="A4714" s="135" t="s">
        <v>9273</v>
      </c>
      <c r="B4714" s="145" t="s">
        <v>9274</v>
      </c>
      <c r="C4714" s="150" t="s">
        <v>368</v>
      </c>
      <c r="D4714" s="177">
        <v>721.0858154296875</v>
      </c>
      <c r="E4714" s="188">
        <v>721.0858154296875</v>
      </c>
    </row>
    <row r="4715" spans="1:5" ht="45">
      <c r="A4715" s="135" t="s">
        <v>9275</v>
      </c>
      <c r="B4715" s="145" t="s">
        <v>9276</v>
      </c>
      <c r="C4715" s="150" t="s">
        <v>368</v>
      </c>
      <c r="D4715" s="176">
        <v>-1826.4027099609375</v>
      </c>
      <c r="E4715" s="187">
        <v>-1826.4027099609375</v>
      </c>
    </row>
    <row r="4716" spans="1:5" ht="45">
      <c r="A4716" s="135" t="s">
        <v>9277</v>
      </c>
      <c r="B4716" s="145" t="s">
        <v>9278</v>
      </c>
      <c r="C4716" s="150"/>
      <c r="D4716" s="171">
        <v>-1.1637253761291504</v>
      </c>
      <c r="E4716" s="182">
        <v>-1.1637253761291504</v>
      </c>
    </row>
    <row r="4717" spans="1:5" ht="45">
      <c r="A4717" s="135" t="s">
        <v>9279</v>
      </c>
      <c r="B4717" s="145" t="s">
        <v>9280</v>
      </c>
      <c r="C4717" s="150" t="s">
        <v>4743</v>
      </c>
      <c r="D4717" s="177">
        <v>909.11492919921875</v>
      </c>
      <c r="E4717" s="188">
        <v>909.11492919921875</v>
      </c>
    </row>
    <row r="4718" spans="1:5" ht="45">
      <c r="A4718" s="135" t="s">
        <v>9281</v>
      </c>
      <c r="B4718" s="145" t="s">
        <v>9282</v>
      </c>
      <c r="C4718" s="150" t="s">
        <v>373</v>
      </c>
      <c r="D4718" s="171">
        <v>4.3059396743774414</v>
      </c>
      <c r="E4718" s="182">
        <v>4.3059396743774414</v>
      </c>
    </row>
    <row r="4719" spans="1:5" ht="45">
      <c r="A4719" s="135" t="s">
        <v>9283</v>
      </c>
      <c r="B4719" s="145" t="s">
        <v>9284</v>
      </c>
      <c r="C4719" s="150" t="s">
        <v>6577</v>
      </c>
      <c r="D4719" s="178">
        <v>0.69152355194091797</v>
      </c>
      <c r="E4719" s="189">
        <v>0.69152355194091797</v>
      </c>
    </row>
    <row r="4720" spans="1:5" ht="45">
      <c r="A4720" s="135" t="s">
        <v>9285</v>
      </c>
      <c r="B4720" s="145" t="s">
        <v>9286</v>
      </c>
      <c r="C4720" s="150" t="s">
        <v>6580</v>
      </c>
      <c r="D4720" s="181">
        <v>1.6466369561385363E-4</v>
      </c>
      <c r="E4720" s="192">
        <v>1.6466369561385363E-4</v>
      </c>
    </row>
    <row r="4721" spans="1:5" ht="45">
      <c r="A4721" s="135" t="s">
        <v>9287</v>
      </c>
      <c r="B4721" s="145" t="s">
        <v>9288</v>
      </c>
      <c r="C4721" s="150" t="s">
        <v>50</v>
      </c>
      <c r="D4721" s="177">
        <v>172.18162536621094</v>
      </c>
      <c r="E4721" s="188">
        <v>172.18162536621094</v>
      </c>
    </row>
    <row r="4722" spans="1:5" ht="45">
      <c r="A4722" s="135" t="s">
        <v>9289</v>
      </c>
      <c r="B4722" s="145" t="s">
        <v>9290</v>
      </c>
      <c r="C4722" s="150" t="s">
        <v>42</v>
      </c>
      <c r="D4722" s="177">
        <v>168.31451416015625</v>
      </c>
      <c r="E4722" s="188">
        <v>168.31451416015625</v>
      </c>
    </row>
    <row r="4723" spans="1:5" ht="45">
      <c r="A4723" s="135" t="s">
        <v>9291</v>
      </c>
      <c r="B4723" s="145" t="s">
        <v>9292</v>
      </c>
      <c r="C4723" s="150" t="s">
        <v>20</v>
      </c>
      <c r="D4723" s="172">
        <v>24.629999160766602</v>
      </c>
      <c r="E4723" s="183">
        <v>24.629999160766602</v>
      </c>
    </row>
    <row r="4724" spans="1:5" ht="45">
      <c r="A4724" s="135" t="s">
        <v>9293</v>
      </c>
      <c r="B4724" s="145" t="s">
        <v>9294</v>
      </c>
      <c r="C4724" s="150" t="s">
        <v>373</v>
      </c>
      <c r="D4724" s="171">
        <v>2.0052187442779541</v>
      </c>
      <c r="E4724" s="182">
        <v>2.0052187442779541</v>
      </c>
    </row>
    <row r="4725" spans="1:5" ht="45">
      <c r="A4725" s="135" t="s">
        <v>9295</v>
      </c>
      <c r="B4725" s="145" t="s">
        <v>9296</v>
      </c>
      <c r="C4725" s="150" t="s">
        <v>368</v>
      </c>
      <c r="D4725" s="177">
        <v>721.0858154296875</v>
      </c>
      <c r="E4725" s="188">
        <v>721.0858154296875</v>
      </c>
    </row>
    <row r="4726" spans="1:5" ht="45">
      <c r="A4726" s="135" t="s">
        <v>9297</v>
      </c>
      <c r="B4726" s="145" t="s">
        <v>9298</v>
      </c>
      <c r="C4726" s="150" t="s">
        <v>368</v>
      </c>
      <c r="D4726" s="176">
        <v>-1826.4027099609375</v>
      </c>
      <c r="E4726" s="187">
        <v>-1826.4027099609375</v>
      </c>
    </row>
    <row r="4727" spans="1:5" ht="45">
      <c r="A4727" s="135" t="s">
        <v>9299</v>
      </c>
      <c r="B4727" s="145" t="s">
        <v>9300</v>
      </c>
      <c r="C4727" s="150"/>
      <c r="D4727" s="171">
        <v>-1.1637253761291504</v>
      </c>
      <c r="E4727" s="182">
        <v>-1.1637253761291504</v>
      </c>
    </row>
    <row r="4728" spans="1:5" ht="45">
      <c r="A4728" s="135" t="s">
        <v>9301</v>
      </c>
      <c r="B4728" s="145" t="s">
        <v>9302</v>
      </c>
      <c r="C4728" s="150" t="s">
        <v>4743</v>
      </c>
      <c r="D4728" s="177">
        <v>909.11492919921875</v>
      </c>
      <c r="E4728" s="188">
        <v>909.11492919921875</v>
      </c>
    </row>
    <row r="4729" spans="1:5" ht="45">
      <c r="A4729" s="135" t="s">
        <v>9303</v>
      </c>
      <c r="B4729" s="145" t="s">
        <v>9304</v>
      </c>
      <c r="C4729" s="150" t="s">
        <v>373</v>
      </c>
      <c r="D4729" s="171">
        <v>4.3059396743774414</v>
      </c>
      <c r="E4729" s="182">
        <v>4.3059396743774414</v>
      </c>
    </row>
    <row r="4730" spans="1:5" ht="45">
      <c r="A4730" s="135" t="s">
        <v>9305</v>
      </c>
      <c r="B4730" s="145" t="s">
        <v>9306</v>
      </c>
      <c r="C4730" s="150" t="s">
        <v>6577</v>
      </c>
      <c r="D4730" s="178">
        <v>0.69152355194091797</v>
      </c>
      <c r="E4730" s="189">
        <v>0.69152355194091797</v>
      </c>
    </row>
    <row r="4731" spans="1:5" ht="45">
      <c r="A4731" s="135" t="s">
        <v>9307</v>
      </c>
      <c r="B4731" s="145" t="s">
        <v>9308</v>
      </c>
      <c r="C4731" s="150" t="s">
        <v>6580</v>
      </c>
      <c r="D4731" s="181">
        <v>1.6466369561385363E-4</v>
      </c>
      <c r="E4731" s="192">
        <v>1.6466369561385363E-4</v>
      </c>
    </row>
    <row r="4732" spans="1:5" ht="45">
      <c r="A4732" s="135" t="s">
        <v>9309</v>
      </c>
      <c r="B4732" s="145" t="s">
        <v>9310</v>
      </c>
      <c r="C4732" s="150" t="s">
        <v>50</v>
      </c>
      <c r="D4732" s="171">
        <v>1.0135135650634766</v>
      </c>
      <c r="E4732" s="182">
        <v>1.0135135650634766</v>
      </c>
    </row>
    <row r="4733" spans="1:5" ht="45">
      <c r="A4733" s="135" t="s">
        <v>9311</v>
      </c>
      <c r="B4733" s="145" t="s">
        <v>9312</v>
      </c>
      <c r="C4733" s="150" t="s">
        <v>42</v>
      </c>
      <c r="D4733" s="172">
        <v>34.7342529296875</v>
      </c>
      <c r="E4733" s="183">
        <v>34.7342529296875</v>
      </c>
    </row>
    <row r="4734" spans="1:5" ht="45">
      <c r="A4734" s="135" t="s">
        <v>9313</v>
      </c>
      <c r="B4734" s="145" t="s">
        <v>9314</v>
      </c>
      <c r="C4734" s="150" t="s">
        <v>20</v>
      </c>
      <c r="D4734" s="173">
        <v>46325.6796875</v>
      </c>
      <c r="E4734" s="184">
        <v>46325.6796875</v>
      </c>
    </row>
    <row r="4735" spans="1:5" ht="45">
      <c r="A4735" s="135" t="s">
        <v>9315</v>
      </c>
      <c r="B4735" s="145" t="s">
        <v>9316</v>
      </c>
      <c r="C4735" s="150" t="s">
        <v>373</v>
      </c>
      <c r="D4735" s="178">
        <v>0.50152873992919922</v>
      </c>
      <c r="E4735" s="189">
        <v>0.50152873992919922</v>
      </c>
    </row>
    <row r="4736" spans="1:5" ht="45">
      <c r="A4736" s="135" t="s">
        <v>9317</v>
      </c>
      <c r="B4736" s="145" t="s">
        <v>9318</v>
      </c>
      <c r="C4736" s="150" t="s">
        <v>368</v>
      </c>
      <c r="D4736" s="177">
        <v>145.54112243652344</v>
      </c>
      <c r="E4736" s="188">
        <v>145.54112243652344</v>
      </c>
    </row>
    <row r="4737" spans="1:5" ht="45">
      <c r="A4737" s="135" t="s">
        <v>9319</v>
      </c>
      <c r="B4737" s="145" t="s">
        <v>9320</v>
      </c>
      <c r="C4737" s="150" t="s">
        <v>368</v>
      </c>
      <c r="D4737" s="176">
        <v>-2401.947509765625</v>
      </c>
      <c r="E4737" s="187">
        <v>-2401.947509765625</v>
      </c>
    </row>
    <row r="4738" spans="1:5" ht="45">
      <c r="A4738" s="135" t="s">
        <v>9321</v>
      </c>
      <c r="B4738" s="145" t="s">
        <v>9322</v>
      </c>
      <c r="C4738" s="150"/>
      <c r="D4738" s="178">
        <v>-0.12119553238153458</v>
      </c>
      <c r="E4738" s="189">
        <v>-0.12119553238153458</v>
      </c>
    </row>
    <row r="4739" spans="1:5" ht="45">
      <c r="A4739" s="135" t="s">
        <v>9323</v>
      </c>
      <c r="B4739" s="145" t="s">
        <v>9324</v>
      </c>
      <c r="C4739" s="150" t="s">
        <v>4743</v>
      </c>
      <c r="D4739" s="177">
        <v>994.1671142578125</v>
      </c>
      <c r="E4739" s="188">
        <v>994.1671142578125</v>
      </c>
    </row>
    <row r="4740" spans="1:5" ht="45">
      <c r="A4740" s="135" t="s">
        <v>9325</v>
      </c>
      <c r="B4740" s="145" t="s">
        <v>9326</v>
      </c>
      <c r="C4740" s="150" t="s">
        <v>373</v>
      </c>
      <c r="D4740" s="171">
        <v>4.1779756546020508</v>
      </c>
      <c r="E4740" s="182">
        <v>4.1779756546020508</v>
      </c>
    </row>
    <row r="4741" spans="1:5" ht="45">
      <c r="A4741" s="135" t="s">
        <v>9327</v>
      </c>
      <c r="B4741" s="145" t="s">
        <v>9328</v>
      </c>
      <c r="C4741" s="150" t="s">
        <v>6577</v>
      </c>
      <c r="D4741" s="178">
        <v>0.6222081184387207</v>
      </c>
      <c r="E4741" s="189">
        <v>0.6222081184387207</v>
      </c>
    </row>
    <row r="4742" spans="1:5" ht="45">
      <c r="A4742" s="135" t="s">
        <v>9329</v>
      </c>
      <c r="B4742" s="145" t="s">
        <v>9330</v>
      </c>
      <c r="C4742" s="150" t="s">
        <v>6580</v>
      </c>
      <c r="D4742" s="181">
        <v>7.2221911977976561E-4</v>
      </c>
      <c r="E4742" s="192">
        <v>7.2221911977976561E-4</v>
      </c>
    </row>
    <row r="4743" spans="1:5" ht="30">
      <c r="A4743" s="135" t="s">
        <v>9331</v>
      </c>
      <c r="B4743" s="145" t="s">
        <v>9332</v>
      </c>
      <c r="C4743" s="150" t="s">
        <v>50</v>
      </c>
      <c r="D4743" s="178">
        <v>0.47890791296958923</v>
      </c>
      <c r="E4743" s="189">
        <v>0.47890791296958923</v>
      </c>
    </row>
    <row r="4744" spans="1:5" ht="30">
      <c r="A4744" s="135" t="s">
        <v>9333</v>
      </c>
      <c r="B4744" s="145" t="s">
        <v>9334</v>
      </c>
      <c r="C4744" s="150" t="s">
        <v>42</v>
      </c>
      <c r="D4744" s="172">
        <v>49.340065002441406</v>
      </c>
      <c r="E4744" s="183">
        <v>49.340065002441406</v>
      </c>
    </row>
    <row r="4745" spans="1:5" ht="30">
      <c r="A4745" s="135" t="s">
        <v>9335</v>
      </c>
      <c r="B4745" s="145" t="s">
        <v>9336</v>
      </c>
      <c r="C4745" s="150" t="s">
        <v>20</v>
      </c>
      <c r="D4745" s="177">
        <v>857.53863525390625</v>
      </c>
      <c r="E4745" s="188">
        <v>857.53863525390625</v>
      </c>
    </row>
    <row r="4746" spans="1:5" ht="30">
      <c r="A4746" s="135" t="s">
        <v>9337</v>
      </c>
      <c r="B4746" s="145" t="s">
        <v>9338</v>
      </c>
      <c r="C4746" s="150" t="s">
        <v>373</v>
      </c>
      <c r="D4746" s="178">
        <v>0.69523298740386963</v>
      </c>
      <c r="E4746" s="189">
        <v>0.69523298740386963</v>
      </c>
    </row>
    <row r="4747" spans="1:5" ht="30">
      <c r="A4747" s="135" t="s">
        <v>9339</v>
      </c>
      <c r="B4747" s="145" t="s">
        <v>9340</v>
      </c>
      <c r="C4747" s="150" t="s">
        <v>368</v>
      </c>
      <c r="D4747" s="177">
        <v>206.56564331054687</v>
      </c>
      <c r="E4747" s="188">
        <v>206.56564331054687</v>
      </c>
    </row>
    <row r="4748" spans="1:5" ht="30">
      <c r="A4748" s="135" t="s">
        <v>9341</v>
      </c>
      <c r="B4748" s="145" t="s">
        <v>9342</v>
      </c>
      <c r="C4748" s="150" t="s">
        <v>368</v>
      </c>
      <c r="D4748" s="176">
        <v>-2340.9228515625</v>
      </c>
      <c r="E4748" s="187">
        <v>-2340.9228515625</v>
      </c>
    </row>
    <row r="4749" spans="1:5" ht="30">
      <c r="A4749" s="135" t="s">
        <v>9343</v>
      </c>
      <c r="B4749" s="145" t="s">
        <v>9344</v>
      </c>
      <c r="C4749" s="150"/>
      <c r="D4749" s="178">
        <v>-5.6087840348482132E-2</v>
      </c>
      <c r="E4749" s="189">
        <v>-5.6087840348482132E-2</v>
      </c>
    </row>
    <row r="4750" spans="1:5" ht="30">
      <c r="A4750" s="135" t="s">
        <v>9345</v>
      </c>
      <c r="B4750" s="145" t="s">
        <v>9346</v>
      </c>
      <c r="C4750" s="150" t="s">
        <v>4743</v>
      </c>
      <c r="D4750" s="177">
        <v>988.35845947265625</v>
      </c>
      <c r="E4750" s="188">
        <v>988.35845947265625</v>
      </c>
    </row>
    <row r="4751" spans="1:5" ht="30">
      <c r="A4751" s="135" t="s">
        <v>9347</v>
      </c>
      <c r="B4751" s="145" t="s">
        <v>9348</v>
      </c>
      <c r="C4751" s="150" t="s">
        <v>373</v>
      </c>
      <c r="D4751" s="171">
        <v>4.180633544921875</v>
      </c>
      <c r="E4751" s="182">
        <v>4.180633544921875</v>
      </c>
    </row>
    <row r="4752" spans="1:5" ht="45">
      <c r="A4752" s="135" t="s">
        <v>9349</v>
      </c>
      <c r="B4752" s="145" t="s">
        <v>9350</v>
      </c>
      <c r="C4752" s="150" t="s">
        <v>6577</v>
      </c>
      <c r="D4752" s="178">
        <v>0.64029157161712646</v>
      </c>
      <c r="E4752" s="189">
        <v>0.64029157161712646</v>
      </c>
    </row>
    <row r="4753" spans="1:5" ht="45">
      <c r="A4753" s="135" t="s">
        <v>9351</v>
      </c>
      <c r="B4753" s="145" t="s">
        <v>9352</v>
      </c>
      <c r="C4753" s="150" t="s">
        <v>6580</v>
      </c>
      <c r="D4753" s="181">
        <v>5.524870939552784E-4</v>
      </c>
      <c r="E4753" s="192">
        <v>5.524870939552784E-4</v>
      </c>
    </row>
    <row r="4754" spans="1:5" ht="45">
      <c r="A4754" s="135" t="s">
        <v>9353</v>
      </c>
      <c r="B4754" s="145" t="s">
        <v>9354</v>
      </c>
      <c r="C4754" s="150" t="s">
        <v>50</v>
      </c>
      <c r="D4754" s="171">
        <v>1.0124130249023437</v>
      </c>
      <c r="E4754" s="182">
        <v>1.0124131441116333</v>
      </c>
    </row>
    <row r="4755" spans="1:5" ht="45">
      <c r="A4755" s="135" t="s">
        <v>9355</v>
      </c>
      <c r="B4755" s="145" t="s">
        <v>9356</v>
      </c>
      <c r="C4755" s="150" t="s">
        <v>42</v>
      </c>
      <c r="D4755" s="172">
        <v>29.999990463256836</v>
      </c>
      <c r="E4755" s="183">
        <v>29.999990463256836</v>
      </c>
    </row>
    <row r="4756" spans="1:5" ht="45">
      <c r="A4756" s="135" t="s">
        <v>9357</v>
      </c>
      <c r="B4756" s="145" t="s">
        <v>9358</v>
      </c>
      <c r="C4756" s="150" t="s">
        <v>20</v>
      </c>
      <c r="D4756" s="177">
        <v>189.54318237304687</v>
      </c>
      <c r="E4756" s="188">
        <v>189.54240417480469</v>
      </c>
    </row>
    <row r="4757" spans="1:5" ht="45">
      <c r="A4757" s="135" t="s">
        <v>9359</v>
      </c>
      <c r="B4757" s="145" t="s">
        <v>9360</v>
      </c>
      <c r="C4757" s="150" t="s">
        <v>368</v>
      </c>
      <c r="D4757" s="173">
        <v>16105.9404296875</v>
      </c>
      <c r="E4757" s="184">
        <v>16105.939453125</v>
      </c>
    </row>
    <row r="4758" spans="1:5" ht="45">
      <c r="A4758" s="135" t="s">
        <v>9361</v>
      </c>
      <c r="B4758" s="145" t="s">
        <v>9362</v>
      </c>
      <c r="C4758" s="150" t="s">
        <v>368</v>
      </c>
      <c r="D4758" s="173">
        <v>16094.8212890625</v>
      </c>
      <c r="E4758" s="184">
        <v>16094.8212890625</v>
      </c>
    </row>
    <row r="4759" spans="1:5" ht="45">
      <c r="A4759" s="135" t="s">
        <v>9363</v>
      </c>
      <c r="B4759" s="145" t="s">
        <v>9364</v>
      </c>
      <c r="C4759" s="150" t="s">
        <v>368</v>
      </c>
      <c r="D4759" s="173">
        <v>17580.369140625</v>
      </c>
      <c r="E4759" s="184">
        <v>17580.369140625</v>
      </c>
    </row>
    <row r="4760" spans="1:5" ht="45">
      <c r="A4760" s="135" t="s">
        <v>9365</v>
      </c>
      <c r="B4760" s="145" t="s">
        <v>9366</v>
      </c>
      <c r="C4760" s="150" t="s">
        <v>4736</v>
      </c>
      <c r="D4760" s="171">
        <v>7.1734423637390137</v>
      </c>
      <c r="E4760" s="182">
        <v>7.1734423637390137</v>
      </c>
    </row>
    <row r="4761" spans="1:5" ht="45">
      <c r="A4761" s="135" t="s">
        <v>9367</v>
      </c>
      <c r="B4761" s="145" t="s">
        <v>9368</v>
      </c>
      <c r="C4761" s="150" t="s">
        <v>15</v>
      </c>
      <c r="D4761" s="173">
        <v>847419.6875</v>
      </c>
      <c r="E4761" s="184">
        <v>847416.125</v>
      </c>
    </row>
    <row r="4762" spans="1:5" ht="45">
      <c r="A4762" s="135" t="s">
        <v>9369</v>
      </c>
      <c r="B4762" s="145" t="s">
        <v>9370</v>
      </c>
      <c r="C4762" s="150" t="s">
        <v>15</v>
      </c>
      <c r="D4762" s="173">
        <v>925636.25</v>
      </c>
      <c r="E4762" s="184">
        <v>925632.4375</v>
      </c>
    </row>
    <row r="4763" spans="1:5" ht="45">
      <c r="A4763" s="135" t="s">
        <v>9371</v>
      </c>
      <c r="B4763" s="145" t="s">
        <v>9372</v>
      </c>
      <c r="C4763" s="150" t="s">
        <v>449</v>
      </c>
      <c r="D4763" s="171">
        <v>2.5368001461029053</v>
      </c>
      <c r="E4763" s="182">
        <v>2.5368001461029053</v>
      </c>
    </row>
    <row r="4764" spans="1:5" ht="45">
      <c r="A4764" s="135" t="s">
        <v>9373</v>
      </c>
      <c r="B4764" s="145" t="s">
        <v>9374</v>
      </c>
      <c r="C4764" s="150" t="s">
        <v>45</v>
      </c>
      <c r="D4764" s="171">
        <v>5.679999828338623</v>
      </c>
      <c r="E4764" s="182">
        <v>5.679999828338623</v>
      </c>
    </row>
    <row r="4765" spans="1:5" ht="45">
      <c r="A4765" s="135" t="s">
        <v>9375</v>
      </c>
      <c r="B4765" s="145" t="s">
        <v>9376</v>
      </c>
      <c r="C4765" s="150" t="s">
        <v>45</v>
      </c>
      <c r="D4765" s="172">
        <v>31.870000839233398</v>
      </c>
      <c r="E4765" s="183">
        <v>31.870000839233398</v>
      </c>
    </row>
    <row r="4766" spans="1:5" ht="45">
      <c r="A4766" s="135" t="s">
        <v>9377</v>
      </c>
      <c r="B4766" s="145" t="s">
        <v>9378</v>
      </c>
      <c r="C4766" s="150" t="s">
        <v>45</v>
      </c>
      <c r="D4766" s="172">
        <v>44.779998779296875</v>
      </c>
      <c r="E4766" s="183">
        <v>44.779998779296875</v>
      </c>
    </row>
    <row r="4767" spans="1:5" ht="45">
      <c r="A4767" s="135" t="s">
        <v>9379</v>
      </c>
      <c r="B4767" s="145" t="s">
        <v>9380</v>
      </c>
      <c r="C4767" s="150" t="s">
        <v>45</v>
      </c>
      <c r="D4767" s="171">
        <v>3.2400000095367432</v>
      </c>
      <c r="E4767" s="182">
        <v>3.2400000095367432</v>
      </c>
    </row>
    <row r="4768" spans="1:5" ht="45">
      <c r="A4768" s="135" t="s">
        <v>9381</v>
      </c>
      <c r="B4768" s="145" t="s">
        <v>9382</v>
      </c>
      <c r="C4768" s="150" t="s">
        <v>45</v>
      </c>
      <c r="D4768" s="172">
        <v>13.500000953674316</v>
      </c>
      <c r="E4768" s="183">
        <v>13.500000953674316</v>
      </c>
    </row>
    <row r="4769" spans="1:5" ht="45">
      <c r="A4769" s="135" t="s">
        <v>9383</v>
      </c>
      <c r="B4769" s="145" t="s">
        <v>9384</v>
      </c>
      <c r="C4769" s="150" t="s">
        <v>45</v>
      </c>
      <c r="D4769" s="178">
        <v>0.63999998569488525</v>
      </c>
      <c r="E4769" s="189">
        <v>0.63999998569488525</v>
      </c>
    </row>
    <row r="4770" spans="1:5" ht="45">
      <c r="A4770" s="135" t="s">
        <v>9385</v>
      </c>
      <c r="B4770" s="145" t="s">
        <v>9386</v>
      </c>
      <c r="C4770" s="150" t="s">
        <v>45</v>
      </c>
      <c r="D4770" s="178">
        <v>0.28999999165534973</v>
      </c>
      <c r="E4770" s="189">
        <v>0.28999999165534973</v>
      </c>
    </row>
    <row r="4771" spans="1:5" ht="45">
      <c r="A4771" s="135" t="s">
        <v>9387</v>
      </c>
      <c r="B4771" s="145" t="s">
        <v>9388</v>
      </c>
      <c r="C4771" s="150" t="s">
        <v>45</v>
      </c>
      <c r="D4771" s="174">
        <v>0</v>
      </c>
      <c r="E4771" s="185">
        <v>0</v>
      </c>
    </row>
    <row r="4772" spans="1:5" ht="45">
      <c r="A4772" s="135" t="s">
        <v>9389</v>
      </c>
      <c r="B4772" s="145" t="s">
        <v>9390</v>
      </c>
      <c r="C4772" s="150" t="s">
        <v>45</v>
      </c>
      <c r="D4772" s="174">
        <v>0</v>
      </c>
      <c r="E4772" s="185">
        <v>0</v>
      </c>
    </row>
    <row r="4773" spans="1:5">
      <c r="A4773" s="135"/>
      <c r="B4773" s="145"/>
      <c r="C4773" s="150"/>
      <c r="D4773" s="142"/>
      <c r="E4773" s="163"/>
    </row>
    <row r="4774" spans="1:5">
      <c r="A4774" s="138"/>
      <c r="B4774" s="146"/>
      <c r="C4774" s="151"/>
      <c r="D4774" s="143"/>
      <c r="E4774" s="16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ELINK1">
          <controlPr defaultSize="0" autoLine="0" r:id="rId5">
            <anchor moveWithCells="1">
              <from>
                <xdr:col>0</xdr:col>
                <xdr:colOff>0</xdr:colOff>
                <xdr:row>0</xdr:row>
                <xdr:rowOff>0</xdr:rowOff>
              </from>
              <to>
                <xdr:col>2</xdr:col>
                <xdr:colOff>142875</xdr:colOff>
                <xdr:row>5</xdr:row>
                <xdr:rowOff>0</xdr:rowOff>
              </to>
            </anchor>
          </controlPr>
        </control>
      </mc:Choice>
      <mc:Fallback>
        <control shapeId="10241" r:id="rId4" name="ELINK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F0"/>
  </sheetPr>
  <dimension ref="B1:AS48"/>
  <sheetViews>
    <sheetView zoomScale="77" zoomScaleNormal="77" workbookViewId="0">
      <selection activeCell="E5" sqref="E5"/>
    </sheetView>
  </sheetViews>
  <sheetFormatPr defaultColWidth="8.85546875" defaultRowHeight="15"/>
  <cols>
    <col min="1" max="1" width="2.42578125" customWidth="1"/>
    <col min="2" max="2" width="10.140625" customWidth="1"/>
    <col min="3" max="4" width="10.85546875" customWidth="1"/>
    <col min="5" max="5" width="11" customWidth="1"/>
    <col min="6" max="7" width="2.7109375" customWidth="1"/>
    <col min="8" max="8" width="19.42578125" bestFit="1" customWidth="1"/>
    <col min="9" max="10" width="8.85546875" customWidth="1"/>
    <col min="11" max="11" width="2.42578125" customWidth="1"/>
    <col min="12" max="12" width="8.85546875" customWidth="1"/>
    <col min="13" max="13" width="6.85546875" customWidth="1"/>
    <col min="14" max="14" width="2.140625" customWidth="1"/>
    <col min="15" max="15" width="8.85546875" customWidth="1"/>
    <col min="16" max="16" width="6.85546875" customWidth="1"/>
    <col min="17" max="17" width="2.7109375" customWidth="1"/>
    <col min="18" max="24" width="9" customWidth="1"/>
    <col min="25" max="25" width="2.85546875" customWidth="1"/>
    <col min="26" max="28" width="8.42578125" customWidth="1"/>
    <col min="33" max="34" width="9.7109375" customWidth="1"/>
    <col min="35" max="39" width="11.42578125" customWidth="1"/>
    <col min="40" max="40" width="4.28515625" customWidth="1"/>
    <col min="41" max="45" width="7.140625" customWidth="1"/>
  </cols>
  <sheetData>
    <row r="1" spans="2:45" ht="9" customHeight="1"/>
    <row r="2" spans="2:45">
      <c r="B2" s="1" t="s">
        <v>9395</v>
      </c>
      <c r="C2" s="2">
        <v>315</v>
      </c>
      <c r="D2" s="1" t="s">
        <v>4679</v>
      </c>
    </row>
    <row r="3" spans="2:45">
      <c r="H3" t="s">
        <v>9396</v>
      </c>
      <c r="I3" t="s">
        <v>9397</v>
      </c>
      <c r="R3" t="s">
        <v>9398</v>
      </c>
      <c r="AI3" s="3">
        <v>1</v>
      </c>
      <c r="AJ3" s="3">
        <v>2</v>
      </c>
      <c r="AK3" s="3">
        <v>3</v>
      </c>
      <c r="AL3" s="3">
        <v>4</v>
      </c>
      <c r="AM3" s="3">
        <v>5</v>
      </c>
    </row>
    <row r="4" spans="2:45" ht="31.35" customHeight="1" thickBot="1">
      <c r="B4" s="4" t="s">
        <v>9399</v>
      </c>
      <c r="C4" s="4" t="s">
        <v>9400</v>
      </c>
      <c r="D4" s="4" t="s">
        <v>9401</v>
      </c>
      <c r="E4" s="4" t="s">
        <v>9402</v>
      </c>
      <c r="H4" s="5" t="s">
        <v>9403</v>
      </c>
      <c r="I4" s="194" t="s">
        <v>9404</v>
      </c>
      <c r="J4" s="195"/>
      <c r="K4" s="6"/>
      <c r="L4" s="196" t="s">
        <v>9405</v>
      </c>
      <c r="M4" s="197"/>
      <c r="N4" s="6"/>
      <c r="O4" s="196" t="s">
        <v>9406</v>
      </c>
      <c r="P4" s="197"/>
      <c r="Q4" s="7"/>
      <c r="R4" s="8" t="s">
        <v>9407</v>
      </c>
      <c r="S4" s="8" t="s">
        <v>9408</v>
      </c>
      <c r="T4" s="8" t="s">
        <v>9409</v>
      </c>
      <c r="U4" s="9"/>
      <c r="V4" s="9"/>
      <c r="W4" s="9"/>
      <c r="Z4" s="10"/>
      <c r="AA4" s="10"/>
      <c r="AB4" s="10"/>
      <c r="AC4" s="10"/>
      <c r="AG4" s="11" t="s">
        <v>9399</v>
      </c>
      <c r="AH4" s="11" t="s">
        <v>9410</v>
      </c>
      <c r="AI4" s="12" t="s">
        <v>9411</v>
      </c>
      <c r="AJ4" s="12" t="s">
        <v>9412</v>
      </c>
      <c r="AK4" s="12" t="s">
        <v>9413</v>
      </c>
      <c r="AL4" s="12" t="s">
        <v>9414</v>
      </c>
      <c r="AM4" s="12" t="s">
        <v>9415</v>
      </c>
      <c r="AO4" s="13">
        <v>125</v>
      </c>
      <c r="AP4" s="13">
        <v>126</v>
      </c>
      <c r="AQ4" s="13">
        <v>155</v>
      </c>
      <c r="AR4" s="13">
        <v>159</v>
      </c>
      <c r="AS4" s="13">
        <v>160</v>
      </c>
    </row>
    <row r="5" spans="2:45" ht="15.75" thickTop="1">
      <c r="B5" s="14">
        <v>0.5</v>
      </c>
      <c r="C5" s="15">
        <f>B5*C8</f>
        <v>157.5</v>
      </c>
      <c r="D5" s="16" t="s">
        <v>9416</v>
      </c>
      <c r="E5" s="17" t="s">
        <v>9637</v>
      </c>
      <c r="H5" s="18" t="s">
        <v>9417</v>
      </c>
      <c r="I5" s="19">
        <v>155.69999999999999</v>
      </c>
      <c r="J5" s="20"/>
      <c r="K5" s="21"/>
      <c r="L5" s="22">
        <v>136.4</v>
      </c>
      <c r="M5" s="23"/>
      <c r="N5" s="21"/>
      <c r="O5" s="22">
        <v>92.2</v>
      </c>
      <c r="P5" s="23"/>
      <c r="Q5" s="7"/>
      <c r="R5" s="24">
        <f>S23</f>
        <v>160</v>
      </c>
      <c r="S5" s="24">
        <f>V22</f>
        <v>134.436577</v>
      </c>
      <c r="T5" s="24">
        <f>S22</f>
        <v>101</v>
      </c>
      <c r="U5" s="25"/>
      <c r="V5" s="25"/>
      <c r="W5" s="25"/>
      <c r="X5" s="25"/>
      <c r="Z5" s="26"/>
      <c r="AC5" s="27"/>
      <c r="AG5" s="28">
        <v>0.5</v>
      </c>
      <c r="AH5" s="29">
        <v>157.048</v>
      </c>
      <c r="AI5">
        <v>7</v>
      </c>
      <c r="AJ5">
        <v>15</v>
      </c>
      <c r="AK5">
        <v>22.13</v>
      </c>
      <c r="AL5">
        <v>8</v>
      </c>
      <c r="AM5">
        <v>6</v>
      </c>
      <c r="AO5" s="30">
        <f xml:space="preserve"> 0.0869*AH5 - 6.5996</f>
        <v>7.0478712000000021</v>
      </c>
      <c r="AP5" s="30">
        <f xml:space="preserve"> 0.3642*AH5 - 41.776</f>
        <v>15.420881600000001</v>
      </c>
      <c r="AQ5" s="30">
        <f xml:space="preserve"> 0.287*AH5 - 23.702</f>
        <v>21.370775999999996</v>
      </c>
      <c r="AR5" s="30">
        <f xml:space="preserve"> 0.1148*AH5 - 10.886</f>
        <v>7.1431104000000012</v>
      </c>
      <c r="AS5" s="30">
        <f xml:space="preserve"> 0.1385*AH5 - 16.31</f>
        <v>5.4411480000000019</v>
      </c>
    </row>
    <row r="6" spans="2:45">
      <c r="B6" s="31">
        <v>0.75</v>
      </c>
      <c r="C6" s="32">
        <f>B6*C8</f>
        <v>236.25</v>
      </c>
      <c r="D6" s="17" t="s">
        <v>9418</v>
      </c>
      <c r="E6" s="17" t="s">
        <v>9638</v>
      </c>
      <c r="H6" s="33" t="s">
        <v>9419</v>
      </c>
      <c r="I6" s="34">
        <v>56.21</v>
      </c>
      <c r="J6" s="35">
        <f>I6/I$5</f>
        <v>0.36101477199743098</v>
      </c>
      <c r="L6" s="36">
        <f>J6*L$5</f>
        <v>49.242414900449589</v>
      </c>
      <c r="M6" s="37"/>
      <c r="O6" s="36">
        <f>J6*O$5</f>
        <v>33.285561978163138</v>
      </c>
      <c r="P6" s="37"/>
      <c r="Q6" s="7"/>
      <c r="R6" s="38">
        <f>$J6*R$5</f>
        <v>57.762363519588959</v>
      </c>
      <c r="S6" s="38">
        <f t="shared" ref="S6:T14" si="0">$J6*S$5</f>
        <v>48.533590193770074</v>
      </c>
      <c r="T6" s="38">
        <f t="shared" si="0"/>
        <v>36.462491971740526</v>
      </c>
      <c r="U6" s="25"/>
      <c r="V6" s="25"/>
      <c r="W6" s="25"/>
      <c r="X6" s="39"/>
      <c r="Z6" s="26"/>
      <c r="AC6" s="27"/>
      <c r="AG6" s="28">
        <v>0.75</v>
      </c>
      <c r="AH6" s="29">
        <v>235.565</v>
      </c>
      <c r="AI6">
        <v>14</v>
      </c>
      <c r="AJ6">
        <v>45</v>
      </c>
      <c r="AK6">
        <v>42.13</v>
      </c>
      <c r="AL6">
        <v>14.17</v>
      </c>
      <c r="AM6">
        <v>15</v>
      </c>
      <c r="AO6" s="30">
        <f t="shared" ref="AO6:AO7" si="1" xml:space="preserve"> 0.0869*AH6 - 6.5996</f>
        <v>13.870998500000002</v>
      </c>
      <c r="AP6" s="30">
        <f t="shared" ref="AP6:AP7" si="2" xml:space="preserve"> 0.3642*AH6 - 41.776</f>
        <v>44.016773000000008</v>
      </c>
      <c r="AQ6" s="30">
        <f t="shared" ref="AQ6:AQ7" si="3" xml:space="preserve"> 0.287*AH6 - 23.702</f>
        <v>43.905154999999993</v>
      </c>
      <c r="AR6" s="30">
        <f t="shared" ref="AR6:AR7" si="4" xml:space="preserve"> 0.1148*AH6 - 10.886</f>
        <v>16.156862</v>
      </c>
      <c r="AS6" s="30">
        <f t="shared" ref="AS6:AS7" si="5" xml:space="preserve"> 0.1385*AH6 - 16.31</f>
        <v>16.315752500000006</v>
      </c>
    </row>
    <row r="7" spans="2:45">
      <c r="B7" s="31">
        <v>1</v>
      </c>
      <c r="C7" s="32">
        <f>B7*C8</f>
        <v>315</v>
      </c>
      <c r="D7" s="17" t="s">
        <v>9420</v>
      </c>
      <c r="E7" s="17" t="s">
        <v>9421</v>
      </c>
      <c r="H7" s="33" t="s">
        <v>9422</v>
      </c>
      <c r="I7" s="40">
        <v>36.380000000000003</v>
      </c>
      <c r="J7" s="35">
        <f>I7/I$5</f>
        <v>0.23365446371226722</v>
      </c>
      <c r="L7" s="41">
        <f>J7*L$5</f>
        <v>31.870468850353252</v>
      </c>
      <c r="M7" s="37"/>
      <c r="O7" s="41">
        <f>J7*O$5</f>
        <v>21.542941554271039</v>
      </c>
      <c r="P7" s="37"/>
      <c r="Q7" s="7"/>
      <c r="R7" s="42">
        <f t="shared" ref="R7:R14" si="6">$J7*R$5</f>
        <v>37.384714193962758</v>
      </c>
      <c r="S7" s="42">
        <f t="shared" si="0"/>
        <v>31.411706302247918</v>
      </c>
      <c r="T7" s="42">
        <f t="shared" si="0"/>
        <v>23.599100834938991</v>
      </c>
      <c r="U7" s="25"/>
      <c r="V7" s="25"/>
      <c r="W7" s="25"/>
      <c r="X7" s="25"/>
      <c r="Z7" s="26"/>
      <c r="AC7" s="27"/>
      <c r="AG7" s="28">
        <v>1</v>
      </c>
      <c r="AH7" s="29">
        <v>295.62</v>
      </c>
      <c r="AI7">
        <v>19.03</v>
      </c>
      <c r="AJ7">
        <v>65.34</v>
      </c>
      <c r="AK7">
        <v>62.13</v>
      </c>
      <c r="AL7">
        <v>24.17</v>
      </c>
      <c r="AM7">
        <v>25.36</v>
      </c>
      <c r="AO7" s="30">
        <f t="shared" si="1"/>
        <v>19.089778000000003</v>
      </c>
      <c r="AP7" s="30">
        <f t="shared" si="2"/>
        <v>65.888803999999993</v>
      </c>
      <c r="AQ7" s="30">
        <f t="shared" si="3"/>
        <v>61.140940000000001</v>
      </c>
      <c r="AR7" s="30">
        <f t="shared" si="4"/>
        <v>23.051176000000002</v>
      </c>
      <c r="AS7" s="30">
        <f t="shared" si="5"/>
        <v>24.633370000000003</v>
      </c>
    </row>
    <row r="8" spans="2:45">
      <c r="B8" s="43" t="s">
        <v>9423</v>
      </c>
      <c r="C8" s="43">
        <f>C2</f>
        <v>315</v>
      </c>
      <c r="D8" s="44" t="s">
        <v>4679</v>
      </c>
      <c r="H8" s="33" t="s">
        <v>9424</v>
      </c>
      <c r="I8" s="34">
        <v>33.880000000000003</v>
      </c>
      <c r="J8" s="35">
        <f>I8/I$5</f>
        <v>0.21759794476557487</v>
      </c>
      <c r="L8" s="36">
        <f>J8*L$5</f>
        <v>29.680359666024412</v>
      </c>
      <c r="M8" s="37"/>
      <c r="O8" s="36">
        <f>J8*O$5</f>
        <v>20.062530507386004</v>
      </c>
      <c r="P8" s="37"/>
      <c r="Q8" s="7"/>
      <c r="R8" s="38">
        <f t="shared" si="6"/>
        <v>34.815671162491981</v>
      </c>
      <c r="S8" s="38">
        <f t="shared" si="0"/>
        <v>29.253122856518953</v>
      </c>
      <c r="T8" s="38">
        <f t="shared" si="0"/>
        <v>21.97739242132306</v>
      </c>
      <c r="U8" s="45"/>
      <c r="V8" s="45"/>
      <c r="W8" s="45"/>
      <c r="X8" s="45"/>
      <c r="AH8" s="29">
        <v>315</v>
      </c>
      <c r="AO8" s="30"/>
      <c r="AP8" s="30"/>
    </row>
    <row r="9" spans="2:45">
      <c r="H9" s="46" t="s">
        <v>9425</v>
      </c>
      <c r="I9" s="47">
        <v>17.7</v>
      </c>
      <c r="J9" s="48">
        <f>I9/I$5</f>
        <v>0.1136801541425819</v>
      </c>
      <c r="K9" s="49"/>
      <c r="L9" s="50">
        <f>J9*L$5</f>
        <v>15.505973025048171</v>
      </c>
      <c r="M9" s="51"/>
      <c r="N9" s="49"/>
      <c r="O9" s="50">
        <f>J9*O$5</f>
        <v>10.481310211946051</v>
      </c>
      <c r="P9" s="51"/>
      <c r="Q9" s="7"/>
      <c r="R9" s="52">
        <f t="shared" si="6"/>
        <v>18.188824662813104</v>
      </c>
      <c r="S9" s="52">
        <f t="shared" si="0"/>
        <v>15.282770795761079</v>
      </c>
      <c r="T9" s="52">
        <f t="shared" si="0"/>
        <v>11.481695568400772</v>
      </c>
      <c r="U9" s="7"/>
      <c r="V9" s="7"/>
      <c r="W9" s="7"/>
      <c r="X9" s="7"/>
    </row>
    <row r="10" spans="2:45">
      <c r="C10">
        <f>C5+(0.5*(C6-C5))</f>
        <v>196.875</v>
      </c>
      <c r="H10" s="53" t="s">
        <v>9426</v>
      </c>
      <c r="I10" s="30"/>
      <c r="J10" s="54"/>
      <c r="R10" s="30"/>
      <c r="S10" s="30"/>
      <c r="T10" s="30"/>
      <c r="W10" s="7"/>
      <c r="X10" s="7"/>
    </row>
    <row r="11" spans="2:45">
      <c r="C11">
        <f>C6+(0.5*(C7-C6))</f>
        <v>275.625</v>
      </c>
      <c r="H11" s="18" t="s">
        <v>9427</v>
      </c>
      <c r="I11" s="55">
        <v>6.8159999999999998</v>
      </c>
      <c r="J11" s="56">
        <f>I11/I$5</f>
        <v>4.3776493256262046E-2</v>
      </c>
      <c r="K11" s="21"/>
      <c r="L11" s="57">
        <f>J11*L$5</f>
        <v>5.9711136801541436</v>
      </c>
      <c r="M11" s="58"/>
      <c r="N11" s="21"/>
      <c r="O11" s="57">
        <f>J11*O$5</f>
        <v>4.0361926782273612</v>
      </c>
      <c r="P11" s="58"/>
      <c r="R11" s="59">
        <f t="shared" si="6"/>
        <v>7.0042389210019271</v>
      </c>
      <c r="S11" s="59">
        <f t="shared" si="0"/>
        <v>5.885161906435453</v>
      </c>
      <c r="T11" s="59">
        <f t="shared" si="0"/>
        <v>4.4214258188824669</v>
      </c>
      <c r="W11" s="7"/>
      <c r="X11" s="7"/>
    </row>
    <row r="12" spans="2:45">
      <c r="B12" s="60"/>
      <c r="C12" s="27"/>
      <c r="H12" s="33" t="s">
        <v>9428</v>
      </c>
      <c r="I12" s="34">
        <v>5.0999999999999996</v>
      </c>
      <c r="J12" s="35">
        <f>I12/I$5</f>
        <v>3.2755298651252408E-2</v>
      </c>
      <c r="L12" s="36">
        <f>J12*L$5</f>
        <v>4.4678227360308282</v>
      </c>
      <c r="M12" s="61"/>
      <c r="O12" s="36">
        <f>J12*O$5</f>
        <v>3.020038535645472</v>
      </c>
      <c r="P12" s="61"/>
      <c r="R12" s="38">
        <f t="shared" si="6"/>
        <v>5.2408477842003851</v>
      </c>
      <c r="S12" s="38">
        <f t="shared" si="0"/>
        <v>4.4035102292870905</v>
      </c>
      <c r="T12" s="38">
        <f t="shared" si="0"/>
        <v>3.3082851637764934</v>
      </c>
      <c r="W12" s="7"/>
      <c r="X12" s="7"/>
    </row>
    <row r="13" spans="2:45">
      <c r="B13" s="60"/>
      <c r="C13" s="27"/>
      <c r="D13" s="30"/>
      <c r="H13" s="33" t="s">
        <v>9429</v>
      </c>
      <c r="I13" s="34">
        <v>2.88</v>
      </c>
      <c r="J13" s="35">
        <f>I13/I$5</f>
        <v>1.8497109826589597E-2</v>
      </c>
      <c r="L13" s="36">
        <f>J13*L$5</f>
        <v>2.5230057803468209</v>
      </c>
      <c r="M13" s="61"/>
      <c r="O13" s="36">
        <f>J13*O$5</f>
        <v>1.705433526011561</v>
      </c>
      <c r="P13" s="61"/>
      <c r="R13" s="38">
        <f t="shared" si="6"/>
        <v>2.9595375722543356</v>
      </c>
      <c r="S13" s="38">
        <f t="shared" si="0"/>
        <v>2.4866881294797691</v>
      </c>
      <c r="T13" s="38">
        <f t="shared" si="0"/>
        <v>1.8682080924855493</v>
      </c>
      <c r="W13" s="7"/>
      <c r="X13" s="7"/>
    </row>
    <row r="14" spans="2:45">
      <c r="B14" s="60"/>
      <c r="C14" s="27"/>
      <c r="D14" s="30"/>
      <c r="H14" s="46" t="s">
        <v>9430</v>
      </c>
      <c r="I14" s="47">
        <v>1.91</v>
      </c>
      <c r="J14" s="48">
        <f>I14/I$5</f>
        <v>1.2267180475272961E-2</v>
      </c>
      <c r="K14" s="49"/>
      <c r="L14" s="50">
        <f>J14*L$5</f>
        <v>1.6732434168272319</v>
      </c>
      <c r="M14" s="62"/>
      <c r="N14" s="49"/>
      <c r="O14" s="50">
        <f>J14*O$5</f>
        <v>1.131034039820167</v>
      </c>
      <c r="P14" s="62"/>
      <c r="R14" s="52">
        <f t="shared" si="6"/>
        <v>1.9627488760436738</v>
      </c>
      <c r="S14" s="52">
        <f t="shared" si="0"/>
        <v>1.6491577525369299</v>
      </c>
      <c r="T14" s="52">
        <f t="shared" si="0"/>
        <v>1.2389852280025691</v>
      </c>
      <c r="W14" s="7"/>
      <c r="X14" s="7"/>
    </row>
    <row r="15" spans="2:45">
      <c r="B15" s="60"/>
      <c r="C15" s="27"/>
      <c r="D15" s="30"/>
      <c r="W15" s="7"/>
    </row>
    <row r="16" spans="2:45">
      <c r="B16" s="60"/>
      <c r="C16" s="27"/>
      <c r="D16" s="30"/>
      <c r="R16" s="63" t="s">
        <v>9431</v>
      </c>
      <c r="S16" s="7" t="s">
        <v>9432</v>
      </c>
      <c r="T16" s="64"/>
      <c r="U16" s="7"/>
      <c r="V16" s="7"/>
      <c r="W16" s="7"/>
    </row>
    <row r="17" spans="2:30">
      <c r="B17" s="60"/>
      <c r="C17" s="27"/>
      <c r="D17" s="30"/>
      <c r="R17" s="65">
        <v>157.048</v>
      </c>
      <c r="S17" s="7">
        <v>101.3</v>
      </c>
      <c r="T17" s="64"/>
      <c r="U17" s="7"/>
      <c r="V17" s="7"/>
      <c r="W17" s="7"/>
    </row>
    <row r="18" spans="2:30">
      <c r="B18" s="60"/>
      <c r="C18" s="27"/>
      <c r="D18" s="30"/>
      <c r="R18" s="65">
        <v>235.565</v>
      </c>
      <c r="S18" s="7">
        <v>153.4</v>
      </c>
      <c r="T18" s="64"/>
      <c r="U18" s="7"/>
      <c r="V18" s="7"/>
      <c r="W18" s="7"/>
    </row>
    <row r="19" spans="2:30">
      <c r="C19" s="60"/>
      <c r="R19" s="65">
        <v>295.62</v>
      </c>
      <c r="S19" s="7">
        <v>189.5</v>
      </c>
      <c r="T19" s="64"/>
      <c r="U19" s="7"/>
      <c r="V19" s="7"/>
      <c r="W19" s="7"/>
    </row>
    <row r="20" spans="2:30">
      <c r="R20" s="7"/>
      <c r="S20" s="7"/>
      <c r="T20" s="64"/>
      <c r="U20" s="7"/>
      <c r="V20" s="7"/>
      <c r="W20" s="7"/>
    </row>
    <row r="21" spans="2:30">
      <c r="R21" s="63" t="s">
        <v>9431</v>
      </c>
      <c r="S21" s="63" t="s">
        <v>9433</v>
      </c>
      <c r="T21" s="64"/>
      <c r="U21" s="7"/>
      <c r="V21" s="7"/>
      <c r="W21" s="7"/>
    </row>
    <row r="22" spans="2:30">
      <c r="R22" s="66">
        <v>157.048</v>
      </c>
      <c r="S22" s="67">
        <v>101</v>
      </c>
      <c r="T22" s="68"/>
      <c r="U22" s="69">
        <v>235.565</v>
      </c>
      <c r="V22" s="70">
        <f xml:space="preserve"> 0.4258*U22 + 34.133</f>
        <v>134.436577</v>
      </c>
      <c r="W22" s="7"/>
    </row>
    <row r="23" spans="2:30">
      <c r="R23" s="66">
        <v>295.62</v>
      </c>
      <c r="S23" s="67">
        <v>160</v>
      </c>
      <c r="T23" s="68"/>
      <c r="U23" s="69">
        <v>315</v>
      </c>
      <c r="V23" s="71">
        <f xml:space="preserve"> 0.4258*U23 + 34.133</f>
        <v>168.26000000000002</v>
      </c>
      <c r="W23" s="7"/>
    </row>
    <row r="24" spans="2:30">
      <c r="R24" s="7"/>
      <c r="S24" s="7"/>
      <c r="T24" s="7"/>
      <c r="U24" s="7"/>
      <c r="V24" s="72"/>
      <c r="W24" s="7"/>
    </row>
    <row r="25" spans="2:30">
      <c r="R25" s="7"/>
      <c r="S25" s="7"/>
      <c r="T25" s="7"/>
      <c r="U25" s="7"/>
      <c r="V25" s="72"/>
      <c r="W25" s="7"/>
    </row>
    <row r="26" spans="2:30">
      <c r="R26" s="63" t="s">
        <v>9431</v>
      </c>
      <c r="S26" s="63" t="s">
        <v>9434</v>
      </c>
      <c r="T26" s="7"/>
      <c r="U26" s="7"/>
      <c r="V26" s="72"/>
      <c r="W26" s="7"/>
      <c r="AA26" s="30"/>
      <c r="AD26" s="30"/>
    </row>
    <row r="27" spans="2:30">
      <c r="R27" s="66">
        <v>157.048</v>
      </c>
      <c r="S27" s="73">
        <v>534</v>
      </c>
      <c r="T27" s="7"/>
      <c r="U27" s="69">
        <v>235.565</v>
      </c>
      <c r="V27" s="70">
        <f xml:space="preserve"> 0.0289*U27 + 529.47</f>
        <v>536.27782850000006</v>
      </c>
      <c r="W27" s="7"/>
      <c r="AA27" s="30"/>
      <c r="AD27" s="30"/>
    </row>
    <row r="28" spans="2:30">
      <c r="R28" s="66">
        <v>295.62</v>
      </c>
      <c r="S28" s="73">
        <v>538</v>
      </c>
      <c r="T28" s="69"/>
      <c r="U28" s="69">
        <v>315</v>
      </c>
      <c r="V28" s="71">
        <f xml:space="preserve"> 0.0289*U28 + 529.47</f>
        <v>538.57350000000008</v>
      </c>
      <c r="W28" s="7"/>
      <c r="AA28" s="30"/>
      <c r="AD28" s="30"/>
    </row>
    <row r="29" spans="2:30">
      <c r="R29" s="7">
        <v>355</v>
      </c>
      <c r="S29" s="7">
        <v>550</v>
      </c>
      <c r="T29" s="7"/>
      <c r="U29" s="7"/>
      <c r="V29" s="72"/>
      <c r="W29" s="7"/>
      <c r="AA29" s="30"/>
      <c r="AD29" s="30"/>
    </row>
    <row r="30" spans="2:30">
      <c r="O30" s="10"/>
      <c r="P30" s="10"/>
      <c r="Q30" s="10"/>
      <c r="R30" s="7"/>
      <c r="S30" s="7"/>
      <c r="T30" s="7"/>
      <c r="U30" s="7"/>
      <c r="V30" s="72"/>
      <c r="W30" s="7"/>
      <c r="AA30" s="30"/>
      <c r="AD30" s="30"/>
    </row>
    <row r="31" spans="2:30">
      <c r="M31" s="30"/>
      <c r="P31" s="30"/>
      <c r="Q31" s="30"/>
      <c r="R31" s="63" t="s">
        <v>9431</v>
      </c>
      <c r="S31" s="63" t="s">
        <v>9435</v>
      </c>
      <c r="T31" s="7"/>
      <c r="U31" s="7"/>
      <c r="V31" s="72"/>
      <c r="W31" s="71"/>
      <c r="AA31" s="30"/>
      <c r="AD31" s="30"/>
    </row>
    <row r="32" spans="2:30">
      <c r="M32" s="30"/>
      <c r="R32" s="66">
        <v>157.048</v>
      </c>
      <c r="S32" s="67">
        <v>1070.5999999999999</v>
      </c>
      <c r="T32" s="7"/>
      <c r="U32" s="69">
        <v>235.565</v>
      </c>
      <c r="V32" s="70">
        <f xml:space="preserve"> 0.0469*U32 + 1063.2</f>
        <v>1074.2479985</v>
      </c>
      <c r="W32" s="71"/>
      <c r="AA32" s="30"/>
      <c r="AD32" s="30"/>
    </row>
    <row r="33" spans="13:34">
      <c r="M33" s="30"/>
      <c r="P33" s="30"/>
      <c r="Q33" s="30"/>
      <c r="R33" s="66">
        <v>295.62</v>
      </c>
      <c r="S33" s="67">
        <v>1077.0999999999999</v>
      </c>
      <c r="T33" s="65"/>
      <c r="U33" s="65"/>
      <c r="V33" s="74"/>
      <c r="W33" s="71"/>
    </row>
    <row r="34" spans="13:34">
      <c r="M34" s="30"/>
      <c r="W34" s="71"/>
      <c r="AD34" s="30"/>
      <c r="AG34" s="30"/>
      <c r="AH34" s="30"/>
    </row>
    <row r="35" spans="13:34">
      <c r="M35" s="30"/>
      <c r="P35" s="30"/>
      <c r="Q35" s="30"/>
      <c r="T35" s="7"/>
      <c r="U35" s="7"/>
      <c r="V35" s="72"/>
      <c r="W35" s="72"/>
      <c r="AD35" s="30"/>
    </row>
    <row r="36" spans="13:34">
      <c r="M36" s="30"/>
      <c r="R36" s="63" t="s">
        <v>9431</v>
      </c>
      <c r="S36" s="63" t="s">
        <v>9436</v>
      </c>
      <c r="T36" s="7"/>
      <c r="U36" s="7"/>
      <c r="V36" s="72"/>
      <c r="AD36" s="30"/>
      <c r="AG36" s="30"/>
      <c r="AH36" s="30"/>
    </row>
    <row r="37" spans="13:34">
      <c r="M37" s="30"/>
      <c r="P37" s="27"/>
      <c r="Q37" s="27"/>
      <c r="R37" s="66">
        <v>157.048</v>
      </c>
      <c r="S37" s="75">
        <v>8988</v>
      </c>
      <c r="T37" s="7"/>
      <c r="U37" s="69">
        <v>235.565</v>
      </c>
      <c r="V37" s="76">
        <f xml:space="preserve"> 48.646*U37 + 1348.2</f>
        <v>12807.494990000001</v>
      </c>
      <c r="AD37" s="30"/>
    </row>
    <row r="38" spans="13:34">
      <c r="R38" s="66">
        <v>295.62</v>
      </c>
      <c r="S38" s="75">
        <v>15729</v>
      </c>
      <c r="T38" s="65"/>
      <c r="U38" s="65"/>
      <c r="V38" s="74"/>
      <c r="AD38" s="30"/>
    </row>
    <row r="39" spans="13:34">
      <c r="AD39" s="30"/>
    </row>
    <row r="40" spans="13:34">
      <c r="AD40" s="30"/>
    </row>
    <row r="41" spans="13:34">
      <c r="AD41" s="30"/>
    </row>
    <row r="42" spans="13:34">
      <c r="R42" s="29">
        <f>(993.4-32)*5/9</f>
        <v>534.11111111111109</v>
      </c>
    </row>
    <row r="43" spans="13:34">
      <c r="R43" s="29">
        <f>(1000.9-32)*5/9</f>
        <v>538.27777777777783</v>
      </c>
    </row>
    <row r="46" spans="13:34">
      <c r="Z46" s="77"/>
    </row>
    <row r="47" spans="13:34">
      <c r="Z47" s="78"/>
    </row>
    <row r="48" spans="13:34">
      <c r="Z48" s="77"/>
    </row>
  </sheetData>
  <mergeCells count="3">
    <mergeCell ref="I4:J4"/>
    <mergeCell ref="L4:M4"/>
    <mergeCell ref="O4:P4"/>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I1" zoomScale="80" zoomScaleNormal="80" workbookViewId="0">
      <selection activeCell="AK9" sqref="AK9"/>
    </sheetView>
  </sheetViews>
  <sheetFormatPr defaultColWidth="8.85546875" defaultRowHeight="15"/>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N37"/>
  <sheetViews>
    <sheetView topLeftCell="C1" zoomScale="85" zoomScaleNormal="85" workbookViewId="0">
      <selection activeCell="C1" sqref="C1"/>
    </sheetView>
  </sheetViews>
  <sheetFormatPr defaultColWidth="10" defaultRowHeight="15.75"/>
  <cols>
    <col min="1" max="1" width="2.7109375" style="79" customWidth="1"/>
    <col min="2" max="2" width="26.85546875" style="79" bestFit="1" customWidth="1"/>
    <col min="3" max="3" width="19.42578125" style="79" customWidth="1"/>
    <col min="4" max="4" width="29.42578125" style="79" customWidth="1"/>
    <col min="5" max="5" width="11.42578125" style="79" customWidth="1"/>
    <col min="6" max="6" width="11.28515625" style="79" customWidth="1"/>
    <col min="7" max="8" width="10" style="79"/>
    <col min="9" max="9" width="29.42578125" style="79" customWidth="1"/>
    <col min="10" max="10" width="10.7109375" style="79" bestFit="1" customWidth="1"/>
    <col min="11" max="11" width="22" style="79" customWidth="1"/>
    <col min="12" max="12" width="120.85546875" style="79" bestFit="1" customWidth="1"/>
    <col min="13" max="13" width="12.42578125" style="79" customWidth="1"/>
    <col min="14" max="14" width="10.7109375" style="79" customWidth="1"/>
    <col min="15" max="16384" width="10" style="79"/>
  </cols>
  <sheetData>
    <row r="1" spans="2:14" ht="21.6" customHeight="1">
      <c r="B1" s="80" t="s">
        <v>9437</v>
      </c>
      <c r="C1" s="80">
        <v>15</v>
      </c>
      <c r="D1" s="80" t="s">
        <v>4679</v>
      </c>
      <c r="E1" s="80" t="str">
        <f>IF(input!$C$1&lt;200,Eng_Info!E5,IF(input!$C$1&gt;275,Eng_Info!E7,Eng_Info!E6))</f>
        <v>ELINK3</v>
      </c>
    </row>
    <row r="2" spans="2:14" ht="20.45" customHeight="1">
      <c r="B2" s="81" t="s">
        <v>9438</v>
      </c>
      <c r="C2" s="81" t="s">
        <v>9439</v>
      </c>
      <c r="D2" s="81" t="s">
        <v>9440</v>
      </c>
      <c r="E2" s="81" t="s">
        <v>9441</v>
      </c>
      <c r="F2" s="81" t="s">
        <v>9442</v>
      </c>
      <c r="G2" s="81" t="s">
        <v>9443</v>
      </c>
      <c r="H2" s="81" t="s">
        <v>9444</v>
      </c>
      <c r="I2" s="81" t="s">
        <v>9636</v>
      </c>
      <c r="J2" s="81" t="s">
        <v>9635</v>
      </c>
      <c r="K2" s="81" t="s">
        <v>9445</v>
      </c>
      <c r="L2" s="81" t="s">
        <v>9446</v>
      </c>
      <c r="M2" s="82"/>
    </row>
    <row r="3" spans="2:14">
      <c r="B3" s="79" t="s">
        <v>9447</v>
      </c>
      <c r="C3" s="79" t="s">
        <v>9448</v>
      </c>
      <c r="D3" s="79" t="s">
        <v>9449</v>
      </c>
      <c r="E3" s="83" t="s">
        <v>9450</v>
      </c>
      <c r="F3" s="84">
        <v>561</v>
      </c>
      <c r="G3" s="85">
        <v>0.8</v>
      </c>
      <c r="H3" s="86">
        <v>0.95</v>
      </c>
      <c r="I3" s="120" t="s">
        <v>1134</v>
      </c>
      <c r="J3" s="121">
        <v>0.85653480857259001</v>
      </c>
      <c r="K3" s="87" t="s">
        <v>9450</v>
      </c>
      <c r="N3" s="88"/>
    </row>
    <row r="4" spans="2:14">
      <c r="B4" s="79" t="s">
        <v>9447</v>
      </c>
      <c r="C4" s="79" t="s">
        <v>9448</v>
      </c>
      <c r="D4" s="79" t="s">
        <v>9451</v>
      </c>
      <c r="E4" s="79" t="s">
        <v>4679</v>
      </c>
      <c r="F4" s="84">
        <v>10</v>
      </c>
      <c r="G4" s="89">
        <v>150</v>
      </c>
      <c r="H4" s="90">
        <v>315</v>
      </c>
      <c r="I4" s="120" t="s">
        <v>14</v>
      </c>
      <c r="J4" s="129">
        <v>15000</v>
      </c>
      <c r="K4" s="87" t="s">
        <v>9450</v>
      </c>
      <c r="L4" s="79" t="s">
        <v>9452</v>
      </c>
      <c r="N4" s="88"/>
    </row>
    <row r="5" spans="2:14">
      <c r="B5" s="79" t="s">
        <v>9453</v>
      </c>
      <c r="C5" s="79" t="s">
        <v>9448</v>
      </c>
      <c r="D5" s="79" t="s">
        <v>9454</v>
      </c>
      <c r="E5" s="79" t="s">
        <v>9455</v>
      </c>
      <c r="F5" s="84">
        <v>180</v>
      </c>
      <c r="G5" s="91">
        <v>3800</v>
      </c>
      <c r="H5" s="92">
        <v>4800</v>
      </c>
      <c r="I5" s="120" t="s">
        <v>367</v>
      </c>
      <c r="J5" s="121">
        <v>17584.560000000001</v>
      </c>
      <c r="K5" s="87" t="s">
        <v>9450</v>
      </c>
      <c r="L5" s="130" t="s">
        <v>9456</v>
      </c>
      <c r="N5" s="88"/>
    </row>
    <row r="6" spans="2:14">
      <c r="B6" s="79" t="s">
        <v>9453</v>
      </c>
      <c r="C6" s="79" t="s">
        <v>9448</v>
      </c>
      <c r="D6" s="79" t="s">
        <v>9457</v>
      </c>
      <c r="E6" s="79" t="s">
        <v>45</v>
      </c>
      <c r="F6" s="84">
        <v>173</v>
      </c>
      <c r="G6" s="89">
        <v>25</v>
      </c>
      <c r="H6" s="90">
        <v>45</v>
      </c>
      <c r="I6" s="120" t="s">
        <v>353</v>
      </c>
      <c r="J6" s="121">
        <v>25</v>
      </c>
      <c r="K6" s="87" t="s">
        <v>9450</v>
      </c>
      <c r="N6" s="88"/>
    </row>
    <row r="7" spans="2:14">
      <c r="B7" s="79" t="s">
        <v>9458</v>
      </c>
      <c r="C7" s="79" t="s">
        <v>9448</v>
      </c>
      <c r="D7" s="79" t="s">
        <v>9459</v>
      </c>
      <c r="E7" s="79" t="s">
        <v>42</v>
      </c>
      <c r="F7" s="84">
        <v>22</v>
      </c>
      <c r="G7" s="91">
        <v>25</v>
      </c>
      <c r="H7" s="92">
        <v>35</v>
      </c>
      <c r="I7" s="120" t="s">
        <v>41</v>
      </c>
      <c r="J7" s="121">
        <v>25</v>
      </c>
      <c r="K7" s="87" t="s">
        <v>9450</v>
      </c>
      <c r="N7" s="88"/>
    </row>
    <row r="8" spans="2:14">
      <c r="B8" s="79" t="s">
        <v>9458</v>
      </c>
      <c r="C8" s="79" t="s">
        <v>9448</v>
      </c>
      <c r="D8" s="79" t="s">
        <v>9460</v>
      </c>
      <c r="E8" s="79" t="s">
        <v>45</v>
      </c>
      <c r="F8" s="84">
        <v>23</v>
      </c>
      <c r="G8" s="91">
        <v>55</v>
      </c>
      <c r="H8" s="92">
        <v>80</v>
      </c>
      <c r="I8" s="120" t="s">
        <v>44</v>
      </c>
      <c r="J8" s="121">
        <v>55</v>
      </c>
      <c r="K8" s="87" t="s">
        <v>9450</v>
      </c>
      <c r="N8" s="88"/>
    </row>
    <row r="9" spans="2:14">
      <c r="B9" s="79" t="s">
        <v>9458</v>
      </c>
      <c r="C9" s="79" t="s">
        <v>9448</v>
      </c>
      <c r="D9" s="79" t="s">
        <v>9461</v>
      </c>
      <c r="E9" s="79" t="s">
        <v>50</v>
      </c>
      <c r="F9" s="84">
        <v>25</v>
      </c>
      <c r="G9" s="91">
        <v>1.0122</v>
      </c>
      <c r="H9" s="92">
        <v>1.0132000000000001</v>
      </c>
      <c r="I9" s="120" t="s">
        <v>49</v>
      </c>
      <c r="J9" s="121">
        <v>1.0122</v>
      </c>
      <c r="K9" s="87" t="s">
        <v>9450</v>
      </c>
      <c r="N9" s="88"/>
    </row>
    <row r="10" spans="2:14">
      <c r="B10" s="79" t="s">
        <v>9453</v>
      </c>
      <c r="C10" s="79" t="s">
        <v>9448</v>
      </c>
      <c r="D10" s="79" t="s">
        <v>9462</v>
      </c>
      <c r="E10" s="79" t="s">
        <v>45</v>
      </c>
      <c r="F10" s="84">
        <v>200</v>
      </c>
      <c r="G10" s="91">
        <v>15</v>
      </c>
      <c r="H10" s="92">
        <v>40</v>
      </c>
      <c r="I10" s="120" t="s">
        <v>409</v>
      </c>
      <c r="J10" s="121">
        <v>15</v>
      </c>
      <c r="K10" s="87" t="s">
        <v>9450</v>
      </c>
      <c r="N10" s="88"/>
    </row>
    <row r="11" spans="2:14">
      <c r="B11" s="79" t="s">
        <v>9463</v>
      </c>
      <c r="C11" s="79" t="s">
        <v>9448</v>
      </c>
      <c r="D11" s="79" t="s">
        <v>9464</v>
      </c>
      <c r="E11" s="79" t="s">
        <v>42</v>
      </c>
      <c r="F11" s="84">
        <v>507</v>
      </c>
      <c r="G11" s="91">
        <v>27</v>
      </c>
      <c r="H11" s="92">
        <v>32</v>
      </c>
      <c r="I11" s="120" t="s">
        <v>1026</v>
      </c>
      <c r="J11" s="121">
        <v>27</v>
      </c>
      <c r="K11" s="87" t="s">
        <v>9450</v>
      </c>
      <c r="N11" s="88"/>
    </row>
    <row r="12" spans="2:14">
      <c r="B12" s="79" t="s">
        <v>9463</v>
      </c>
      <c r="C12" s="79" t="s">
        <v>9448</v>
      </c>
      <c r="D12" s="79" t="s">
        <v>9465</v>
      </c>
      <c r="E12" s="79" t="s">
        <v>42</v>
      </c>
      <c r="F12" s="84">
        <v>528</v>
      </c>
      <c r="G12" s="93">
        <v>8</v>
      </c>
      <c r="H12" s="94">
        <v>11</v>
      </c>
      <c r="I12" s="120" t="s">
        <v>1068</v>
      </c>
      <c r="J12" s="121">
        <v>8</v>
      </c>
      <c r="K12" s="87" t="s">
        <v>9450</v>
      </c>
      <c r="N12" s="88"/>
    </row>
    <row r="13" spans="2:14" ht="10.35" customHeight="1">
      <c r="B13" s="95"/>
      <c r="C13" s="95"/>
      <c r="D13" s="96"/>
      <c r="E13" s="95"/>
      <c r="F13" s="95"/>
      <c r="G13" s="95"/>
      <c r="H13" s="95"/>
      <c r="I13" s="95"/>
      <c r="J13" s="122"/>
      <c r="K13" s="95"/>
      <c r="L13" s="95"/>
      <c r="N13" s="88"/>
    </row>
    <row r="14" spans="2:14">
      <c r="B14" s="79" t="s">
        <v>9453</v>
      </c>
      <c r="C14" s="79" t="s">
        <v>9466</v>
      </c>
      <c r="D14" s="79" t="s">
        <v>9467</v>
      </c>
      <c r="E14" s="79" t="s">
        <v>42</v>
      </c>
      <c r="F14" s="84">
        <v>445</v>
      </c>
      <c r="G14" s="87" t="s">
        <v>9450</v>
      </c>
      <c r="H14" s="87" t="s">
        <v>9450</v>
      </c>
      <c r="I14" s="120" t="s">
        <v>902</v>
      </c>
      <c r="J14" s="123">
        <f xml:space="preserve"> 0.0289*C1 + 529.47</f>
        <v>529.90350000000001</v>
      </c>
      <c r="K14" s="97" t="s">
        <v>9627</v>
      </c>
      <c r="L14" s="98" t="s">
        <v>9468</v>
      </c>
    </row>
    <row r="15" spans="2:14">
      <c r="B15" s="79" t="s">
        <v>9453</v>
      </c>
      <c r="C15" s="79" t="s">
        <v>9466</v>
      </c>
      <c r="D15" s="79" t="s">
        <v>9469</v>
      </c>
      <c r="E15" s="79" t="s">
        <v>9470</v>
      </c>
      <c r="F15" s="84">
        <v>564</v>
      </c>
      <c r="G15" s="87" t="s">
        <v>9450</v>
      </c>
      <c r="H15" s="87" t="s">
        <v>9450</v>
      </c>
      <c r="I15" s="120" t="s">
        <v>1140</v>
      </c>
      <c r="J15" s="124">
        <f xml:space="preserve"> 0.4258*C1 + 34.133</f>
        <v>40.520000000000003</v>
      </c>
      <c r="K15" s="97" t="s">
        <v>9628</v>
      </c>
      <c r="L15" s="98" t="s">
        <v>9468</v>
      </c>
    </row>
    <row r="16" spans="2:14">
      <c r="B16" s="79" t="s">
        <v>9453</v>
      </c>
      <c r="C16" s="79" t="s">
        <v>9466</v>
      </c>
      <c r="D16" s="79" t="s">
        <v>9471</v>
      </c>
      <c r="E16" s="79" t="s">
        <v>42</v>
      </c>
      <c r="F16" s="84">
        <v>441</v>
      </c>
      <c r="G16" s="87" t="s">
        <v>9450</v>
      </c>
      <c r="H16" s="87" t="s">
        <v>9450</v>
      </c>
      <c r="I16" s="120" t="s">
        <v>894</v>
      </c>
      <c r="J16" s="123">
        <f xml:space="preserve"> 0.0289*C1 + 529.47</f>
        <v>529.90350000000001</v>
      </c>
      <c r="K16" s="97" t="s">
        <v>9627</v>
      </c>
      <c r="L16" s="98" t="s">
        <v>9472</v>
      </c>
    </row>
    <row r="17" spans="2:12" ht="10.35" customHeight="1">
      <c r="B17" s="95"/>
      <c r="C17" s="95"/>
      <c r="D17" s="95"/>
      <c r="E17" s="95"/>
      <c r="F17" s="95"/>
      <c r="G17" s="95"/>
      <c r="H17" s="95"/>
      <c r="I17" s="95"/>
      <c r="J17" s="122"/>
      <c r="K17" s="99"/>
      <c r="L17" s="100"/>
    </row>
    <row r="18" spans="2:12">
      <c r="B18" s="79" t="s">
        <v>9473</v>
      </c>
      <c r="C18" s="79" t="s">
        <v>9466</v>
      </c>
      <c r="D18" s="79" t="s">
        <v>9474</v>
      </c>
      <c r="E18" s="79" t="s">
        <v>50</v>
      </c>
      <c r="F18" s="84">
        <v>573</v>
      </c>
      <c r="G18" s="87" t="s">
        <v>9450</v>
      </c>
      <c r="H18" s="87" t="s">
        <v>9450</v>
      </c>
      <c r="I18" s="120" t="s">
        <v>1158</v>
      </c>
      <c r="J18" s="125">
        <f>$J$15*K18</f>
        <v>14.628318561335904</v>
      </c>
      <c r="K18" s="101">
        <v>0.36101477199743098</v>
      </c>
      <c r="L18" s="79" t="s">
        <v>9475</v>
      </c>
    </row>
    <row r="19" spans="2:12">
      <c r="B19" s="79" t="s">
        <v>9473</v>
      </c>
      <c r="C19" s="79" t="s">
        <v>9466</v>
      </c>
      <c r="D19" s="79" t="s">
        <v>9476</v>
      </c>
      <c r="E19" s="79" t="s">
        <v>50</v>
      </c>
      <c r="F19" s="84">
        <v>474</v>
      </c>
      <c r="G19" s="87" t="s">
        <v>9450</v>
      </c>
      <c r="H19" s="87" t="s">
        <v>9450</v>
      </c>
      <c r="I19" s="120" t="s">
        <v>960</v>
      </c>
      <c r="J19" s="125">
        <f t="shared" ref="J19:J25" si="0">$J$15*K19</f>
        <v>9.4676788696210679</v>
      </c>
      <c r="K19" s="101">
        <v>0.23365446371226722</v>
      </c>
      <c r="L19" s="79" t="s">
        <v>9475</v>
      </c>
    </row>
    <row r="20" spans="2:12">
      <c r="B20" s="79" t="s">
        <v>9473</v>
      </c>
      <c r="C20" s="79" t="s">
        <v>9466</v>
      </c>
      <c r="D20" s="79" t="s">
        <v>9477</v>
      </c>
      <c r="E20" s="79" t="s">
        <v>50</v>
      </c>
      <c r="F20" s="84">
        <v>582</v>
      </c>
      <c r="G20" s="87" t="s">
        <v>9450</v>
      </c>
      <c r="H20" s="87" t="s">
        <v>9450</v>
      </c>
      <c r="I20" s="120" t="s">
        <v>1176</v>
      </c>
      <c r="J20" s="125">
        <f t="shared" si="0"/>
        <v>8.8170687219010944</v>
      </c>
      <c r="K20" s="101">
        <v>0.21759794476557487</v>
      </c>
      <c r="L20" s="79" t="s">
        <v>9475</v>
      </c>
    </row>
    <row r="21" spans="2:12">
      <c r="B21" s="79" t="s">
        <v>9473</v>
      </c>
      <c r="C21" s="79" t="s">
        <v>9466</v>
      </c>
      <c r="D21" s="79" t="s">
        <v>9478</v>
      </c>
      <c r="E21" s="79" t="s">
        <v>50</v>
      </c>
      <c r="F21" s="84">
        <v>591</v>
      </c>
      <c r="G21" s="87" t="s">
        <v>9450</v>
      </c>
      <c r="H21" s="87" t="s">
        <v>9450</v>
      </c>
      <c r="I21" s="120" t="s">
        <v>1194</v>
      </c>
      <c r="J21" s="125">
        <f t="shared" si="0"/>
        <v>4.6063198458574188</v>
      </c>
      <c r="K21" s="101">
        <v>0.1136801541425819</v>
      </c>
      <c r="L21" s="79" t="s">
        <v>9475</v>
      </c>
    </row>
    <row r="22" spans="2:12">
      <c r="B22" s="79" t="s">
        <v>9473</v>
      </c>
      <c r="C22" s="79" t="s">
        <v>9466</v>
      </c>
      <c r="D22" s="79" t="s">
        <v>9479</v>
      </c>
      <c r="E22" s="79" t="s">
        <v>50</v>
      </c>
      <c r="F22" s="84">
        <v>600</v>
      </c>
      <c r="G22" s="87" t="s">
        <v>9450</v>
      </c>
      <c r="H22" s="87" t="s">
        <v>9450</v>
      </c>
      <c r="I22" s="120" t="s">
        <v>1212</v>
      </c>
      <c r="J22" s="125">
        <f t="shared" si="0"/>
        <v>1.7738235067437382</v>
      </c>
      <c r="K22" s="101">
        <v>4.3776493256262046E-2</v>
      </c>
      <c r="L22" s="79" t="s">
        <v>9475</v>
      </c>
    </row>
    <row r="23" spans="2:12">
      <c r="B23" s="79" t="s">
        <v>9473</v>
      </c>
      <c r="C23" s="79" t="s">
        <v>9466</v>
      </c>
      <c r="D23" s="79" t="s">
        <v>9480</v>
      </c>
      <c r="E23" s="79" t="s">
        <v>50</v>
      </c>
      <c r="F23" s="84">
        <v>609</v>
      </c>
      <c r="G23" s="87" t="s">
        <v>9450</v>
      </c>
      <c r="H23" s="87" t="s">
        <v>9450</v>
      </c>
      <c r="I23" s="120" t="s">
        <v>1230</v>
      </c>
      <c r="J23" s="125">
        <f t="shared" si="0"/>
        <v>1.3272447013487476</v>
      </c>
      <c r="K23" s="101">
        <v>3.2755298651252408E-2</v>
      </c>
      <c r="L23" s="79" t="s">
        <v>9475</v>
      </c>
    </row>
    <row r="24" spans="2:12">
      <c r="B24" s="79" t="s">
        <v>9473</v>
      </c>
      <c r="C24" s="79" t="s">
        <v>9466</v>
      </c>
      <c r="D24" s="79" t="s">
        <v>9481</v>
      </c>
      <c r="E24" s="79" t="s">
        <v>50</v>
      </c>
      <c r="F24" s="84">
        <v>618</v>
      </c>
      <c r="G24" s="87" t="s">
        <v>9450</v>
      </c>
      <c r="H24" s="87" t="s">
        <v>9450</v>
      </c>
      <c r="I24" s="120" t="s">
        <v>1248</v>
      </c>
      <c r="J24" s="125">
        <f t="shared" si="0"/>
        <v>0.74950289017341054</v>
      </c>
      <c r="K24" s="101">
        <v>1.8497109826589597E-2</v>
      </c>
      <c r="L24" s="79" t="s">
        <v>9475</v>
      </c>
    </row>
    <row r="25" spans="2:12">
      <c r="B25" s="79" t="s">
        <v>9473</v>
      </c>
      <c r="C25" s="79" t="s">
        <v>9466</v>
      </c>
      <c r="D25" s="79" t="s">
        <v>9482</v>
      </c>
      <c r="E25" s="79" t="s">
        <v>50</v>
      </c>
      <c r="F25" s="84">
        <v>627</v>
      </c>
      <c r="G25" s="87" t="s">
        <v>9450</v>
      </c>
      <c r="H25" s="87" t="s">
        <v>9450</v>
      </c>
      <c r="I25" s="120" t="s">
        <v>1266</v>
      </c>
      <c r="J25" s="125">
        <f t="shared" si="0"/>
        <v>0.49706615285806038</v>
      </c>
      <c r="K25" s="101">
        <v>1.2267180475272961E-2</v>
      </c>
      <c r="L25" s="79" t="s">
        <v>9475</v>
      </c>
    </row>
    <row r="26" spans="2:12" ht="10.35" customHeight="1">
      <c r="B26" s="95"/>
      <c r="C26" s="95"/>
      <c r="D26" s="95"/>
      <c r="E26" s="95"/>
      <c r="F26" s="95"/>
      <c r="G26" s="95"/>
      <c r="H26" s="95"/>
      <c r="I26" s="95"/>
      <c r="J26" s="122"/>
      <c r="K26" s="95"/>
      <c r="L26" s="95"/>
    </row>
    <row r="27" spans="2:12">
      <c r="B27" s="79" t="s">
        <v>9483</v>
      </c>
      <c r="C27" s="79" t="s">
        <v>9466</v>
      </c>
      <c r="D27" s="79" t="s">
        <v>9411</v>
      </c>
      <c r="E27" s="79" t="s">
        <v>9484</v>
      </c>
      <c r="F27" s="84">
        <v>536</v>
      </c>
      <c r="G27" s="87" t="s">
        <v>9450</v>
      </c>
      <c r="H27" s="87" t="s">
        <v>9450</v>
      </c>
      <c r="I27" s="120" t="s">
        <v>1084</v>
      </c>
      <c r="J27" s="126">
        <f xml:space="preserve"> 0.0869*C1 - 6.5996</f>
        <v>-5.2960999999999991</v>
      </c>
      <c r="K27" s="79" t="s">
        <v>9629</v>
      </c>
      <c r="L27" s="98" t="s">
        <v>9468</v>
      </c>
    </row>
    <row r="28" spans="2:12">
      <c r="B28" s="79" t="s">
        <v>9483</v>
      </c>
      <c r="C28" s="79" t="s">
        <v>9466</v>
      </c>
      <c r="D28" s="79" t="s">
        <v>9412</v>
      </c>
      <c r="E28" s="79" t="s">
        <v>9484</v>
      </c>
      <c r="F28" s="84">
        <v>532</v>
      </c>
      <c r="G28" s="87" t="s">
        <v>9450</v>
      </c>
      <c r="H28" s="87" t="s">
        <v>9450</v>
      </c>
      <c r="I28" s="120" t="s">
        <v>1076</v>
      </c>
      <c r="J28" s="126">
        <f xml:space="preserve"> 0.3642*C1 - 41.776</f>
        <v>-36.313000000000002</v>
      </c>
      <c r="K28" s="79" t="s">
        <v>9630</v>
      </c>
      <c r="L28" s="98" t="s">
        <v>9468</v>
      </c>
    </row>
    <row r="29" spans="2:12">
      <c r="B29" s="79" t="s">
        <v>9483</v>
      </c>
      <c r="C29" s="79" t="s">
        <v>9466</v>
      </c>
      <c r="D29" s="79" t="s">
        <v>9413</v>
      </c>
      <c r="E29" s="79" t="s">
        <v>9484</v>
      </c>
      <c r="F29" s="84">
        <v>534</v>
      </c>
      <c r="G29" s="87" t="s">
        <v>9450</v>
      </c>
      <c r="H29" s="87" t="s">
        <v>9450</v>
      </c>
      <c r="I29" s="120" t="s">
        <v>1080</v>
      </c>
      <c r="J29" s="126">
        <f xml:space="preserve"> 0.287*C1 - 23.702</f>
        <v>-19.397000000000002</v>
      </c>
      <c r="K29" s="79" t="s">
        <v>9631</v>
      </c>
      <c r="L29" s="98" t="s">
        <v>9468</v>
      </c>
    </row>
    <row r="30" spans="2:12">
      <c r="B30" s="79" t="s">
        <v>9483</v>
      </c>
      <c r="C30" s="79" t="s">
        <v>9466</v>
      </c>
      <c r="D30" s="79" t="s">
        <v>9414</v>
      </c>
      <c r="E30" s="79" t="s">
        <v>9484</v>
      </c>
      <c r="F30" s="84">
        <v>535</v>
      </c>
      <c r="G30" s="87" t="s">
        <v>9450</v>
      </c>
      <c r="H30" s="87" t="s">
        <v>9450</v>
      </c>
      <c r="I30" s="120" t="s">
        <v>1082</v>
      </c>
      <c r="J30" s="126">
        <f xml:space="preserve"> 0.1148*C1 - 10.886</f>
        <v>-9.1639999999999997</v>
      </c>
      <c r="K30" s="79" t="s">
        <v>9632</v>
      </c>
      <c r="L30" s="98" t="s">
        <v>9468</v>
      </c>
    </row>
    <row r="31" spans="2:12">
      <c r="B31" s="79" t="s">
        <v>9483</v>
      </c>
      <c r="C31" s="79" t="s">
        <v>9466</v>
      </c>
      <c r="D31" s="79" t="s">
        <v>9415</v>
      </c>
      <c r="E31" s="79" t="s">
        <v>9484</v>
      </c>
      <c r="F31" s="84">
        <v>533</v>
      </c>
      <c r="G31" s="87" t="s">
        <v>9450</v>
      </c>
      <c r="H31" s="87" t="s">
        <v>9450</v>
      </c>
      <c r="I31" s="120" t="s">
        <v>1078</v>
      </c>
      <c r="J31" s="126">
        <f xml:space="preserve"> 0.1385*C1 - 16.31</f>
        <v>-14.232499999999998</v>
      </c>
      <c r="K31" s="79" t="s">
        <v>9633</v>
      </c>
      <c r="L31" s="98" t="s">
        <v>9468</v>
      </c>
    </row>
    <row r="32" spans="2:12" ht="10.35" customHeight="1">
      <c r="B32" s="95"/>
      <c r="C32" s="95"/>
      <c r="D32" s="95"/>
      <c r="E32" s="95"/>
      <c r="F32" s="95"/>
      <c r="G32" s="95"/>
      <c r="H32" s="95"/>
      <c r="I32" s="95"/>
      <c r="J32" s="122"/>
      <c r="K32" s="95"/>
      <c r="L32" s="95"/>
    </row>
    <row r="33" spans="2:12">
      <c r="B33" s="79" t="s">
        <v>9485</v>
      </c>
      <c r="C33" s="79" t="s">
        <v>9466</v>
      </c>
      <c r="D33" s="79" t="s">
        <v>9435</v>
      </c>
      <c r="E33" s="79" t="s">
        <v>42</v>
      </c>
      <c r="F33" s="84">
        <v>199</v>
      </c>
      <c r="G33" s="87" t="s">
        <v>9450</v>
      </c>
      <c r="H33" s="87" t="s">
        <v>9450</v>
      </c>
      <c r="I33" s="120" t="s">
        <v>407</v>
      </c>
      <c r="J33" s="126">
        <f xml:space="preserve"> 0.0469*C1 + 1063.2</f>
        <v>1063.9035000000001</v>
      </c>
      <c r="K33" s="79" t="s">
        <v>9634</v>
      </c>
      <c r="L33" s="98" t="s">
        <v>9468</v>
      </c>
    </row>
    <row r="34" spans="2:12" ht="10.35" customHeight="1">
      <c r="B34" s="95"/>
      <c r="C34" s="95"/>
      <c r="D34" s="95"/>
      <c r="E34" s="95"/>
      <c r="F34" s="95"/>
      <c r="G34" s="95"/>
      <c r="H34" s="95"/>
      <c r="I34" s="95"/>
      <c r="J34" s="122"/>
      <c r="K34" s="95"/>
      <c r="L34" s="95"/>
    </row>
    <row r="35" spans="2:12">
      <c r="B35" s="102" t="s">
        <v>9486</v>
      </c>
      <c r="C35" s="102" t="s">
        <v>9466</v>
      </c>
      <c r="D35" s="102" t="s">
        <v>9487</v>
      </c>
      <c r="E35" s="102" t="s">
        <v>15</v>
      </c>
      <c r="F35" s="84">
        <v>530</v>
      </c>
      <c r="G35" s="103" t="s">
        <v>9450</v>
      </c>
      <c r="H35" s="103" t="s">
        <v>9450</v>
      </c>
      <c r="I35" s="120" t="s">
        <v>1072</v>
      </c>
      <c r="J35" s="127">
        <f xml:space="preserve"> 48.646*C1 + 1348.2</f>
        <v>2077.8900000000003</v>
      </c>
      <c r="K35" s="102" t="s">
        <v>9488</v>
      </c>
      <c r="L35" s="102" t="s">
        <v>9468</v>
      </c>
    </row>
    <row r="36" spans="2:12" ht="10.35" customHeight="1">
      <c r="B36" s="95"/>
      <c r="C36" s="95"/>
      <c r="D36" s="95"/>
      <c r="E36" s="95"/>
      <c r="F36" s="95"/>
      <c r="G36" s="95"/>
      <c r="H36" s="95"/>
      <c r="I36" s="95"/>
      <c r="J36" s="95"/>
      <c r="K36" s="95"/>
      <c r="L36" s="95"/>
    </row>
    <row r="37" spans="2:12">
      <c r="L37" s="104" t="s">
        <v>9489</v>
      </c>
    </row>
  </sheetData>
  <pageMargins left="0.69930555555555596" right="0.69930555555555596"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50"/>
  </sheetPr>
  <dimension ref="A2:G79"/>
  <sheetViews>
    <sheetView tabSelected="1" zoomScale="77" zoomScaleNormal="77" workbookViewId="0">
      <pane xSplit="2" ySplit="2" topLeftCell="C30" activePane="bottomRight" state="frozen"/>
      <selection pane="topRight" activeCell="C1" sqref="C1"/>
      <selection pane="bottomLeft" activeCell="A5" sqref="A5"/>
      <selection pane="bottomRight" activeCell="F70" sqref="F70"/>
    </sheetView>
  </sheetViews>
  <sheetFormatPr defaultColWidth="10" defaultRowHeight="15.75"/>
  <cols>
    <col min="1" max="1" width="5.42578125" style="79" customWidth="1"/>
    <col min="2" max="2" width="11.42578125" style="79" customWidth="1"/>
    <col min="3" max="3" width="42.42578125" style="79" customWidth="1"/>
    <col min="4" max="4" width="10.140625" style="79" customWidth="1"/>
    <col min="5" max="5" width="20.42578125" style="79" bestFit="1" customWidth="1"/>
    <col min="6" max="6" width="20.42578125" style="79" customWidth="1"/>
    <col min="7" max="7" width="89.85546875" style="79" bestFit="1" customWidth="1"/>
    <col min="8" max="16384" width="10" style="79"/>
  </cols>
  <sheetData>
    <row r="2" spans="1:7">
      <c r="A2" s="105" t="s">
        <v>9490</v>
      </c>
      <c r="B2" s="105" t="s">
        <v>9491</v>
      </c>
      <c r="C2" s="105" t="s">
        <v>9440</v>
      </c>
      <c r="D2" s="105" t="s">
        <v>9441</v>
      </c>
      <c r="E2" s="105" t="s">
        <v>9492</v>
      </c>
      <c r="F2" s="105" t="s">
        <v>9635</v>
      </c>
      <c r="G2" s="105" t="s">
        <v>9446</v>
      </c>
    </row>
    <row r="3" spans="1:7" ht="18" customHeight="1">
      <c r="A3" s="83">
        <v>1</v>
      </c>
      <c r="B3" s="106" t="s">
        <v>9493</v>
      </c>
      <c r="C3" s="107" t="s">
        <v>9494</v>
      </c>
      <c r="D3" s="108" t="s">
        <v>9639</v>
      </c>
      <c r="E3" s="84">
        <v>651</v>
      </c>
      <c r="F3" s="84">
        <f ca="1">INDIRECT(input!$E$1&amp;"!D"&amp;E3)</f>
        <v>29.999990463256836</v>
      </c>
      <c r="G3" s="109"/>
    </row>
    <row r="4" spans="1:7" ht="18" customHeight="1">
      <c r="A4" s="83">
        <v>2</v>
      </c>
      <c r="B4" s="106" t="s">
        <v>9495</v>
      </c>
      <c r="C4" s="107" t="s">
        <v>9496</v>
      </c>
      <c r="D4" s="108" t="s">
        <v>45</v>
      </c>
      <c r="E4" s="84">
        <v>652</v>
      </c>
      <c r="F4" s="84">
        <f ca="1">INDIRECT(input!$E$1&amp;"!D"&amp;E4)</f>
        <v>75</v>
      </c>
      <c r="G4" s="109"/>
    </row>
    <row r="5" spans="1:7" ht="18" customHeight="1">
      <c r="A5" s="83">
        <v>3</v>
      </c>
      <c r="B5" s="106" t="s">
        <v>9497</v>
      </c>
      <c r="C5" s="107" t="s">
        <v>9498</v>
      </c>
      <c r="D5" s="108" t="s">
        <v>9470</v>
      </c>
      <c r="E5" s="84">
        <v>650</v>
      </c>
      <c r="F5" s="84">
        <f ca="1">INDIRECT(input!$E$1&amp;"!D"&amp;E5)</f>
        <v>1.0124129056930542</v>
      </c>
      <c r="G5" s="109"/>
    </row>
    <row r="6" spans="1:7" ht="18" customHeight="1">
      <c r="A6" s="83">
        <v>4</v>
      </c>
      <c r="B6" s="106" t="s">
        <v>9499</v>
      </c>
      <c r="C6" s="107" t="s">
        <v>9500</v>
      </c>
      <c r="D6" s="108" t="s">
        <v>4679</v>
      </c>
      <c r="E6" s="84">
        <v>654</v>
      </c>
      <c r="F6" s="84">
        <f ca="1">INDIRECT(input!$E$1&amp;"!D"&amp;E6)/1000</f>
        <v>157.04801562500001</v>
      </c>
      <c r="G6" s="109" t="s">
        <v>9501</v>
      </c>
    </row>
    <row r="7" spans="1:7" ht="18" customHeight="1">
      <c r="A7" s="83">
        <v>5</v>
      </c>
      <c r="B7" s="106" t="s">
        <v>9502</v>
      </c>
      <c r="C7" s="107" t="s">
        <v>9503</v>
      </c>
      <c r="D7" s="108" t="s">
        <v>9639</v>
      </c>
      <c r="E7" s="84">
        <v>2791</v>
      </c>
      <c r="F7" s="84">
        <f ca="1">INDIRECT(input!$E$1&amp;"!D"&amp;E7)</f>
        <v>1.0124129056930542</v>
      </c>
      <c r="G7" s="109"/>
    </row>
    <row r="8" spans="1:7" ht="18" customHeight="1">
      <c r="A8" s="83">
        <v>6</v>
      </c>
      <c r="B8" s="106" t="s">
        <v>9504</v>
      </c>
      <c r="C8" s="107" t="s">
        <v>9505</v>
      </c>
      <c r="D8" s="108" t="s">
        <v>9639</v>
      </c>
      <c r="E8" s="84">
        <v>2602</v>
      </c>
      <c r="F8" s="84">
        <f ca="1">INDIRECT(input!$E$1&amp;"!D"&amp;E8)</f>
        <v>0.99434161186218262</v>
      </c>
      <c r="G8" s="109"/>
    </row>
    <row r="9" spans="1:7" ht="18" customHeight="1">
      <c r="A9" s="83">
        <v>7</v>
      </c>
      <c r="B9" s="106" t="s">
        <v>9506</v>
      </c>
      <c r="C9" s="107" t="s">
        <v>9507</v>
      </c>
      <c r="D9" s="108" t="s">
        <v>9639</v>
      </c>
      <c r="E9" s="84">
        <v>2710</v>
      </c>
      <c r="F9" s="84">
        <f ca="1">INDIRECT(input!$E$1&amp;"!D"&amp;E9)</f>
        <v>0.98686367273330688</v>
      </c>
      <c r="G9" s="109"/>
    </row>
    <row r="10" spans="1:7" ht="18" customHeight="1">
      <c r="A10" s="83">
        <v>8</v>
      </c>
      <c r="B10" s="106" t="s">
        <v>9508</v>
      </c>
      <c r="C10" s="107" t="s">
        <v>9509</v>
      </c>
      <c r="D10" s="108" t="s">
        <v>9639</v>
      </c>
      <c r="E10" s="84">
        <v>2845</v>
      </c>
      <c r="F10" s="84">
        <f ca="1">INDIRECT(input!$E$1&amp;"!D"&amp;E10)</f>
        <v>1.0317308902740479</v>
      </c>
      <c r="G10" s="109"/>
    </row>
    <row r="11" spans="1:7" ht="18" customHeight="1">
      <c r="A11" s="83">
        <v>9</v>
      </c>
      <c r="B11" s="106" t="s">
        <v>9510</v>
      </c>
      <c r="C11" s="107" t="s">
        <v>9511</v>
      </c>
      <c r="D11" s="108" t="s">
        <v>9639</v>
      </c>
      <c r="E11" s="84">
        <v>2737</v>
      </c>
      <c r="F11" s="84">
        <f ca="1">INDIRECT(input!$E$1&amp;"!D"&amp;E11)</f>
        <v>1.0242530107498169</v>
      </c>
      <c r="G11" s="109"/>
    </row>
    <row r="12" spans="1:7" ht="18" customHeight="1">
      <c r="A12" s="83">
        <v>10</v>
      </c>
      <c r="B12" s="106" t="s">
        <v>9512</v>
      </c>
      <c r="C12" s="107" t="s">
        <v>9513</v>
      </c>
      <c r="D12" s="108" t="s">
        <v>9639</v>
      </c>
      <c r="E12" s="84">
        <v>2683</v>
      </c>
      <c r="F12" s="84">
        <f ca="1">INDIRECT(input!$E$1&amp;"!D"&amp;E12)</f>
        <v>1.0323539972305298</v>
      </c>
      <c r="G12" s="109"/>
    </row>
    <row r="13" spans="1:7" ht="18" customHeight="1">
      <c r="A13" s="83">
        <v>11</v>
      </c>
      <c r="B13" s="106" t="s">
        <v>9514</v>
      </c>
      <c r="C13" s="107" t="s">
        <v>9515</v>
      </c>
      <c r="D13" s="108" t="s">
        <v>9639</v>
      </c>
      <c r="E13" s="84">
        <v>2467</v>
      </c>
      <c r="F13" s="84">
        <f ca="1">INDIRECT(input!$E$1&amp;"!D"&amp;E13)</f>
        <v>1.0248761177062988</v>
      </c>
      <c r="G13" s="109"/>
    </row>
    <row r="14" spans="1:7" ht="18" customHeight="1">
      <c r="A14" s="83">
        <v>12</v>
      </c>
      <c r="B14" s="106" t="s">
        <v>9516</v>
      </c>
      <c r="C14" s="107" t="s">
        <v>9517</v>
      </c>
      <c r="D14" s="108" t="s">
        <v>20</v>
      </c>
      <c r="E14" s="84">
        <v>4404</v>
      </c>
      <c r="F14" s="84">
        <f ca="1">INDIRECT(input!$E$1&amp;"!D"&amp;E14)</f>
        <v>534.001953125</v>
      </c>
      <c r="G14" s="109"/>
    </row>
    <row r="15" spans="1:7" ht="18" customHeight="1">
      <c r="A15" s="83">
        <v>13</v>
      </c>
      <c r="B15" s="106" t="s">
        <v>9518</v>
      </c>
      <c r="C15" s="107" t="s">
        <v>9467</v>
      </c>
      <c r="D15" s="108" t="s">
        <v>9639</v>
      </c>
      <c r="E15" s="84">
        <v>4403</v>
      </c>
      <c r="F15" s="84">
        <f ca="1">INDIRECT(input!$E$1&amp;"!D"&amp;E15)</f>
        <v>101</v>
      </c>
      <c r="G15" s="109"/>
    </row>
    <row r="16" spans="1:7" ht="18" customHeight="1">
      <c r="A16" s="83">
        <v>14</v>
      </c>
      <c r="B16" s="106" t="s">
        <v>9519</v>
      </c>
      <c r="C16" s="107" t="s">
        <v>9469</v>
      </c>
      <c r="D16" s="108" t="s">
        <v>9520</v>
      </c>
      <c r="E16" s="84">
        <v>4402</v>
      </c>
      <c r="F16" s="84">
        <f ca="1">INDIRECT(input!$E$1&amp;"!D"&amp;E16)/10</f>
        <v>1.8565186474006622E-5</v>
      </c>
      <c r="G16" s="109" t="s">
        <v>9521</v>
      </c>
    </row>
    <row r="17" spans="1:7" ht="18" customHeight="1">
      <c r="A17" s="83">
        <v>15</v>
      </c>
      <c r="B17" s="106" t="s">
        <v>9522</v>
      </c>
      <c r="C17" s="107" t="s">
        <v>9523</v>
      </c>
      <c r="D17" s="108" t="s">
        <v>20</v>
      </c>
      <c r="E17" s="84">
        <v>3392</v>
      </c>
      <c r="F17" s="84">
        <f ca="1">INDIRECT(input!$E$1&amp;"!D"&amp;E17)</f>
        <v>236.9095458984375</v>
      </c>
      <c r="G17" s="109"/>
    </row>
    <row r="18" spans="1:7" ht="18" customHeight="1">
      <c r="A18" s="83">
        <v>16</v>
      </c>
      <c r="B18" s="106" t="s">
        <v>9524</v>
      </c>
      <c r="C18" s="107" t="s">
        <v>9525</v>
      </c>
      <c r="D18" s="108" t="s">
        <v>9639</v>
      </c>
      <c r="E18" s="84">
        <v>3391</v>
      </c>
      <c r="F18" s="84">
        <f ca="1">INDIRECT(input!$E$1&amp;"!D"&amp;E18)</f>
        <v>107.21352386474609</v>
      </c>
      <c r="G18" s="109"/>
    </row>
    <row r="19" spans="1:7" ht="18" customHeight="1">
      <c r="A19" s="83">
        <v>17</v>
      </c>
      <c r="B19" s="106" t="s">
        <v>9526</v>
      </c>
      <c r="C19" s="107" t="s">
        <v>9527</v>
      </c>
      <c r="D19" s="108" t="s">
        <v>9520</v>
      </c>
      <c r="E19" s="84">
        <v>3390</v>
      </c>
      <c r="F19" s="84">
        <f ca="1">INDIRECT(input!$E$1&amp;"!D"&amp;E19)/10</f>
        <v>2.2029576939530671E-6</v>
      </c>
      <c r="G19" s="109" t="s">
        <v>9521</v>
      </c>
    </row>
    <row r="20" spans="1:7" ht="18" customHeight="1">
      <c r="A20" s="83">
        <v>18</v>
      </c>
      <c r="B20" s="106" t="s">
        <v>9528</v>
      </c>
      <c r="C20" s="107" t="s">
        <v>9529</v>
      </c>
      <c r="D20" s="108" t="s">
        <v>9530</v>
      </c>
      <c r="E20" s="84">
        <v>2063</v>
      </c>
      <c r="F20" s="84">
        <f ca="1">INDIRECT(input!$E$1&amp;"!D"&amp;E20)*100</f>
        <v>11.999999731779099</v>
      </c>
      <c r="G20" s="109" t="s">
        <v>9531</v>
      </c>
    </row>
    <row r="21" spans="1:7" ht="18" customHeight="1">
      <c r="A21" s="83">
        <v>19</v>
      </c>
      <c r="B21" s="106" t="s">
        <v>9532</v>
      </c>
      <c r="C21" s="107" t="s">
        <v>9533</v>
      </c>
      <c r="D21" s="108" t="s">
        <v>9639</v>
      </c>
      <c r="E21" s="84">
        <v>4183</v>
      </c>
      <c r="F21" s="84">
        <f ca="1">INDIRECT(input!$E$1&amp;"!D"&amp;E21)</f>
        <v>1.0135135650634766</v>
      </c>
      <c r="G21" s="109"/>
    </row>
    <row r="22" spans="1:7" ht="18" customHeight="1">
      <c r="A22" s="83">
        <v>20</v>
      </c>
      <c r="B22" s="106" t="s">
        <v>9534</v>
      </c>
      <c r="C22" s="107" t="s">
        <v>9535</v>
      </c>
      <c r="D22" s="108" t="s">
        <v>20</v>
      </c>
      <c r="E22" s="84">
        <v>4184</v>
      </c>
      <c r="F22" s="84">
        <f ca="1">INDIRECT(input!$E$1&amp;"!D"&amp;E22)</f>
        <v>26.312654495239258</v>
      </c>
      <c r="G22" s="109"/>
    </row>
    <row r="23" spans="1:7" ht="18" customHeight="1">
      <c r="A23" s="83">
        <v>21</v>
      </c>
      <c r="B23" s="106" t="s">
        <v>9536</v>
      </c>
      <c r="C23" s="107" t="s">
        <v>9537</v>
      </c>
      <c r="D23" s="108" t="s">
        <v>9639</v>
      </c>
      <c r="E23" s="84">
        <v>4733</v>
      </c>
      <c r="F23" s="84">
        <f ca="1">INDIRECT(input!$E$1&amp;"!D"&amp;E23)</f>
        <v>1.0135135650634766</v>
      </c>
      <c r="G23" s="109"/>
    </row>
    <row r="24" spans="1:7" ht="18" customHeight="1">
      <c r="A24" s="83">
        <v>22</v>
      </c>
      <c r="B24" s="106" t="s">
        <v>9538</v>
      </c>
      <c r="C24" s="107" t="s">
        <v>9539</v>
      </c>
      <c r="D24" s="108" t="s">
        <v>20</v>
      </c>
      <c r="E24" s="84">
        <v>4756</v>
      </c>
      <c r="F24" s="84">
        <f ca="1">INDIRECT(input!$E$1&amp;"!D"&amp;E24)</f>
        <v>29.999990463256836</v>
      </c>
      <c r="G24" s="109"/>
    </row>
    <row r="25" spans="1:7" ht="18" customHeight="1">
      <c r="A25" s="83">
        <v>23</v>
      </c>
      <c r="B25" s="106" t="s">
        <v>9540</v>
      </c>
      <c r="C25" s="107" t="s">
        <v>9541</v>
      </c>
      <c r="D25" s="108" t="s">
        <v>9640</v>
      </c>
      <c r="E25" s="84">
        <v>4759</v>
      </c>
      <c r="F25" s="84">
        <f ca="1">INDIRECT(input!$E$1&amp;"!D"&amp;E25)/4.1868</f>
        <v>3844.1820218454432</v>
      </c>
      <c r="G25" s="128" t="s">
        <v>9542</v>
      </c>
    </row>
    <row r="26" spans="1:7" ht="18" customHeight="1">
      <c r="A26" s="83">
        <v>24</v>
      </c>
      <c r="B26" s="106" t="s">
        <v>9543</v>
      </c>
      <c r="C26" s="107" t="s">
        <v>9544</v>
      </c>
      <c r="D26" s="108" t="s">
        <v>20</v>
      </c>
      <c r="E26" s="84">
        <v>3480</v>
      </c>
      <c r="F26" s="84">
        <f ca="1">INDIRECT(input!$E$1&amp;"!D"&amp;E26)</f>
        <v>348.93911743164062</v>
      </c>
      <c r="G26" s="109"/>
    </row>
    <row r="27" spans="1:7" ht="18" customHeight="1">
      <c r="A27" s="83">
        <v>25</v>
      </c>
      <c r="B27" s="106" t="s">
        <v>9545</v>
      </c>
      <c r="C27" s="107" t="s">
        <v>9546</v>
      </c>
      <c r="D27" s="108" t="s">
        <v>9639</v>
      </c>
      <c r="E27" s="84">
        <v>3479</v>
      </c>
      <c r="F27" s="84">
        <f ca="1">INDIRECT(input!$E$1&amp;"!D"&amp;E27)</f>
        <v>4.4200000762939453</v>
      </c>
      <c r="G27" s="109"/>
    </row>
    <row r="28" spans="1:7" ht="18" customHeight="1">
      <c r="A28" s="83">
        <v>26</v>
      </c>
      <c r="B28" s="106" t="s">
        <v>9547</v>
      </c>
      <c r="C28" s="107" t="s">
        <v>9548</v>
      </c>
      <c r="D28" s="108" t="s">
        <v>9520</v>
      </c>
      <c r="E28" s="84">
        <v>3478</v>
      </c>
      <c r="F28" s="84">
        <f ca="1">INDIRECT(input!$E$1&amp;"!D"&amp;E28)/10</f>
        <v>2.4972263418021611E-6</v>
      </c>
      <c r="G28" s="109" t="s">
        <v>9521</v>
      </c>
    </row>
    <row r="29" spans="1:7" ht="18" customHeight="1">
      <c r="A29" s="110"/>
      <c r="B29" s="111" t="s">
        <v>9450</v>
      </c>
      <c r="C29" s="112" t="s">
        <v>9549</v>
      </c>
      <c r="D29" s="113" t="s">
        <v>45</v>
      </c>
      <c r="E29" s="84">
        <v>2125</v>
      </c>
      <c r="F29" s="84">
        <f ca="1">INDIRECT(input!$E$1&amp;"!D"&amp;E29)</f>
        <v>75.858619689941406</v>
      </c>
      <c r="G29" s="114" t="s">
        <v>9550</v>
      </c>
    </row>
    <row r="30" spans="1:7" ht="18" customHeight="1">
      <c r="A30" s="110"/>
      <c r="B30" s="111" t="s">
        <v>9450</v>
      </c>
      <c r="C30" s="112" t="s">
        <v>9551</v>
      </c>
      <c r="D30" s="113" t="s">
        <v>45</v>
      </c>
      <c r="E30" s="84">
        <v>2152</v>
      </c>
      <c r="F30" s="84">
        <f ca="1">INDIRECT(input!$E$1&amp;"!D"&amp;E30)</f>
        <v>78.43243408203125</v>
      </c>
      <c r="G30" s="114" t="s">
        <v>9552</v>
      </c>
    </row>
    <row r="31" spans="1:7" ht="18" customHeight="1">
      <c r="A31" s="110"/>
      <c r="B31" s="111" t="s">
        <v>9450</v>
      </c>
      <c r="C31" s="112" t="s">
        <v>9553</v>
      </c>
      <c r="D31" s="113" t="s">
        <v>45</v>
      </c>
      <c r="E31" s="84">
        <v>2179</v>
      </c>
      <c r="F31" s="84">
        <f ca="1">INDIRECT(input!$E$1&amp;"!D"&amp;E31)</f>
        <v>71.32843017578125</v>
      </c>
      <c r="G31" s="115" t="s">
        <v>9554</v>
      </c>
    </row>
    <row r="32" spans="1:7" ht="18" customHeight="1">
      <c r="A32" s="110"/>
      <c r="B32" s="111" t="s">
        <v>9450</v>
      </c>
      <c r="C32" s="112" t="s">
        <v>9555</v>
      </c>
      <c r="D32" s="113" t="s">
        <v>45</v>
      </c>
      <c r="E32" s="84">
        <v>2206</v>
      </c>
      <c r="F32" s="84">
        <f ca="1">INDIRECT(input!$E$1&amp;"!D"&amp;E32)</f>
        <v>74.032417297363281</v>
      </c>
      <c r="G32" s="115" t="s">
        <v>9556</v>
      </c>
    </row>
    <row r="33" spans="1:7" ht="18" customHeight="1">
      <c r="A33" s="110"/>
      <c r="B33" s="111" t="s">
        <v>9450</v>
      </c>
      <c r="C33" s="112" t="s">
        <v>9557</v>
      </c>
      <c r="D33" s="113" t="s">
        <v>45</v>
      </c>
      <c r="E33" s="84">
        <v>2233</v>
      </c>
      <c r="F33" s="84">
        <f ca="1">INDIRECT(input!$E$1&amp;"!D"&amp;E33)</f>
        <v>93</v>
      </c>
      <c r="G33" s="116" t="s">
        <v>9558</v>
      </c>
    </row>
    <row r="34" spans="1:7" ht="18" customHeight="1">
      <c r="A34" s="110"/>
      <c r="B34" s="111" t="s">
        <v>9450</v>
      </c>
      <c r="C34" s="112" t="s">
        <v>9559</v>
      </c>
      <c r="D34" s="113" t="s">
        <v>45</v>
      </c>
      <c r="E34" s="84">
        <v>2260</v>
      </c>
      <c r="F34" s="84">
        <f ca="1">INDIRECT(input!$E$1&amp;"!D"&amp;E34)</f>
        <v>93</v>
      </c>
      <c r="G34" s="116" t="s">
        <v>9560</v>
      </c>
    </row>
    <row r="35" spans="1:7" ht="18" customHeight="1">
      <c r="A35" s="110"/>
      <c r="B35" s="111" t="s">
        <v>9450</v>
      </c>
      <c r="C35" s="112" t="s">
        <v>9561</v>
      </c>
      <c r="D35" s="113" t="s">
        <v>45</v>
      </c>
      <c r="E35" s="84">
        <v>2287</v>
      </c>
      <c r="F35" s="84">
        <f ca="1">INDIRECT(input!$E$1&amp;"!D"&amp;E35)</f>
        <v>93</v>
      </c>
      <c r="G35" s="116" t="s">
        <v>9562</v>
      </c>
    </row>
    <row r="36" spans="1:7" ht="18" customHeight="1">
      <c r="A36" s="110"/>
      <c r="B36" s="111" t="s">
        <v>9450</v>
      </c>
      <c r="C36" s="112" t="s">
        <v>9563</v>
      </c>
      <c r="D36" s="113" t="s">
        <v>45</v>
      </c>
      <c r="E36" s="84">
        <v>2314</v>
      </c>
      <c r="F36" s="84">
        <f ca="1">INDIRECT(input!$E$1&amp;"!D"&amp;E36)</f>
        <v>93</v>
      </c>
      <c r="G36" s="116" t="s">
        <v>9564</v>
      </c>
    </row>
    <row r="37" spans="1:7" ht="18" customHeight="1">
      <c r="A37" s="110"/>
      <c r="B37" s="111" t="s">
        <v>9450</v>
      </c>
      <c r="C37" s="112" t="s">
        <v>9565</v>
      </c>
      <c r="D37" s="113" t="s">
        <v>45</v>
      </c>
      <c r="E37" s="84">
        <v>2346</v>
      </c>
      <c r="F37" s="84">
        <f ca="1">INDIRECT(input!$E$1&amp;"!D"&amp;E37)</f>
        <v>93</v>
      </c>
      <c r="G37" s="116" t="s">
        <v>9566</v>
      </c>
    </row>
    <row r="38" spans="1:7" ht="18" customHeight="1">
      <c r="A38" s="83">
        <v>27</v>
      </c>
      <c r="B38" s="106" t="s">
        <v>9567</v>
      </c>
      <c r="C38" s="107" t="s">
        <v>9568</v>
      </c>
      <c r="D38" s="108" t="s">
        <v>45</v>
      </c>
      <c r="E38" s="79" t="s">
        <v>9450</v>
      </c>
      <c r="F38" s="84">
        <f ca="1">AVERAGE(F29:F30)</f>
        <v>77.145526885986328</v>
      </c>
      <c r="G38" s="114" t="s">
        <v>9569</v>
      </c>
    </row>
    <row r="39" spans="1:7" ht="18" customHeight="1">
      <c r="A39" s="83">
        <v>28</v>
      </c>
      <c r="B39" s="106" t="s">
        <v>9570</v>
      </c>
      <c r="C39" s="107" t="s">
        <v>9571</v>
      </c>
      <c r="D39" s="108" t="s">
        <v>45</v>
      </c>
      <c r="E39" s="79" t="s">
        <v>9450</v>
      </c>
      <c r="F39" s="84">
        <f ca="1">AVERAGE(F31:F32)</f>
        <v>72.680423736572266</v>
      </c>
      <c r="G39" s="115" t="s">
        <v>9572</v>
      </c>
    </row>
    <row r="40" spans="1:7" ht="18" customHeight="1">
      <c r="A40" s="83">
        <v>29</v>
      </c>
      <c r="B40" s="106" t="s">
        <v>9573</v>
      </c>
      <c r="C40" s="107" t="s">
        <v>9574</v>
      </c>
      <c r="D40" s="108" t="s">
        <v>45</v>
      </c>
      <c r="E40" s="79" t="s">
        <v>9450</v>
      </c>
      <c r="F40" s="84">
        <f ca="1">AVERAGE(F33:F37)</f>
        <v>93</v>
      </c>
      <c r="G40" s="116" t="s">
        <v>9575</v>
      </c>
    </row>
    <row r="41" spans="1:7" ht="18" customHeight="1">
      <c r="A41" s="83">
        <v>30</v>
      </c>
      <c r="B41" s="106" t="s">
        <v>9576</v>
      </c>
      <c r="C41" s="107" t="s">
        <v>9577</v>
      </c>
      <c r="D41" s="108" t="s">
        <v>20</v>
      </c>
      <c r="E41" s="84">
        <v>4459</v>
      </c>
      <c r="F41" s="84">
        <f ca="1">INDIRECT(input!$E$1&amp;"!D"&amp;E41)</f>
        <v>533.99920654296875</v>
      </c>
      <c r="G41" s="109"/>
    </row>
    <row r="42" spans="1:7" ht="18" customHeight="1">
      <c r="A42" s="83">
        <v>31</v>
      </c>
      <c r="B42" s="106" t="s">
        <v>9578</v>
      </c>
      <c r="C42" s="107" t="s">
        <v>9579</v>
      </c>
      <c r="D42" s="108" t="s">
        <v>9639</v>
      </c>
      <c r="E42" s="84">
        <v>4458</v>
      </c>
      <c r="F42" s="84">
        <f ca="1">INDIRECT(input!$E$1&amp;"!D"&amp;E42)</f>
        <v>21.979999542236328</v>
      </c>
      <c r="G42" s="109"/>
    </row>
    <row r="43" spans="1:7" ht="18" customHeight="1">
      <c r="A43" s="83">
        <v>32</v>
      </c>
      <c r="B43" s="106" t="s">
        <v>9580</v>
      </c>
      <c r="C43" s="107" t="s">
        <v>9581</v>
      </c>
      <c r="D43" s="108" t="s">
        <v>9520</v>
      </c>
      <c r="E43" s="84">
        <v>4457</v>
      </c>
      <c r="F43" s="84">
        <f ca="1">INDIRECT(input!$E$1&amp;"!D"&amp;E43)/10</f>
        <v>3.0014980438863859E-6</v>
      </c>
      <c r="G43" s="109" t="s">
        <v>9521</v>
      </c>
    </row>
    <row r="44" spans="1:7" ht="18" customHeight="1">
      <c r="A44" s="83">
        <v>33</v>
      </c>
      <c r="B44" s="106" t="s">
        <v>9582</v>
      </c>
      <c r="C44" s="107" t="s">
        <v>9583</v>
      </c>
      <c r="D44" s="108" t="s">
        <v>20</v>
      </c>
      <c r="E44" s="84">
        <v>4602</v>
      </c>
      <c r="F44" s="84">
        <f ca="1">INDIRECT(input!$E$1&amp;"!D"&amp;E44)</f>
        <v>343.801513671875</v>
      </c>
      <c r="G44" s="109"/>
    </row>
    <row r="45" spans="1:7" ht="18" customHeight="1">
      <c r="A45" s="83">
        <v>34</v>
      </c>
      <c r="B45" s="106" t="s">
        <v>9584</v>
      </c>
      <c r="C45" s="107" t="s">
        <v>9585</v>
      </c>
      <c r="D45" s="108" t="s">
        <v>9639</v>
      </c>
      <c r="E45" s="84">
        <v>4601</v>
      </c>
      <c r="F45" s="84">
        <f ca="1">INDIRECT(input!$E$1&amp;"!D"&amp;E45)</f>
        <v>22.646015167236328</v>
      </c>
      <c r="G45" s="109"/>
    </row>
    <row r="46" spans="1:7" ht="18" customHeight="1">
      <c r="A46" s="83">
        <v>35</v>
      </c>
      <c r="B46" s="106" t="s">
        <v>9586</v>
      </c>
      <c r="C46" s="107" t="s">
        <v>9587</v>
      </c>
      <c r="D46" s="108" t="s">
        <v>9520</v>
      </c>
      <c r="E46" s="84">
        <v>4600</v>
      </c>
      <c r="F46" s="84">
        <f ca="1">INDIRECT(input!$E$1&amp;"!D"&amp;E46)/10</f>
        <v>2.2314838133752345E-6</v>
      </c>
      <c r="G46" s="109" t="s">
        <v>9521</v>
      </c>
    </row>
    <row r="47" spans="1:7" ht="18" customHeight="1">
      <c r="A47" s="83">
        <v>36</v>
      </c>
      <c r="B47" s="106" t="s">
        <v>9588</v>
      </c>
      <c r="C47" s="107" t="s">
        <v>9589</v>
      </c>
      <c r="D47" s="108" t="s">
        <v>9639</v>
      </c>
      <c r="E47" s="84">
        <v>1068</v>
      </c>
      <c r="F47" s="84">
        <f ca="1">INDIRECT(input!$E$1&amp;"!D"&amp;E47)</f>
        <v>0.55555558204650879</v>
      </c>
      <c r="G47" s="109"/>
    </row>
    <row r="48" spans="1:7" ht="18" customHeight="1">
      <c r="A48" s="83">
        <v>37</v>
      </c>
      <c r="B48" s="106" t="s">
        <v>9590</v>
      </c>
      <c r="C48" s="107" t="s">
        <v>9591</v>
      </c>
      <c r="D48" s="108" t="s">
        <v>9639</v>
      </c>
      <c r="E48" s="84">
        <v>1067</v>
      </c>
      <c r="F48" s="84">
        <f ca="1">INDIRECT(input!$E$1&amp;"!D"&amp;E48)</f>
        <v>7.7900018692016602</v>
      </c>
      <c r="G48" s="109"/>
    </row>
    <row r="49" spans="1:7" ht="18" customHeight="1">
      <c r="A49" s="83">
        <v>38</v>
      </c>
      <c r="B49" s="106" t="s">
        <v>9592</v>
      </c>
      <c r="C49" s="107" t="s">
        <v>9593</v>
      </c>
      <c r="D49" s="108" t="s">
        <v>9639</v>
      </c>
      <c r="E49" s="84">
        <v>1086</v>
      </c>
      <c r="F49" s="84">
        <f ca="1">INDIRECT(input!$E$1&amp;"!D"&amp;E49)</f>
        <v>9.6999950408935547</v>
      </c>
      <c r="G49" s="109"/>
    </row>
    <row r="50" spans="1:7" ht="18" customHeight="1">
      <c r="A50" s="83">
        <v>39</v>
      </c>
      <c r="B50" s="106" t="s">
        <v>9594</v>
      </c>
      <c r="C50" s="107" t="s">
        <v>9595</v>
      </c>
      <c r="D50" s="108" t="s">
        <v>9639</v>
      </c>
      <c r="E50" s="84">
        <v>1085</v>
      </c>
      <c r="F50" s="84">
        <f ca="1">INDIRECT(input!$E$1&amp;"!D"&amp;E50)</f>
        <v>-3.0200026035308838</v>
      </c>
      <c r="G50" s="109"/>
    </row>
    <row r="51" spans="1:7" ht="18" customHeight="1">
      <c r="A51" s="83">
        <v>40</v>
      </c>
      <c r="B51" s="106" t="s">
        <v>9596</v>
      </c>
      <c r="C51" s="107" t="s">
        <v>9597</v>
      </c>
      <c r="D51" s="108" t="s">
        <v>9639</v>
      </c>
      <c r="E51" s="84">
        <v>1104</v>
      </c>
      <c r="F51" s="84">
        <f ca="1">INDIRECT(input!$E$1&amp;"!D"&amp;E51)</f>
        <v>6.239997386932373</v>
      </c>
      <c r="G51" s="109"/>
    </row>
    <row r="52" spans="1:7" ht="18" customHeight="1">
      <c r="A52" s="83">
        <v>41</v>
      </c>
      <c r="B52" s="106" t="s">
        <v>9598</v>
      </c>
      <c r="C52" s="107" t="s">
        <v>9599</v>
      </c>
      <c r="D52" s="108" t="s">
        <v>9639</v>
      </c>
      <c r="E52" s="84">
        <v>1103</v>
      </c>
      <c r="F52" s="84">
        <f ca="1">INDIRECT(input!$E$1&amp;"!D"&amp;E52)</f>
        <v>-1.3399930000305176</v>
      </c>
      <c r="G52" s="109"/>
    </row>
    <row r="53" spans="1:7" ht="18" customHeight="1">
      <c r="A53" s="83">
        <v>42</v>
      </c>
      <c r="B53" s="106" t="s">
        <v>9600</v>
      </c>
      <c r="C53" s="107" t="s">
        <v>9601</v>
      </c>
      <c r="D53" s="108" t="s">
        <v>9639</v>
      </c>
      <c r="E53" s="84">
        <v>1121</v>
      </c>
      <c r="F53" s="84">
        <f ca="1">INDIRECT(input!$E$1&amp;"!D"&amp;E53)</f>
        <v>1.310001015663147</v>
      </c>
      <c r="G53" s="109"/>
    </row>
    <row r="54" spans="1:7" ht="18" customHeight="1">
      <c r="A54" s="83">
        <v>43</v>
      </c>
      <c r="B54" s="106" t="s">
        <v>9602</v>
      </c>
      <c r="C54" s="107" t="s">
        <v>9603</v>
      </c>
      <c r="D54" s="108" t="s">
        <v>9639</v>
      </c>
      <c r="E54" s="84">
        <v>1120</v>
      </c>
      <c r="F54" s="84">
        <f ca="1">INDIRECT(input!$E$1&amp;"!D"&amp;E54)</f>
        <v>2.0000033378601074</v>
      </c>
      <c r="G54" s="109"/>
    </row>
    <row r="55" spans="1:7" ht="18" customHeight="1">
      <c r="A55" s="83">
        <v>44</v>
      </c>
      <c r="B55" s="106" t="s">
        <v>9604</v>
      </c>
      <c r="C55" s="107" t="s">
        <v>9605</v>
      </c>
      <c r="D55" s="108" t="s">
        <v>9639</v>
      </c>
      <c r="E55" s="84">
        <v>1138</v>
      </c>
      <c r="F55" s="84">
        <f ca="1">INDIRECT(input!$E$1&amp;"!D"&amp;E55)</f>
        <v>2.5799984931945801</v>
      </c>
      <c r="G55" s="109"/>
    </row>
    <row r="56" spans="1:7" ht="18" customHeight="1">
      <c r="A56" s="83">
        <v>45</v>
      </c>
      <c r="B56" s="106" t="s">
        <v>9606</v>
      </c>
      <c r="C56" s="107" t="s">
        <v>9607</v>
      </c>
      <c r="D56" s="108" t="s">
        <v>9639</v>
      </c>
      <c r="E56" s="84">
        <v>1137</v>
      </c>
      <c r="F56" s="84">
        <f ca="1">INDIRECT(input!$E$1&amp;"!D"&amp;E56)</f>
        <v>2.0000033378601074</v>
      </c>
      <c r="G56" s="109"/>
    </row>
    <row r="57" spans="1:7" ht="18" customHeight="1">
      <c r="A57" s="83">
        <v>46</v>
      </c>
      <c r="B57" s="106" t="s">
        <v>9608</v>
      </c>
      <c r="C57" s="107" t="s">
        <v>9609</v>
      </c>
      <c r="D57" s="108" t="s">
        <v>9639</v>
      </c>
      <c r="E57" s="84">
        <v>1155</v>
      </c>
      <c r="F57" s="84">
        <f ca="1">INDIRECT(input!$E$1&amp;"!D"&amp;E57)</f>
        <v>2.7999963760375977</v>
      </c>
      <c r="G57" s="109"/>
    </row>
    <row r="58" spans="1:7" ht="18" customHeight="1">
      <c r="A58" s="83">
        <v>47</v>
      </c>
      <c r="B58" s="106" t="s">
        <v>9610</v>
      </c>
      <c r="C58" s="107" t="s">
        <v>9611</v>
      </c>
      <c r="D58" s="108" t="s">
        <v>9639</v>
      </c>
      <c r="E58" s="84">
        <v>1154</v>
      </c>
      <c r="F58" s="84">
        <f ca="1">INDIRECT(input!$E$1&amp;"!D"&amp;E58)</f>
        <v>8.9800014495849609</v>
      </c>
      <c r="G58" s="109"/>
    </row>
    <row r="59" spans="1:7" ht="18" customHeight="1">
      <c r="A59" s="83">
        <v>48</v>
      </c>
      <c r="B59" s="106" t="s">
        <v>9612</v>
      </c>
      <c r="C59" s="107" t="s">
        <v>9613</v>
      </c>
      <c r="D59" s="108" t="s">
        <v>9639</v>
      </c>
      <c r="E59" s="84">
        <v>1172</v>
      </c>
      <c r="F59" s="84">
        <f ca="1">INDIRECT(input!$E$1&amp;"!D"&amp;E59)</f>
        <v>5.8600025177001953</v>
      </c>
      <c r="G59" s="109"/>
    </row>
    <row r="60" spans="1:7" ht="18" customHeight="1">
      <c r="A60" s="83">
        <v>49</v>
      </c>
      <c r="B60" s="106" t="s">
        <v>9614</v>
      </c>
      <c r="C60" s="107" t="s">
        <v>9615</v>
      </c>
      <c r="D60" s="108" t="s">
        <v>9639</v>
      </c>
      <c r="E60" s="84">
        <v>1171</v>
      </c>
      <c r="F60" s="84">
        <f ca="1">INDIRECT(input!$E$1&amp;"!D"&amp;E60)</f>
        <v>2.1100022792816162</v>
      </c>
      <c r="G60" s="109"/>
    </row>
    <row r="61" spans="1:7" ht="18" customHeight="1">
      <c r="B61" s="117"/>
    </row>
    <row r="62" spans="1:7" ht="18" customHeight="1">
      <c r="C62" s="118" t="s">
        <v>9616</v>
      </c>
    </row>
    <row r="63" spans="1:7" ht="18" customHeight="1">
      <c r="B63" s="117"/>
      <c r="C63" s="79" t="s">
        <v>9617</v>
      </c>
      <c r="D63" s="79" t="s">
        <v>4679</v>
      </c>
      <c r="E63" s="84">
        <v>654</v>
      </c>
      <c r="F63" s="84">
        <f ca="1">INDIRECT(input!$E$1&amp;"!D"&amp;E63)/1000</f>
        <v>157.04801562500001</v>
      </c>
      <c r="G63" s="109" t="s">
        <v>9501</v>
      </c>
    </row>
    <row r="64" spans="1:7" ht="18" customHeight="1">
      <c r="B64" s="117"/>
      <c r="C64" s="79" t="s">
        <v>9618</v>
      </c>
      <c r="D64" s="79" t="s">
        <v>9619</v>
      </c>
      <c r="E64" s="119" t="s">
        <v>9620</v>
      </c>
      <c r="F64" s="30">
        <f ca="1">F76</f>
        <v>2707.947861891244</v>
      </c>
      <c r="G64" s="128" t="s">
        <v>9542</v>
      </c>
    </row>
    <row r="65" spans="2:7" ht="18" customHeight="1">
      <c r="B65" s="117"/>
      <c r="C65" s="79" t="s">
        <v>9621</v>
      </c>
      <c r="D65" s="79" t="s">
        <v>4679</v>
      </c>
      <c r="E65" s="84">
        <v>655</v>
      </c>
      <c r="F65" s="84">
        <f ca="1">INDIRECT(input!$E$1&amp;"!D"&amp;E65)/1000</f>
        <v>148.06001562500001</v>
      </c>
      <c r="G65" s="109" t="s">
        <v>9501</v>
      </c>
    </row>
    <row r="66" spans="2:7" ht="18" customHeight="1">
      <c r="B66" s="117"/>
      <c r="C66" s="79" t="s">
        <v>9622</v>
      </c>
      <c r="D66" s="79" t="s">
        <v>9619</v>
      </c>
      <c r="E66" s="84">
        <v>668</v>
      </c>
      <c r="F66" s="84">
        <f ca="1">INDIRECT(input!$E$1&amp;"!D"&amp;E66)/4.1868</f>
        <v>2872.3341625764306</v>
      </c>
      <c r="G66" s="109" t="s">
        <v>9542</v>
      </c>
    </row>
    <row r="67" spans="2:7" ht="18" customHeight="1">
      <c r="B67" s="117"/>
    </row>
    <row r="68" spans="2:7" ht="18" customHeight="1">
      <c r="B68" s="117"/>
      <c r="C68" s="118" t="s">
        <v>9623</v>
      </c>
    </row>
    <row r="69" spans="2:7" ht="18" customHeight="1">
      <c r="B69" s="117"/>
      <c r="C69" s="79" t="s">
        <v>9624</v>
      </c>
      <c r="D69" s="79" t="s">
        <v>9619</v>
      </c>
      <c r="E69" s="84">
        <v>660</v>
      </c>
      <c r="F69" s="84">
        <f ca="1">INDIRECT(input!$E$1&amp;"!D"&amp;E69)</f>
        <v>10379.6015625</v>
      </c>
    </row>
    <row r="70" spans="2:7" ht="18" customHeight="1">
      <c r="C70" s="79" t="s">
        <v>9625</v>
      </c>
      <c r="E70" s="84">
        <v>1193</v>
      </c>
      <c r="F70" s="84">
        <f ca="1">INDIRECT(input!$E$1&amp;"!D"&amp;E70)</f>
        <v>17580.369140625</v>
      </c>
    </row>
    <row r="71" spans="2:7" ht="18" customHeight="1">
      <c r="C71" s="79" t="s">
        <v>9626</v>
      </c>
      <c r="E71" s="84">
        <v>1192</v>
      </c>
      <c r="F71" s="84">
        <f ca="1">INDIRECT(input!$E$1&amp;"!D"&amp;E71)</f>
        <v>16094.8212890625</v>
      </c>
    </row>
    <row r="72" spans="2:7" ht="18" customHeight="1">
      <c r="E72" s="79">
        <v>660</v>
      </c>
      <c r="F72" s="84">
        <f ca="1">INDIRECT(input!$E$1&amp;"!D"&amp;E72)</f>
        <v>10379.6015625</v>
      </c>
    </row>
    <row r="73" spans="2:7" ht="18" customHeight="1">
      <c r="E73" s="79">
        <v>1193</v>
      </c>
      <c r="F73" s="84">
        <f ca="1">INDIRECT(input!$E$1&amp;"!D"&amp;E73)</f>
        <v>17580.369140625</v>
      </c>
    </row>
    <row r="74" spans="2:7" ht="18" customHeight="1">
      <c r="E74" s="79">
        <v>1192</v>
      </c>
      <c r="F74" s="84">
        <f ca="1">INDIRECT(input!$E$1&amp;"!D"&amp;E74)</f>
        <v>16094.8212890625</v>
      </c>
    </row>
    <row r="75" spans="2:7" ht="18" customHeight="1">
      <c r="F75" s="79">
        <f ca="1">F72*F73/F74</f>
        <v>11337.63610816626</v>
      </c>
    </row>
    <row r="76" spans="2:7" ht="18" customHeight="1">
      <c r="F76" s="79">
        <f ca="1">F75/4.1868</f>
        <v>2707.947861891244</v>
      </c>
    </row>
    <row r="77" spans="2:7" ht="18" customHeight="1"/>
    <row r="78" spans="2:7" ht="18" customHeight="1"/>
    <row r="79" spans="2:7" ht="18" customHeight="1"/>
  </sheetData>
  <pageMargins left="0.69930555555555596" right="0.69930555555555596"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ELINK3</vt:lpstr>
      <vt:lpstr>ELINK2</vt:lpstr>
      <vt:lpstr>ELINK</vt:lpstr>
      <vt:lpstr>Eng_Info</vt:lpstr>
      <vt:lpstr>Chart</vt:lpstr>
      <vt:lpstr>input</vt:lpstr>
      <vt:lpstr>output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2021-09-12T15:27:49Z</dcterms:created>
  <dcterms:modified xsi:type="dcterms:W3CDTF">2021-11-22T07:04:22Z</dcterms:modified>
</cp:coreProperties>
</file>