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2" i="12"/>
  <c r="E452" i="12" s="1"/>
  <c r="F451" i="12"/>
  <c r="E451" i="12" s="1"/>
  <c r="F450" i="12"/>
  <c r="E450" i="12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2" i="12"/>
  <c r="E342" i="12" s="1"/>
  <c r="F341" i="12"/>
  <c r="E341" i="12" s="1"/>
  <c r="F340" i="12"/>
  <c r="E340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54" i="8"/>
  <c r="F65" i="8"/>
  <c r="F63" i="8"/>
  <c r="F64" i="8"/>
  <c r="F55" i="8" l="1"/>
  <c r="J21" i="7"/>
  <c r="F498" i="12" s="1"/>
  <c r="E498" i="12" s="1"/>
  <c r="J22" i="7"/>
  <c r="F507" i="12" s="1"/>
  <c r="E507" i="12" s="1"/>
  <c r="J23" i="7"/>
  <c r="F516" i="12" s="1"/>
  <c r="E516" i="12" s="1"/>
  <c r="J17" i="7"/>
  <c r="F462" i="12" s="1"/>
  <c r="E462" i="12" s="1"/>
  <c r="J33" i="7"/>
  <c r="F343" i="12" s="1"/>
  <c r="E343" i="12" s="1"/>
  <c r="J32" i="7"/>
  <c r="J31" i="7"/>
  <c r="F339" i="12" s="1"/>
  <c r="E339" i="12" s="1"/>
  <c r="J30" i="7"/>
  <c r="F56" i="12" s="1"/>
  <c r="E56" i="12" s="1"/>
  <c r="J28" i="7"/>
  <c r="F28" i="12" s="1"/>
  <c r="E28" i="12" s="1"/>
  <c r="J26" i="7"/>
  <c r="F418" i="12" s="1"/>
  <c r="E418" i="12" s="1"/>
  <c r="J25" i="7"/>
  <c r="F417" i="12" s="1"/>
  <c r="E417" i="12" s="1"/>
  <c r="J15" i="7"/>
  <c r="J14" i="7"/>
  <c r="F338" i="12" s="1"/>
  <c r="E338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28" i="8"/>
  <c r="F10" i="8"/>
  <c r="F47" i="8"/>
  <c r="F5" i="8"/>
  <c r="F31" i="8"/>
  <c r="F12" i="8"/>
  <c r="F41" i="8"/>
  <c r="F4" i="8"/>
  <c r="F22" i="8"/>
  <c r="F18" i="8"/>
  <c r="F30" i="8"/>
  <c r="F21" i="8"/>
  <c r="F6" i="8"/>
  <c r="F17" i="8"/>
  <c r="F13" i="8"/>
  <c r="F8" i="8"/>
  <c r="F51" i="8"/>
  <c r="F11" i="8"/>
  <c r="F35" i="8"/>
  <c r="F48" i="8"/>
  <c r="F26" i="8"/>
  <c r="F20" i="8"/>
  <c r="F42" i="8"/>
  <c r="F34" i="8"/>
  <c r="F16" i="8"/>
  <c r="F27" i="8"/>
  <c r="F32" i="8"/>
  <c r="F46" i="8"/>
  <c r="F56" i="8"/>
  <c r="F49" i="8"/>
  <c r="F33" i="8"/>
  <c r="F62" i="8"/>
  <c r="F24" i="8"/>
  <c r="F40" i="8"/>
  <c r="F61" i="8"/>
  <c r="F57" i="8"/>
  <c r="F3" i="8"/>
  <c r="F50" i="8"/>
  <c r="F7" i="8"/>
  <c r="F43" i="8"/>
  <c r="F19" i="8"/>
  <c r="F36" i="8"/>
  <c r="F9" i="8"/>
  <c r="F45" i="8"/>
  <c r="F44" i="8"/>
  <c r="F60" i="8"/>
  <c r="F29" i="8"/>
  <c r="F15" i="8"/>
  <c r="F23" i="8"/>
  <c r="F14" i="8"/>
  <c r="F25" i="8"/>
  <c r="J20" i="7" l="1"/>
  <c r="F489" i="12" s="1"/>
  <c r="E489" i="12" s="1"/>
  <c r="F453" i="12"/>
  <c r="E453" i="12" s="1"/>
  <c r="F489" i="1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
Checking Warnings: 
Mixer [40]: 1st inlet pressure =1.011 &lt;  outlet pressure =214.4bar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<sst xmlns="http://schemas.openxmlformats.org/spreadsheetml/2006/main" count="35093" uniqueCount="8054">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</sst>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901048"/>
        <c:axId val="243912808"/>
      </c:scatterChart>
      <c:valAx>
        <c:axId val="24390104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912808"/>
        <c:crosses val="autoZero"/>
        <c:crossBetween val="midCat"/>
      </c:valAx>
      <c:valAx>
        <c:axId val="2439128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901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913200"/>
        <c:axId val="243902224"/>
      </c:scatterChart>
      <c:valAx>
        <c:axId val="24391320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902224"/>
        <c:crosses val="autoZero"/>
        <c:crossBetween val="midCat"/>
      </c:valAx>
      <c:valAx>
        <c:axId val="24390222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913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903792"/>
        <c:axId val="243923000"/>
      </c:scatterChart>
      <c:valAx>
        <c:axId val="24390379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923000"/>
        <c:crosses val="autoZero"/>
        <c:crossBetween val="midCat"/>
      </c:valAx>
      <c:valAx>
        <c:axId val="243923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903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916728"/>
        <c:axId val="243923784"/>
      </c:scatterChart>
      <c:valAx>
        <c:axId val="24391672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923784"/>
        <c:crosses val="autoZero"/>
        <c:crossBetween val="midCat"/>
      </c:valAx>
      <c:valAx>
        <c:axId val="243923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916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920648"/>
        <c:axId val="243916336"/>
      </c:scatterChart>
      <c:valAx>
        <c:axId val="24392064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916336"/>
        <c:crosses val="autoZero"/>
        <c:crossBetween val="midCat"/>
      </c:valAx>
      <c:valAx>
        <c:axId val="24391633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920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924960"/>
        <c:axId val="243917512"/>
      </c:scatterChart>
      <c:valAx>
        <c:axId val="24392496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917512"/>
        <c:crosses val="autoZero"/>
        <c:crossBetween val="midCat"/>
      </c:valAx>
      <c:valAx>
        <c:axId val="243917512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924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924176"/>
        <c:axId val="243918296"/>
      </c:scatterChart>
      <c:valAx>
        <c:axId val="24392417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918296"/>
        <c:crosses val="autoZero"/>
        <c:crossBetween val="midCat"/>
      </c:valAx>
      <c:valAx>
        <c:axId val="243918296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924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920256"/>
        <c:axId val="243921432"/>
      </c:scatterChart>
      <c:valAx>
        <c:axId val="24392025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921432"/>
        <c:crosses val="autoZero"/>
        <c:crossBetween val="midCat"/>
      </c:valAx>
      <c:valAx>
        <c:axId val="243921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920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137072.04</v>
      </c>
      <c r="F28" s="115">
        <f>VLOOKUP(B28,input!$I$3:$J$33,2,FALSE)</f>
        <v>137072.04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-9057.3150000000005</v>
      </c>
      <c r="F56" s="115">
        <f>VLOOKUP(B56,input!$I$3:$J$33,2,FALSE)</f>
        <v>-9057.3150000000005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12048.61</v>
      </c>
      <c r="F338" s="115">
        <f>VLOOKUP(B338,input!$I$3:$J$33,2,FALSE)</f>
        <v>12048.61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-9057.3150000000005</v>
      </c>
      <c r="F339" s="115">
        <f>VLOOKUP(B339,input!$I$3:$J$33,2,FALSE)</f>
        <v>-9057.3150000000005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3206880.1000000006</v>
      </c>
      <c r="F343" s="115">
        <f>VLOOKUP(B343,input!$I$3:$J$33,2,FALSE)</f>
        <v>3206880.1000000006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21263.205000000002</v>
      </c>
      <c r="F417" s="115">
        <f>VLOOKUP(B417,input!$I$3:$J$33,2,FALSE)</f>
        <v>21263.205000000002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21196.547299999998</v>
      </c>
      <c r="F418" s="115">
        <f>VLOOKUP(B418,input!$I$3:$J$33,2,FALSE)</f>
        <v>21196.547299999998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37820.908000000003</v>
      </c>
      <c r="F453" s="115">
        <f>VLOOKUP(B453,input!$I$3:$J$33,2,FALSE)</f>
        <v>37820.908000000003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12692.73102947846</v>
      </c>
      <c r="F462" s="115">
        <f>VLOOKUP(B462,input!$I$3:$J$33,2,FALSE)</f>
        <v>12692.73102947846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7375.5058684807254</v>
      </c>
      <c r="F471" s="115">
        <f>VLOOKUP(B471,input!$I$3:$J$33,2,FALSE)</f>
        <v>7375.5058684807254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4116.5614149659868</v>
      </c>
      <c r="F480" s="115">
        <f>VLOOKUP(B480,input!$I$3:$J$33,2,FALSE)</f>
        <v>4116.5614149659868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1843.8764671201814</v>
      </c>
      <c r="F489" s="115">
        <f>VLOOKUP(B489,input!$I$3:$J$33,2,FALSE)</f>
        <v>1843.8764671201814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900.49780952380956</v>
      </c>
      <c r="F498" s="115">
        <f>VLOOKUP(B498,input!$I$3:$J$33,2,FALSE)</f>
        <v>900.49780952380956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471.68932879818601</v>
      </c>
      <c r="F507" s="115">
        <f>VLOOKUP(B507,input!$I$3:$J$33,2,FALSE)</f>
        <v>471.68932879818601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214.40424036281181</v>
      </c>
      <c r="F516" s="115">
        <f>VLOOKUP(B516,input!$I$3:$J$33,2,FALSE)</f>
        <v>214.40424036281181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8052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137072.04</v>
      </c>
      <c r="F28" s="115">
        <f>VLOOKUP(B28,input!$I$3:$J$33,2,FALSE)</f>
        <v>137072.04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-9057.3150000000005</v>
      </c>
      <c r="F56" s="115">
        <f>VLOOKUP(B56,input!$I$3:$J$33,2,FALSE)</f>
        <v>-9057.3150000000005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12048.61</v>
      </c>
      <c r="F338" s="115">
        <f>VLOOKUP(B338,input!$I$3:$J$33,2,FALSE)</f>
        <v>12048.61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-9057.3150000000005</v>
      </c>
      <c r="F339" s="115">
        <f>VLOOKUP(B339,input!$I$3:$J$33,2,FALSE)</f>
        <v>-9057.3150000000005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3206880.1000000006</v>
      </c>
      <c r="F343" s="115">
        <f>VLOOKUP(B343,input!$I$3:$J$33,2,FALSE)</f>
        <v>3206880.1000000006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21263.205000000002</v>
      </c>
      <c r="F417" s="115">
        <f>VLOOKUP(B417,input!$I$3:$J$33,2,FALSE)</f>
        <v>21263.205000000002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21196.547299999998</v>
      </c>
      <c r="F418" s="115">
        <f>VLOOKUP(B418,input!$I$3:$J$33,2,FALSE)</f>
        <v>21196.547299999998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37820.908000000003</v>
      </c>
      <c r="F453" s="115">
        <f>VLOOKUP(B453,input!$I$3:$J$33,2,FALSE)</f>
        <v>37820.908000000003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12692.73102947846</v>
      </c>
      <c r="F462" s="115">
        <f>VLOOKUP(B462,input!$I$3:$J$33,2,FALSE)</f>
        <v>12692.73102947846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7375.5058684807254</v>
      </c>
      <c r="F471" s="115">
        <f>VLOOKUP(B471,input!$I$3:$J$33,2,FALSE)</f>
        <v>7375.5058684807254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4116.5614149659868</v>
      </c>
      <c r="F480" s="115">
        <f>VLOOKUP(B480,input!$I$3:$J$33,2,FALSE)</f>
        <v>4116.5614149659868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1843.8764671201814</v>
      </c>
      <c r="F489" s="115">
        <f>VLOOKUP(B489,input!$I$3:$J$33,2,FALSE)</f>
        <v>1843.8764671201814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900.49780952380956</v>
      </c>
      <c r="F498" s="115">
        <f>VLOOKUP(B498,input!$I$3:$J$33,2,FALSE)</f>
        <v>900.49780952380956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471.68932879818601</v>
      </c>
      <c r="F507" s="115">
        <f>VLOOKUP(B507,input!$I$3:$J$33,2,FALSE)</f>
        <v>471.68932879818601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214.40424036281181</v>
      </c>
      <c r="F516" s="115">
        <f>VLOOKUP(B516,input!$I$3:$J$33,2,FALSE)</f>
        <v>214.40424036281181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83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8053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137072.04</v>
      </c>
      <c r="F28" s="115">
        <f>VLOOKUP(B28,input!$I$3:$J$33,2,FALSE)</f>
        <v>137072.04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-9057.3150000000005</v>
      </c>
      <c r="F56" s="115">
        <f>VLOOKUP(B56,input!$I$3:$J$33,2,FALSE)</f>
        <v>-9057.3150000000005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12048.61</v>
      </c>
      <c r="F338" s="115">
        <f>VLOOKUP(B338,input!$I$3:$J$33,2,FALSE)</f>
        <v>12048.61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-9057.3150000000005</v>
      </c>
      <c r="F339" s="115">
        <f>VLOOKUP(B339,input!$I$3:$J$33,2,FALSE)</f>
        <v>-9057.3150000000005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3206880.1000000006</v>
      </c>
      <c r="F343" s="115">
        <f>VLOOKUP(B343,input!$I$3:$J$33,2,FALSE)</f>
        <v>3206880.1000000006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21263.205000000002</v>
      </c>
      <c r="F417" s="115">
        <f>VLOOKUP(B417,input!$I$3:$J$33,2,FALSE)</f>
        <v>21263.205000000002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21196.547299999998</v>
      </c>
      <c r="F418" s="115">
        <f>VLOOKUP(B418,input!$I$3:$J$33,2,FALSE)</f>
        <v>21196.547299999998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37820.908000000003</v>
      </c>
      <c r="F453" s="115">
        <f>VLOOKUP(B453,input!$I$3:$J$33,2,FALSE)</f>
        <v>37820.908000000003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12692.73102947846</v>
      </c>
      <c r="F462" s="115">
        <f>VLOOKUP(B462,input!$I$3:$J$33,2,FALSE)</f>
        <v>12692.73102947846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7375.5058684807254</v>
      </c>
      <c r="F471" s="115">
        <f>VLOOKUP(B471,input!$I$3:$J$33,2,FALSE)</f>
        <v>7375.5058684807254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4116.5614149659868</v>
      </c>
      <c r="F480" s="115">
        <f>VLOOKUP(B480,input!$I$3:$J$33,2,FALSE)</f>
        <v>4116.5614149659868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1843.8764671201814</v>
      </c>
      <c r="F489" s="115">
        <f>VLOOKUP(B489,input!$I$3:$J$33,2,FALSE)</f>
        <v>1843.8764671201814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900.49780952380956</v>
      </c>
      <c r="F498" s="115">
        <f>VLOOKUP(B498,input!$I$3:$J$33,2,FALSE)</f>
        <v>900.49780952380956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471.68932879818601</v>
      </c>
      <c r="F507" s="115">
        <f>VLOOKUP(B507,input!$I$3:$J$33,2,FALSE)</f>
        <v>471.68932879818601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214.40424036281181</v>
      </c>
      <c r="F516" s="115">
        <f>VLOOKUP(B516,input!$I$3:$J$33,2,FALSE)</f>
        <v>214.40424036281181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zoomScale="77" zoomScaleNormal="77" workbookViewId="0">
      <selection activeCell="J5" sqref="J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95</v>
      </c>
      <c r="D1" s="72" t="s">
        <v>4138</v>
      </c>
      <c r="E1" s="72" t="str">
        <f>IF(input!$C$1&lt;70,Eng_Info!E5,IF(input!$C$1&gt;90,Eng_Info!E7,Eng_Info!E6))</f>
        <v>ELINK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95000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16747.2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33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20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12048.61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37820.908000000003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12692.73102947846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7375.5058684807254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4116.5614149659868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1843.8764671201814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900.49780952380956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471.68932879818601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214.40424036281181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21263.205000000002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21196.547299999998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137072.04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-9057.3150000000005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-9057.3150000000005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-9057.3150000000005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3206880.1000000006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8049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98.828328124999999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8049</v>
      </c>
      <c r="E7" s="76">
        <v>2862</v>
      </c>
      <c r="F7" s="76">
        <f ca="1">INDIRECT(input!$E$1&amp;"!D"&amp;E7)</f>
        <v>157.63441467285156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8049</v>
      </c>
      <c r="E8" s="76">
        <v>2646</v>
      </c>
      <c r="F8" s="76">
        <f ca="1">INDIRECT(input!$E$1&amp;"!D"&amp;E8)</f>
        <v>298.28604125976562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8049</v>
      </c>
      <c r="E9" s="76">
        <v>2673</v>
      </c>
      <c r="F9" s="76">
        <f ca="1">INDIRECT(input!$E$1&amp;"!D"&amp;E9)</f>
        <v>151.21907043457031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8049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8049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8049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8049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369.67755126953125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8049</v>
      </c>
      <c r="E15" s="76">
        <v>3648</v>
      </c>
      <c r="F15" s="76">
        <f ca="1">INDIRECT(input!$E$1&amp;"!D"&amp;E15)</f>
        <v>537.1002197265625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8.8199996948242187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334.05502319335937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8049</v>
      </c>
      <c r="E18" s="76">
        <v>3461</v>
      </c>
      <c r="F18" s="76">
        <f ca="1">INDIRECT(input!$E$1&amp;"!D"&amp;E18)</f>
        <v>228.89183044433594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10.121746826171876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8049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13231.0302734375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8049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74.358467102050781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8050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288.73794555664062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8049</v>
      </c>
      <c r="E27" s="76">
        <v>3153</v>
      </c>
      <c r="F27" s="76">
        <f ca="1">INDIRECT(input!$E$1&amp;"!D"&amp;E27)</f>
        <v>121.76099395751953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0.20999999046325685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71.117637634277344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76.676460266113281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89.423527526855466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86.892153422037765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8049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8049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8049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8049</v>
      </c>
      <c r="E43" s="76">
        <v>1030</v>
      </c>
      <c r="F43" s="76">
        <f ca="1">INDIRECT(input!$E$1&amp;"!D"&amp;E43)</f>
        <v>-0.7500033974647522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8049</v>
      </c>
      <c r="E44" s="76">
        <v>1048</v>
      </c>
      <c r="F44" s="76">
        <f ca="1">INDIRECT(input!$E$1&amp;"!D"&amp;E44)</f>
        <v>5.5999927520751953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8049</v>
      </c>
      <c r="E45" s="76">
        <v>1047</v>
      </c>
      <c r="F45" s="76">
        <f ca="1">INDIRECT(input!$E$1&amp;"!D"&amp;E45)</f>
        <v>2.2880046367645264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8049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8049</v>
      </c>
      <c r="E47" s="76">
        <v>1064</v>
      </c>
      <c r="F47" s="76">
        <f ca="1">INDIRECT(input!$E$1&amp;"!D"&amp;E47)</f>
        <v>2.7209982872009277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8049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8049</v>
      </c>
      <c r="E49" s="76">
        <v>1081</v>
      </c>
      <c r="F49" s="76">
        <f ca="1">INDIRECT(input!$E$1&amp;"!D"&amp;E49)</f>
        <v>10.62700080871582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8049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8049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98.828328124999999</v>
      </c>
      <c r="G54" s="99" t="s">
        <v>7938</v>
      </c>
    </row>
    <row r="55" spans="1:7" ht="18" customHeight="1">
      <c r="B55" s="110"/>
      <c r="C55" s="71" t="s">
        <v>8036</v>
      </c>
      <c r="D55" s="180" t="s">
        <v>8051</v>
      </c>
      <c r="E55" s="112" t="s">
        <v>8044</v>
      </c>
      <c r="F55" s="76">
        <f ca="1">(F63*F64/F65)/4.1868</f>
        <v>2881.7375405933471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89.548328124999998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8051</v>
      </c>
      <c r="E57" s="76">
        <v>560</v>
      </c>
      <c r="F57" s="76">
        <f ca="1">INDIRECT(input!$E$1&amp;"!D"&amp;E57)/4.1868</f>
        <v>3180.3749283462312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10891.091796875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10891.091796875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2021-09-14T12:19:19Z</dcterms:modified>
</cp:coreProperties>
</file>