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-105" yWindow="495" windowWidth="23265" windowHeight="12720" activeTab="6"/>
  </bookViews>
  <sheets>
    <sheet name="ELINK3" sheetId="11" r:id="rId1"/>
    <sheet name="ELINK2" sheetId="12" r:id="rId2"/>
    <sheet name="ELINK" sheetId="9" r:id="rId3"/>
    <sheet name="Eng_Info" sheetId="5" r:id="rId4"/>
    <sheet name="Chart" sheetId="6" r:id="rId5"/>
    <sheet name="input" sheetId="7" r:id="rId6"/>
    <sheet name="output" sheetId="8" r:id="rId7"/>
  </sheets>
  <definedNames>
    <definedName name="_xlnm._FilterDatabase" localSheetId="6" hidden="1">output!$B$2:$B$51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3" i="7" l="1"/>
  <c r="J32" i="7"/>
  <c r="J31" i="7"/>
  <c r="J30" i="7"/>
  <c r="J28" i="7"/>
  <c r="J26" i="7"/>
  <c r="J25" i="7"/>
  <c r="J15" i="7"/>
  <c r="J14" i="7"/>
  <c r="F539" i="12" l="1"/>
  <c r="E539" i="12" s="1"/>
  <c r="F538" i="12"/>
  <c r="E538" i="12" s="1"/>
  <c r="F537" i="12"/>
  <c r="E537" i="12" s="1"/>
  <c r="F536" i="12"/>
  <c r="E536" i="12" s="1"/>
  <c r="F535" i="12"/>
  <c r="E535" i="12" s="1"/>
  <c r="F534" i="12"/>
  <c r="E534" i="12" s="1"/>
  <c r="F533" i="12"/>
  <c r="E533" i="12" s="1"/>
  <c r="F532" i="12"/>
  <c r="E532" i="12" s="1"/>
  <c r="F531" i="12"/>
  <c r="E531" i="12" s="1"/>
  <c r="F530" i="12"/>
  <c r="E530" i="12" s="1"/>
  <c r="F529" i="12"/>
  <c r="E529" i="12" s="1"/>
  <c r="F528" i="12"/>
  <c r="E528" i="12" s="1"/>
  <c r="F527" i="12"/>
  <c r="E527" i="12" s="1"/>
  <c r="F526" i="12"/>
  <c r="E526" i="12" s="1"/>
  <c r="F525" i="12"/>
  <c r="E525" i="12" s="1"/>
  <c r="F524" i="12"/>
  <c r="E524" i="12" s="1"/>
  <c r="F523" i="12"/>
  <c r="E523" i="12" s="1"/>
  <c r="F522" i="12"/>
  <c r="E522" i="12" s="1"/>
  <c r="F521" i="12"/>
  <c r="E521" i="12" s="1"/>
  <c r="F520" i="12"/>
  <c r="E520" i="12" s="1"/>
  <c r="F519" i="12"/>
  <c r="E519" i="12" s="1"/>
  <c r="F518" i="12"/>
  <c r="E518" i="12" s="1"/>
  <c r="F517" i="12"/>
  <c r="E517" i="12" s="1"/>
  <c r="F515" i="12"/>
  <c r="E515" i="12" s="1"/>
  <c r="F514" i="12"/>
  <c r="E514" i="12" s="1"/>
  <c r="F513" i="12"/>
  <c r="E513" i="12" s="1"/>
  <c r="F512" i="12"/>
  <c r="E512" i="12" s="1"/>
  <c r="F511" i="12"/>
  <c r="E511" i="12" s="1"/>
  <c r="F510" i="12"/>
  <c r="E510" i="12" s="1"/>
  <c r="F509" i="12"/>
  <c r="E509" i="12" s="1"/>
  <c r="F508" i="12"/>
  <c r="E508" i="12" s="1"/>
  <c r="F506" i="12"/>
  <c r="E506" i="12" s="1"/>
  <c r="F505" i="12"/>
  <c r="E505" i="12" s="1"/>
  <c r="F504" i="12"/>
  <c r="E504" i="12" s="1"/>
  <c r="F503" i="12"/>
  <c r="E503" i="12" s="1"/>
  <c r="F502" i="12"/>
  <c r="E502" i="12" s="1"/>
  <c r="F501" i="12"/>
  <c r="E501" i="12" s="1"/>
  <c r="F500" i="12"/>
  <c r="E500" i="12" s="1"/>
  <c r="F499" i="12"/>
  <c r="E499" i="12" s="1"/>
  <c r="F497" i="12"/>
  <c r="E497" i="12" s="1"/>
  <c r="F496" i="12"/>
  <c r="E496" i="12" s="1"/>
  <c r="F495" i="12"/>
  <c r="E495" i="12" s="1"/>
  <c r="F494" i="12"/>
  <c r="E494" i="12" s="1"/>
  <c r="F493" i="12"/>
  <c r="E493" i="12" s="1"/>
  <c r="F492" i="12"/>
  <c r="E492" i="12" s="1"/>
  <c r="F491" i="12"/>
  <c r="E491" i="12" s="1"/>
  <c r="F490" i="12"/>
  <c r="E490" i="12" s="1"/>
  <c r="F488" i="12"/>
  <c r="E488" i="12" s="1"/>
  <c r="F487" i="12"/>
  <c r="E487" i="12" s="1"/>
  <c r="F486" i="12"/>
  <c r="E486" i="12" s="1"/>
  <c r="F485" i="12"/>
  <c r="E485" i="12" s="1"/>
  <c r="F484" i="12"/>
  <c r="E484" i="12" s="1"/>
  <c r="F483" i="12"/>
  <c r="E483" i="12" s="1"/>
  <c r="F482" i="12"/>
  <c r="E482" i="12" s="1"/>
  <c r="F481" i="12"/>
  <c r="E481" i="12" s="1"/>
  <c r="F479" i="12"/>
  <c r="E479" i="12" s="1"/>
  <c r="F478" i="12"/>
  <c r="E478" i="12" s="1"/>
  <c r="F477" i="12"/>
  <c r="E477" i="12" s="1"/>
  <c r="F476" i="12"/>
  <c r="E476" i="12" s="1"/>
  <c r="F475" i="12"/>
  <c r="E475" i="12" s="1"/>
  <c r="F474" i="12"/>
  <c r="E474" i="12" s="1"/>
  <c r="F473" i="12"/>
  <c r="E473" i="12" s="1"/>
  <c r="F472" i="12"/>
  <c r="E472" i="12" s="1"/>
  <c r="F470" i="12"/>
  <c r="E470" i="12" s="1"/>
  <c r="F469" i="12"/>
  <c r="E469" i="12" s="1"/>
  <c r="F468" i="12"/>
  <c r="E468" i="12" s="1"/>
  <c r="F467" i="12"/>
  <c r="E467" i="12" s="1"/>
  <c r="F466" i="12"/>
  <c r="E466" i="12" s="1"/>
  <c r="F465" i="12"/>
  <c r="E465" i="12" s="1"/>
  <c r="F464" i="12"/>
  <c r="E464" i="12" s="1"/>
  <c r="F463" i="12"/>
  <c r="E463" i="12" s="1"/>
  <c r="F461" i="12"/>
  <c r="E461" i="12" s="1"/>
  <c r="F460" i="12"/>
  <c r="E460" i="12" s="1"/>
  <c r="F459" i="12"/>
  <c r="E459" i="12" s="1"/>
  <c r="F458" i="12"/>
  <c r="E458" i="12" s="1"/>
  <c r="F457" i="12"/>
  <c r="E457" i="12" s="1"/>
  <c r="F456" i="12"/>
  <c r="E456" i="12" s="1"/>
  <c r="F455" i="12"/>
  <c r="E455" i="12" s="1"/>
  <c r="F454" i="12"/>
  <c r="E454" i="12" s="1"/>
  <c r="F453" i="12"/>
  <c r="E453" i="12" s="1"/>
  <c r="F452" i="12"/>
  <c r="E452" i="12" s="1"/>
  <c r="F451" i="12"/>
  <c r="E451" i="12" s="1"/>
  <c r="F450" i="12"/>
  <c r="E450" i="12" s="1"/>
  <c r="F449" i="12"/>
  <c r="E449" i="12" s="1"/>
  <c r="F448" i="12"/>
  <c r="E448" i="12" s="1"/>
  <c r="F447" i="12"/>
  <c r="E447" i="12" s="1"/>
  <c r="F446" i="12"/>
  <c r="E446" i="12" s="1"/>
  <c r="F445" i="12"/>
  <c r="E445" i="12" s="1"/>
  <c r="F444" i="12"/>
  <c r="E444" i="12" s="1"/>
  <c r="F443" i="12"/>
  <c r="E443" i="12" s="1"/>
  <c r="F442" i="12"/>
  <c r="E442" i="12" s="1"/>
  <c r="F441" i="12"/>
  <c r="E441" i="12" s="1"/>
  <c r="F440" i="12"/>
  <c r="E440" i="12" s="1"/>
  <c r="F439" i="12"/>
  <c r="E439" i="12" s="1"/>
  <c r="F438" i="12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8" i="12"/>
  <c r="E418" i="12" s="1"/>
  <c r="F417" i="12"/>
  <c r="E417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8" i="12"/>
  <c r="E408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9" i="12"/>
  <c r="E399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3" i="12"/>
  <c r="E343" i="12" s="1"/>
  <c r="F342" i="12"/>
  <c r="E342" i="12" s="1"/>
  <c r="F341" i="12"/>
  <c r="E341" i="12" s="1"/>
  <c r="F340" i="12"/>
  <c r="E340" i="12" s="1"/>
  <c r="F339" i="12"/>
  <c r="E339" i="12" s="1"/>
  <c r="F338" i="12"/>
  <c r="E338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6" i="12"/>
  <c r="E56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8" i="12"/>
  <c r="E28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10" i="12"/>
  <c r="E10" i="12" s="1"/>
  <c r="F9" i="12"/>
  <c r="E9" i="12" s="1"/>
  <c r="F8" i="12"/>
  <c r="E8" i="12" s="1"/>
  <c r="F539" i="11" l="1"/>
  <c r="E539" i="11" s="1"/>
  <c r="F538" i="11"/>
  <c r="E538" i="11" s="1"/>
  <c r="F537" i="11"/>
  <c r="E537" i="11" s="1"/>
  <c r="F536" i="11"/>
  <c r="E536" i="11" s="1"/>
  <c r="F535" i="11"/>
  <c r="E535" i="11" s="1"/>
  <c r="F534" i="11"/>
  <c r="E534" i="11" s="1"/>
  <c r="F533" i="11"/>
  <c r="E533" i="11" s="1"/>
  <c r="F532" i="11"/>
  <c r="E532" i="11" s="1"/>
  <c r="F531" i="11"/>
  <c r="E531" i="11" s="1"/>
  <c r="F530" i="11"/>
  <c r="E530" i="11" s="1"/>
  <c r="F529" i="11"/>
  <c r="E529" i="11" s="1"/>
  <c r="F528" i="11"/>
  <c r="E528" i="11" s="1"/>
  <c r="F527" i="11"/>
  <c r="E527" i="11" s="1"/>
  <c r="F526" i="11"/>
  <c r="E526" i="11" s="1"/>
  <c r="F525" i="11"/>
  <c r="E525" i="11" s="1"/>
  <c r="F524" i="11"/>
  <c r="E524" i="11" s="1"/>
  <c r="F523" i="11"/>
  <c r="E523" i="11" s="1"/>
  <c r="F522" i="11"/>
  <c r="E522" i="11" s="1"/>
  <c r="F521" i="11"/>
  <c r="E521" i="11" s="1"/>
  <c r="F520" i="11"/>
  <c r="E520" i="11" s="1"/>
  <c r="F519" i="11"/>
  <c r="E519" i="11" s="1"/>
  <c r="F518" i="11"/>
  <c r="E518" i="11" s="1"/>
  <c r="F517" i="11"/>
  <c r="E517" i="11" s="1"/>
  <c r="F515" i="11"/>
  <c r="E515" i="11" s="1"/>
  <c r="F514" i="11"/>
  <c r="E514" i="11" s="1"/>
  <c r="F513" i="11"/>
  <c r="E513" i="11" s="1"/>
  <c r="F512" i="11"/>
  <c r="E512" i="11" s="1"/>
  <c r="F511" i="11"/>
  <c r="E511" i="11" s="1"/>
  <c r="F510" i="11"/>
  <c r="E510" i="11" s="1"/>
  <c r="F509" i="11"/>
  <c r="E509" i="11" s="1"/>
  <c r="F508" i="11"/>
  <c r="E508" i="11" s="1"/>
  <c r="F506" i="11"/>
  <c r="E506" i="11" s="1"/>
  <c r="F505" i="11"/>
  <c r="E505" i="11" s="1"/>
  <c r="F504" i="11"/>
  <c r="E504" i="11" s="1"/>
  <c r="F503" i="11"/>
  <c r="E503" i="11" s="1"/>
  <c r="F502" i="11"/>
  <c r="E502" i="11" s="1"/>
  <c r="F501" i="11"/>
  <c r="E501" i="11" s="1"/>
  <c r="F500" i="11"/>
  <c r="E500" i="11" s="1"/>
  <c r="F499" i="11"/>
  <c r="E499" i="11" s="1"/>
  <c r="F497" i="11"/>
  <c r="E497" i="11" s="1"/>
  <c r="F496" i="11"/>
  <c r="E496" i="11" s="1"/>
  <c r="F495" i="11"/>
  <c r="E495" i="11" s="1"/>
  <c r="F494" i="11"/>
  <c r="E494" i="11" s="1"/>
  <c r="F493" i="11"/>
  <c r="E493" i="11" s="1"/>
  <c r="F492" i="11"/>
  <c r="E492" i="11" s="1"/>
  <c r="F491" i="11"/>
  <c r="E491" i="11" s="1"/>
  <c r="F490" i="11"/>
  <c r="E490" i="11" s="1"/>
  <c r="F488" i="11"/>
  <c r="E488" i="11" s="1"/>
  <c r="F487" i="11"/>
  <c r="E487" i="11" s="1"/>
  <c r="F486" i="11"/>
  <c r="E486" i="11" s="1"/>
  <c r="F485" i="11"/>
  <c r="E485" i="11" s="1"/>
  <c r="F484" i="11"/>
  <c r="E484" i="11" s="1"/>
  <c r="F483" i="11"/>
  <c r="E483" i="11" s="1"/>
  <c r="F482" i="11"/>
  <c r="E482" i="11" s="1"/>
  <c r="F481" i="11"/>
  <c r="E481" i="11" s="1"/>
  <c r="F479" i="11"/>
  <c r="E479" i="11" s="1"/>
  <c r="F478" i="11"/>
  <c r="E478" i="11" s="1"/>
  <c r="F477" i="11"/>
  <c r="E477" i="11" s="1"/>
  <c r="F476" i="11"/>
  <c r="E476" i="11" s="1"/>
  <c r="F475" i="11"/>
  <c r="E475" i="11" s="1"/>
  <c r="F474" i="11"/>
  <c r="E474" i="11" s="1"/>
  <c r="F473" i="11"/>
  <c r="E473" i="11" s="1"/>
  <c r="F472" i="11"/>
  <c r="E472" i="11" s="1"/>
  <c r="F470" i="11"/>
  <c r="E470" i="11" s="1"/>
  <c r="F469" i="11"/>
  <c r="E469" i="11" s="1"/>
  <c r="F468" i="11"/>
  <c r="E468" i="11" s="1"/>
  <c r="F467" i="11"/>
  <c r="E467" i="11" s="1"/>
  <c r="F466" i="11"/>
  <c r="E466" i="11" s="1"/>
  <c r="F465" i="11"/>
  <c r="E465" i="11" s="1"/>
  <c r="F464" i="11"/>
  <c r="E464" i="11" s="1"/>
  <c r="F463" i="11"/>
  <c r="E463" i="11" s="1"/>
  <c r="F461" i="11"/>
  <c r="E461" i="11" s="1"/>
  <c r="F460" i="11"/>
  <c r="E460" i="11" s="1"/>
  <c r="F459" i="11"/>
  <c r="E459" i="11" s="1"/>
  <c r="F458" i="11"/>
  <c r="E458" i="11" s="1"/>
  <c r="F457" i="11"/>
  <c r="E457" i="11" s="1"/>
  <c r="F456" i="11"/>
  <c r="E456" i="11" s="1"/>
  <c r="F455" i="11"/>
  <c r="E455" i="11" s="1"/>
  <c r="F454" i="11"/>
  <c r="E454" i="11" s="1"/>
  <c r="F452" i="11"/>
  <c r="E452" i="11" s="1"/>
  <c r="F451" i="11"/>
  <c r="E451" i="11" s="1"/>
  <c r="F450" i="11"/>
  <c r="E450" i="11" s="1"/>
  <c r="F449" i="11"/>
  <c r="E449" i="11" s="1"/>
  <c r="F448" i="11"/>
  <c r="E448" i="11" s="1"/>
  <c r="F447" i="11"/>
  <c r="E447" i="11" s="1"/>
  <c r="F446" i="11"/>
  <c r="E446" i="11" s="1"/>
  <c r="F445" i="11"/>
  <c r="E445" i="11" s="1"/>
  <c r="F444" i="11"/>
  <c r="E444" i="11" s="1"/>
  <c r="F443" i="11"/>
  <c r="E443" i="11" s="1"/>
  <c r="F442" i="11"/>
  <c r="E442" i="11" s="1"/>
  <c r="F441" i="11"/>
  <c r="E441" i="11" s="1"/>
  <c r="F440" i="11"/>
  <c r="E440" i="11" s="1"/>
  <c r="F439" i="11"/>
  <c r="E439" i="11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8" i="11"/>
  <c r="E408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9" i="11"/>
  <c r="E399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2" i="11"/>
  <c r="E342" i="11" s="1"/>
  <c r="F341" i="11"/>
  <c r="E341" i="11" s="1"/>
  <c r="F340" i="11"/>
  <c r="E340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10" i="11"/>
  <c r="E10" i="11" s="1"/>
  <c r="F9" i="11"/>
  <c r="E9" i="11" s="1"/>
  <c r="F8" i="11"/>
  <c r="E8" i="11" s="1"/>
  <c r="F539" i="9"/>
  <c r="E539" i="9" s="1"/>
  <c r="F538" i="9"/>
  <c r="E538" i="9" s="1"/>
  <c r="F537" i="9"/>
  <c r="E537" i="9" s="1"/>
  <c r="F536" i="9"/>
  <c r="E536" i="9" s="1"/>
  <c r="F535" i="9"/>
  <c r="E535" i="9" s="1"/>
  <c r="F534" i="9"/>
  <c r="E534" i="9" s="1"/>
  <c r="F533" i="9"/>
  <c r="E533" i="9" s="1"/>
  <c r="F532" i="9"/>
  <c r="E532" i="9" s="1"/>
  <c r="F531" i="9"/>
  <c r="E531" i="9" s="1"/>
  <c r="F530" i="9"/>
  <c r="E530" i="9" s="1"/>
  <c r="F529" i="9"/>
  <c r="E529" i="9" s="1"/>
  <c r="F528" i="9"/>
  <c r="E528" i="9" s="1"/>
  <c r="F527" i="9"/>
  <c r="E527" i="9" s="1"/>
  <c r="F526" i="9"/>
  <c r="E526" i="9" s="1"/>
  <c r="F525" i="9"/>
  <c r="E525" i="9" s="1"/>
  <c r="F524" i="9"/>
  <c r="E524" i="9" s="1"/>
  <c r="F523" i="9"/>
  <c r="E523" i="9" s="1"/>
  <c r="F522" i="9"/>
  <c r="E522" i="9" s="1"/>
  <c r="F521" i="9"/>
  <c r="E521" i="9" s="1"/>
  <c r="F520" i="9"/>
  <c r="E520" i="9" s="1"/>
  <c r="F519" i="9"/>
  <c r="E519" i="9" s="1"/>
  <c r="F518" i="9"/>
  <c r="E518" i="9" s="1"/>
  <c r="F517" i="9"/>
  <c r="E517" i="9" s="1"/>
  <c r="F515" i="9"/>
  <c r="E515" i="9" s="1"/>
  <c r="F514" i="9"/>
  <c r="E514" i="9" s="1"/>
  <c r="F513" i="9"/>
  <c r="E513" i="9" s="1"/>
  <c r="F512" i="9"/>
  <c r="E512" i="9" s="1"/>
  <c r="F511" i="9"/>
  <c r="E511" i="9" s="1"/>
  <c r="F510" i="9"/>
  <c r="E510" i="9" s="1"/>
  <c r="F509" i="9"/>
  <c r="E509" i="9" s="1"/>
  <c r="F508" i="9"/>
  <c r="E508" i="9" s="1"/>
  <c r="F506" i="9"/>
  <c r="E506" i="9" s="1"/>
  <c r="F505" i="9"/>
  <c r="E505" i="9" s="1"/>
  <c r="F504" i="9"/>
  <c r="E504" i="9" s="1"/>
  <c r="F503" i="9"/>
  <c r="E503" i="9" s="1"/>
  <c r="F502" i="9"/>
  <c r="E502" i="9" s="1"/>
  <c r="F501" i="9"/>
  <c r="E501" i="9" s="1"/>
  <c r="F500" i="9"/>
  <c r="E500" i="9" s="1"/>
  <c r="F499" i="9"/>
  <c r="E499" i="9" s="1"/>
  <c r="F497" i="9"/>
  <c r="E497" i="9" s="1"/>
  <c r="F496" i="9"/>
  <c r="E496" i="9" s="1"/>
  <c r="F495" i="9"/>
  <c r="E495" i="9" s="1"/>
  <c r="F494" i="9"/>
  <c r="E494" i="9" s="1"/>
  <c r="F493" i="9"/>
  <c r="E493" i="9" s="1"/>
  <c r="F492" i="9"/>
  <c r="E492" i="9" s="1"/>
  <c r="F491" i="9"/>
  <c r="E491" i="9" s="1"/>
  <c r="F490" i="9"/>
  <c r="E490" i="9" s="1"/>
  <c r="F488" i="9"/>
  <c r="E488" i="9" s="1"/>
  <c r="F487" i="9"/>
  <c r="E487" i="9" s="1"/>
  <c r="F486" i="9"/>
  <c r="E486" i="9" s="1"/>
  <c r="F485" i="9"/>
  <c r="E485" i="9" s="1"/>
  <c r="F484" i="9"/>
  <c r="E484" i="9" s="1"/>
  <c r="F483" i="9"/>
  <c r="E483" i="9" s="1"/>
  <c r="F482" i="9"/>
  <c r="E482" i="9" s="1"/>
  <c r="F481" i="9"/>
  <c r="E481" i="9" s="1"/>
  <c r="F479" i="9"/>
  <c r="E479" i="9" s="1"/>
  <c r="F478" i="9"/>
  <c r="E478" i="9" s="1"/>
  <c r="F477" i="9"/>
  <c r="E477" i="9" s="1"/>
  <c r="F476" i="9"/>
  <c r="E476" i="9" s="1"/>
  <c r="F475" i="9"/>
  <c r="E475" i="9" s="1"/>
  <c r="F474" i="9"/>
  <c r="E474" i="9" s="1"/>
  <c r="F473" i="9"/>
  <c r="E473" i="9" s="1"/>
  <c r="F472" i="9"/>
  <c r="E472" i="9" s="1"/>
  <c r="F470" i="9"/>
  <c r="E470" i="9" s="1"/>
  <c r="F469" i="9"/>
  <c r="E469" i="9" s="1"/>
  <c r="F468" i="9"/>
  <c r="E468" i="9" s="1"/>
  <c r="F467" i="9"/>
  <c r="E467" i="9" s="1"/>
  <c r="F466" i="9"/>
  <c r="E466" i="9" s="1"/>
  <c r="F465" i="9"/>
  <c r="E465" i="9" s="1"/>
  <c r="F464" i="9"/>
  <c r="E464" i="9" s="1"/>
  <c r="F463" i="9"/>
  <c r="E463" i="9" s="1"/>
  <c r="F461" i="9"/>
  <c r="E461" i="9" s="1"/>
  <c r="F460" i="9"/>
  <c r="E460" i="9" s="1"/>
  <c r="F459" i="9"/>
  <c r="E459" i="9" s="1"/>
  <c r="F458" i="9"/>
  <c r="E458" i="9" s="1"/>
  <c r="F457" i="9"/>
  <c r="E457" i="9" s="1"/>
  <c r="F456" i="9"/>
  <c r="E456" i="9" s="1"/>
  <c r="F455" i="9"/>
  <c r="E455" i="9" s="1"/>
  <c r="F454" i="9"/>
  <c r="E454" i="9" s="1"/>
  <c r="F452" i="9"/>
  <c r="E452" i="9" s="1"/>
  <c r="F451" i="9"/>
  <c r="E451" i="9" s="1"/>
  <c r="F450" i="9"/>
  <c r="E450" i="9" s="1"/>
  <c r="F449" i="9"/>
  <c r="E449" i="9" s="1"/>
  <c r="F448" i="9"/>
  <c r="E448" i="9" s="1"/>
  <c r="F447" i="9"/>
  <c r="E447" i="9" s="1"/>
  <c r="F446" i="9"/>
  <c r="E446" i="9" s="1"/>
  <c r="F445" i="9"/>
  <c r="E445" i="9" s="1"/>
  <c r="F444" i="9"/>
  <c r="E444" i="9" s="1"/>
  <c r="F443" i="9"/>
  <c r="E443" i="9" s="1"/>
  <c r="F442" i="9"/>
  <c r="E442" i="9" s="1"/>
  <c r="F441" i="9"/>
  <c r="E441" i="9" s="1"/>
  <c r="F440" i="9"/>
  <c r="E440" i="9" s="1"/>
  <c r="F439" i="9"/>
  <c r="E439" i="9" s="1"/>
  <c r="F438" i="9"/>
  <c r="E438" i="9" s="1"/>
  <c r="F437" i="9"/>
  <c r="E437" i="9" s="1"/>
  <c r="F436" i="9"/>
  <c r="E436" i="9" s="1"/>
  <c r="F435" i="9"/>
  <c r="E435" i="9" s="1"/>
  <c r="F434" i="9"/>
  <c r="E434" i="9" s="1"/>
  <c r="F433" i="9"/>
  <c r="E433" i="9" s="1"/>
  <c r="F432" i="9"/>
  <c r="E432" i="9" s="1"/>
  <c r="F431" i="9"/>
  <c r="E431" i="9" s="1"/>
  <c r="F430" i="9"/>
  <c r="E430" i="9" s="1"/>
  <c r="F429" i="9"/>
  <c r="E429" i="9" s="1"/>
  <c r="F428" i="9"/>
  <c r="E428" i="9" s="1"/>
  <c r="F427" i="9"/>
  <c r="E427" i="9" s="1"/>
  <c r="F426" i="9"/>
  <c r="E426" i="9" s="1"/>
  <c r="F425" i="9"/>
  <c r="E425" i="9" s="1"/>
  <c r="F424" i="9"/>
  <c r="E424" i="9" s="1"/>
  <c r="F423" i="9"/>
  <c r="E423" i="9" s="1"/>
  <c r="F422" i="9"/>
  <c r="E422" i="9" s="1"/>
  <c r="F421" i="9"/>
  <c r="E421" i="9" s="1"/>
  <c r="F420" i="9"/>
  <c r="E420" i="9" s="1"/>
  <c r="F419" i="9"/>
  <c r="E419" i="9" s="1"/>
  <c r="F416" i="9"/>
  <c r="E416" i="9" s="1"/>
  <c r="F415" i="9"/>
  <c r="E415" i="9" s="1"/>
  <c r="F414" i="9"/>
  <c r="E414" i="9" s="1"/>
  <c r="F413" i="9"/>
  <c r="E413" i="9" s="1"/>
  <c r="F412" i="9"/>
  <c r="E412" i="9" s="1"/>
  <c r="F411" i="9"/>
  <c r="E411" i="9" s="1"/>
  <c r="F410" i="9"/>
  <c r="E410" i="9" s="1"/>
  <c r="F409" i="9"/>
  <c r="E409" i="9" s="1"/>
  <c r="F408" i="9"/>
  <c r="E408" i="9" s="1"/>
  <c r="F407" i="9"/>
  <c r="E407" i="9" s="1"/>
  <c r="F406" i="9"/>
  <c r="E406" i="9" s="1"/>
  <c r="F405" i="9"/>
  <c r="E405" i="9" s="1"/>
  <c r="F404" i="9"/>
  <c r="E404" i="9" s="1"/>
  <c r="F403" i="9"/>
  <c r="E403" i="9" s="1"/>
  <c r="F402" i="9"/>
  <c r="E402" i="9" s="1"/>
  <c r="F401" i="9"/>
  <c r="E401" i="9" s="1"/>
  <c r="F400" i="9"/>
  <c r="E400" i="9" s="1"/>
  <c r="F399" i="9"/>
  <c r="E399" i="9" s="1"/>
  <c r="F398" i="9"/>
  <c r="E398" i="9" s="1"/>
  <c r="F397" i="9"/>
  <c r="E397" i="9" s="1"/>
  <c r="F396" i="9"/>
  <c r="E396" i="9" s="1"/>
  <c r="F395" i="9"/>
  <c r="E395" i="9" s="1"/>
  <c r="F394" i="9"/>
  <c r="E394" i="9" s="1"/>
  <c r="F393" i="9"/>
  <c r="E393" i="9" s="1"/>
  <c r="F392" i="9"/>
  <c r="E392" i="9" s="1"/>
  <c r="F391" i="9"/>
  <c r="E391" i="9" s="1"/>
  <c r="F390" i="9"/>
  <c r="E390" i="9" s="1"/>
  <c r="F389" i="9"/>
  <c r="E389" i="9" s="1"/>
  <c r="F388" i="9"/>
  <c r="E388" i="9" s="1"/>
  <c r="F387" i="9"/>
  <c r="E387" i="9" s="1"/>
  <c r="F386" i="9"/>
  <c r="E386" i="9" s="1"/>
  <c r="F385" i="9"/>
  <c r="E385" i="9" s="1"/>
  <c r="F384" i="9"/>
  <c r="E384" i="9" s="1"/>
  <c r="F383" i="9"/>
  <c r="E383" i="9" s="1"/>
  <c r="F382" i="9"/>
  <c r="E382" i="9" s="1"/>
  <c r="F381" i="9"/>
  <c r="E381" i="9" s="1"/>
  <c r="F380" i="9"/>
  <c r="E380" i="9" s="1"/>
  <c r="F379" i="9"/>
  <c r="E379" i="9" s="1"/>
  <c r="F378" i="9"/>
  <c r="E378" i="9" s="1"/>
  <c r="F377" i="9"/>
  <c r="E377" i="9" s="1"/>
  <c r="F376" i="9"/>
  <c r="E376" i="9" s="1"/>
  <c r="F375" i="9"/>
  <c r="E375" i="9" s="1"/>
  <c r="F374" i="9"/>
  <c r="E374" i="9" s="1"/>
  <c r="F373" i="9"/>
  <c r="E373" i="9" s="1"/>
  <c r="F372" i="9"/>
  <c r="E372" i="9" s="1"/>
  <c r="F371" i="9"/>
  <c r="E371" i="9" s="1"/>
  <c r="F370" i="9"/>
  <c r="E370" i="9" s="1"/>
  <c r="F369" i="9"/>
  <c r="E369" i="9" s="1"/>
  <c r="F368" i="9"/>
  <c r="E368" i="9" s="1"/>
  <c r="F367" i="9"/>
  <c r="E367" i="9" s="1"/>
  <c r="F366" i="9"/>
  <c r="E366" i="9" s="1"/>
  <c r="F365" i="9"/>
  <c r="E365" i="9" s="1"/>
  <c r="F364" i="9"/>
  <c r="E364" i="9" s="1"/>
  <c r="F363" i="9"/>
  <c r="E363" i="9" s="1"/>
  <c r="F362" i="9"/>
  <c r="E362" i="9" s="1"/>
  <c r="F361" i="9"/>
  <c r="E361" i="9" s="1"/>
  <c r="F360" i="9"/>
  <c r="E360" i="9" s="1"/>
  <c r="F359" i="9"/>
  <c r="E359" i="9" s="1"/>
  <c r="F358" i="9"/>
  <c r="E358" i="9" s="1"/>
  <c r="F357" i="9"/>
  <c r="E357" i="9" s="1"/>
  <c r="F356" i="9"/>
  <c r="E356" i="9" s="1"/>
  <c r="F355" i="9"/>
  <c r="E355" i="9" s="1"/>
  <c r="F354" i="9"/>
  <c r="E354" i="9" s="1"/>
  <c r="F353" i="9"/>
  <c r="E353" i="9" s="1"/>
  <c r="F352" i="9"/>
  <c r="E352" i="9" s="1"/>
  <c r="F351" i="9"/>
  <c r="E351" i="9" s="1"/>
  <c r="F350" i="9"/>
  <c r="E350" i="9" s="1"/>
  <c r="F349" i="9"/>
  <c r="E349" i="9" s="1"/>
  <c r="F348" i="9"/>
  <c r="E348" i="9" s="1"/>
  <c r="F347" i="9"/>
  <c r="E347" i="9" s="1"/>
  <c r="F346" i="9"/>
  <c r="E346" i="9" s="1"/>
  <c r="F345" i="9"/>
  <c r="E345" i="9" s="1"/>
  <c r="F344" i="9"/>
  <c r="E344" i="9" s="1"/>
  <c r="F342" i="9"/>
  <c r="E342" i="9" s="1"/>
  <c r="F341" i="9"/>
  <c r="E341" i="9" s="1"/>
  <c r="F340" i="9"/>
  <c r="E340" i="9" s="1"/>
  <c r="F337" i="9"/>
  <c r="E337" i="9" s="1"/>
  <c r="F336" i="9"/>
  <c r="E336" i="9" s="1"/>
  <c r="F335" i="9"/>
  <c r="E335" i="9" s="1"/>
  <c r="F334" i="9"/>
  <c r="E334" i="9" s="1"/>
  <c r="F333" i="9"/>
  <c r="E333" i="9" s="1"/>
  <c r="F332" i="9"/>
  <c r="E332" i="9" s="1"/>
  <c r="F331" i="9"/>
  <c r="E331" i="9" s="1"/>
  <c r="F330" i="9"/>
  <c r="E330" i="9" s="1"/>
  <c r="F329" i="9"/>
  <c r="E329" i="9" s="1"/>
  <c r="F328" i="9"/>
  <c r="E328" i="9" s="1"/>
  <c r="F327" i="9"/>
  <c r="E327" i="9" s="1"/>
  <c r="F326" i="9"/>
  <c r="E326" i="9" s="1"/>
  <c r="F325" i="9"/>
  <c r="E325" i="9" s="1"/>
  <c r="F324" i="9"/>
  <c r="E324" i="9" s="1"/>
  <c r="F323" i="9"/>
  <c r="E323" i="9" s="1"/>
  <c r="F322" i="9"/>
  <c r="E322" i="9" s="1"/>
  <c r="F321" i="9"/>
  <c r="E321" i="9" s="1"/>
  <c r="F320" i="9"/>
  <c r="E320" i="9" s="1"/>
  <c r="F319" i="9"/>
  <c r="E319" i="9" s="1"/>
  <c r="F318" i="9"/>
  <c r="E318" i="9" s="1"/>
  <c r="F317" i="9"/>
  <c r="E317" i="9" s="1"/>
  <c r="F316" i="9"/>
  <c r="E316" i="9" s="1"/>
  <c r="F315" i="9"/>
  <c r="E315" i="9" s="1"/>
  <c r="F314" i="9"/>
  <c r="E314" i="9" s="1"/>
  <c r="F313" i="9"/>
  <c r="E313" i="9" s="1"/>
  <c r="F312" i="9"/>
  <c r="E312" i="9" s="1"/>
  <c r="F311" i="9"/>
  <c r="E311" i="9" s="1"/>
  <c r="F310" i="9"/>
  <c r="E310" i="9" s="1"/>
  <c r="F309" i="9"/>
  <c r="E309" i="9" s="1"/>
  <c r="F308" i="9"/>
  <c r="E308" i="9" s="1"/>
  <c r="F307" i="9"/>
  <c r="E307" i="9" s="1"/>
  <c r="F306" i="9"/>
  <c r="E306" i="9" s="1"/>
  <c r="F305" i="9"/>
  <c r="E305" i="9" s="1"/>
  <c r="F304" i="9"/>
  <c r="E304" i="9" s="1"/>
  <c r="F303" i="9"/>
  <c r="E303" i="9" s="1"/>
  <c r="F302" i="9"/>
  <c r="E302" i="9" s="1"/>
  <c r="F301" i="9"/>
  <c r="E301" i="9" s="1"/>
  <c r="F300" i="9"/>
  <c r="E300" i="9" s="1"/>
  <c r="F299" i="9"/>
  <c r="E299" i="9" s="1"/>
  <c r="F298" i="9"/>
  <c r="E298" i="9" s="1"/>
  <c r="F297" i="9"/>
  <c r="E297" i="9" s="1"/>
  <c r="F296" i="9"/>
  <c r="E296" i="9" s="1"/>
  <c r="F295" i="9"/>
  <c r="E295" i="9" s="1"/>
  <c r="F294" i="9"/>
  <c r="E294" i="9" s="1"/>
  <c r="F293" i="9"/>
  <c r="E293" i="9" s="1"/>
  <c r="F292" i="9"/>
  <c r="E292" i="9" s="1"/>
  <c r="F291" i="9"/>
  <c r="E291" i="9" s="1"/>
  <c r="F290" i="9"/>
  <c r="E290" i="9" s="1"/>
  <c r="F289" i="9"/>
  <c r="E289" i="9" s="1"/>
  <c r="F288" i="9"/>
  <c r="E288" i="9" s="1"/>
  <c r="F287" i="9"/>
  <c r="E287" i="9" s="1"/>
  <c r="F286" i="9"/>
  <c r="E286" i="9" s="1"/>
  <c r="F285" i="9"/>
  <c r="E285" i="9" s="1"/>
  <c r="F284" i="9"/>
  <c r="E284" i="9" s="1"/>
  <c r="F283" i="9"/>
  <c r="E283" i="9" s="1"/>
  <c r="F282" i="9"/>
  <c r="E282" i="9" s="1"/>
  <c r="F281" i="9"/>
  <c r="E281" i="9" s="1"/>
  <c r="F280" i="9"/>
  <c r="E280" i="9" s="1"/>
  <c r="F279" i="9"/>
  <c r="E279" i="9" s="1"/>
  <c r="F278" i="9"/>
  <c r="E278" i="9" s="1"/>
  <c r="F277" i="9"/>
  <c r="E277" i="9" s="1"/>
  <c r="F276" i="9"/>
  <c r="E276" i="9" s="1"/>
  <c r="F275" i="9"/>
  <c r="E275" i="9" s="1"/>
  <c r="F274" i="9"/>
  <c r="E274" i="9" s="1"/>
  <c r="F273" i="9"/>
  <c r="E273" i="9" s="1"/>
  <c r="F272" i="9"/>
  <c r="E272" i="9" s="1"/>
  <c r="F271" i="9"/>
  <c r="E271" i="9" s="1"/>
  <c r="F270" i="9"/>
  <c r="E270" i="9" s="1"/>
  <c r="F269" i="9"/>
  <c r="E269" i="9" s="1"/>
  <c r="F268" i="9"/>
  <c r="E268" i="9" s="1"/>
  <c r="F267" i="9"/>
  <c r="E267" i="9" s="1"/>
  <c r="F266" i="9"/>
  <c r="E266" i="9" s="1"/>
  <c r="F265" i="9"/>
  <c r="E265" i="9" s="1"/>
  <c r="F264" i="9"/>
  <c r="E264" i="9" s="1"/>
  <c r="F263" i="9"/>
  <c r="E263" i="9" s="1"/>
  <c r="F262" i="9"/>
  <c r="E262" i="9" s="1"/>
  <c r="F261" i="9"/>
  <c r="E261" i="9" s="1"/>
  <c r="F260" i="9"/>
  <c r="E260" i="9" s="1"/>
  <c r="F259" i="9"/>
  <c r="E259" i="9" s="1"/>
  <c r="F258" i="9"/>
  <c r="E258" i="9" s="1"/>
  <c r="F257" i="9"/>
  <c r="E257" i="9" s="1"/>
  <c r="F256" i="9"/>
  <c r="E256" i="9" s="1"/>
  <c r="F255" i="9"/>
  <c r="E255" i="9" s="1"/>
  <c r="F254" i="9"/>
  <c r="E254" i="9" s="1"/>
  <c r="F253" i="9"/>
  <c r="E253" i="9" s="1"/>
  <c r="F252" i="9"/>
  <c r="E252" i="9" s="1"/>
  <c r="F251" i="9"/>
  <c r="E251" i="9" s="1"/>
  <c r="F250" i="9"/>
  <c r="E250" i="9" s="1"/>
  <c r="F249" i="9"/>
  <c r="E249" i="9" s="1"/>
  <c r="F248" i="9"/>
  <c r="E248" i="9" s="1"/>
  <c r="F247" i="9"/>
  <c r="E247" i="9" s="1"/>
  <c r="F246" i="9"/>
  <c r="E246" i="9" s="1"/>
  <c r="F245" i="9"/>
  <c r="E245" i="9" s="1"/>
  <c r="F244" i="9"/>
  <c r="E244" i="9" s="1"/>
  <c r="F243" i="9"/>
  <c r="E243" i="9" s="1"/>
  <c r="F242" i="9"/>
  <c r="E242" i="9" s="1"/>
  <c r="F241" i="9"/>
  <c r="E241" i="9" s="1"/>
  <c r="F240" i="9"/>
  <c r="E240" i="9" s="1"/>
  <c r="F239" i="9"/>
  <c r="E239" i="9" s="1"/>
  <c r="F238" i="9"/>
  <c r="E238" i="9" s="1"/>
  <c r="F237" i="9"/>
  <c r="E237" i="9" s="1"/>
  <c r="F236" i="9"/>
  <c r="E236" i="9" s="1"/>
  <c r="F235" i="9"/>
  <c r="E235" i="9" s="1"/>
  <c r="F234" i="9"/>
  <c r="E234" i="9" s="1"/>
  <c r="F233" i="9"/>
  <c r="E233" i="9" s="1"/>
  <c r="F232" i="9"/>
  <c r="E232" i="9" s="1"/>
  <c r="F231" i="9"/>
  <c r="E231" i="9" s="1"/>
  <c r="F230" i="9"/>
  <c r="E230" i="9" s="1"/>
  <c r="F229" i="9"/>
  <c r="E229" i="9" s="1"/>
  <c r="F228" i="9"/>
  <c r="E228" i="9" s="1"/>
  <c r="F227" i="9"/>
  <c r="E227" i="9" s="1"/>
  <c r="F226" i="9"/>
  <c r="E226" i="9" s="1"/>
  <c r="F225" i="9"/>
  <c r="E225" i="9" s="1"/>
  <c r="F224" i="9"/>
  <c r="E224" i="9" s="1"/>
  <c r="F223" i="9"/>
  <c r="E223" i="9" s="1"/>
  <c r="F222" i="9"/>
  <c r="E222" i="9" s="1"/>
  <c r="F221" i="9"/>
  <c r="E221" i="9" s="1"/>
  <c r="F220" i="9"/>
  <c r="E220" i="9" s="1"/>
  <c r="F219" i="9"/>
  <c r="E219" i="9" s="1"/>
  <c r="F218" i="9"/>
  <c r="E218" i="9" s="1"/>
  <c r="F217" i="9"/>
  <c r="E217" i="9" s="1"/>
  <c r="F216" i="9"/>
  <c r="E216" i="9" s="1"/>
  <c r="F215" i="9"/>
  <c r="E215" i="9" s="1"/>
  <c r="F214" i="9"/>
  <c r="E214" i="9" s="1"/>
  <c r="F213" i="9"/>
  <c r="E213" i="9" s="1"/>
  <c r="F212" i="9"/>
  <c r="E212" i="9" s="1"/>
  <c r="F211" i="9"/>
  <c r="E211" i="9" s="1"/>
  <c r="F210" i="9"/>
  <c r="E210" i="9" s="1"/>
  <c r="F209" i="9"/>
  <c r="E209" i="9" s="1"/>
  <c r="F208" i="9"/>
  <c r="E208" i="9" s="1"/>
  <c r="F207" i="9"/>
  <c r="E207" i="9" s="1"/>
  <c r="F206" i="9"/>
  <c r="E206" i="9" s="1"/>
  <c r="F205" i="9"/>
  <c r="E205" i="9" s="1"/>
  <c r="F204" i="9"/>
  <c r="E204" i="9" s="1"/>
  <c r="F203" i="9"/>
  <c r="E203" i="9" s="1"/>
  <c r="F202" i="9"/>
  <c r="E202" i="9" s="1"/>
  <c r="F201" i="9"/>
  <c r="E201" i="9" s="1"/>
  <c r="F200" i="9"/>
  <c r="E200" i="9" s="1"/>
  <c r="F199" i="9"/>
  <c r="E199" i="9" s="1"/>
  <c r="F198" i="9"/>
  <c r="E198" i="9" s="1"/>
  <c r="F197" i="9"/>
  <c r="E197" i="9" s="1"/>
  <c r="F196" i="9"/>
  <c r="E196" i="9" s="1"/>
  <c r="F195" i="9"/>
  <c r="E195" i="9" s="1"/>
  <c r="F194" i="9"/>
  <c r="E194" i="9" s="1"/>
  <c r="F193" i="9"/>
  <c r="E193" i="9" s="1"/>
  <c r="F192" i="9"/>
  <c r="E192" i="9" s="1"/>
  <c r="F191" i="9"/>
  <c r="E191" i="9" s="1"/>
  <c r="F190" i="9"/>
  <c r="E190" i="9" s="1"/>
  <c r="F189" i="9"/>
  <c r="E189" i="9" s="1"/>
  <c r="F188" i="9"/>
  <c r="E188" i="9" s="1"/>
  <c r="F187" i="9"/>
  <c r="E187" i="9" s="1"/>
  <c r="F186" i="9"/>
  <c r="E186" i="9" s="1"/>
  <c r="F185" i="9"/>
  <c r="E185" i="9" s="1"/>
  <c r="F184" i="9"/>
  <c r="E184" i="9" s="1"/>
  <c r="F183" i="9"/>
  <c r="E183" i="9" s="1"/>
  <c r="F182" i="9"/>
  <c r="E182" i="9" s="1"/>
  <c r="F181" i="9"/>
  <c r="E181" i="9" s="1"/>
  <c r="F180" i="9"/>
  <c r="E180" i="9" s="1"/>
  <c r="F179" i="9"/>
  <c r="E179" i="9" s="1"/>
  <c r="F178" i="9"/>
  <c r="E178" i="9" s="1"/>
  <c r="F177" i="9"/>
  <c r="E177" i="9" s="1"/>
  <c r="F176" i="9"/>
  <c r="E176" i="9" s="1"/>
  <c r="F175" i="9"/>
  <c r="E175" i="9" s="1"/>
  <c r="F174" i="9"/>
  <c r="E174" i="9" s="1"/>
  <c r="F173" i="9"/>
  <c r="E173" i="9" s="1"/>
  <c r="F172" i="9"/>
  <c r="E172" i="9" s="1"/>
  <c r="F171" i="9"/>
  <c r="E171" i="9" s="1"/>
  <c r="F170" i="9"/>
  <c r="E170" i="9" s="1"/>
  <c r="F169" i="9"/>
  <c r="E169" i="9" s="1"/>
  <c r="F168" i="9"/>
  <c r="E168" i="9" s="1"/>
  <c r="F167" i="9"/>
  <c r="E167" i="9" s="1"/>
  <c r="F166" i="9"/>
  <c r="E166" i="9" s="1"/>
  <c r="F165" i="9"/>
  <c r="E165" i="9" s="1"/>
  <c r="F164" i="9"/>
  <c r="E164" i="9" s="1"/>
  <c r="F163" i="9"/>
  <c r="E163" i="9" s="1"/>
  <c r="F162" i="9"/>
  <c r="E162" i="9" s="1"/>
  <c r="F161" i="9"/>
  <c r="E161" i="9" s="1"/>
  <c r="F160" i="9"/>
  <c r="E160" i="9" s="1"/>
  <c r="F159" i="9"/>
  <c r="E159" i="9" s="1"/>
  <c r="F158" i="9"/>
  <c r="E158" i="9" s="1"/>
  <c r="F157" i="9"/>
  <c r="E157" i="9" s="1"/>
  <c r="F156" i="9"/>
  <c r="E156" i="9" s="1"/>
  <c r="F155" i="9"/>
  <c r="E155" i="9" s="1"/>
  <c r="F154" i="9"/>
  <c r="E154" i="9" s="1"/>
  <c r="F153" i="9"/>
  <c r="E153" i="9" s="1"/>
  <c r="F152" i="9"/>
  <c r="E152" i="9" s="1"/>
  <c r="F151" i="9"/>
  <c r="E151" i="9" s="1"/>
  <c r="F150" i="9"/>
  <c r="E150" i="9" s="1"/>
  <c r="F149" i="9"/>
  <c r="E149" i="9" s="1"/>
  <c r="F148" i="9"/>
  <c r="E148" i="9" s="1"/>
  <c r="F147" i="9"/>
  <c r="E147" i="9" s="1"/>
  <c r="F146" i="9"/>
  <c r="E146" i="9" s="1"/>
  <c r="F145" i="9"/>
  <c r="E145" i="9" s="1"/>
  <c r="F144" i="9"/>
  <c r="E144" i="9" s="1"/>
  <c r="F143" i="9"/>
  <c r="E143" i="9" s="1"/>
  <c r="F142" i="9"/>
  <c r="E142" i="9" s="1"/>
  <c r="F141" i="9"/>
  <c r="E141" i="9" s="1"/>
  <c r="F140" i="9"/>
  <c r="E140" i="9" s="1"/>
  <c r="F139" i="9"/>
  <c r="E139" i="9" s="1"/>
  <c r="F138" i="9"/>
  <c r="E138" i="9" s="1"/>
  <c r="F137" i="9"/>
  <c r="E137" i="9" s="1"/>
  <c r="F136" i="9"/>
  <c r="E136" i="9" s="1"/>
  <c r="F135" i="9"/>
  <c r="E135" i="9" s="1"/>
  <c r="F134" i="9"/>
  <c r="E134" i="9" s="1"/>
  <c r="F133" i="9"/>
  <c r="E133" i="9" s="1"/>
  <c r="F132" i="9"/>
  <c r="E132" i="9" s="1"/>
  <c r="F131" i="9"/>
  <c r="E131" i="9" s="1"/>
  <c r="F130" i="9"/>
  <c r="E130" i="9" s="1"/>
  <c r="F129" i="9"/>
  <c r="E129" i="9" s="1"/>
  <c r="F128" i="9"/>
  <c r="E128" i="9" s="1"/>
  <c r="F127" i="9"/>
  <c r="E127" i="9" s="1"/>
  <c r="F126" i="9"/>
  <c r="E126" i="9" s="1"/>
  <c r="F125" i="9"/>
  <c r="E125" i="9" s="1"/>
  <c r="F124" i="9"/>
  <c r="E124" i="9" s="1"/>
  <c r="F123" i="9"/>
  <c r="E123" i="9" s="1"/>
  <c r="F122" i="9"/>
  <c r="E122" i="9" s="1"/>
  <c r="F121" i="9"/>
  <c r="E121" i="9" s="1"/>
  <c r="F120" i="9"/>
  <c r="E120" i="9" s="1"/>
  <c r="F119" i="9"/>
  <c r="E119" i="9" s="1"/>
  <c r="F118" i="9"/>
  <c r="E118" i="9" s="1"/>
  <c r="F117" i="9"/>
  <c r="E117" i="9" s="1"/>
  <c r="F116" i="9"/>
  <c r="E116" i="9" s="1"/>
  <c r="F115" i="9"/>
  <c r="E115" i="9" s="1"/>
  <c r="F114" i="9"/>
  <c r="E114" i="9" s="1"/>
  <c r="F113" i="9"/>
  <c r="E113" i="9" s="1"/>
  <c r="F112" i="9"/>
  <c r="E112" i="9" s="1"/>
  <c r="F111" i="9"/>
  <c r="E111" i="9" s="1"/>
  <c r="F110" i="9"/>
  <c r="E110" i="9" s="1"/>
  <c r="F109" i="9"/>
  <c r="E109" i="9" s="1"/>
  <c r="F108" i="9"/>
  <c r="E108" i="9" s="1"/>
  <c r="F107" i="9"/>
  <c r="E107" i="9" s="1"/>
  <c r="F106" i="9"/>
  <c r="E106" i="9" s="1"/>
  <c r="F105" i="9"/>
  <c r="E105" i="9" s="1"/>
  <c r="F104" i="9"/>
  <c r="E104" i="9" s="1"/>
  <c r="F103" i="9"/>
  <c r="E103" i="9" s="1"/>
  <c r="F102" i="9"/>
  <c r="E102" i="9" s="1"/>
  <c r="F101" i="9"/>
  <c r="E101" i="9" s="1"/>
  <c r="F100" i="9"/>
  <c r="E100" i="9" s="1"/>
  <c r="F99" i="9"/>
  <c r="E99" i="9" s="1"/>
  <c r="F98" i="9"/>
  <c r="E98" i="9" s="1"/>
  <c r="F97" i="9"/>
  <c r="E97" i="9" s="1"/>
  <c r="F96" i="9"/>
  <c r="E96" i="9" s="1"/>
  <c r="F95" i="9"/>
  <c r="E95" i="9" s="1"/>
  <c r="F94" i="9"/>
  <c r="E94" i="9" s="1"/>
  <c r="F93" i="9"/>
  <c r="E93" i="9" s="1"/>
  <c r="F92" i="9"/>
  <c r="E92" i="9" s="1"/>
  <c r="F91" i="9"/>
  <c r="E91" i="9" s="1"/>
  <c r="F90" i="9"/>
  <c r="E90" i="9" s="1"/>
  <c r="F89" i="9"/>
  <c r="E89" i="9" s="1"/>
  <c r="F88" i="9"/>
  <c r="E88" i="9" s="1"/>
  <c r="F87" i="9"/>
  <c r="E87" i="9" s="1"/>
  <c r="F86" i="9"/>
  <c r="E86" i="9" s="1"/>
  <c r="F85" i="9"/>
  <c r="E85" i="9" s="1"/>
  <c r="F84" i="9"/>
  <c r="E84" i="9" s="1"/>
  <c r="F83" i="9"/>
  <c r="E83" i="9" s="1"/>
  <c r="F82" i="9"/>
  <c r="E82" i="9" s="1"/>
  <c r="F81" i="9"/>
  <c r="E81" i="9" s="1"/>
  <c r="F80" i="9"/>
  <c r="E80" i="9" s="1"/>
  <c r="F79" i="9"/>
  <c r="E79" i="9" s="1"/>
  <c r="F78" i="9"/>
  <c r="E78" i="9" s="1"/>
  <c r="F77" i="9"/>
  <c r="E77" i="9" s="1"/>
  <c r="F76" i="9"/>
  <c r="E76" i="9" s="1"/>
  <c r="F75" i="9"/>
  <c r="E75" i="9" s="1"/>
  <c r="F74" i="9"/>
  <c r="E74" i="9" s="1"/>
  <c r="F73" i="9"/>
  <c r="E73" i="9" s="1"/>
  <c r="F72" i="9"/>
  <c r="E72" i="9" s="1"/>
  <c r="F71" i="9"/>
  <c r="E71" i="9" s="1"/>
  <c r="F70" i="9"/>
  <c r="E70" i="9" s="1"/>
  <c r="F69" i="9"/>
  <c r="E69" i="9" s="1"/>
  <c r="F68" i="9"/>
  <c r="E68" i="9" s="1"/>
  <c r="F67" i="9"/>
  <c r="E67" i="9" s="1"/>
  <c r="F66" i="9"/>
  <c r="E66" i="9" s="1"/>
  <c r="F65" i="9"/>
  <c r="E65" i="9" s="1"/>
  <c r="F64" i="9"/>
  <c r="E64" i="9" s="1"/>
  <c r="F63" i="9"/>
  <c r="E63" i="9" s="1"/>
  <c r="F62" i="9"/>
  <c r="E62" i="9" s="1"/>
  <c r="F61" i="9"/>
  <c r="E61" i="9" s="1"/>
  <c r="F60" i="9"/>
  <c r="E60" i="9" s="1"/>
  <c r="F59" i="9"/>
  <c r="E59" i="9" s="1"/>
  <c r="F58" i="9"/>
  <c r="E58" i="9" s="1"/>
  <c r="F57" i="9"/>
  <c r="E57" i="9" s="1"/>
  <c r="F55" i="9"/>
  <c r="E55" i="9" s="1"/>
  <c r="F54" i="9"/>
  <c r="E54" i="9" s="1"/>
  <c r="F53" i="9"/>
  <c r="E53" i="9" s="1"/>
  <c r="F52" i="9"/>
  <c r="E52" i="9" s="1"/>
  <c r="F51" i="9"/>
  <c r="E51" i="9" s="1"/>
  <c r="F50" i="9"/>
  <c r="E50" i="9" s="1"/>
  <c r="F49" i="9"/>
  <c r="E49" i="9" s="1"/>
  <c r="F48" i="9"/>
  <c r="E48" i="9" s="1"/>
  <c r="F47" i="9"/>
  <c r="E47" i="9" s="1"/>
  <c r="F46" i="9"/>
  <c r="E46" i="9" s="1"/>
  <c r="F45" i="9"/>
  <c r="E45" i="9" s="1"/>
  <c r="F44" i="9"/>
  <c r="E44" i="9" s="1"/>
  <c r="F43" i="9"/>
  <c r="E43" i="9" s="1"/>
  <c r="F42" i="9"/>
  <c r="E42" i="9" s="1"/>
  <c r="F41" i="9"/>
  <c r="E41" i="9" s="1"/>
  <c r="F40" i="9"/>
  <c r="E40" i="9" s="1"/>
  <c r="F39" i="9"/>
  <c r="E39" i="9" s="1"/>
  <c r="F38" i="9"/>
  <c r="E38" i="9" s="1"/>
  <c r="F37" i="9"/>
  <c r="E37" i="9" s="1"/>
  <c r="F36" i="9"/>
  <c r="E36" i="9" s="1"/>
  <c r="F35" i="9"/>
  <c r="E35" i="9" s="1"/>
  <c r="F34" i="9"/>
  <c r="E34" i="9" s="1"/>
  <c r="F33" i="9"/>
  <c r="E33" i="9" s="1"/>
  <c r="F32" i="9"/>
  <c r="E32" i="9" s="1"/>
  <c r="F31" i="9"/>
  <c r="E31" i="9" s="1"/>
  <c r="F30" i="9"/>
  <c r="E30" i="9" s="1"/>
  <c r="F29" i="9"/>
  <c r="E29" i="9" s="1"/>
  <c r="F27" i="9"/>
  <c r="E27" i="9" s="1"/>
  <c r="F26" i="9"/>
  <c r="E26" i="9" s="1"/>
  <c r="F25" i="9"/>
  <c r="E25" i="9" s="1"/>
  <c r="F24" i="9"/>
  <c r="E24" i="9" s="1"/>
  <c r="F23" i="9"/>
  <c r="E23" i="9" s="1"/>
  <c r="F22" i="9"/>
  <c r="E22" i="9" s="1"/>
  <c r="F21" i="9"/>
  <c r="E21" i="9" s="1"/>
  <c r="F20" i="9"/>
  <c r="E20" i="9" s="1"/>
  <c r="F19" i="9"/>
  <c r="E19" i="9" s="1"/>
  <c r="F18" i="9"/>
  <c r="E18" i="9" s="1"/>
  <c r="F17" i="9"/>
  <c r="E17" i="9" s="1"/>
  <c r="F16" i="9"/>
  <c r="E16" i="9" s="1"/>
  <c r="F15" i="9"/>
  <c r="E15" i="9" s="1"/>
  <c r="F14" i="9"/>
  <c r="E14" i="9" s="1"/>
  <c r="F13" i="9"/>
  <c r="E13" i="9" s="1"/>
  <c r="F12" i="9"/>
  <c r="E12" i="9" s="1"/>
  <c r="F11" i="9"/>
  <c r="E11" i="9" s="1"/>
  <c r="F10" i="9"/>
  <c r="E10" i="9" s="1"/>
  <c r="F9" i="9"/>
  <c r="E9" i="9" s="1"/>
  <c r="F8" i="9"/>
  <c r="E8" i="9" s="1"/>
  <c r="E1" i="7"/>
  <c r="F64" i="8"/>
  <c r="F54" i="8"/>
  <c r="F65" i="8"/>
  <c r="F63" i="8"/>
  <c r="F55" i="8" l="1"/>
  <c r="J21" i="7"/>
  <c r="F498" i="12" s="1"/>
  <c r="E498" i="12" s="1"/>
  <c r="J22" i="7"/>
  <c r="F507" i="12" s="1"/>
  <c r="E507" i="12" s="1"/>
  <c r="J23" i="7"/>
  <c r="F516" i="12" s="1"/>
  <c r="E516" i="12" s="1"/>
  <c r="J17" i="7"/>
  <c r="F462" i="12" s="1"/>
  <c r="E462" i="12" s="1"/>
  <c r="J20" i="7"/>
  <c r="F489" i="12" s="1"/>
  <c r="E489" i="12" s="1"/>
  <c r="R39" i="5"/>
  <c r="R38" i="5"/>
  <c r="V33" i="5"/>
  <c r="V29" i="5"/>
  <c r="V25" i="5"/>
  <c r="V22" i="5"/>
  <c r="V21" i="5"/>
  <c r="V18" i="5"/>
  <c r="V17" i="5"/>
  <c r="L5" i="5" s="1"/>
  <c r="J12" i="5"/>
  <c r="O12" i="5" s="1"/>
  <c r="J11" i="5"/>
  <c r="O11" i="5" s="1"/>
  <c r="C11" i="5"/>
  <c r="C10" i="5"/>
  <c r="J9" i="5"/>
  <c r="O9" i="5" s="1"/>
  <c r="AM8" i="5"/>
  <c r="AL8" i="5"/>
  <c r="AM7" i="5"/>
  <c r="AL7" i="5"/>
  <c r="T7" i="5"/>
  <c r="S7" i="5"/>
  <c r="J7" i="5"/>
  <c r="O7" i="5" s="1"/>
  <c r="AM6" i="5"/>
  <c r="AL6" i="5"/>
  <c r="T6" i="5"/>
  <c r="S6" i="5"/>
  <c r="J6" i="5"/>
  <c r="O6" i="5" s="1"/>
  <c r="AM5" i="5"/>
  <c r="AL5" i="5"/>
  <c r="T5" i="5"/>
  <c r="S5" i="5"/>
  <c r="O5" i="5"/>
  <c r="I5" i="5"/>
  <c r="J13" i="5" s="1"/>
  <c r="F60" i="8"/>
  <c r="F10" i="8"/>
  <c r="F46" i="8"/>
  <c r="F51" i="8"/>
  <c r="F28" i="8"/>
  <c r="F5" i="8"/>
  <c r="F57" i="8"/>
  <c r="F47" i="8"/>
  <c r="F30" i="8"/>
  <c r="F6" i="8"/>
  <c r="F15" i="8"/>
  <c r="F21" i="8"/>
  <c r="F11" i="8"/>
  <c r="F33" i="8"/>
  <c r="F23" i="8"/>
  <c r="F3" i="8"/>
  <c r="F25" i="8"/>
  <c r="F4" i="8"/>
  <c r="F62" i="8"/>
  <c r="F36" i="8"/>
  <c r="F44" i="8"/>
  <c r="F31" i="8"/>
  <c r="F13" i="8"/>
  <c r="F50" i="8"/>
  <c r="F48" i="8"/>
  <c r="F42" i="8"/>
  <c r="F22" i="8"/>
  <c r="F8" i="8"/>
  <c r="F7" i="8"/>
  <c r="F9" i="8"/>
  <c r="F17" i="8"/>
  <c r="F24" i="8"/>
  <c r="F43" i="8"/>
  <c r="F26" i="8"/>
  <c r="F16" i="8"/>
  <c r="F49" i="8"/>
  <c r="F40" i="8"/>
  <c r="F19" i="8"/>
  <c r="F34" i="8"/>
  <c r="F56" i="8"/>
  <c r="F61" i="8"/>
  <c r="F32" i="8"/>
  <c r="F29" i="8"/>
  <c r="F41" i="8"/>
  <c r="F14" i="8"/>
  <c r="F35" i="8"/>
  <c r="F27" i="8"/>
  <c r="F45" i="8"/>
  <c r="F12" i="8"/>
  <c r="F20" i="8"/>
  <c r="F18" i="8"/>
  <c r="F489" i="11" l="1"/>
  <c r="E489" i="11" s="1"/>
  <c r="F489" i="9"/>
  <c r="E489" i="9" s="1"/>
  <c r="F28" i="9"/>
  <c r="E28" i="9" s="1"/>
  <c r="F28" i="11"/>
  <c r="E28" i="11" s="1"/>
  <c r="F56" i="11"/>
  <c r="E56" i="11" s="1"/>
  <c r="F56" i="9"/>
  <c r="E56" i="9" s="1"/>
  <c r="F462" i="11"/>
  <c r="E462" i="11" s="1"/>
  <c r="F462" i="9"/>
  <c r="E462" i="9" s="1"/>
  <c r="F498" i="11"/>
  <c r="E498" i="11" s="1"/>
  <c r="F498" i="9"/>
  <c r="E498" i="9" s="1"/>
  <c r="F507" i="11"/>
  <c r="E507" i="11" s="1"/>
  <c r="F507" i="9"/>
  <c r="E507" i="9" s="1"/>
  <c r="F339" i="11"/>
  <c r="E339" i="11" s="1"/>
  <c r="F339" i="9"/>
  <c r="E339" i="9" s="1"/>
  <c r="F343" i="9"/>
  <c r="E343" i="9" s="1"/>
  <c r="F343" i="11"/>
  <c r="E343" i="11" s="1"/>
  <c r="F516" i="11"/>
  <c r="E516" i="11" s="1"/>
  <c r="F516" i="9"/>
  <c r="E516" i="9" s="1"/>
  <c r="F338" i="11"/>
  <c r="E338" i="11" s="1"/>
  <c r="F338" i="9"/>
  <c r="E338" i="9" s="1"/>
  <c r="F453" i="11"/>
  <c r="E453" i="11" s="1"/>
  <c r="F453" i="9"/>
  <c r="E453" i="9" s="1"/>
  <c r="F417" i="9"/>
  <c r="E417" i="9" s="1"/>
  <c r="F417" i="11"/>
  <c r="E417" i="11" s="1"/>
  <c r="J19" i="7"/>
  <c r="F480" i="12" s="1"/>
  <c r="E480" i="12" s="1"/>
  <c r="F418" i="9"/>
  <c r="E418" i="9" s="1"/>
  <c r="F418" i="11"/>
  <c r="E418" i="11" s="1"/>
  <c r="J18" i="7"/>
  <c r="F471" i="12" s="1"/>
  <c r="E471" i="12" s="1"/>
  <c r="F38" i="8"/>
  <c r="F37" i="8"/>
  <c r="L13" i="5"/>
  <c r="O13" i="5"/>
  <c r="L7" i="5"/>
  <c r="L9" i="5"/>
  <c r="L12" i="5"/>
  <c r="L6" i="5"/>
  <c r="L11" i="5"/>
  <c r="J8" i="5"/>
  <c r="F480" i="11" l="1"/>
  <c r="E480" i="11" s="1"/>
  <c r="F480" i="9"/>
  <c r="E480" i="9" s="1"/>
  <c r="F471" i="11"/>
  <c r="E471" i="11" s="1"/>
  <c r="F471" i="9"/>
  <c r="E471" i="9" s="1"/>
  <c r="L8" i="5"/>
  <c r="O8" i="5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6 - Water exit temperature has been reduced by minimum DT allowed.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Boiler Assembly [1]: Parallel Tubular Air Heaters [59] - AIR HEATER :
   Remark: 5 - PA side heat transfer limited by minimum temperature difference.
Computation time = 00:00:04.3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Feedwater Heater w/ Pump (PCE) [29] - LPH6 :
   Remark: 3 - Desired feedwater exit temperature is cut off by the maximum achievable value.
Computation time = 00:00:03.9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E55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<sst xmlns="http://schemas.openxmlformats.org/spreadsheetml/2006/main" count="35093" uniqueCount="8054">
  <si>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</si>
  <si>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</si>
  <si>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</si>
  <si>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</si>
  <si>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</si>
  <si>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</si>
  <si>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</si>
  <si>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</si>
  <si>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</si>
  <si>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</si>
  <si>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C:\Users\Admin\Documents\Thermoflow\MYFILES29\UJKTT\UJKTT_Whatif 100%_RevA1.tfx: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</si>
  <si>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</si>
  <si>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</si>
  <si>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</si>
  <si>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</si>
  <si>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</si>
  <si>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</si>
  <si>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</si>
  <si>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</si>
  <si>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- CFB BOILER : Steam production rate lower bound</t>
  </si>
  <si>
    <t>t/h</t>
  </si>
  <si>
    <t>~1~1~12~~-2004~</t>
  </si>
  <si>
    <t>Gross Power: Primary control input Boiler Assembly [1]: Circulating Fluidized Bed [45] - CFB BOILER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</si>
  <si>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</si>
  <si>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</si>
  <si>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</si>
  <si>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</si>
  <si>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</si>
  <si>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</si>
  <si>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</si>
  <si>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</si>
  <si>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</si>
  <si>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</si>
  <si>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</si>
  <si>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</si>
  <si>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</si>
  <si>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</si>
  <si>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</si>
  <si>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</si>
  <si>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</si>
  <si>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</si>
  <si>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</si>
  <si>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</si>
  <si>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</si>
  <si>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</si>
  <si>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</si>
  <si>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</si>
  <si>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</si>
  <si>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</si>
  <si>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</si>
  <si>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</si>
  <si>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</si>
  <si>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- CFB BOILER : Steam production rate</t>
  </si>
  <si>
    <t>91|~45~1~124~~-144~</t>
  </si>
  <si>
    <t>Boiler Assembly [1]: Circulating Fluidized Bed [45] - CFB BOILER : Evaporation load in wing wall</t>
  </si>
  <si>
    <t>91|~45~1~18~~-144~</t>
  </si>
  <si>
    <t>Boiler Assembly [1]: Circulating Fluidized Bed [45] - CFB BOILER : Design point furnace temperature</t>
  </si>
  <si>
    <t>91|~45~1~4~~-144~</t>
  </si>
  <si>
    <t>Boiler Assembly [1]: Circulating Fluidized Bed [45] - CFB BOILER : Excess air</t>
  </si>
  <si>
    <t>91|~45~1~7~~-144~</t>
  </si>
  <si>
    <t>Boiler Assembly [1]: Circulating Fluidized Bed [45] - CFB BOILER : Minor heat loss</t>
  </si>
  <si>
    <t>91|~45~1~8~~-144~</t>
  </si>
  <si>
    <t>Boiler Assembly [1]: Circulating Fluidized Bed [45] - CFB BOILER : Blowdown</t>
  </si>
  <si>
    <t>91|~45~1~2~~-144~</t>
  </si>
  <si>
    <t>Boiler Assembly [1]: Circulating Fluidized Bed [45] - CFB BOILER : Furnace gage pressure</t>
  </si>
  <si>
    <t>millibar</t>
  </si>
  <si>
    <t>91|~45~1~38~~-144~</t>
  </si>
  <si>
    <t>Boiler Assembly [1]: Circulating Fluidized Bed [45] - CFB BOILER : Primary air flow/combustion air</t>
  </si>
  <si>
    <t>91|~45~1~36~~-144~</t>
  </si>
  <si>
    <t>Boiler Assembly [1]: Circulating Fluidized Bed [45] - CFB BOILER : Primary air pressure</t>
  </si>
  <si>
    <t>91|~45~1~6~~-144~</t>
  </si>
  <si>
    <t>Boiler Assembly [1]: Circulating Fluidized Bed [45] - CFB BOILER : Secondary air pressure drop</t>
  </si>
  <si>
    <t>91|~45~1~143~~-144~</t>
  </si>
  <si>
    <t>Boiler Assembly [1]: Circulating Fluidized Bed [45] - CFB BOILER : Cyclone pressure drop</t>
  </si>
  <si>
    <t>91|~45~1~12~~-144~</t>
  </si>
  <si>
    <t>Boiler Assembly [1]: Circulating Fluidized Bed [45] - CFB BOILER : HX2 wing wall outlet temperature</t>
  </si>
  <si>
    <t>91|~45~1~13~~-144~</t>
  </si>
  <si>
    <t>Boiler Assembly [1]: Circulating Fluidized Bed [45] - CFB BOILER : HX3 Cyclone wall outlet temperature</t>
  </si>
  <si>
    <t>91|~45~1~150~~-144~</t>
  </si>
  <si>
    <t>Boiler Assembly [1]: Circulating Fluidized Bed [45] - CFB BOILER : Reference O2 content (for emission level definition)</t>
  </si>
  <si>
    <t>91|~45~1~152~~-144~</t>
  </si>
  <si>
    <t>Boiler Assembly [1]: Circulating Fluidized Bed [45] - CFB BOILER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</si>
  <si>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</si>
  <si>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</si>
  <si>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</si>
  <si>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</si>
  <si>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</si>
  <si>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</si>
  <si>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</si>
  <si>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</si>
  <si>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</si>
  <si>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</si>
  <si>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</si>
  <si>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</si>
  <si>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</si>
  <si>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</si>
  <si>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</si>
  <si>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</si>
  <si>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</si>
  <si>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</si>
  <si>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</si>
  <si>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</si>
  <si>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</si>
  <si>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</si>
  <si>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</si>
  <si>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</si>
  <si>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</si>
  <si>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</si>
  <si>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</si>
  <si>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</si>
  <si>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</si>
  <si>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</si>
  <si>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</si>
  <si>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</si>
  <si>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</si>
  <si>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</si>
  <si>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</si>
  <si>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</si>
  <si>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</si>
  <si>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</si>
  <si>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</si>
  <si>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</si>
  <si>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</si>
  <si>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</si>
  <si>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</si>
  <si>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</si>
  <si>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</si>
  <si>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</si>
  <si>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</si>
  <si>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</si>
  <si>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</si>
  <si>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</si>
  <si>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</si>
  <si>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</si>
  <si>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</si>
  <si>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</si>
  <si>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</si>
  <si>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</si>
  <si>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</si>
  <si>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</si>
  <si>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</si>
  <si>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</si>
  <si>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</si>
  <si>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</si>
  <si>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</si>
  <si>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</si>
  <si>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</si>
  <si>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</si>
  <si>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</si>
  <si>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</si>
  <si>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</si>
  <si>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</si>
  <si>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</si>
  <si>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</si>
  <si>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</si>
  <si>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</si>
  <si>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</si>
  <si>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</si>
  <si>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</si>
  <si>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</si>
  <si>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</si>
  <si>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</si>
  <si>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</si>
  <si>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</si>
  <si>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</si>
  <si>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</si>
  <si>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</si>
  <si>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</si>
  <si>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</si>
  <si>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</si>
  <si>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</si>
  <si>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</si>
  <si>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</si>
  <si>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</si>
  <si>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</si>
  <si>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</si>
  <si>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</si>
  <si>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</si>
  <si>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</si>
  <si>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</si>
  <si>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</si>
  <si>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</si>
  <si>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</si>
  <si>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</si>
  <si>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</si>
  <si>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</si>
  <si>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</si>
  <si>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</si>
  <si>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</si>
  <si>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</si>
  <si>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</si>
  <si>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</si>
  <si>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</si>
  <si>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</si>
  <si>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</si>
  <si>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</si>
  <si>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</si>
  <si>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</si>
  <si>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- IDF-A : Fan design point overall pressure rise</t>
  </si>
  <si>
    <t>91|~77~1~3~~-65~</t>
  </si>
  <si>
    <t>Boiler Assembly [1]: Fan [77] - IDF-A : Fan pressure margin</t>
  </si>
  <si>
    <t>91|~77~1~8~~-65~</t>
  </si>
  <si>
    <t>Boiler Assembly [1]: Fan [77] - IDF-A : Flow margin</t>
  </si>
  <si>
    <t>91|~77~1~4~~-65~</t>
  </si>
  <si>
    <t>Boiler Assembly [1]: Fan [77] - IDF-A : Fan nominal isentropic efficiency</t>
  </si>
  <si>
    <t>91|~77~1~5~~-65~</t>
  </si>
  <si>
    <t>Boiler Assembly [1]: Fan [77] - IDF-A : Current RPM</t>
  </si>
  <si>
    <t>91|~77~1~7~~-65~</t>
  </si>
  <si>
    <t>Boiler Assembly [1]: Fan [77] - IDF-A : Design point RPM</t>
  </si>
  <si>
    <t>91|~77~1~9~~-65~</t>
  </si>
  <si>
    <t>Boiler Assembly [1]: Fan [77] - IDF-A : Mechanical efficiency</t>
  </si>
  <si>
    <t>91|~77~1~20~~-65~</t>
  </si>
  <si>
    <t>Boiler Assembly [1]: Fan [77] - IDF-A : Number of operating units</t>
  </si>
  <si>
    <t>91|~77~1~16~~-65~</t>
  </si>
  <si>
    <t>Boiler Assembly [1]: Fan [77] - IDF-A : Mechanical loss</t>
  </si>
  <si>
    <t>91|~77~1~13~~-65~</t>
  </si>
  <si>
    <t>Boiler Assembly [1]: Fan [77] - IDF-A : Fan off-design control damper dP</t>
  </si>
  <si>
    <t>91|~77~1~10~~-65~</t>
  </si>
  <si>
    <t>Boiler Assembly [1]: Fan [77] - IDF-A : Nominal RPM for off-design fan curve</t>
  </si>
  <si>
    <t>91|~77~1~11~~-65~</t>
  </si>
  <si>
    <t>Boiler Assembly [1]: Fan [77] - IDF-A : Nominal inlet volume flow for off-design fan curve</t>
  </si>
  <si>
    <t>91|~77~1~12~~-65~</t>
  </si>
  <si>
    <t>Boiler Assembly [1]: Fan [77] - IDF-A : Nominal corrected pressure rise for off-design fan curve</t>
  </si>
  <si>
    <t>91|~77~1~5~2~-65~</t>
  </si>
  <si>
    <t>Boiler Assembly [1]: Fan [77] - IDF-A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</si>
  <si>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</si>
  <si>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</si>
  <si>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</si>
  <si>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</si>
  <si>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</si>
  <si>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</si>
  <si>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</si>
  <si>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</si>
  <si>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</si>
  <si>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</si>
  <si>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</si>
  <si>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</si>
  <si>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</si>
  <si>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</si>
  <si>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</si>
  <si>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</si>
  <si>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</si>
  <si>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</si>
  <si>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</si>
  <si>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</si>
  <si>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</si>
  <si>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</si>
  <si>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</si>
  <si>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</si>
  <si>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</si>
  <si>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</si>
  <si>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</si>
  <si>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</si>
  <si>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</si>
  <si>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</si>
  <si>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</si>
  <si>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</si>
  <si>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</si>
  <si>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</si>
  <si>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</si>
  <si>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</si>
  <si>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</si>
  <si>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</si>
  <si>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</si>
  <si>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</si>
  <si>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</si>
  <si>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</si>
  <si>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</si>
  <si>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</si>
  <si>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</si>
  <si>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</si>
  <si>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</si>
  <si>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</si>
  <si>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</si>
  <si>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</si>
  <si>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</si>
  <si>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</si>
  <si>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</si>
  <si>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</si>
  <si>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</si>
  <si>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</si>
  <si>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</si>
  <si>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</si>
  <si>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</si>
  <si>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</si>
  <si>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</si>
  <si>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</si>
  <si>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</si>
  <si>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</si>
  <si>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</si>
  <si>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</si>
  <si>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</si>
  <si>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</si>
  <si>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</si>
  <si>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</si>
  <si>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</si>
  <si>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</si>
  <si>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</si>
  <si>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</si>
  <si>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</si>
  <si>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</si>
  <si>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</si>
  <si>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</si>
  <si>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</si>
  <si>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</si>
  <si>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</si>
  <si>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</si>
  <si>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</si>
  <si>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</si>
  <si>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91|~18~1~70~~-102~</t>
  </si>
  <si>
    <t>Feedwater Heater (PCE) [18] - HPH1 : FW temperature at heater exit</t>
  </si>
  <si>
    <t>91|~18~1~56~~-102~</t>
  </si>
  <si>
    <t>Feedwater Heater (PCE) [18] - HPH1 : Terminal temperature difference (TTD)</t>
  </si>
  <si>
    <t>91|~18~1~63~~-102~</t>
  </si>
  <si>
    <t>Feedwater Heater (PCE) [18] - HPH1 : Residual superheat at desuperheater exit</t>
  </si>
  <si>
    <t>91|~18~1~57~~-102~</t>
  </si>
  <si>
    <t>Feedwater Heater (PCE) [18] - HPH1 : Drain cooler approach temperature difference</t>
  </si>
  <si>
    <t>91|~18~1~72~~-102~</t>
  </si>
  <si>
    <t>Feedwater Heater (PCE) [18] - HPH1 : Assumed water-side pressure drop for TD mode</t>
  </si>
  <si>
    <t>91|~18~1~34~~-102~</t>
  </si>
  <si>
    <t>Feedwater Heater (PCE) [18] - HPH1 : Min. pinch temp. difference</t>
  </si>
  <si>
    <t>91|~19~1~70~~-102~</t>
  </si>
  <si>
    <t>Feedwater Heater (PCE) [19] - HPH2 : FW temperature at heater exit</t>
  </si>
  <si>
    <t>91|~19~1~56~~-102~</t>
  </si>
  <si>
    <t>Feedwater Heater (PCE) [19] - HPH2 : Terminal temperature difference (TTD)</t>
  </si>
  <si>
    <t>91|~19~1~63~~-102~</t>
  </si>
  <si>
    <t>Feedwater Heater (PCE) [19] - HPH2 : Residual superheat at desuperheater exit</t>
  </si>
  <si>
    <t>91|~19~1~57~~-102~</t>
  </si>
  <si>
    <t>Feedwater Heater (PCE) [19] - HPH2 : Drain cooler approach temperature difference</t>
  </si>
  <si>
    <t>91|~19~1~72~~-102~</t>
  </si>
  <si>
    <t>Feedwater Heater (PCE) [19] - HPH2 : Assumed water-side pressure drop for TD mode</t>
  </si>
  <si>
    <t>91|~19~1~34~~-102~</t>
  </si>
  <si>
    <t>Feedwater Heater (PCE) [19] - HPH2 : Min. pinch temp. difference</t>
  </si>
  <si>
    <t>91|~25~1~70~~-102~</t>
  </si>
  <si>
    <t>Feedwater Heater (PCE) [25] - LPH4 : FW temperature at heater exit</t>
  </si>
  <si>
    <t>91|~25~1~57~~-102~</t>
  </si>
  <si>
    <t>Feedwater Heater (PCE) [25] - LPH4 : Drain cooler approach temperature difference</t>
  </si>
  <si>
    <t>91|~25~1~72~~-102~</t>
  </si>
  <si>
    <t>Feedwater Heater (PCE) [25] - LPH4 : Assumed water-side pressure drop for TD mode</t>
  </si>
  <si>
    <t>91|~25~1~34~~-102~</t>
  </si>
  <si>
    <t>Feedwater Heater (PCE) [25] - LPH4 : Min. pinch temp. difference</t>
  </si>
  <si>
    <t>91|~26~1~70~~-102~</t>
  </si>
  <si>
    <t>Feedwater Heater (PCE) [26] - LPH5 : FW temperature at heater exit</t>
  </si>
  <si>
    <t>91|~26~1~57~~-102~</t>
  </si>
  <si>
    <t>Feedwater Heater (PCE) [26] - LPH5 : Drain cooler approach temperature difference</t>
  </si>
  <si>
    <t>91|~26~1~72~~-102~</t>
  </si>
  <si>
    <t>Feedwater Heater (PCE) [26] - LPH5 : Assumed water-side pressure drop for TD mode</t>
  </si>
  <si>
    <t>91|~26~1~34~~-102~</t>
  </si>
  <si>
    <t>Feedwater Heater (PCE) [26] - LPH5 : Min. pinch temp. difference</t>
  </si>
  <si>
    <t>91|~30~1~70~~-102~</t>
  </si>
  <si>
    <t>Feedwater Heater (PCE) [30] - LPH7 : FW temperature at heater exit</t>
  </si>
  <si>
    <t>91|~30~1~57~~-102~</t>
  </si>
  <si>
    <t>Feedwater Heater (PCE) [30] - LPH7 : Drain cooler approach temperature difference</t>
  </si>
  <si>
    <t>91|~30~1~72~~-102~</t>
  </si>
  <si>
    <t>Feedwater Heater (PCE) [30] - LPH7 : Assumed water-side pressure drop for TD mode</t>
  </si>
  <si>
    <t>91|~30~1~34~~-102~</t>
  </si>
  <si>
    <t>Feedwater Heater (PCE) [30] - LPH7 : Min. pinch temp. difference</t>
  </si>
  <si>
    <t>91|~29~1~70~~-103~</t>
  </si>
  <si>
    <t>Feedwater Heater w/ Pump (PCE) [29] - LPH6 : FW temperature at heater exit</t>
  </si>
  <si>
    <t>91|~29~1~57~~-103~</t>
  </si>
  <si>
    <t>Feedwater Heater w/ Pump (PCE) [29] - LPH6 : Drain cooler approach temperature difference</t>
  </si>
  <si>
    <t>91|~29~1~72~~-103~</t>
  </si>
  <si>
    <t>Feedwater Heater w/ Pump (PCE) [29] - LPH6 : Assumed water-side pressure drop for TD mode</t>
  </si>
  <si>
    <t>91|~29~1~34~~-103~</t>
  </si>
  <si>
    <t>Feedwater Heater w/ Pump (PCE) [29] - LPH6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</si>
  <si>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</si>
  <si>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</si>
  <si>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</si>
  <si>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</si>
  <si>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</si>
  <si>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</si>
  <si>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</si>
  <si>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</si>
  <si>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UJKTT MRPT 100MW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</si>
  <si>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</si>
  <si>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</si>
  <si>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</si>
  <si>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</si>
  <si>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</si>
  <si>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</si>
  <si>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</si>
  <si>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</si>
  <si>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</si>
  <si>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</si>
  <si>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</si>
  <si>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</si>
  <si>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</si>
  <si>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</si>
  <si>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</si>
  <si>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</si>
  <si>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</si>
  <si>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</si>
  <si>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</si>
  <si>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</si>
  <si>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</si>
  <si>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</si>
  <si>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</si>
  <si>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</si>
  <si>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</si>
  <si>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</si>
  <si>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</si>
  <si>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</si>
  <si>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</si>
  <si>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</si>
  <si>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</si>
  <si>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</si>
  <si>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</si>
  <si>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</si>
  <si>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</si>
  <si>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</si>
  <si>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</si>
  <si>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</si>
  <si>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</si>
  <si>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</si>
  <si>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</si>
  <si>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</si>
  <si>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</si>
  <si>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</si>
  <si>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</si>
  <si>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</si>
  <si>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</si>
  <si>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</si>
  <si>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</si>
  <si>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</si>
  <si>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</si>
  <si>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</si>
  <si>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</si>
  <si>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SAF-A : Mass flow</t>
  </si>
  <si>
    <t>91|~64~1~21~~-1~</t>
  </si>
  <si>
    <t>Gas/Air Source [64] - SAF-A : Heat price: user-defined</t>
  </si>
  <si>
    <t>USD/GJ</t>
  </si>
  <si>
    <t>91|~64~1~22~~-1~</t>
  </si>
  <si>
    <t>Gas/Air Source [64] - SAF-A : Mass price: user-defined</t>
  </si>
  <si>
    <t>USD/tonne</t>
  </si>
  <si>
    <t>91|~65~1~4~~-1~</t>
  </si>
  <si>
    <t>Gas/Air Source [65] - SAF-B : Mass flow</t>
  </si>
  <si>
    <t>91|~65~1~21~~-1~</t>
  </si>
  <si>
    <t>Gas/Air Source [65] - SAF-B : Heat price: user-defined</t>
  </si>
  <si>
    <t>91|~65~1~22~~-1~</t>
  </si>
  <si>
    <t>Gas/Air Source [65] - SAF-B : Mass price: user-defined</t>
  </si>
  <si>
    <t>91|~71~1~4~~-1~</t>
  </si>
  <si>
    <t>Gas/Air Source [71] - PAF-A : Mass flow</t>
  </si>
  <si>
    <t>91|~71~1~21~~-1~</t>
  </si>
  <si>
    <t>Gas/Air Source [71] - PAF-A : Heat price: user-defined</t>
  </si>
  <si>
    <t>91|~71~1~22~~-1~</t>
  </si>
  <si>
    <t>Gas/Air Source [71] - PAF-A : Mass price: user-defined</t>
  </si>
  <si>
    <t>91|~72~1~4~~-1~</t>
  </si>
  <si>
    <t>Gas/Air Source [72] - PAF-B : Mass flow</t>
  </si>
  <si>
    <t>91|~72~1~21~~-1~</t>
  </si>
  <si>
    <t>Gas/Air Source [72] - PAF-B : Heat price: user-defined</t>
  </si>
  <si>
    <t>91|~72~1~22~~-1~</t>
  </si>
  <si>
    <t>Gas/Air Source [72] - PAF-B : Mass price: user-defined</t>
  </si>
  <si>
    <t>83|91|~21~1~12~~-168~</t>
  </si>
  <si>
    <t>General Pump [21] - EFWP-A : Assumed isentropic efficiency for TD mode</t>
  </si>
  <si>
    <t>91|~21~1~5~1000~-168~</t>
  </si>
  <si>
    <t>General Pump [21] - EFWP-A : Motor: Rating / design point load</t>
  </si>
  <si>
    <t>83|91|~33~1~12~~-168~</t>
  </si>
  <si>
    <t>General Pump [33] - CNDNS PUMP A : Assumed isentropic efficiency for TD mode</t>
  </si>
  <si>
    <t>91|~33~1~5~1000~-168~</t>
  </si>
  <si>
    <t>General Pump [33] - CNDNS PUMP A : Motor: Rating / design point load</t>
  </si>
  <si>
    <t>83|91|~34~1~12~~-168~</t>
  </si>
  <si>
    <t>General Pump [34] - CWP-A : Assumed isentropic efficiency for TD mode</t>
  </si>
  <si>
    <t>91|~34~1~5~1000~-168~</t>
  </si>
  <si>
    <t>General Pump [34] - CWP-A : Motor: Rating / design point load</t>
  </si>
  <si>
    <t>83|91|~42~1~12~~-168~</t>
  </si>
  <si>
    <t>General Pump [42] - EFWP-B : Assumed isentropic efficiency for TD mode</t>
  </si>
  <si>
    <t>91|~42~1~5~1000~-168~</t>
  </si>
  <si>
    <t>General Pump [42] - EFWP-B : Motor: Rating / design point load</t>
  </si>
  <si>
    <t>83|91|~82~1~12~~-168~</t>
  </si>
  <si>
    <t>General Pump [82] - EFWP-C : Assumed isentropic efficiency for TD mode</t>
  </si>
  <si>
    <t>91|~82~1~5~1000~-168~</t>
  </si>
  <si>
    <t>General Pump [82] - EFWP-C : Motor: Rating / design point load</t>
  </si>
  <si>
    <t>83|91|~88~1~12~~-168~</t>
  </si>
  <si>
    <t>General Pump [88] - CWP-B : Assumed isentropic efficiency for TD mode</t>
  </si>
  <si>
    <t>91|~88~1~5~1000~-168~</t>
  </si>
  <si>
    <t>General Pump [88] - CWP-B : Motor: Rating / design point load</t>
  </si>
  <si>
    <t>83|91|~92~1~12~~-168~</t>
  </si>
  <si>
    <t>General Pump [92] - CNDNS PUMP B : Assumed isentropic efficiency for TD mode</t>
  </si>
  <si>
    <t>91|~92~1~5~1000~-168~</t>
  </si>
  <si>
    <t>General Pump [92] - CNDNS PUMP B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</si>
  <si>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</si>
  <si>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</si>
  <si>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</si>
  <si>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</si>
  <si>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</si>
  <si>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</si>
  <si>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</si>
  <si>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</si>
  <si>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</si>
  <si>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</si>
  <si>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</si>
  <si>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</si>
  <si>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</si>
  <si>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</si>
  <si>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</si>
  <si>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</si>
  <si>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</si>
  <si>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</si>
  <si>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</si>
  <si>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</si>
  <si>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</si>
  <si>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</si>
  <si>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</si>
  <si>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</si>
  <si>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</si>
  <si>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</si>
  <si>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91|~90~1~1~~-6~</t>
  </si>
  <si>
    <t>Mixer [90] : Desired mass flow fraction into 1st clockwise node</t>
  </si>
  <si>
    <t>91|~90~1~3~~-6~</t>
  </si>
  <si>
    <t>Mixer [90] : Desired mass flow fraction into 3rd clockwise node</t>
  </si>
  <si>
    <t>91|~98~1~1~~-6~</t>
  </si>
  <si>
    <t>Mixer [98] : Desired mass flow fraction into 1st clockwise node</t>
  </si>
  <si>
    <t>91|~98~1~3~~-6~</t>
  </si>
  <si>
    <t>Mixer [98] : Desired mass flow fraction into 3rd clockwise node</t>
  </si>
  <si>
    <t>91|~99~1~1~~-6~</t>
  </si>
  <si>
    <t>Mixer [99] : Desired mass flow fraction into 1st clockwise node</t>
  </si>
  <si>
    <t>91|~99~1~2~~-6~</t>
  </si>
  <si>
    <t>Mixer [99] : Desired mass flow fraction into 2nd clockwise node</t>
  </si>
  <si>
    <t>91|~17~1~1~~-6~</t>
  </si>
  <si>
    <t>Mixer [17] : Desired mass flow fraction into 1st clockwise node</t>
  </si>
  <si>
    <t>91|~17~1~2~~-6~</t>
  </si>
  <si>
    <t>Mixer [17] : Desired mass flow fraction into 2nd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</si>
  <si>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</si>
  <si>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</si>
  <si>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</si>
  <si>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</si>
  <si>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</si>
  <si>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</si>
  <si>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</si>
  <si>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</si>
  <si>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</si>
  <si>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</si>
  <si>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</si>
  <si>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</si>
  <si>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~22~1~4~~-107~</t>
  </si>
  <si>
    <t>Pipe (PCE) [22] : Assumed pressure drop for TD mode (as % of exit pressure)</t>
  </si>
  <si>
    <t>~22~1~9~~-107~</t>
  </si>
  <si>
    <t>Pipe (PCE) [22] : Heat Loss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</si>
  <si>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</si>
  <si>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</si>
  <si>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</si>
  <si>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</si>
  <si>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</si>
  <si>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</si>
  <si>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</si>
  <si>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</si>
  <si>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</si>
  <si>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</si>
  <si>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</si>
  <si>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</si>
  <si>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~28~1~4~~-107~</t>
  </si>
  <si>
    <t>Pipe (PCE) [28] : Assumed pressure drop for TD mode (as % of exit pressure)</t>
  </si>
  <si>
    <t>~28~1~9~~-107~</t>
  </si>
  <si>
    <t>Pipe (PCE) [28] : Heat Loss</t>
  </si>
  <si>
    <t>~31~1~4~~-107~</t>
  </si>
  <si>
    <t>Pipe (PCE) [31] : Assumed pressure drop for TD mode (as % of exit pressure)</t>
  </si>
  <si>
    <t>~31~1~9~~-107~</t>
  </si>
  <si>
    <t>Pipe (PCE) [31] : Heat Loss</t>
  </si>
  <si>
    <t>~32~1~4~~-107~</t>
  </si>
  <si>
    <t>Pipe (PCE) [32] : Assumed pressure drop for TD mode (as % of exit pressure)</t>
  </si>
  <si>
    <t>~32~1~9~~-107~</t>
  </si>
  <si>
    <t>Pipe (PCE) [32]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</si>
  <si>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</si>
  <si>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</si>
  <si>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</si>
  <si>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</si>
  <si>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</si>
  <si>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</si>
  <si>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</si>
  <si>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</si>
  <si>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</si>
  <si>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</si>
  <si>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</si>
  <si>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</si>
  <si>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~16~1~4~~-107~</t>
  </si>
  <si>
    <t>Pipe (PCE) [16] : Assumed pressure drop for TD mode (as % of exit pressure)</t>
  </si>
  <si>
    <t>~16~1~9~~-107~</t>
  </si>
  <si>
    <t>Pipe (PCE) [16] : Heat Loss</t>
  </si>
  <si>
    <t>~96~1~1~~-137~</t>
  </si>
  <si>
    <t>Reducing Station [96] : Specified outlet temperature</t>
  </si>
  <si>
    <t>~96~1~12~~-137~</t>
  </si>
  <si>
    <t>Reducing Station [96] : Minimum superheat after desuperheating (SUPmin)</t>
  </si>
  <si>
    <t>~96~1~10~~-137~</t>
  </si>
  <si>
    <t>Reducing Station [96] : Minimum outlet quality for remote temperature control (NA if SUPmin &gt; 0)</t>
  </si>
  <si>
    <t>~96~1~4~~-137~</t>
  </si>
  <si>
    <t>Reducing Station [96] : Specified remote temperature</t>
  </si>
  <si>
    <t>~96~1~11~~-137~</t>
  </si>
  <si>
    <t>Reducing Station [96] : Minimum superheat at remote location</t>
  </si>
  <si>
    <t>~96~1~2~~-137~</t>
  </si>
  <si>
    <t>Reducing Station [96] : Specified temperature drop</t>
  </si>
  <si>
    <t>~96~1~3~~-137~</t>
  </si>
  <si>
    <t>Reducing Station [96] : Specified spray flow</t>
  </si>
  <si>
    <t>~96~2~2~~-137~</t>
  </si>
  <si>
    <t>Reducing Station [96] : Pressure control 0:Upset 1:VWO 2:Dnset 3:dP 4:Rubber 5:Closed</t>
  </si>
  <si>
    <t>~96~1~5~~-137~</t>
  </si>
  <si>
    <t>Reducing Station [96] : Pressure drop at valve wide open (dP/P)</t>
  </si>
  <si>
    <t>~96~1~6~~-137~</t>
  </si>
  <si>
    <t>Reducing Station [96] : Inlet set point pressure</t>
  </si>
  <si>
    <t>~96~1~8~~-137~</t>
  </si>
  <si>
    <t>Reducing Station [96] : Outlet set point pressure</t>
  </si>
  <si>
    <t>~96~1~7~~-137~</t>
  </si>
  <si>
    <t>Reducing Station [96] : Specified pressure drop</t>
  </si>
  <si>
    <t>~52~1~1~~-137~</t>
  </si>
  <si>
    <t>Reducing Station [52] : Specified outlet temperature</t>
  </si>
  <si>
    <t>~52~1~12~~-137~</t>
  </si>
  <si>
    <t>Reducing Station [52] : Minimum superheat after desuperheating (SUPmin)</t>
  </si>
  <si>
    <t>~52~1~10~~-137~</t>
  </si>
  <si>
    <t>Reducing Station [52] : Minimum outlet quality for remote temperature control (NA if SUPmin &gt; 0)</t>
  </si>
  <si>
    <t>~52~1~4~~-137~</t>
  </si>
  <si>
    <t>Reducing Station [52] : Specified remote temperature</t>
  </si>
  <si>
    <t>~52~1~11~~-137~</t>
  </si>
  <si>
    <t>Reducing Station [52] : Minimum superheat at remote location</t>
  </si>
  <si>
    <t>~52~1~2~~-137~</t>
  </si>
  <si>
    <t>Reducing Station [52] : Specified temperature drop</t>
  </si>
  <si>
    <t>~52~1~3~~-137~</t>
  </si>
  <si>
    <t>Reducing Station [52] : Specified spray flow</t>
  </si>
  <si>
    <t>~52~2~2~~-137~</t>
  </si>
  <si>
    <t>Reducing Station [52] : Pressure control 0:Upset 1:VWO 2:Dnset 3:dP 4:Rubber 5:Closed</t>
  </si>
  <si>
    <t>~52~1~5~~-137~</t>
  </si>
  <si>
    <t>Reducing Station [52] : Pressure drop at valve wide open (dP/P)</t>
  </si>
  <si>
    <t>~52~1~6~~-137~</t>
  </si>
  <si>
    <t>Reducing Station [52] : Inlet set point pressure</t>
  </si>
  <si>
    <t>~52~1~8~~-137~</t>
  </si>
  <si>
    <t>Reducing Station [52] : Outlet set point pressure</t>
  </si>
  <si>
    <t>~52~1~7~~-137~</t>
  </si>
  <si>
    <t>Reducing Station [52] : Specified pressure drop</t>
  </si>
  <si>
    <t>91|~36~1~84~~-127~</t>
  </si>
  <si>
    <t>Shell-Tube Water Heater (PCE) [36] : Condenser pressure</t>
  </si>
  <si>
    <t>91|~36~1~72~~-127~</t>
  </si>
  <si>
    <t>Shell-Tube Water Heater (PCE) [36] : Assumed water-side pressure drop for TD mode</t>
  </si>
  <si>
    <t>91|~36~1~34~~-127~</t>
  </si>
  <si>
    <t>Shell-Tube Water Heater (PCE) [36] : Min. pinch temp. difference</t>
  </si>
  <si>
    <t>91|~49~1~1~~-7~</t>
  </si>
  <si>
    <t>Splitter [49] : Desired flow fraction of 1st clockwise node</t>
  </si>
  <si>
    <t>91|~49~1~2~~-7~</t>
  </si>
  <si>
    <t>Splitter [49] : Desired flow fraction of 2nd clockwise node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</si>
  <si>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</si>
  <si>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</si>
  <si>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</si>
  <si>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</si>
  <si>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</si>
  <si>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</si>
  <si>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</si>
  <si>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</si>
  <si>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</si>
  <si>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</si>
  <si>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91|~89~1~1~~-7~</t>
  </si>
  <si>
    <t>Splitter [89] : Desired flow fraction of 1st clockwise node</t>
  </si>
  <si>
    <t>91|~89~1~3~~-7~</t>
  </si>
  <si>
    <t>Splitter [89] : Desired flow fraction of 3rd clockwise node</t>
  </si>
  <si>
    <t>91|~91~1~2~~-7~</t>
  </si>
  <si>
    <t>Splitter [91] : Desired flow fraction of 2nd clockwise node</t>
  </si>
  <si>
    <t>91|~91~1~3~~-7~</t>
  </si>
  <si>
    <t>Splitter [91] : Desired flow fraction of 3rd clockwise node</t>
  </si>
  <si>
    <t>91|~97~1~1~~-7~</t>
  </si>
  <si>
    <t>Splitter [97] : Desired flow fraction of 1st clockwise node</t>
  </si>
  <si>
    <t>91|~97~1~3~~-7~</t>
  </si>
  <si>
    <t>Splitter [97] : Desired flow fraction of 3rd clockwise node</t>
  </si>
  <si>
    <t>91|~9~1~1~~-7~</t>
  </si>
  <si>
    <t>Splitter [9] : Desired flow fraction of 1st clockwise node</t>
  </si>
  <si>
    <t>91|~9~1~3~~-7~</t>
  </si>
  <si>
    <t>Splitter [9] : Desired flow fraction of 3rd clockwise node</t>
  </si>
  <si>
    <t>91|~10~1~1~~-7~</t>
  </si>
  <si>
    <t>Splitter [10] : Desired flow fraction of 1st clockwise node</t>
  </si>
  <si>
    <t>91|~10~1~2~~-7~</t>
  </si>
  <si>
    <t>Splitter [10] : Desired flow fraction of 2nd clockwise node</t>
  </si>
  <si>
    <t>91|~11~1~1~~-7~</t>
  </si>
  <si>
    <t>Splitter [11] : Desired flow fraction of 1st clockwise node</t>
  </si>
  <si>
    <t>91|~11~1~2~~-7~</t>
  </si>
  <si>
    <t>Splitter [11] : Desired flow fraction of 2nd clockwise node</t>
  </si>
  <si>
    <t>91|~12~1~1~~-7~</t>
  </si>
  <si>
    <t>Splitter [12] : Desired flow fraction of 1st clockwise node</t>
  </si>
  <si>
    <t>91|~12~1~2~~-7~</t>
  </si>
  <si>
    <t>Splitter [12] : Desired flow fraction of 2nd clockwise node</t>
  </si>
  <si>
    <t>91|~13~1~1~~-7~</t>
  </si>
  <si>
    <t>Splitter [13] : Desired flow fraction of 1st clockwise node</t>
  </si>
  <si>
    <t>91|~13~1~2~~-7~</t>
  </si>
  <si>
    <t>Splitter [13] : Desired flow fraction of 2nd clockwise node</t>
  </si>
  <si>
    <t>91|~14~1~1~~-7~</t>
  </si>
  <si>
    <t>Splitter [14] : Desired flow fraction of 1st clockwise node</t>
  </si>
  <si>
    <t>91|~14~1~2~~-7~</t>
  </si>
  <si>
    <t>Splitter [14] : Desired flow fraction of 2nd clockwise node</t>
  </si>
  <si>
    <t>91|~15~1~1~~-7~</t>
  </si>
  <si>
    <t>Splitter [15] : Desired flow fraction of 1st clockwise node</t>
  </si>
  <si>
    <t>91|~15~1~2~~-7~</t>
  </si>
  <si>
    <t>Splitter [15] : Desired flow fraction of 2nd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</si>
  <si>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</si>
  <si>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</si>
  <si>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</si>
  <si>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</si>
  <si>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</si>
  <si>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</si>
  <si>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</si>
  <si>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</si>
  <si>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</si>
  <si>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</si>
  <si>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</si>
  <si>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</si>
  <si>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</si>
  <si>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</si>
  <si>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</si>
  <si>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</si>
  <si>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</si>
  <si>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</si>
  <si>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</si>
  <si>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</si>
  <si>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</si>
  <si>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</si>
  <si>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</si>
  <si>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</si>
  <si>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</si>
  <si>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</si>
  <si>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</si>
  <si>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</si>
  <si>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</si>
  <si>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</si>
  <si>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</si>
  <si>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</si>
  <si>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</si>
  <si>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</si>
  <si>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</si>
  <si>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</si>
  <si>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</si>
  <si>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</si>
  <si>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</si>
  <si>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</si>
  <si>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</si>
  <si>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</si>
  <si>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</si>
  <si>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</si>
  <si>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</si>
  <si>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</si>
  <si>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~41~2~2~~-32~</t>
  </si>
  <si>
    <t>Valve [41] : Pressure control 0:Upset 1:VWO 2:Dnset 3:dP 4:Rubber 5:Closed</t>
  </si>
  <si>
    <t>~41~1~5~~-32~</t>
  </si>
  <si>
    <t>Valve [41] : Pressure drop at valve wide open (dP/P)</t>
  </si>
  <si>
    <t>~41~1~6~~-32~</t>
  </si>
  <si>
    <t>Valve [41] : Upstream set point</t>
  </si>
  <si>
    <t>~41~1~8~~-32~</t>
  </si>
  <si>
    <t>Valve [41] : Downstream set point</t>
  </si>
  <si>
    <t>~41~1~7~~-32~</t>
  </si>
  <si>
    <t>Valve [41]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</si>
  <si>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</si>
  <si>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</si>
  <si>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</si>
  <si>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</si>
  <si>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</si>
  <si>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</si>
  <si>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</si>
  <si>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</si>
  <si>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</si>
  <si>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</si>
  <si>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~57~2~2~~-32~</t>
  </si>
  <si>
    <t>Valve [57] : Pressure control 0:Upset 1:VWO 2:Dnset 3:dP 4:Rubber 5:Closed</t>
  </si>
  <si>
    <t>~57~1~5~~-32~</t>
  </si>
  <si>
    <t>Valve [57] : Pressure drop at valve wide open (dP/P)</t>
  </si>
  <si>
    <t>~57~1~6~~-32~</t>
  </si>
  <si>
    <t>Valve [57] : Upstream set point</t>
  </si>
  <si>
    <t>~57~1~8~~-32~</t>
  </si>
  <si>
    <t>Valve [57] : Downstream set point</t>
  </si>
  <si>
    <t>~57~1~7~~-32~</t>
  </si>
  <si>
    <t>Valve [57]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</si>
  <si>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</si>
  <si>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</si>
  <si>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</si>
  <si>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</si>
  <si>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</si>
  <si>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</si>
  <si>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</si>
  <si>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</si>
  <si>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</si>
  <si>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</si>
  <si>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~84~2~2~~-32~</t>
  </si>
  <si>
    <t>Valve [84] : Pressure control 0:Upset 1:VWO 2:Dnset 3:dP 4:Rubber 5:Closed</t>
  </si>
  <si>
    <t>~84~1~5~~-32~</t>
  </si>
  <si>
    <t>Valve [84] : Pressure drop at valve wide open (dP/P)</t>
  </si>
  <si>
    <t>~84~1~6~~-32~</t>
  </si>
  <si>
    <t>Valve [84] : Upstream set point</t>
  </si>
  <si>
    <t>~84~1~8~~-32~</t>
  </si>
  <si>
    <t>Valve [84] : Downstream set point</t>
  </si>
  <si>
    <t>~84~1~7~~-32~</t>
  </si>
  <si>
    <t>Valve [84] : Specified pressure drop</t>
  </si>
  <si>
    <t>~93~2~2~~-32~</t>
  </si>
  <si>
    <t>Valve [93] : Pressure control 0:Upset 1:VWO 2:Dnset 3:dP 4:Rubber 5:Closed</t>
  </si>
  <si>
    <t>~93~1~5~~-32~</t>
  </si>
  <si>
    <t>Valve [93] : Pressure drop at valve wide open (dP/P)</t>
  </si>
  <si>
    <t>~93~1~6~~-32~</t>
  </si>
  <si>
    <t>Valve [93] : Upstream set point</t>
  </si>
  <si>
    <t>~93~1~8~~-32~</t>
  </si>
  <si>
    <t>Valve [93] : Downstream set point</t>
  </si>
  <si>
    <t>~93~1~7~~-32~</t>
  </si>
  <si>
    <t>Valve [93] : Specified pressure drop</t>
  </si>
  <si>
    <t>~94~2~2~~-32~</t>
  </si>
  <si>
    <t>Valve [94] : Pressure control 0:Upset 1:VWO 2:Dnset 3:dP 4:Rubber 5:Closed</t>
  </si>
  <si>
    <t>~94~1~5~~-32~</t>
  </si>
  <si>
    <t>Valve [94] : Pressure drop at valve wide open (dP/P)</t>
  </si>
  <si>
    <t>~94~1~6~~-32~</t>
  </si>
  <si>
    <t>Valve [94] : Upstream set point</t>
  </si>
  <si>
    <t>~94~1~8~~-32~</t>
  </si>
  <si>
    <t>Valve [94] : Downstream set point</t>
  </si>
  <si>
    <t>~94~1~7~~-32~</t>
  </si>
  <si>
    <t>Valve [94] : Specified pressure drop</t>
  </si>
  <si>
    <t>91|~39~1~1~~-14~</t>
  </si>
  <si>
    <t>Water Sink [39] : Pressure</t>
  </si>
  <si>
    <t>91|~39~1~21~~-14~</t>
  </si>
  <si>
    <t>Water Sink [39] : Heat price: user-defined</t>
  </si>
  <si>
    <t>91|~39~1~22~~-14~</t>
  </si>
  <si>
    <t>Water Sink [39] : Mass price: user-defined</t>
  </si>
  <si>
    <t>91|~38~1~2~~-9~</t>
  </si>
  <si>
    <t>Water Source [38] : Pressure</t>
  </si>
  <si>
    <t>91|~38~1~3~~-9~</t>
  </si>
  <si>
    <t>Water Source [38] : Temperature</t>
  </si>
  <si>
    <t>91|~38~1~4~~-9~</t>
  </si>
  <si>
    <t>Water Source [38] : Steam quality</t>
  </si>
  <si>
    <t>91|~38~1~5~~-9~</t>
  </si>
  <si>
    <t>Water Source [38] : Mass flow</t>
  </si>
  <si>
    <t>91|~38~1~21~~-9~</t>
  </si>
  <si>
    <t>Water Source [38] : Heat price: user-defined</t>
  </si>
  <si>
    <t>91|~38~1~22~~-9~</t>
  </si>
  <si>
    <t>Water Source [38] : Mass price: user-defined</t>
  </si>
  <si>
    <t>91|~46~1~21~~-9~</t>
  </si>
  <si>
    <t>STAssembly [1]: Water Source [46] : Heat price: user-defined</t>
  </si>
  <si>
    <t>91|~46~1~22~~-9~</t>
  </si>
  <si>
    <t>STAssembly [1]: Water Source [46] : Mass price: user-defined</t>
  </si>
  <si>
    <t>91|~95~1~21~~-9~</t>
  </si>
  <si>
    <t>STAssembly [1]: Water Source [95] : Heat price: user-defined</t>
  </si>
  <si>
    <t>91|~95~1~22~~-9~</t>
  </si>
  <si>
    <t>STAssembly [1]: Water Source [95] : Mass price: user-defined</t>
  </si>
  <si>
    <t>91|~81~1~21~~-9~</t>
  </si>
  <si>
    <t>STAssembly [1]: Water Source [81] : Heat price: user-defined</t>
  </si>
  <si>
    <t>91|~81~1~22~~-9~</t>
  </si>
  <si>
    <t>STAssembly [1]: Water Source [81]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</si>
  <si>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</si>
  <si>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</si>
  <si>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</si>
  <si>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</si>
  <si>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</si>
  <si>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</si>
  <si>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</si>
  <si>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</si>
  <si>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</si>
  <si>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</si>
  <si>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</si>
  <si>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</si>
  <si>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~2~65~1~~-10000~</t>
  </si>
  <si>
    <t>Fix Flow Stream 65 - Outlet 1 of Splitter [49] -&gt; Desuperheating water of Reducing Station [52]: Mass flow of Stream A</t>
  </si>
  <si>
    <t>~2~63~1~~-10000~</t>
  </si>
  <si>
    <t>Fix Flow Stream 63 - Outlet 2 of Splitter [49] -&gt; Desuperheating water of Reducing Station [96]: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</si>
  <si>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</si>
  <si>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</si>
  <si>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</si>
  <si>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</si>
  <si>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</si>
  <si>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- CFB BOILER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</si>
  <si>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</si>
  <si>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</si>
  <si>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</si>
  <si>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</si>
  <si>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</si>
  <si>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</si>
  <si>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</si>
  <si>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</si>
  <si>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</si>
  <si>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</si>
  <si>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</si>
  <si>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</si>
  <si>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</si>
  <si>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- IDF-A : aux</t>
  </si>
  <si>
    <t>91|~78~1~1~4~-7000~</t>
  </si>
  <si>
    <t>Auxiliary Device: Multiplier of Boiler Assembly [1]: Fan [78] : aux</t>
  </si>
  <si>
    <t>91|~29~1~1~4~-7000~</t>
  </si>
  <si>
    <t>Auxiliary Device: Multiplier of Feedwater Heater w/ Pump (PCE) [29] - LPH6 : pump</t>
  </si>
  <si>
    <t>91|~21~1~1~4~-7000~</t>
  </si>
  <si>
    <t xml:space="preserve">Auxiliary Device: Multiplier of General Pump [21] - EFWP-A </t>
  </si>
  <si>
    <t>91|~33~1~1~4~-7000~</t>
  </si>
  <si>
    <t xml:space="preserve">Auxiliary Device: Multiplier of General Pump [33] - CNDNS PUMP A </t>
  </si>
  <si>
    <t>91|~34~1~1~4~-7000~</t>
  </si>
  <si>
    <t xml:space="preserve">Auxiliary Device: Multiplier of General Pump [34] - CWP-A </t>
  </si>
  <si>
    <t>91|~42~1~1~4~-7000~</t>
  </si>
  <si>
    <t xml:space="preserve">Auxiliary Device: Multiplier of General Pump [42] - EFWP-B </t>
  </si>
  <si>
    <t>91|~82~1~1~4~-7000~</t>
  </si>
  <si>
    <t xml:space="preserve">Auxiliary Device: Multiplier of General Pump [82] - EFWP-C </t>
  </si>
  <si>
    <t>91|~88~1~1~4~-7000~</t>
  </si>
  <si>
    <t xml:space="preserve">Auxiliary Device: Multiplier of General Pump [88] - CWP-B </t>
  </si>
  <si>
    <t>91|~92~1~1~4~-7000~</t>
  </si>
  <si>
    <t xml:space="preserve">Auxiliary Device: Multiplier of General Pump [92] - CNDNS PUMP B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</si>
  <si>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</si>
  <si>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</si>
  <si>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</si>
  <si>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</si>
  <si>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</si>
  <si>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</si>
  <si>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86|87|68|86|86|98|86|79|78|~1~1~1~1~-4100~</t>
  </si>
  <si>
    <t>STAssembly [1]: Leakage flow (Valve Stem leak 1 to TFX source)</t>
  </si>
  <si>
    <t>86|87|68|86|86|98|86|79|78|~1~1~4~1~-4100~</t>
  </si>
  <si>
    <t>STAssembly [1]: Leakage flow (HPT HP leak 1 to TFX source)</t>
  </si>
  <si>
    <t>86|87|68|86|86|98|86|79|78|~1~1~5~1~-4100~</t>
  </si>
  <si>
    <t>STAssembly [1]: Leakage flow (HPT HP leak 2 to SSR)</t>
  </si>
  <si>
    <t>86|87|68|86|86|98|86|79|78|~1~1~7~1~-4100~</t>
  </si>
  <si>
    <t>STAssembly [1]: Leakage flow (HPT LP leak 1 to TFX source)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</si>
  <si>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</si>
  <si>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</si>
  <si>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</si>
  <si>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</si>
  <si>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</si>
  <si>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</si>
  <si>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</si>
  <si>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</si>
  <si>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</si>
  <si>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</si>
  <si>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</si>
  <si>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</si>
  <si>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</si>
  <si>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</si>
  <si>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</si>
  <si>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</si>
  <si>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</si>
  <si>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</si>
  <si>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</si>
  <si>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</si>
  <si>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</si>
  <si>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</si>
  <si>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</si>
  <si>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</si>
  <si>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</si>
  <si>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</si>
  <si>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</si>
  <si>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</si>
  <si>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</si>
  <si>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</si>
  <si>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</si>
  <si>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</si>
  <si>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</si>
  <si>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</si>
  <si>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</si>
  <si>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</si>
  <si>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91|~2~1~3~~-11~</t>
  </si>
  <si>
    <t>STAssembly [1]: ST Group [2] : Design point dry step efficiency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</si>
  <si>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</si>
  <si>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</si>
  <si>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</si>
  <si>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</si>
  <si>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</si>
  <si>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</si>
  <si>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</si>
  <si>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</si>
  <si>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</si>
  <si>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</si>
  <si>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</si>
  <si>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</si>
  <si>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</si>
  <si>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</si>
  <si>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</si>
  <si>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</si>
  <si>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</si>
  <si>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</si>
  <si>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</si>
  <si>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</si>
  <si>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</si>
  <si>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</si>
  <si>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</si>
  <si>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</si>
  <si>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</si>
  <si>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</si>
  <si>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</si>
  <si>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</si>
  <si>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</si>
  <si>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</si>
  <si>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</si>
  <si>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</si>
  <si>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</si>
  <si>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</si>
  <si>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</si>
  <si>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</si>
  <si>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</si>
  <si>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</si>
  <si>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72|79|91|~4~5~15~~-11~</t>
  </si>
  <si>
    <t>STAssembly [1]: ST Group [4] :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</si>
  <si>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</si>
  <si>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</si>
  <si>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</si>
  <si>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</si>
  <si>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</si>
  <si>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</si>
  <si>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</si>
  <si>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</si>
  <si>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</si>
  <si>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</si>
  <si>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91|~5~1~2~~-11~</t>
  </si>
  <si>
    <t>STAssembly [1]: ST Group [5] : Design point Inlet pressure (upstream of any stop or control valves)</t>
  </si>
  <si>
    <t>91|~5~1~3~~-11~</t>
  </si>
  <si>
    <t>STAssembly [1]: ST Group [5] : Design point dry step efficiency</t>
  </si>
  <si>
    <t>91|~5~1~7~~-11~</t>
  </si>
  <si>
    <t>STAssembly [1]: ST Group [5] : Design point stop valve (and/or internal piping) pressure drop (% of inlet pressure)</t>
  </si>
  <si>
    <t>72|79|91|~5~5~15~~-11~</t>
  </si>
  <si>
    <t>STAssembly [1]: ST Group [5] : Design point dry exhaust loss</t>
  </si>
  <si>
    <t>91|~5~1~4~~-11~</t>
  </si>
  <si>
    <t>STAssembly [1]: ST Group [5] : Reference pressure ratio for steam turbine expansion step</t>
  </si>
  <si>
    <t>91|~5~1~5~~-11~</t>
  </si>
  <si>
    <t>STAssembly [1]: ST Group [5] : Condensation quality (Wilson line)</t>
  </si>
  <si>
    <t>91|~5~1~6~~-11~</t>
  </si>
  <si>
    <t>STAssembly [1]: ST Group [5] : Moisture efficiency penalty (Baumann coefficient)</t>
  </si>
  <si>
    <t>91|~5~1~11~~-11~</t>
  </si>
  <si>
    <t>STAssembly [1]: ST Group [5] : Mechanical efficiency</t>
  </si>
  <si>
    <t>91|~5~1~12~~-11~</t>
  </si>
  <si>
    <t>STAssembly [1]: ST Group [5] : Sizing flow / design point flow</t>
  </si>
  <si>
    <t>91|~6~1~2~~-11~</t>
  </si>
  <si>
    <t>STAssembly [1]: ST Group [6] : Design point Inlet pressure (upstream of any stop or control valves)</t>
  </si>
  <si>
    <t>91|~6~1~20~~-11~</t>
  </si>
  <si>
    <t>STAssembly [1]: ST Group [6] : Outlet specific enthalpy (before exhaust loss if any)</t>
  </si>
  <si>
    <t>91|~6~1~7~~-11~</t>
  </si>
  <si>
    <t>STAssembly [1]: ST Group [6] : Design point stop valve (and/or internal piping) pressure drop (% of inlet pressure)</t>
  </si>
  <si>
    <t>72|79|91|~6~5~15~~-11~</t>
  </si>
  <si>
    <t>STAssembly [1]: ST Group [6] : Design point dry exhaust loss</t>
  </si>
  <si>
    <t>91|~6~1~4~~-11~</t>
  </si>
  <si>
    <t>STAssembly [1]: ST Group [6] : Reference pressure ratio for steam turbine expansion step</t>
  </si>
  <si>
    <t>91|~6~1~5~~-11~</t>
  </si>
  <si>
    <t>STAssembly [1]: ST Group [6] : Condensation quality (Wilson line)</t>
  </si>
  <si>
    <t>91|~6~1~6~~-11~</t>
  </si>
  <si>
    <t>STAssembly [1]: ST Group [6] : Moisture efficiency penalty (Baumann coefficient)</t>
  </si>
  <si>
    <t>91|~6~1~11~~-11~</t>
  </si>
  <si>
    <t>STAssembly [1]: ST Group [6] : Mechanical efficiency</t>
  </si>
  <si>
    <t>91|~6~1~12~~-11~</t>
  </si>
  <si>
    <t>STAssembly [1]: ST Group [6] : Sizing flow / design point flow</t>
  </si>
  <si>
    <t>91|~7~1~2~~-11~</t>
  </si>
  <si>
    <t>STAssembly [1]: ST Group [7] : Design point Inlet pressure (upstream of any stop or control valves)</t>
  </si>
  <si>
    <t>91|~7~1~3~~-11~</t>
  </si>
  <si>
    <t>STAssembly [1]: ST Group [7] : Design point dry step efficiency</t>
  </si>
  <si>
    <t>91|~7~1~7~~-11~</t>
  </si>
  <si>
    <t>STAssembly [1]: ST Group [7] : Design point stop valve (and/or internal piping) pressure drop (% of inlet pressure)</t>
  </si>
  <si>
    <t>72|79|91|~7~5~15~~-11~</t>
  </si>
  <si>
    <t>STAssembly [1]: ST Group [7] : Design point dry exhaust loss</t>
  </si>
  <si>
    <t>91|~7~1~4~~-11~</t>
  </si>
  <si>
    <t>STAssembly [1]: ST Group [7] : Reference pressure ratio for steam turbine expansion step</t>
  </si>
  <si>
    <t>91|~7~1~5~~-11~</t>
  </si>
  <si>
    <t>STAssembly [1]: ST Group [7] : Condensation quality (Wilson line)</t>
  </si>
  <si>
    <t>91|~7~1~6~~-11~</t>
  </si>
  <si>
    <t>STAssembly [1]: ST Group [7] : Moisture efficiency penalty (Baumann coefficient)</t>
  </si>
  <si>
    <t>91|~7~1~11~~-11~</t>
  </si>
  <si>
    <t>STAssembly [1]: ST Group [7] : Mechanical efficiency</t>
  </si>
  <si>
    <t>91|~7~1~12~~-11~</t>
  </si>
  <si>
    <t>STAssembly [1]: ST Group [7] : Sizing flow / design point flow</t>
  </si>
  <si>
    <t>91|~8~1~2~~-11~</t>
  </si>
  <si>
    <t>STAssembly [1]: ST Group [8] : Design point Inlet pressure (upstream of any stop or control valves)</t>
  </si>
  <si>
    <t>91|~8~1~3~~-11~</t>
  </si>
  <si>
    <t>STAssembly [1]: ST Group [8] : Design point dry step efficiency</t>
  </si>
  <si>
    <t>91|~8~1~7~~-11~</t>
  </si>
  <si>
    <t>STAssembly [1]: ST Group [8] : Design point stop valve (and/or internal piping) pressure drop (% of inlet pressure)</t>
  </si>
  <si>
    <t>72|79|91|~8~5~6~~-11~</t>
  </si>
  <si>
    <t>STAssembly [1]: ST Group [8] : Correction factor to automatically computed design point dry exhaust loss</t>
  </si>
  <si>
    <t>91|~8~1~4~~-11~</t>
  </si>
  <si>
    <t>STAssembly [1]: ST Group [8] : Reference pressure ratio for steam turbine expansion step</t>
  </si>
  <si>
    <t>91|~8~1~5~~-11~</t>
  </si>
  <si>
    <t>STAssembly [1]: ST Group [8] : Condensation quality (Wilson line)</t>
  </si>
  <si>
    <t>91|~8~1~6~~-11~</t>
  </si>
  <si>
    <t>STAssembly [1]: ST Group [8] : Moisture efficiency penalty (Baumann coefficient)</t>
  </si>
  <si>
    <t>91|~8~1~11~~-11~</t>
  </si>
  <si>
    <t>STAssembly [1]: ST Group [8] : Mechanical efficiency</t>
  </si>
  <si>
    <t>91|~8~1~12~~-11~</t>
  </si>
  <si>
    <t>STAssembly [1]: ST Group [8] : Sizing flow / design point flow</t>
  </si>
  <si>
    <t>~1~1~~~-5007~</t>
  </si>
  <si>
    <t>Boiler: Label 1</t>
  </si>
  <si>
    <t>Primary DSH</t>
  </si>
  <si>
    <t>~1~2~~~-5007~</t>
  </si>
  <si>
    <t>Boiler: Label 2</t>
  </si>
  <si>
    <t>2nd DSH</t>
  </si>
  <si>
    <t>~1~3~~~-5007~</t>
  </si>
  <si>
    <t>Boiler: Label 3</t>
  </si>
  <si>
    <t>CFB BOILER</t>
  </si>
  <si>
    <t>~1~4~~~-5007~</t>
  </si>
  <si>
    <t>Boiler: Label 4</t>
  </si>
  <si>
    <t>Air Pre Heater</t>
  </si>
  <si>
    <t>~1~5~~~-5007~</t>
  </si>
  <si>
    <t>Boiler: Label 5</t>
  </si>
  <si>
    <t>ESP</t>
  </si>
  <si>
    <t>~1~6~~~-5007~</t>
  </si>
  <si>
    <t>Boiler: Label 6</t>
  </si>
  <si>
    <t>IDF - A</t>
  </si>
  <si>
    <t>~1~7~~~-5007~</t>
  </si>
  <si>
    <t>Boiler: Label 7</t>
  </si>
  <si>
    <t>IDF - B</t>
  </si>
  <si>
    <t>~1~8~~~-5007~</t>
  </si>
  <si>
    <t>Boiler: Label 8</t>
  </si>
  <si>
    <t>STACK</t>
  </si>
  <si>
    <t>~1~12~~~-5007~</t>
  </si>
  <si>
    <t>Boiler: Label 12</t>
  </si>
  <si>
    <t>SAF-A</t>
  </si>
  <si>
    <t>~1~13~~~-5007~</t>
  </si>
  <si>
    <t>Boiler: Label 13</t>
  </si>
  <si>
    <t>SAF-B</t>
  </si>
  <si>
    <t>~1~14~~~-5007~</t>
  </si>
  <si>
    <t>Boiler: Label 14</t>
  </si>
  <si>
    <t>PAF-A</t>
  </si>
  <si>
    <t>~1~15~~~-5007~</t>
  </si>
  <si>
    <t>Boiler: Label 15</t>
  </si>
  <si>
    <t>PAF-B</t>
  </si>
  <si>
    <t>~2~9~~~-5007~</t>
  </si>
  <si>
    <t>Heat Balance Diagram: Label 9</t>
  </si>
  <si>
    <t>STEAM TURBINE GENERATOR</t>
  </si>
  <si>
    <t>~2~10~~~-5007~</t>
  </si>
  <si>
    <t>Heat Balance Diagram: Label 10</t>
  </si>
  <si>
    <t>CONDENSER</t>
  </si>
  <si>
    <t>~2~11~~~-5007~</t>
  </si>
  <si>
    <t>Heat Balance Diagram: Label 11</t>
  </si>
  <si>
    <t>GSC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</si>
  <si>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</si>
  <si>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</si>
  <si>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</si>
  <si>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</si>
  <si>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</si>
  <si>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</si>
  <si>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</si>
  <si>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</si>
  <si>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</si>
  <si>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</si>
  <si>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</si>
  <si>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</si>
  <si>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</si>
  <si>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</si>
  <si>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</si>
  <si>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</si>
  <si>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</si>
  <si>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</si>
  <si>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</si>
  <si>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</si>
  <si>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</si>
  <si>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</si>
  <si>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</si>
  <si>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</si>
  <si>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</si>
  <si>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</si>
  <si>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</si>
  <si>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</si>
  <si>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</si>
  <si>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</si>
  <si>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</si>
  <si>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</si>
  <si>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</si>
  <si>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</si>
  <si>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</si>
  <si>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</si>
  <si>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</si>
  <si>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</si>
  <si>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</si>
  <si>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</si>
  <si>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</si>
  <si>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</si>
  <si>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</si>
  <si>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</si>
  <si>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</si>
  <si>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</si>
  <si>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</si>
  <si>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</si>
  <si>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</si>
  <si>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</si>
  <si>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</si>
  <si>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</si>
  <si>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</si>
  <si>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</si>
  <si>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</si>
  <si>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</si>
  <si>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</si>
  <si>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</si>
  <si>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</si>
  <si>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</si>
  <si>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</si>
  <si>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</si>
  <si>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</si>
  <si>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</si>
  <si>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</si>
  <si>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</si>
  <si>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</si>
  <si>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</si>
  <si>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</si>
  <si>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</si>
  <si>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</si>
  <si>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</si>
  <si>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</si>
  <si>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</si>
  <si>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</si>
  <si>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</si>
  <si>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</si>
  <si>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</si>
  <si>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</si>
  <si>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</si>
  <si>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</si>
  <si>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</si>
  <si>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</si>
  <si>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</si>
  <si>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</si>
  <si>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</si>
  <si>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</si>
  <si>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</si>
  <si>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</si>
  <si>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</si>
  <si>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</si>
  <si>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</si>
  <si>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</si>
  <si>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</si>
  <si>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</si>
  <si>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</si>
  <si>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</si>
  <si>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</si>
  <si>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</si>
  <si>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</si>
  <si>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</si>
  <si>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</si>
  <si>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</si>
  <si>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</si>
  <si>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</si>
  <si>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</si>
  <si>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</si>
  <si>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</si>
  <si>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</si>
  <si>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</si>
  <si>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</si>
  <si>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</si>
  <si>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</si>
  <si>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</si>
  <si>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</si>
  <si>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</si>
  <si>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</si>
  <si>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</si>
  <si>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</si>
  <si>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</si>
  <si>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</si>
  <si>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</si>
  <si>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</si>
  <si>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</si>
  <si>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</si>
  <si>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</si>
  <si>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</si>
  <si>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</si>
  <si>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</si>
  <si>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</si>
  <si>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</si>
  <si>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</si>
  <si>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</si>
  <si>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</si>
  <si>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- CFB BOILER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</si>
  <si>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</si>
  <si>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</si>
  <si>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</si>
  <si>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</si>
  <si>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</si>
  <si>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</si>
  <si>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</si>
  <si>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</si>
  <si>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</si>
  <si>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</si>
  <si>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</si>
  <si>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</si>
  <si>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</si>
  <si>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- IDF-A : aux</t>
  </si>
  <si>
    <t>~4~78~65~~-5003~</t>
  </si>
  <si>
    <t>Generator / Motor Power: Boiler Assembly [1]: Fan [78] : aux</t>
  </si>
  <si>
    <t>~4~29~103~~-5003~</t>
  </si>
  <si>
    <t>Generator / Motor Power: Feedwater Heater w/ Pump (PCE) [29] - LPH6 : pump</t>
  </si>
  <si>
    <t>~4~21~168~~-5003~</t>
  </si>
  <si>
    <t xml:space="preserve">Generator / Motor Power: General Pump [21] - EFWP-A </t>
  </si>
  <si>
    <t>~4~33~168~~-5003~</t>
  </si>
  <si>
    <t xml:space="preserve">Generator / Motor Power: General Pump [33] - CNDNS PUMP A </t>
  </si>
  <si>
    <t>~4~34~168~~-5003~</t>
  </si>
  <si>
    <t xml:space="preserve">Generator / Motor Power: General Pump [34] - CWP-A </t>
  </si>
  <si>
    <t>~4~42~168~~-5003~</t>
  </si>
  <si>
    <t xml:space="preserve">Generator / Motor Power: General Pump [42] - EFWP-B </t>
  </si>
  <si>
    <t>~4~82~168~~-5003~</t>
  </si>
  <si>
    <t xml:space="preserve">Generator / Motor Power: General Pump [82] - EFWP-C </t>
  </si>
  <si>
    <t>~4~88~168~~-5003~</t>
  </si>
  <si>
    <t xml:space="preserve">Generator / Motor Power: General Pump [88] - CWP-B </t>
  </si>
  <si>
    <t>~4~92~168~~-5003~</t>
  </si>
  <si>
    <t xml:space="preserve">Generator / Motor Power: General Pump [92] - CNDNS PUMP B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</si>
  <si>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</si>
  <si>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</si>
  <si>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</si>
  <si>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</si>
  <si>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</si>
  <si>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</si>
  <si>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</si>
  <si>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</si>
  <si>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</si>
  <si>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</si>
  <si>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</si>
  <si>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</si>
  <si>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SAF-A  heat transfer</t>
  </si>
  <si>
    <t>91|~64~1~1~1~-7000~</t>
  </si>
  <si>
    <t>Energy Inflow: Gas/Air Source [64] - SAF-A  heat transfer multiplier</t>
  </si>
  <si>
    <t>82|71|~64~5~10~1~-7000~</t>
  </si>
  <si>
    <t>Energy Inflow: Gas/Air Source [64] - SAF-A  status</t>
  </si>
  <si>
    <t>Ignored</t>
  </si>
  <si>
    <t>93|~65~3~1~1~-7000~</t>
  </si>
  <si>
    <t>Energy Inflow: Gas/Air Source [65] - SAF-B  heat transfer</t>
  </si>
  <si>
    <t>91|~65~1~1~1~-7000~</t>
  </si>
  <si>
    <t>Energy Inflow: Gas/Air Source [65] - SAF-B  heat transfer multiplier</t>
  </si>
  <si>
    <t>82|71|~65~5~10~1~-7000~</t>
  </si>
  <si>
    <t>Energy Inflow: Gas/Air Source [65] - SAF-B  status</t>
  </si>
  <si>
    <t>93|~71~3~1~1~-7000~</t>
  </si>
  <si>
    <t>Energy Inflow: Gas/Air Source [71] - PAF-A  heat transfer</t>
  </si>
  <si>
    <t>91|~71~1~1~1~-7000~</t>
  </si>
  <si>
    <t>Energy Inflow: Gas/Air Source [71] - PAF-A  heat transfer multiplier</t>
  </si>
  <si>
    <t>82|71|~71~5~10~1~-7000~</t>
  </si>
  <si>
    <t>Energy Inflow: Gas/Air Source [71] - PAF-A  status</t>
  </si>
  <si>
    <t>93|~72~3~1~1~-7000~</t>
  </si>
  <si>
    <t>Energy Inflow: Gas/Air Source [72] - PAF-B  heat transfer</t>
  </si>
  <si>
    <t>91|~72~1~1~1~-7000~</t>
  </si>
  <si>
    <t>Energy Inflow: Gas/Air Source [72] - PAF-B  heat transfer multiplier</t>
  </si>
  <si>
    <t>82|71|~72~5~10~1~-7000~</t>
  </si>
  <si>
    <t>Energy Inflow: Gas/Air Source [72] - PAF-B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</si>
  <si>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</si>
  <si>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</si>
  <si>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</si>
  <si>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</si>
  <si>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</si>
  <si>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</si>
  <si>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93|~38~3~1~1~-7000~</t>
  </si>
  <si>
    <t>Energy Inflow: Water Source [38]  heat transfer</t>
  </si>
  <si>
    <t>91|~38~1~1~1~-7000~</t>
  </si>
  <si>
    <t>Energy Inflow: Water Source [38]  heat transfer multiplier</t>
  </si>
  <si>
    <t>82|71|~38~5~10~1~-7000~</t>
  </si>
  <si>
    <t>Energy Inflow: Water Source [38]  status</t>
  </si>
  <si>
    <t>93|~46~3~1~1~-7000~</t>
  </si>
  <si>
    <t>Energy Inflow: STAssembly [1]: Water Source [46]  heat transfer linked to STAssembly [1]</t>
  </si>
  <si>
    <t>91|~46~1~1~1~-7000~</t>
  </si>
  <si>
    <t>Energy Inflow: STAssembly [1]: Water Source [46]  heat transfer linked to STAssembly [1] multiplier</t>
  </si>
  <si>
    <t>82|71|~46~5~10~1~-7000~</t>
  </si>
  <si>
    <t>Energy Inflow: STAssembly [1]: Water Source [46]  status</t>
  </si>
  <si>
    <t>93|~81~3~1~1~-7000~</t>
  </si>
  <si>
    <t>Energy Inflow: STAssembly [1]: Water Source [81]  heat transfer linked to STAssembly [1]</t>
  </si>
  <si>
    <t>91|~81~1~1~1~-7000~</t>
  </si>
  <si>
    <t>Energy Inflow: STAssembly [1]: Water Source [81]  heat transfer linked to STAssembly [1] multiplier</t>
  </si>
  <si>
    <t>82|71|~81~5~10~1~-7000~</t>
  </si>
  <si>
    <t>Energy Inflow: STAssembly [1]: Water Source [81]  status</t>
  </si>
  <si>
    <t>93|~95~3~1~1~-7000~</t>
  </si>
  <si>
    <t>Energy Inflow: STAssembly [1]: Water Source [95]  heat transfer linked to STAssembly [1]</t>
  </si>
  <si>
    <t>91|~95~1~1~1~-7000~</t>
  </si>
  <si>
    <t>Energy Inflow: STAssembly [1]: Water Source [95]  heat transfer linked to STAssembly [1] multiplier</t>
  </si>
  <si>
    <t>82|71|~95~5~10~1~-7000~</t>
  </si>
  <si>
    <t>Energy Inflow: STAssembly [1]: Water Source [95]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</si>
  <si>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</si>
  <si>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</si>
  <si>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</si>
  <si>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</si>
  <si>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</si>
  <si>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</si>
  <si>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</si>
  <si>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 heat transfer</t>
  </si>
  <si>
    <t>91|~39~1~1~2~-7000~</t>
  </si>
  <si>
    <t>Energy Outflow: Water Sink [39]  heat transfer multiplier</t>
  </si>
  <si>
    <t>82|71|~39~5~10~2~-7000~</t>
  </si>
  <si>
    <t>Energy Outflow: Water Sink [39]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</si>
  <si>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</si>
  <si>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</si>
  <si>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</si>
  <si>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</si>
  <si>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</si>
  <si>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</si>
  <si>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</si>
  <si>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</si>
  <si>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93|~5~3~1~3~-7000~</t>
  </si>
  <si>
    <t>Power Device: STAssembly [1]: ST Group [5]  shaft power</t>
  </si>
  <si>
    <t>93|~6~3~1~3~-7000~</t>
  </si>
  <si>
    <t>Power Device: STAssembly [1]: ST Group [6]  shaft power</t>
  </si>
  <si>
    <t>93|~7~3~1~3~-7000~</t>
  </si>
  <si>
    <t>Power Device: STAssembly [1]: ST Group [7]  shaft power</t>
  </si>
  <si>
    <t>93|~8~3~1~3~-7000~</t>
  </si>
  <si>
    <t>Power Device: STAssembly [1]: ST Group [8]  shaft power</t>
  </si>
  <si>
    <t>93|~45~3~2~4~-7000~</t>
  </si>
  <si>
    <t>Auxiliary Device: Boiler Assembly [1]: Circulating Fluidized Bed [45] - CFB BOILER : aux power</t>
  </si>
  <si>
    <t>Auxiliary Device: Boiler Assembly [1]: Circulating Fluidized Bed [45] - CFB BOILER : aux multiplier</t>
  </si>
  <si>
    <t>82|71|~45~5~10~4~-7000~</t>
  </si>
  <si>
    <t>Auxiliary Device: Boiler Assembly [1]: Circulating Fluidized Bed [45] - CFB BOILER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</si>
  <si>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</si>
  <si>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</si>
  <si>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</si>
  <si>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</si>
  <si>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</si>
  <si>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</si>
  <si>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</si>
  <si>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</si>
  <si>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</si>
  <si>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</si>
  <si>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</si>
  <si>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</si>
  <si>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</si>
  <si>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</si>
  <si>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</si>
  <si>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</si>
  <si>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</si>
  <si>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</si>
  <si>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</si>
  <si>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</si>
  <si>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</si>
  <si>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</si>
  <si>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</si>
  <si>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</si>
  <si>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</si>
  <si>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</si>
  <si>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</si>
  <si>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</si>
  <si>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</si>
  <si>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</si>
  <si>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</si>
  <si>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</si>
  <si>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- IDF-A : aux power</t>
  </si>
  <si>
    <t>Auxiliary Device: Boiler Assembly [1]: Fan [77] - IDF-A : aux multiplier</t>
  </si>
  <si>
    <t>82|71|~77~5~10~4~-7000~</t>
  </si>
  <si>
    <t>Auxiliary Device: Boiler Assembly [1]: Fan [77] - IDF-A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</si>
  <si>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</si>
  <si>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</si>
  <si>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</si>
  <si>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</si>
  <si>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</si>
  <si>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93|~29~3~2~4~-7000~</t>
  </si>
  <si>
    <t>Auxiliary Device: Feedwater Heater w/ Pump (PCE) [29] - LPH6 : pump power</t>
  </si>
  <si>
    <t>Auxiliary Device: Feedwater Heater w/ Pump (PCE) [29] - LPH6 : pump multiplier</t>
  </si>
  <si>
    <t>82|71|~29~5~10~4~-7000~</t>
  </si>
  <si>
    <t>Auxiliary Device: Feedwater Heater w/ Pump (PCE) [29] - LPH6 : pump status</t>
  </si>
  <si>
    <t>93|~21~3~2~4~-7000~</t>
  </si>
  <si>
    <t>Auxiliary Device: General Pump [21] - EFWP-A  power</t>
  </si>
  <si>
    <t>Auxiliary Device: General Pump [21] - EFWP-A  multiplier</t>
  </si>
  <si>
    <t>82|71|~21~5~10~4~-7000~</t>
  </si>
  <si>
    <t>Auxiliary Device: General Pump [21] - EFWP-A  status</t>
  </si>
  <si>
    <t>93|~33~3~2~4~-7000~</t>
  </si>
  <si>
    <t>Auxiliary Device: General Pump [33] - CNDNS PUMP A  power</t>
  </si>
  <si>
    <t>Auxiliary Device: General Pump [33] - CNDNS PUMP A  multiplier</t>
  </si>
  <si>
    <t>82|71|~33~5~10~4~-7000~</t>
  </si>
  <si>
    <t>Auxiliary Device: General Pump [33] - CNDNS PUMP A  status</t>
  </si>
  <si>
    <t>93|~34~3~2~4~-7000~</t>
  </si>
  <si>
    <t>Auxiliary Device: General Pump [34] - CWP-A  power</t>
  </si>
  <si>
    <t>Auxiliary Device: General Pump [34] - CWP-A  multiplier</t>
  </si>
  <si>
    <t>82|71|~34~5~10~4~-7000~</t>
  </si>
  <si>
    <t>Auxiliary Device: General Pump [34] - CWP-A  status</t>
  </si>
  <si>
    <t>93|~42~3~2~4~-7000~</t>
  </si>
  <si>
    <t>Auxiliary Device: General Pump [42] - EFWP-B  power</t>
  </si>
  <si>
    <t>Auxiliary Device: General Pump [42] - EFWP-B  multiplier</t>
  </si>
  <si>
    <t>82|71|~42~5~10~4~-7000~</t>
  </si>
  <si>
    <t>Auxiliary Device: General Pump [42] - EFWP-B  status</t>
  </si>
  <si>
    <t>93|~82~3~2~4~-7000~</t>
  </si>
  <si>
    <t>Auxiliary Device: General Pump [82] - EFWP-C  power</t>
  </si>
  <si>
    <t>Auxiliary Device: General Pump [82] - EFWP-C  multiplier</t>
  </si>
  <si>
    <t>82|71|~82~5~10~4~-7000~</t>
  </si>
  <si>
    <t>Auxiliary Device: General Pump [82] - EFWP-C  status</t>
  </si>
  <si>
    <t>93|~88~3~2~4~-7000~</t>
  </si>
  <si>
    <t>Auxiliary Device: General Pump [88] - CWP-B  power</t>
  </si>
  <si>
    <t>Auxiliary Device: General Pump [88] - CWP-B  multiplier</t>
  </si>
  <si>
    <t>82|71|~88~5~10~4~-7000~</t>
  </si>
  <si>
    <t>Auxiliary Device: General Pump [88] - CWP-B  status</t>
  </si>
  <si>
    <t>93|~92~3~2~4~-7000~</t>
  </si>
  <si>
    <t>Auxiliary Device: General Pump [92] - CNDNS PUMP B  power</t>
  </si>
  <si>
    <t>Auxiliary Device: General Pump [92] - CNDNS PUMP B  multiplier</t>
  </si>
  <si>
    <t>82|71|~92~5~10~4~-7000~</t>
  </si>
  <si>
    <t>Auxiliary Device: General Pump [92] - CNDNS PUMP B  status</t>
  </si>
  <si>
    <t>93|~45~4~57~~-144~</t>
  </si>
  <si>
    <t>Boiler Assembly [1]: Circulating Fluidized Bed [45] - CFB BOILER : Steam produced by waterwall</t>
  </si>
  <si>
    <t>93|~45~4~296~~-144~</t>
  </si>
  <si>
    <t>Boiler Assembly [1]: Circulating Fluidized Bed [45] - CFB BOILER : Steam produced by evaporator wing wall</t>
  </si>
  <si>
    <t>93|~45~4~54~~-144~</t>
  </si>
  <si>
    <t>Boiler Assembly [1]: Circulating Fluidized Bed [45] - CFB BOILER : Steam pressure</t>
  </si>
  <si>
    <t>93|~45~4~55~~-144~</t>
  </si>
  <si>
    <t>Boiler Assembly [1]: Circulating Fluidized Bed [45] - CFB BOILER : Steam temperature</t>
  </si>
  <si>
    <t>93|~45~4~56~~-144~</t>
  </si>
  <si>
    <t>Boiler Assembly [1]: Circulating Fluidized Bed [45] - CFB BOILER : Steam enthalpy</t>
  </si>
  <si>
    <t>93|~45~4~14~~-144~</t>
  </si>
  <si>
    <t>Boiler Assembly [1]: Circulating Fluidized Bed [45] - CFB BOILER : Blowdown mass flow</t>
  </si>
  <si>
    <t>93|~45~4~15~~-144~</t>
  </si>
  <si>
    <t>Boiler Assembly [1]: Circulating Fluidized Bed [45] - CFB BOILER : Blowdown enthalpy</t>
  </si>
  <si>
    <t>93|~45~4~2~~-144~</t>
  </si>
  <si>
    <t>Boiler Assembly [1]: Circulating Fluidized Bed [45] - CFB BOILER : Furnace temperature</t>
  </si>
  <si>
    <t>93|~45~4~4~~-144~</t>
  </si>
  <si>
    <t>Boiler Assembly [1]: Circulating Fluidized Bed [45] - CFB BOILER : Waterwall mean water temperature</t>
  </si>
  <si>
    <t>93|~45~4~19~~-144~</t>
  </si>
  <si>
    <t>82|71|~45~6~1~~-144~</t>
  </si>
  <si>
    <t>Boiler Assembly [1]: Circulating Fluidized Bed [45] - CFB BOILER : Flue gas N2 mol%</t>
  </si>
  <si>
    <t>93|~45~4~103~~-144~</t>
  </si>
  <si>
    <t>Boiler Assembly [1]: Circulating Fluidized Bed [45] - CFB BOILER : Flue gas O2 mol%</t>
  </si>
  <si>
    <t>93|~45~4~104~~-144~</t>
  </si>
  <si>
    <t>Boiler Assembly [1]: Circulating Fluidized Bed [45] - CFB BOILER : Flue gas CO2 mol%</t>
  </si>
  <si>
    <t>93|~45~4~105~~-144~</t>
  </si>
  <si>
    <t>Boiler Assembly [1]: Circulating Fluidized Bed [45] - CFB BOILER : Flue gas H2O mol%</t>
  </si>
  <si>
    <t>93|~45~4~191~~-144~</t>
  </si>
  <si>
    <t>Boiler Assembly [1]: Circulating Fluidized Bed [45] - CFB BOILER : Flue gas SO2 mol%</t>
  </si>
  <si>
    <t>82|71|~45~6~2~~-144~</t>
  </si>
  <si>
    <t>Boiler Assembly [1]: Circulating Fluidized Bed [45] - CFB BOILER : Flue gas Ar mol%</t>
  </si>
  <si>
    <t>93|~45~4~289~~-144~</t>
  </si>
  <si>
    <t>Boiler Assembly [1]: Circulating Fluidized Bed [45] - CFB BOILER : Total heat transfer to water/steam side</t>
  </si>
  <si>
    <t>93|~45~4~5~~-144~</t>
  </si>
  <si>
    <t>Boiler Assembly [1]: Circulating Fluidized Bed [45] - CFB BOILER : Heat transfer to waterwall</t>
  </si>
  <si>
    <t>93|~45~4~297~~-144~</t>
  </si>
  <si>
    <t>Boiler Assembly [1]: Circulating Fluidized Bed [45] - CFB BOILER : Heat transfer to evaporator wing wall</t>
  </si>
  <si>
    <t>93|~45~4~7~~-144~</t>
  </si>
  <si>
    <t>Boiler Assembly [1]: Circulating Fluidized Bed [45] - CFB BOILER : Heat transfer to HX2 wing wall</t>
  </si>
  <si>
    <t>93|~45~4~8~~-144~</t>
  </si>
  <si>
    <t>Boiler Assembly [1]: Circulating Fluidized Bed [45] - CFB BOILER : Heat transfer to HX3 Cyclone wall</t>
  </si>
  <si>
    <t>82|71|~45~6~3~~-144~</t>
  </si>
  <si>
    <t>Boiler Assembly [1]: Circulating Fluidized Bed [45] - CFB BOILER : Unburnt carbon in ash</t>
  </si>
  <si>
    <t>93|~45~4~13~~-144~</t>
  </si>
  <si>
    <t>Boiler Assembly [1]: Circulating Fluidized Bed [45] - CFB BOILER : Heat losses</t>
  </si>
  <si>
    <t>93|~45~4~321~~-144~</t>
  </si>
  <si>
    <t>Boiler Assembly [1]: Circulating Fluidized Bed [45] - CFB BOILER : Bottom ash (bed drain) sensible heat</t>
  </si>
  <si>
    <t>93|~45~4~322~~-144~</t>
  </si>
  <si>
    <t>Boiler Assembly [1]: Circulating Fluidized Bed [45] - CFB BOILER : Fly ash sensible heat</t>
  </si>
  <si>
    <t>93|~45~4~43~~-144~</t>
  </si>
  <si>
    <t>Boiler Assembly [1]: Circulating Fluidized Bed [45] - CFB BOILER : Heat absorption rate</t>
  </si>
  <si>
    <t>kW/m^2</t>
  </si>
  <si>
    <t>93|~45~4~41~~-144~</t>
  </si>
  <si>
    <t>Boiler Assembly [1]: Circulating Fluidized Bed [45] - CFB BOILER : Heat release rate</t>
  </si>
  <si>
    <t>93|~45~4~42~~-144~</t>
  </si>
  <si>
    <t>Boiler Assembly [1]: Circulating Fluidized Bed [45] - CFB BOILER : Volumetric fuel release rate</t>
  </si>
  <si>
    <t>kW/m^3</t>
  </si>
  <si>
    <t>93|~45~4~305~~-144~</t>
  </si>
  <si>
    <t>Boiler Assembly [1]: Circulating Fluidized Bed [45] - CFB BOILER : SO2 removal efficiency</t>
  </si>
  <si>
    <t>93|~45~4~302~~-144~</t>
  </si>
  <si>
    <t>Boiler Assembly [1]: Circulating Fluidized Bed [45] - CFB BOILER : Sulfur removed</t>
  </si>
  <si>
    <t>93|~45~4~301~~-144~</t>
  </si>
  <si>
    <t>Boiler Assembly [1]: Circulating Fluidized Bed [45] - CFB BOILER : Reagent consumption</t>
  </si>
  <si>
    <t>93|~45~4~339~~-144~</t>
  </si>
  <si>
    <t>Boiler Assembly [1]: Circulating Fluidized Bed [45] - CFB BOILER : Fuel mass flow</t>
  </si>
  <si>
    <t>82|71|~45~6~4~~-144~</t>
  </si>
  <si>
    <t>Boiler Assembly [1]: Circulating Fluidized Bed [45] - CFB BOILER : Fuel consumption per day</t>
  </si>
  <si>
    <t>tonne/day</t>
  </si>
  <si>
    <t>93|~45~4~17~~-144~</t>
  </si>
  <si>
    <t>Boiler Assembly [1]: Circulating Fluidized Bed [45] - CFB BOILER : Fuel input (LHV)</t>
  </si>
  <si>
    <t>93|~45~4~49~~-144~</t>
  </si>
  <si>
    <t>Boiler Assembly [1]: Circulating Fluidized Bed [45] - CFB BOILER : Fuel input (HHV)</t>
  </si>
  <si>
    <t>93|~45~4~28~~-144~</t>
  </si>
  <si>
    <t>Boiler Assembly [1]: Circulating Fluidized Bed [45] - CFB BOILER : Fuel delivery power</t>
  </si>
  <si>
    <t>93|~45~4~246~~-144~</t>
  </si>
  <si>
    <t>Boiler Assembly [1]: Circulating Fluidized Bed [45] - CFB BOILER : Ash handling power</t>
  </si>
  <si>
    <t>93|~45~4~16~~-144~</t>
  </si>
  <si>
    <t>Boiler Assembly [1]: Circulating Fluidized Bed [45] - CFB BOILER : Fuel ash flow</t>
  </si>
  <si>
    <t>93|~45~4~24~~-144~</t>
  </si>
  <si>
    <t>Boiler Assembly [1]: Circulating Fluidized Bed [45] - CFB BOILER : Unburnt carbon flow</t>
  </si>
  <si>
    <t>93|~45~4~312~~-144~</t>
  </si>
  <si>
    <t>Boiler Assembly [1]: Circulating Fluidized Bed [45] - CFB BOILER : Total solids added to ash due to reagent addition</t>
  </si>
  <si>
    <t>93|~45~4~326~~-144~</t>
  </si>
  <si>
    <t>Boiler Assembly [1]: Circulating Fluidized Bed [45] - CFB BOILER : Inert bed material feed</t>
  </si>
  <si>
    <t>93|~45~4~327~~-144~</t>
  </si>
  <si>
    <t>Boiler Assembly [1]: Circulating Fluidized Bed [45] - CFB BOILER : Total solid produced from combustion</t>
  </si>
  <si>
    <t>93|~45~4~314~~-144~</t>
  </si>
  <si>
    <t>Boiler Assembly [1]: Circulating Fluidized Bed [45] - CFB BOILER : Bottom ash flow</t>
  </si>
  <si>
    <t>93|~45~4~317~~-144~</t>
  </si>
  <si>
    <t>Boiler Assembly [1]: Circulating Fluidized Bed [45] - CFB BOILER : Fly ash flow</t>
  </si>
  <si>
    <t>Boiler Assembly [1]: Circulating Fluidized Bed [45] - CFB BOILER : Reference O2 content</t>
  </si>
  <si>
    <t>93|~45~4~431~~-144~</t>
  </si>
  <si>
    <t>Boiler Assembly [1]: Circulating Fluidized Bed [45] - CFB BOILER : Hg from combustion</t>
  </si>
  <si>
    <t>kg/hr</t>
  </si>
  <si>
    <t>93|~45~4~432~~-144~</t>
  </si>
  <si>
    <t>Boiler Assembly [1]: Circulating Fluidized Bed [45] - CFB BOILER : Hg in exit gas</t>
  </si>
  <si>
    <t>93|~45~4~193~~-144~</t>
  </si>
  <si>
    <t>Boiler Assembly [1]: Circulating Fluidized Bed [45] - CFB BOILER : HCl in exit gas</t>
  </si>
  <si>
    <t>93|~45~4~194~~-144~</t>
  </si>
  <si>
    <t>Boiler Assembly [1]: Circulating Fluidized Bed [45] - CFB BOILER : NOx production</t>
  </si>
  <si>
    <t>93|~45~4~333~~-144~</t>
  </si>
  <si>
    <t>Boiler Assembly [1]: Circulating Fluidized Bed [45] - CFB BOILER : NOx volume concentration in exit flue gas</t>
  </si>
  <si>
    <t>ppmv</t>
  </si>
  <si>
    <t>93|~45~4~336~~-144~</t>
  </si>
  <si>
    <t>Boiler Assembly [1]: Circulating Fluidized Bed [45] - CFB BOILER : NOx mass concentration in exit flue gas</t>
  </si>
  <si>
    <t>ppm</t>
  </si>
  <si>
    <t>93|~45~4~334~~-144~</t>
  </si>
  <si>
    <t>Boiler Assembly [1]: Circulating Fluidized Bed [45] - CFB BOILER : NOx volume concentration in exit flue gas (dry base, actual O2%)</t>
  </si>
  <si>
    <t>ppmvd</t>
  </si>
  <si>
    <t>93|~45~4~335~~-144~</t>
  </si>
  <si>
    <t>Boiler Assembly [1]: Circulating Fluidized Bed [45] - CFB BOILER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</si>
  <si>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</si>
  <si>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</si>
  <si>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</si>
  <si>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</si>
  <si>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</si>
  <si>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</si>
  <si>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</si>
  <si>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</si>
  <si>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</si>
  <si>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</si>
  <si>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</si>
  <si>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</si>
  <si>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</si>
  <si>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</si>
  <si>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</si>
  <si>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</si>
  <si>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</si>
  <si>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</si>
  <si>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</si>
  <si>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</si>
  <si>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</si>
  <si>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</si>
  <si>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</si>
  <si>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</si>
  <si>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</si>
  <si>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</si>
  <si>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</si>
  <si>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</si>
  <si>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</si>
  <si>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</si>
  <si>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</si>
  <si>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</si>
  <si>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</si>
  <si>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</si>
  <si>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</si>
  <si>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</si>
  <si>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</si>
  <si>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</si>
  <si>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</si>
  <si>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</si>
  <si>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</si>
  <si>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</si>
  <si>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</si>
  <si>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</si>
  <si>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</si>
  <si>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</si>
  <si>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</si>
  <si>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</si>
  <si>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</si>
  <si>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</si>
  <si>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</si>
  <si>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</si>
  <si>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</si>
  <si>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</si>
  <si>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</si>
  <si>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</si>
  <si>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</si>
  <si>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</si>
  <si>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</si>
  <si>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</si>
  <si>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</si>
  <si>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</si>
  <si>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</si>
  <si>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</si>
  <si>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</si>
  <si>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</si>
  <si>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</si>
  <si>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</si>
  <si>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</si>
  <si>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</si>
  <si>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</si>
  <si>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</si>
  <si>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</si>
  <si>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</si>
  <si>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</si>
  <si>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</si>
  <si>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</si>
  <si>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</si>
  <si>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</si>
  <si>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</si>
  <si>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</si>
  <si>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</si>
  <si>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</si>
  <si>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</si>
  <si>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</si>
  <si>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</si>
  <si>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</si>
  <si>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</si>
  <si>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</si>
  <si>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</si>
  <si>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</si>
  <si>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</si>
  <si>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</si>
  <si>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</si>
  <si>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</si>
  <si>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</si>
  <si>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</si>
  <si>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</si>
  <si>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</si>
  <si>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</si>
  <si>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</si>
  <si>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</si>
  <si>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</si>
  <si>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</si>
  <si>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</si>
  <si>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</si>
  <si>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</si>
  <si>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</si>
  <si>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</si>
  <si>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</si>
  <si>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</si>
  <si>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</si>
  <si>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</si>
  <si>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</si>
  <si>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</si>
  <si>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</si>
  <si>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</si>
  <si>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</si>
  <si>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</si>
  <si>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</si>
  <si>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</si>
  <si>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</si>
  <si>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</si>
  <si>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</si>
  <si>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</si>
  <si>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</si>
  <si>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</si>
  <si>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</si>
  <si>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</si>
  <si>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</si>
  <si>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</si>
  <si>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</si>
  <si>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</si>
  <si>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</si>
  <si>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</si>
  <si>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</si>
  <si>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</si>
  <si>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</si>
  <si>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</si>
  <si>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</si>
  <si>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</si>
  <si>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</si>
  <si>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</si>
  <si>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</si>
  <si>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</si>
  <si>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</si>
  <si>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</si>
  <si>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</si>
  <si>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</si>
  <si>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</si>
  <si>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</si>
  <si>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</si>
  <si>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</si>
  <si>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</si>
  <si>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</si>
  <si>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</si>
  <si>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</si>
  <si>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</si>
  <si>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</si>
  <si>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</si>
  <si>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</si>
  <si>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</si>
  <si>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</si>
  <si>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</si>
  <si>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</si>
  <si>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</si>
  <si>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</si>
  <si>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</si>
  <si>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</si>
  <si>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</si>
  <si>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</si>
  <si>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</si>
  <si>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</si>
  <si>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</si>
  <si>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</si>
  <si>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</si>
  <si>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</si>
  <si>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</si>
  <si>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</si>
  <si>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</si>
  <si>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</si>
  <si>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</si>
  <si>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</si>
  <si>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</si>
  <si>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</si>
  <si>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</si>
  <si>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</si>
  <si>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</si>
  <si>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</si>
  <si>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</si>
  <si>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</si>
  <si>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</si>
  <si>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</si>
  <si>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</si>
  <si>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</si>
  <si>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</si>
  <si>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</si>
  <si>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</si>
  <si>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</si>
  <si>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</si>
  <si>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</si>
  <si>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</si>
  <si>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</si>
  <si>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</si>
  <si>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</si>
  <si>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</si>
  <si>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</si>
  <si>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</si>
  <si>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</si>
  <si>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</si>
  <si>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</si>
  <si>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</si>
  <si>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</si>
  <si>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</si>
  <si>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</si>
  <si>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</si>
  <si>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</si>
  <si>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</si>
  <si>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</si>
  <si>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</si>
  <si>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</si>
  <si>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</si>
  <si>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</si>
  <si>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</si>
  <si>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</si>
  <si>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</si>
  <si>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</si>
  <si>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</si>
  <si>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</si>
  <si>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</si>
  <si>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</si>
  <si>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</si>
  <si>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</si>
  <si>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</si>
  <si>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</si>
  <si>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</si>
  <si>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</si>
  <si>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</si>
  <si>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</si>
  <si>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</si>
  <si>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</si>
  <si>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</si>
  <si>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</si>
  <si>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</si>
  <si>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</si>
  <si>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</si>
  <si>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</si>
  <si>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</si>
  <si>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</si>
  <si>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</si>
  <si>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</si>
  <si>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</si>
  <si>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</si>
  <si>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</si>
  <si>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</si>
  <si>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</si>
  <si>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</si>
  <si>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</si>
  <si>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</si>
  <si>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</si>
  <si>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</si>
  <si>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</si>
  <si>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</si>
  <si>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</si>
  <si>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</si>
  <si>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</si>
  <si>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</si>
  <si>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</si>
  <si>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</si>
  <si>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</si>
  <si>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</si>
  <si>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</si>
  <si>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</si>
  <si>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</si>
  <si>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</si>
  <si>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</si>
  <si>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</si>
  <si>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</si>
  <si>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</si>
  <si>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</si>
  <si>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</si>
  <si>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</si>
  <si>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</si>
  <si>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</si>
  <si>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</si>
  <si>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</si>
  <si>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</si>
  <si>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</si>
  <si>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</si>
  <si>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</si>
  <si>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</si>
  <si>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</si>
  <si>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</si>
  <si>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</si>
  <si>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</si>
  <si>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</si>
  <si>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</si>
  <si>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</si>
  <si>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</si>
  <si>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</si>
  <si>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</si>
  <si>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</si>
  <si>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</si>
  <si>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</si>
  <si>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</si>
  <si>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</si>
  <si>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</si>
  <si>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</si>
  <si>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</si>
  <si>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</si>
  <si>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</si>
  <si>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</si>
  <si>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</si>
  <si>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</si>
  <si>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</si>
  <si>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</si>
  <si>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</si>
  <si>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</si>
  <si>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</si>
  <si>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</si>
  <si>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</si>
  <si>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</si>
  <si>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</si>
  <si>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</si>
  <si>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</si>
  <si>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</si>
  <si>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</si>
  <si>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</si>
  <si>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</si>
  <si>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</si>
  <si>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</si>
  <si>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</si>
  <si>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</si>
  <si>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</si>
  <si>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</si>
  <si>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</si>
  <si>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</si>
  <si>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</si>
  <si>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</si>
  <si>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</si>
  <si>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</si>
  <si>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</si>
  <si>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</si>
  <si>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</si>
  <si>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</si>
  <si>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</si>
  <si>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</si>
  <si>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</si>
  <si>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</si>
  <si>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</si>
  <si>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</si>
  <si>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</si>
  <si>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</si>
  <si>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- IDF-A : Mode</t>
  </si>
  <si>
    <t>82|71|~77~5~20~~-65~</t>
  </si>
  <si>
    <t>Boiler Assembly [1]: Fan [77] - IDF-A : Actual operating mode</t>
  </si>
  <si>
    <t>91|~77~1~19~~-65~</t>
  </si>
  <si>
    <t>Boiler Assembly [1]: Fan [77] - IDF-A : Number of existing units</t>
  </si>
  <si>
    <t>93|~77~3~20~~-65~</t>
  </si>
  <si>
    <t>93|~77~3~19~~-65~</t>
  </si>
  <si>
    <t>Boiler Assembly [1]: Fan [77] - IDF-A : Total shaft power</t>
  </si>
  <si>
    <t>93|~77~3~1~~-65~</t>
  </si>
  <si>
    <t>Boiler Assembly [1]: Fan [77] - IDF-A : Shaft power per unit</t>
  </si>
  <si>
    <t>93|~77~3~2~~-65~</t>
  </si>
  <si>
    <t>Boiler Assembly [1]: Fan [77] - IDF-A : Fan compression power per unit</t>
  </si>
  <si>
    <t>93|~77~3~3~~-65~</t>
  </si>
  <si>
    <t>Boiler Assembly [1]: Fan [77] - IDF-A : Fan inlet volume flow per unit</t>
  </si>
  <si>
    <t>93|~77~3~4~~-65~</t>
  </si>
  <si>
    <t>Boiler Assembly [1]: Fan [77] - IDF-A : Fan pressure rise (before control damper)</t>
  </si>
  <si>
    <t>93|~77~3~5~~-65~</t>
  </si>
  <si>
    <t>Boiler Assembly [1]: Fan [77] - IDF-A : Fan overall pressure rise</t>
  </si>
  <si>
    <t>93|~77~3~6~~-65~</t>
  </si>
  <si>
    <t>Boiler Assembly [1]: Fan [77] - IDF-A : Fan isentropic efficiency</t>
  </si>
  <si>
    <t>93|~77~3~11~~-65~</t>
  </si>
  <si>
    <t>Boiler Assembly [1]: Fan [77] - IDF-A : Fan polytropic efficiency</t>
  </si>
  <si>
    <t>93|~77~3~7~~-65~</t>
  </si>
  <si>
    <t>Boiler Assembly [1]: Fan [77] - IDF-A : Fan overall apparent isentropic efficiency</t>
  </si>
  <si>
    <t>93|~77~3~8~~-65~</t>
  </si>
  <si>
    <t>93|~77~3~9~~-65~</t>
  </si>
  <si>
    <t>Boiler Assembly [1]: Fan [77] - IDF-A : Mechanical loss per unit</t>
  </si>
  <si>
    <t>93|~77~3~10~~-65~</t>
  </si>
  <si>
    <t>82|71|~77~6~1~2~-65~</t>
  </si>
  <si>
    <t>Boiler Assembly [1]: Fan [77] - IDF-A : Motor: Mode</t>
  </si>
  <si>
    <t>91|~77~1~7~2~-65~</t>
  </si>
  <si>
    <t>Boiler Assembly [1]: Fan [77] - IDF-A : Motor: Nameplate power</t>
  </si>
  <si>
    <t>91|~77~1~19~2~-65~</t>
  </si>
  <si>
    <t>Boiler Assembly [1]: Fan [77] - IDF-A : Motor: Nameplate efficiency</t>
  </si>
  <si>
    <t>Boiler Assembly [1]: Fan [77] - IDF-A : Motor: Nameplate / Design point load</t>
  </si>
  <si>
    <t>76|~77~2~8~2~-65~</t>
  </si>
  <si>
    <t>Boiler Assembly [1]: Fan [77] - IDF-A : Motor: Number of operating units</t>
  </si>
  <si>
    <t>93|~77~7~2~2~-65~</t>
  </si>
  <si>
    <t>Boiler Assembly [1]: Fan [77] - IDF-A : Motor: Electricity consumption</t>
  </si>
  <si>
    <t>93|~77~7~6~2~-65~</t>
  </si>
  <si>
    <t>Boiler Assembly [1]: Fan [77] - IDF-A : Motor: Shaft power</t>
  </si>
  <si>
    <t>93|~77~7~4~2~-65~</t>
  </si>
  <si>
    <t>Boiler Assembly [1]: Fan [77] - IDF-A : Motor: Efficiency</t>
  </si>
  <si>
    <t>93|~77~7~3~2~-65~</t>
  </si>
  <si>
    <t>Boiler Assembly [1]: Fan [77] - IDF-A : Motor: Electrical loss</t>
  </si>
  <si>
    <t>89|~77~3~5~2~-65~</t>
  </si>
  <si>
    <t>Boiler Assembly [1]: Fan [77] - IDF-A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</si>
  <si>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</si>
  <si>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</si>
  <si>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</si>
  <si>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</si>
  <si>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</si>
  <si>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</si>
  <si>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</si>
  <si>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</si>
  <si>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</si>
  <si>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</si>
  <si>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</si>
  <si>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</si>
  <si>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</si>
  <si>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</si>
  <si>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</si>
  <si>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</si>
  <si>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</si>
  <si>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</si>
  <si>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</si>
  <si>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</si>
  <si>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</si>
  <si>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</si>
  <si>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</si>
  <si>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</si>
  <si>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</si>
  <si>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</si>
  <si>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</si>
  <si>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</si>
  <si>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</si>
  <si>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</si>
  <si>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</si>
  <si>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</si>
  <si>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</si>
  <si>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</si>
  <si>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</si>
  <si>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</si>
  <si>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</si>
  <si>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</si>
  <si>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</si>
  <si>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</si>
  <si>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</si>
  <si>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</si>
  <si>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</si>
  <si>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</si>
  <si>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</si>
  <si>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</si>
  <si>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</si>
  <si>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</si>
  <si>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91|~18~1~13~~-102~</t>
  </si>
  <si>
    <t>Feedwater Heater (PCE) [18] - HPH1 : Shell pressure</t>
  </si>
  <si>
    <t>91|~18~1~71~~-102~</t>
  </si>
  <si>
    <t>Feedwater Heater (PCE) [18] - HPH1 : Saturation temperature</t>
  </si>
  <si>
    <t>89|~18~3~7~~-102~</t>
  </si>
  <si>
    <t>Feedwater Heater (PCE) [18] - HPH1 : Total heat transfer</t>
  </si>
  <si>
    <t>82|71|~18~5~1~~-102~</t>
  </si>
  <si>
    <t>Feedwater Heater (PCE) [18] - HPH1 : Heat transfer in condensing section</t>
  </si>
  <si>
    <t>89|~18~3~5~~-102~</t>
  </si>
  <si>
    <t>Feedwater Heater (PCE) [18] - HPH1 : Heat transfer in desuperheating section</t>
  </si>
  <si>
    <t>89|~18~3~6~~-102~</t>
  </si>
  <si>
    <t>Feedwater Heater (PCE) [18] - HPH1 : Heat transfer in drain cooler</t>
  </si>
  <si>
    <t>91|~18~1~101~~-102~</t>
  </si>
  <si>
    <t>Feedwater Heater (PCE) [18] - HPH1 : Feedwater temperature rise (overall)</t>
  </si>
  <si>
    <t>82|71|~18~5~2~~-102~</t>
  </si>
  <si>
    <t>Feedwater Heater (PCE) [18] - HPH1 : Terminal difference</t>
  </si>
  <si>
    <t>82|71|~18~5~3~~-102~</t>
  </si>
  <si>
    <t>Feedwater Heater (PCE) [18] - HPH1 : Drain cooler approach</t>
  </si>
  <si>
    <t>91|~18~1~45~~-102~</t>
  </si>
  <si>
    <t>Feedwater Heater (PCE) [18] - HPH1 : Total heat transfer area</t>
  </si>
  <si>
    <t>m^2</t>
  </si>
  <si>
    <t>91|~18~1~82~~-102~</t>
  </si>
  <si>
    <t>Feedwater Heater (PCE) [18] - HPH1 : Nameplate steam pressure</t>
  </si>
  <si>
    <t>89|~18~3~52~~-102~</t>
  </si>
  <si>
    <t>Feedwater Heater (PCE) [18] - HPH1 : Shell length</t>
  </si>
  <si>
    <t>89|~18~3~53~~-102~</t>
  </si>
  <si>
    <t>Feedwater Heater (PCE) [18] - HPH1 : Shell inner diameter</t>
  </si>
  <si>
    <t>89|~18~3~56~~-102~</t>
  </si>
  <si>
    <t>Feedwater Heater (PCE) [18] - HPH1 : Overall length</t>
  </si>
  <si>
    <t>89|~18~3~27~~-102~</t>
  </si>
  <si>
    <t>Feedwater Heater (PCE) [18] - HPH1 : Overall outer diameter</t>
  </si>
  <si>
    <t>89|~18~3~45~~-102~</t>
  </si>
  <si>
    <t>Feedwater Heater (PCE) [18] - HPH1 : Total dry weight</t>
  </si>
  <si>
    <t>kg</t>
  </si>
  <si>
    <t>89|~18~3~57~~-102~</t>
  </si>
  <si>
    <t>Feedwater Heater (PCE) [18] - HPH1 : Total operating (wet) weight</t>
  </si>
  <si>
    <t>82|71|~18~5~5~~-102~</t>
  </si>
  <si>
    <t>Feedwater Heater (PCE) [18] - HPH1 : Total estimated installed cost</t>
  </si>
  <si>
    <t>91|~19~1~13~~-102~</t>
  </si>
  <si>
    <t>Feedwater Heater (PCE) [19] - HPH2 : Shell pressure</t>
  </si>
  <si>
    <t>91|~19~1~71~~-102~</t>
  </si>
  <si>
    <t>Feedwater Heater (PCE) [19] - HPH2 : Saturation temperature</t>
  </si>
  <si>
    <t>89|~19~3~7~~-102~</t>
  </si>
  <si>
    <t>Feedwater Heater (PCE) [19] - HPH2 : Total heat transfer</t>
  </si>
  <si>
    <t>82|71|~19~5~1~~-102~</t>
  </si>
  <si>
    <t>Feedwater Heater (PCE) [19] - HPH2 : Heat transfer in condensing section</t>
  </si>
  <si>
    <t>89|~19~3~5~~-102~</t>
  </si>
  <si>
    <t>Feedwater Heater (PCE) [19] - HPH2 : Heat transfer in desuperheating section</t>
  </si>
  <si>
    <t>89|~19~3~6~~-102~</t>
  </si>
  <si>
    <t>Feedwater Heater (PCE) [19] - HPH2 : Heat transfer in drain cooler</t>
  </si>
  <si>
    <t>91|~19~1~101~~-102~</t>
  </si>
  <si>
    <t>Feedwater Heater (PCE) [19] - HPH2 : Feedwater temperature rise (overall)</t>
  </si>
  <si>
    <t>82|71|~19~5~2~~-102~</t>
  </si>
  <si>
    <t>Feedwater Heater (PCE) [19] - HPH2 : Terminal difference</t>
  </si>
  <si>
    <t>82|71|~19~5~3~~-102~</t>
  </si>
  <si>
    <t>Feedwater Heater (PCE) [19] - HPH2 : Drain cooler approach</t>
  </si>
  <si>
    <t>91|~19~1~45~~-102~</t>
  </si>
  <si>
    <t>Feedwater Heater (PCE) [19] - HPH2 : Total heat transfer area</t>
  </si>
  <si>
    <t>91|~19~1~82~~-102~</t>
  </si>
  <si>
    <t>Feedwater Heater (PCE) [19] - HPH2 : Nameplate steam pressure</t>
  </si>
  <si>
    <t>89|~19~3~52~~-102~</t>
  </si>
  <si>
    <t>Feedwater Heater (PCE) [19] - HPH2 : Shell length</t>
  </si>
  <si>
    <t>89|~19~3~53~~-102~</t>
  </si>
  <si>
    <t>Feedwater Heater (PCE) [19] - HPH2 : Shell inner diameter</t>
  </si>
  <si>
    <t>89|~19~3~56~~-102~</t>
  </si>
  <si>
    <t>Feedwater Heater (PCE) [19] - HPH2 : Overall length</t>
  </si>
  <si>
    <t>89|~19~3~27~~-102~</t>
  </si>
  <si>
    <t>Feedwater Heater (PCE) [19] - HPH2 : Overall outer diameter</t>
  </si>
  <si>
    <t>89|~19~3~45~~-102~</t>
  </si>
  <si>
    <t>Feedwater Heater (PCE) [19] - HPH2 : Total dry weight</t>
  </si>
  <si>
    <t>89|~19~3~57~~-102~</t>
  </si>
  <si>
    <t>Feedwater Heater (PCE) [19] - HPH2 : Total operating (wet) weight</t>
  </si>
  <si>
    <t>82|71|~19~5~5~~-102~</t>
  </si>
  <si>
    <t>Feedwater Heater (PCE) [19] - HPH2 : Total estimated installed cost</t>
  </si>
  <si>
    <t>91|~25~1~13~~-102~</t>
  </si>
  <si>
    <t>Feedwater Heater (PCE) [25] - LPH4 : Shell pressure</t>
  </si>
  <si>
    <t>91|~25~1~71~~-102~</t>
  </si>
  <si>
    <t>Feedwater Heater (PCE) [25] - LPH4 : Saturation temperature</t>
  </si>
  <si>
    <t>89|~25~3~7~~-102~</t>
  </si>
  <si>
    <t>Feedwater Heater (PCE) [25] - LPH4 : Total heat transfer</t>
  </si>
  <si>
    <t>82|71|~25~5~1~~-102~</t>
  </si>
  <si>
    <t>Feedwater Heater (PCE) [25] - LPH4 : Heat transfer in condensing section</t>
  </si>
  <si>
    <t>89|~25~3~6~~-102~</t>
  </si>
  <si>
    <t>Feedwater Heater (PCE) [25] - LPH4 : Heat transfer in drain cooler</t>
  </si>
  <si>
    <t>91|~25~1~101~~-102~</t>
  </si>
  <si>
    <t>Feedwater Heater (PCE) [25] - LPH4 : Feedwater temperature rise (overall)</t>
  </si>
  <si>
    <t>82|71|~25~5~2~~-102~</t>
  </si>
  <si>
    <t>Feedwater Heater (PCE) [25] - LPH4 : Terminal difference</t>
  </si>
  <si>
    <t>82|71|~25~5~3~~-102~</t>
  </si>
  <si>
    <t>Feedwater Heater (PCE) [25] - LPH4 : Drain cooler approach</t>
  </si>
  <si>
    <t>91|~25~1~45~~-102~</t>
  </si>
  <si>
    <t>Feedwater Heater (PCE) [25] - LPH4 : Total heat transfer area</t>
  </si>
  <si>
    <t>91|~25~1~82~~-102~</t>
  </si>
  <si>
    <t>Feedwater Heater (PCE) [25] - LPH4 : Nameplate steam pressure</t>
  </si>
  <si>
    <t>89|~25~3~52~~-102~</t>
  </si>
  <si>
    <t>Feedwater Heater (PCE) [25] - LPH4 : Shell length</t>
  </si>
  <si>
    <t>89|~25~3~53~~-102~</t>
  </si>
  <si>
    <t>Feedwater Heater (PCE) [25] - LPH4 : Shell inner diameter</t>
  </si>
  <si>
    <t>89|~25~3~56~~-102~</t>
  </si>
  <si>
    <t>Feedwater Heater (PCE) [25] - LPH4 : Overall length</t>
  </si>
  <si>
    <t>89|~25~3~27~~-102~</t>
  </si>
  <si>
    <t>Feedwater Heater (PCE) [25] - LPH4 : Overall outer diameter</t>
  </si>
  <si>
    <t>89|~25~3~45~~-102~</t>
  </si>
  <si>
    <t>Feedwater Heater (PCE) [25] - LPH4 : Total dry weight</t>
  </si>
  <si>
    <t>89|~25~3~57~~-102~</t>
  </si>
  <si>
    <t>Feedwater Heater (PCE) [25] - LPH4 : Total operating (wet) weight</t>
  </si>
  <si>
    <t>82|71|~25~5~5~~-102~</t>
  </si>
  <si>
    <t>Feedwater Heater (PCE) [25] - LPH4 : Total estimated installed cost</t>
  </si>
  <si>
    <t>91|~26~1~13~~-102~</t>
  </si>
  <si>
    <t>Feedwater Heater (PCE) [26] - LPH5 : Shell pressure</t>
  </si>
  <si>
    <t>91|~26~1~71~~-102~</t>
  </si>
  <si>
    <t>Feedwater Heater (PCE) [26] - LPH5 : Saturation temperature</t>
  </si>
  <si>
    <t>89|~26~3~7~~-102~</t>
  </si>
  <si>
    <t>Feedwater Heater (PCE) [26] - LPH5 : Total heat transfer</t>
  </si>
  <si>
    <t>82|71|~26~5~1~~-102~</t>
  </si>
  <si>
    <t>Feedwater Heater (PCE) [26] - LPH5 : Heat transfer in condensing section</t>
  </si>
  <si>
    <t>89|~26~3~6~~-102~</t>
  </si>
  <si>
    <t>Feedwater Heater (PCE) [26] - LPH5 : Heat transfer in drain cooler</t>
  </si>
  <si>
    <t>91|~26~1~101~~-102~</t>
  </si>
  <si>
    <t>Feedwater Heater (PCE) [26] - LPH5 : Feedwater temperature rise (overall)</t>
  </si>
  <si>
    <t>82|71|~26~5~2~~-102~</t>
  </si>
  <si>
    <t>Feedwater Heater (PCE) [26] - LPH5 : Terminal difference</t>
  </si>
  <si>
    <t>82|71|~26~5~3~~-102~</t>
  </si>
  <si>
    <t>Feedwater Heater (PCE) [26] - LPH5 : Drain cooler approach</t>
  </si>
  <si>
    <t>91|~26~1~45~~-102~</t>
  </si>
  <si>
    <t>Feedwater Heater (PCE) [26] - LPH5 : Total heat transfer area</t>
  </si>
  <si>
    <t>91|~26~1~82~~-102~</t>
  </si>
  <si>
    <t>Feedwater Heater (PCE) [26] - LPH5 : Nameplate steam pressure</t>
  </si>
  <si>
    <t>89|~26~3~52~~-102~</t>
  </si>
  <si>
    <t>Feedwater Heater (PCE) [26] - LPH5 : Shell length</t>
  </si>
  <si>
    <t>89|~26~3~53~~-102~</t>
  </si>
  <si>
    <t>Feedwater Heater (PCE) [26] - LPH5 : Shell inner diameter</t>
  </si>
  <si>
    <t>89|~26~3~56~~-102~</t>
  </si>
  <si>
    <t>Feedwater Heater (PCE) [26] - LPH5 : Overall length</t>
  </si>
  <si>
    <t>89|~26~3~27~~-102~</t>
  </si>
  <si>
    <t>Feedwater Heater (PCE) [26] - LPH5 : Overall outer diameter</t>
  </si>
  <si>
    <t>89|~26~3~45~~-102~</t>
  </si>
  <si>
    <t>Feedwater Heater (PCE) [26] - LPH5 : Total dry weight</t>
  </si>
  <si>
    <t>89|~26~3~57~~-102~</t>
  </si>
  <si>
    <t>Feedwater Heater (PCE) [26] - LPH5 : Total operating (wet) weight</t>
  </si>
  <si>
    <t>82|71|~26~5~5~~-102~</t>
  </si>
  <si>
    <t>Feedwater Heater (PCE) [26] - LPH5 : Total estimated installed cost</t>
  </si>
  <si>
    <t>91|~30~1~13~~-102~</t>
  </si>
  <si>
    <t>Feedwater Heater (PCE) [30] - LPH7 : Shell pressure</t>
  </si>
  <si>
    <t>91|~30~1~71~~-102~</t>
  </si>
  <si>
    <t>Feedwater Heater (PCE) [30] - LPH7 : Saturation temperature</t>
  </si>
  <si>
    <t>89|~30~3~7~~-102~</t>
  </si>
  <si>
    <t>Feedwater Heater (PCE) [30] - LPH7 : Total heat transfer</t>
  </si>
  <si>
    <t>82|71|~30~5~1~~-102~</t>
  </si>
  <si>
    <t>Feedwater Heater (PCE) [30] - LPH7 : Heat transfer in condensing section</t>
  </si>
  <si>
    <t>89|~30~3~6~~-102~</t>
  </si>
  <si>
    <t>Feedwater Heater (PCE) [30] - LPH7 : Heat transfer in drain cooler</t>
  </si>
  <si>
    <t>91|~30~1~101~~-102~</t>
  </si>
  <si>
    <t>Feedwater Heater (PCE) [30] - LPH7 : Feedwater temperature rise (overall)</t>
  </si>
  <si>
    <t>82|71|~30~5~2~~-102~</t>
  </si>
  <si>
    <t>Feedwater Heater (PCE) [30] - LPH7 : Terminal difference</t>
  </si>
  <si>
    <t>82|71|~30~5~3~~-102~</t>
  </si>
  <si>
    <t>Feedwater Heater (PCE) [30] - LPH7 : Drain cooler approach</t>
  </si>
  <si>
    <t>91|~30~1~45~~-102~</t>
  </si>
  <si>
    <t>Feedwater Heater (PCE) [30] - LPH7 : Total heat transfer area</t>
  </si>
  <si>
    <t>91|~30~1~82~~-102~</t>
  </si>
  <si>
    <t>Feedwater Heater (PCE) [30] - LPH7 : Nameplate steam pressure</t>
  </si>
  <si>
    <t>89|~30~3~52~~-102~</t>
  </si>
  <si>
    <t>Feedwater Heater (PCE) [30] - LPH7 : Shell length</t>
  </si>
  <si>
    <t>89|~30~3~53~~-102~</t>
  </si>
  <si>
    <t>Feedwater Heater (PCE) [30] - LPH7 : Shell inner diameter</t>
  </si>
  <si>
    <t>89|~30~3~56~~-102~</t>
  </si>
  <si>
    <t>Feedwater Heater (PCE) [30] - LPH7 : Overall length</t>
  </si>
  <si>
    <t>89|~30~3~27~~-102~</t>
  </si>
  <si>
    <t>Feedwater Heater (PCE) [30] - LPH7 : Overall outer diameter</t>
  </si>
  <si>
    <t>89|~30~3~45~~-102~</t>
  </si>
  <si>
    <t>Feedwater Heater (PCE) [30] - LPH7 : Total dry weight</t>
  </si>
  <si>
    <t>89|~30~3~57~~-102~</t>
  </si>
  <si>
    <t>Feedwater Heater (PCE) [30] - LPH7 : Total operating (wet) weight</t>
  </si>
  <si>
    <t>82|71|~30~5~5~~-102~</t>
  </si>
  <si>
    <t>Feedwater Heater (PCE) [30] - LPH7 : Total estimated installed cost</t>
  </si>
  <si>
    <t>91|~29~1~74~~-103~</t>
  </si>
  <si>
    <t>Feedwater Heater w/ Pump (PCE) [29] - LPH6 : FW temperature @ heater exit(before mixing w/ condensate)</t>
  </si>
  <si>
    <t>91|~29~1~73~~-103~</t>
  </si>
  <si>
    <t>Feedwater Heater w/ Pump (PCE) [29] - LPH6 : Drain pump electricity consumption</t>
  </si>
  <si>
    <t>91|~29~1~13~~-103~</t>
  </si>
  <si>
    <t>Feedwater Heater w/ Pump (PCE) [29] - LPH6 : Shell pressure</t>
  </si>
  <si>
    <t>91|~29~1~71~~-103~</t>
  </si>
  <si>
    <t>Feedwater Heater w/ Pump (PCE) [29] - LPH6 : Saturation temperature</t>
  </si>
  <si>
    <t>89|~29~3~7~~-103~</t>
  </si>
  <si>
    <t>Feedwater Heater w/ Pump (PCE) [29] - LPH6 : Total heat transfer</t>
  </si>
  <si>
    <t>82|71|~29~5~1~~-103~</t>
  </si>
  <si>
    <t>Feedwater Heater w/ Pump (PCE) [29] - LPH6 : Heat transfer in condensing section</t>
  </si>
  <si>
    <t>89|~29~3~6~~-103~</t>
  </si>
  <si>
    <t>Feedwater Heater w/ Pump (PCE) [29] - LPH6 : Heat transfer in drain cooler</t>
  </si>
  <si>
    <t>91|~29~1~101~~-103~</t>
  </si>
  <si>
    <t>Feedwater Heater w/ Pump (PCE) [29] - LPH6 : Feedwater temperature rise (overall)</t>
  </si>
  <si>
    <t>82|71|~29~5~2~~-103~</t>
  </si>
  <si>
    <t>Feedwater Heater w/ Pump (PCE) [29] - LPH6 : Terminal difference</t>
  </si>
  <si>
    <t>82|71|~29~5~3~~-103~</t>
  </si>
  <si>
    <t>Feedwater Heater w/ Pump (PCE) [29] - LPH6 : Drain cooler approach</t>
  </si>
  <si>
    <t>91|~29~1~45~~-103~</t>
  </si>
  <si>
    <t>Feedwater Heater w/ Pump (PCE) [29] - LPH6 : Total heat transfer area</t>
  </si>
  <si>
    <t>91|~29~1~82~~-103~</t>
  </si>
  <si>
    <t>Feedwater Heater w/ Pump (PCE) [29] - LPH6 : Nameplate steam pressure</t>
  </si>
  <si>
    <t>89|~29~3~52~~-103~</t>
  </si>
  <si>
    <t>Feedwater Heater w/ Pump (PCE) [29] - LPH6 : Shell length</t>
  </si>
  <si>
    <t>89|~29~3~53~~-103~</t>
  </si>
  <si>
    <t>Feedwater Heater w/ Pump (PCE) [29] - LPH6 : Shell inner diameter</t>
  </si>
  <si>
    <t>89|~29~3~56~~-103~</t>
  </si>
  <si>
    <t>Feedwater Heater w/ Pump (PCE) [29] - LPH6 : Overall length</t>
  </si>
  <si>
    <t>89|~29~3~27~~-103~</t>
  </si>
  <si>
    <t>Feedwater Heater w/ Pump (PCE) [29] - LPH6 : Overall outer diameter</t>
  </si>
  <si>
    <t>89|~29~3~45~~-103~</t>
  </si>
  <si>
    <t>Feedwater Heater w/ Pump (PCE) [29] - LPH6 : Total dry weight</t>
  </si>
  <si>
    <t>89|~29~3~57~~-103~</t>
  </si>
  <si>
    <t>Feedwater Heater w/ Pump (PCE) [29] - LPH6 : Total operating (wet) weight</t>
  </si>
  <si>
    <t>82|71|~29~5~5~~-103~</t>
  </si>
  <si>
    <t>Feedwater Heater w/ Pump (PCE) [29] - LPH6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</si>
  <si>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</si>
  <si>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</si>
  <si>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</si>
  <si>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</si>
  <si>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</si>
  <si>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</si>
  <si>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</si>
  <si>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</si>
  <si>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</si>
  <si>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</si>
  <si>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</si>
  <si>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</si>
  <si>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</si>
  <si>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</si>
  <si>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</si>
  <si>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</si>
  <si>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</si>
  <si>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</si>
  <si>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</si>
  <si>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</si>
  <si>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</si>
  <si>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</si>
  <si>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</si>
  <si>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</si>
  <si>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</si>
  <si>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</si>
  <si>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</si>
  <si>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</si>
  <si>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</si>
  <si>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</si>
  <si>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</si>
  <si>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</si>
  <si>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</si>
  <si>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</si>
  <si>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</si>
  <si>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</si>
  <si>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</si>
  <si>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</si>
  <si>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</si>
  <si>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</si>
  <si>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</si>
  <si>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</si>
  <si>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</si>
  <si>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</si>
  <si>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</si>
  <si>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</si>
  <si>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</si>
  <si>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</si>
  <si>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SAF-A : Pressure</t>
  </si>
  <si>
    <t>93|~64~3~2~~-1~</t>
  </si>
  <si>
    <t>Gas/Air Source [64] - SAF-A : Temperature</t>
  </si>
  <si>
    <t>93|~64~3~3~~-1~</t>
  </si>
  <si>
    <t>Gas/Air Source [64] - SAF-A : Enthalpy</t>
  </si>
  <si>
    <t>93|~64~3~4~~-1~</t>
  </si>
  <si>
    <t>93|~64~3~5~~-1~</t>
  </si>
  <si>
    <t>Gas/Air Source [64] - SAF-A : Molecular weight</t>
  </si>
  <si>
    <t>93|~64~3~11~~-1~</t>
  </si>
  <si>
    <t>Gas/Air Source [64] - SAF-A : N2 mole percent</t>
  </si>
  <si>
    <t>93|~64~3~12~~-1~</t>
  </si>
  <si>
    <t>Gas/Air Source [64] - SAF-A : O2 mole percent</t>
  </si>
  <si>
    <t>93|~64~3~13~~-1~</t>
  </si>
  <si>
    <t>Gas/Air Source [64] - SAF-A : CO2 mole percent</t>
  </si>
  <si>
    <t>93|~64~3~14~~-1~</t>
  </si>
  <si>
    <t>Gas/Air Source [64] - SAF-A : H2O mole percent</t>
  </si>
  <si>
    <t>93|~64~3~15~~-1~</t>
  </si>
  <si>
    <t>Gas/Air Source [64] - SAF-A : SO2 mole percent</t>
  </si>
  <si>
    <t>93|~64~3~16~~-1~</t>
  </si>
  <si>
    <t>Gas/Air Source [64] - SAF-A : Ar mole percent</t>
  </si>
  <si>
    <t>93|~64~3~20~~-1~</t>
  </si>
  <si>
    <t>Gas/Air Source [64] - SAF-A : Liquid H2O mole percent</t>
  </si>
  <si>
    <t>93|~64~3~21~~-1~</t>
  </si>
  <si>
    <t>Gas/Air Source [64] - SAF-A : CO2 mass flow</t>
  </si>
  <si>
    <t>93|~65~3~1~~-1~</t>
  </si>
  <si>
    <t>Gas/Air Source [65] - SAF-B : Pressure</t>
  </si>
  <si>
    <t>93|~65~3~2~~-1~</t>
  </si>
  <si>
    <t>Gas/Air Source [65] - SAF-B : Temperature</t>
  </si>
  <si>
    <t>93|~65~3~3~~-1~</t>
  </si>
  <si>
    <t>Gas/Air Source [65] - SAF-B : Enthalpy</t>
  </si>
  <si>
    <t>93|~65~3~4~~-1~</t>
  </si>
  <si>
    <t>93|~65~3~5~~-1~</t>
  </si>
  <si>
    <t>Gas/Air Source [65] - SAF-B : Molecular weight</t>
  </si>
  <si>
    <t>93|~65~3~11~~-1~</t>
  </si>
  <si>
    <t>Gas/Air Source [65] - SAF-B : N2 mole percent</t>
  </si>
  <si>
    <t>93|~65~3~12~~-1~</t>
  </si>
  <si>
    <t>Gas/Air Source [65] - SAF-B : O2 mole percent</t>
  </si>
  <si>
    <t>93|~65~3~13~~-1~</t>
  </si>
  <si>
    <t>Gas/Air Source [65] - SAF-B : CO2 mole percent</t>
  </si>
  <si>
    <t>93|~65~3~14~~-1~</t>
  </si>
  <si>
    <t>Gas/Air Source [65] - SAF-B : H2O mole percent</t>
  </si>
  <si>
    <t>93|~65~3~15~~-1~</t>
  </si>
  <si>
    <t>Gas/Air Source [65] - SAF-B : SO2 mole percent</t>
  </si>
  <si>
    <t>93|~65~3~16~~-1~</t>
  </si>
  <si>
    <t>Gas/Air Source [65] - SAF-B : Ar mole percent</t>
  </si>
  <si>
    <t>93|~65~3~20~~-1~</t>
  </si>
  <si>
    <t>Gas/Air Source [65] - SAF-B : Liquid H2O mole percent</t>
  </si>
  <si>
    <t>93|~65~3~21~~-1~</t>
  </si>
  <si>
    <t>Gas/Air Source [65] - SAF-B : CO2 mass flow</t>
  </si>
  <si>
    <t>93|~71~3~1~~-1~</t>
  </si>
  <si>
    <t>Gas/Air Source [71] - PAF-A : Pressure</t>
  </si>
  <si>
    <t>93|~71~3~2~~-1~</t>
  </si>
  <si>
    <t>Gas/Air Source [71] - PAF-A : Temperature</t>
  </si>
  <si>
    <t>93|~71~3~3~~-1~</t>
  </si>
  <si>
    <t>Gas/Air Source [71] - PAF-A : Enthalpy</t>
  </si>
  <si>
    <t>93|~71~3~4~~-1~</t>
  </si>
  <si>
    <t>93|~71~3~5~~-1~</t>
  </si>
  <si>
    <t>Gas/Air Source [71] - PAF-A : Molecular weight</t>
  </si>
  <si>
    <t>93|~71~3~11~~-1~</t>
  </si>
  <si>
    <t>Gas/Air Source [71] - PAF-A : N2 mole percent</t>
  </si>
  <si>
    <t>93|~71~3~12~~-1~</t>
  </si>
  <si>
    <t>Gas/Air Source [71] - PAF-A : O2 mole percent</t>
  </si>
  <si>
    <t>93|~71~3~13~~-1~</t>
  </si>
  <si>
    <t>Gas/Air Source [71] - PAF-A : CO2 mole percent</t>
  </si>
  <si>
    <t>93|~71~3~14~~-1~</t>
  </si>
  <si>
    <t>Gas/Air Source [71] - PAF-A : H2O mole percent</t>
  </si>
  <si>
    <t>93|~71~3~15~~-1~</t>
  </si>
  <si>
    <t>Gas/Air Source [71] - PAF-A : SO2 mole percent</t>
  </si>
  <si>
    <t>93|~71~3~16~~-1~</t>
  </si>
  <si>
    <t>Gas/Air Source [71] - PAF-A : Ar mole percent</t>
  </si>
  <si>
    <t>93|~71~3~20~~-1~</t>
  </si>
  <si>
    <t>Gas/Air Source [71] - PAF-A : Liquid H2O mole percent</t>
  </si>
  <si>
    <t>93|~71~3~21~~-1~</t>
  </si>
  <si>
    <t>Gas/Air Source [71] - PAF-A : CO2 mass flow</t>
  </si>
  <si>
    <t>93|~72~3~1~~-1~</t>
  </si>
  <si>
    <t>Gas/Air Source [72] - PAF-B : Pressure</t>
  </si>
  <si>
    <t>93|~72~3~2~~-1~</t>
  </si>
  <si>
    <t>Gas/Air Source [72] - PAF-B : Temperature</t>
  </si>
  <si>
    <t>93|~72~3~3~~-1~</t>
  </si>
  <si>
    <t>Gas/Air Source [72] - PAF-B : Enthalpy</t>
  </si>
  <si>
    <t>93|~72~3~4~~-1~</t>
  </si>
  <si>
    <t>93|~72~3~5~~-1~</t>
  </si>
  <si>
    <t>Gas/Air Source [72] - PAF-B : Molecular weight</t>
  </si>
  <si>
    <t>93|~72~3~11~~-1~</t>
  </si>
  <si>
    <t>Gas/Air Source [72] - PAF-B : N2 mole percent</t>
  </si>
  <si>
    <t>93|~72~3~12~~-1~</t>
  </si>
  <si>
    <t>Gas/Air Source [72] - PAF-B : O2 mole percent</t>
  </si>
  <si>
    <t>93|~72~3~13~~-1~</t>
  </si>
  <si>
    <t>Gas/Air Source [72] - PAF-B : CO2 mole percent</t>
  </si>
  <si>
    <t>93|~72~3~14~~-1~</t>
  </si>
  <si>
    <t>Gas/Air Source [72] - PAF-B : H2O mole percent</t>
  </si>
  <si>
    <t>93|~72~3~15~~-1~</t>
  </si>
  <si>
    <t>Gas/Air Source [72] - PAF-B : SO2 mole percent</t>
  </si>
  <si>
    <t>93|~72~3~16~~-1~</t>
  </si>
  <si>
    <t>Gas/Air Source [72] - PAF-B : Ar mole percent</t>
  </si>
  <si>
    <t>93|~72~3~20~~-1~</t>
  </si>
  <si>
    <t>Gas/Air Source [72] - PAF-B : Liquid H2O mole percent</t>
  </si>
  <si>
    <t>93|~72~3~21~~-1~</t>
  </si>
  <si>
    <t>Gas/Air Source [72] - PAF-B : CO2 mass flow</t>
  </si>
  <si>
    <t>82|71|~21~10~3~~-168~</t>
  </si>
  <si>
    <t>General Pump [21] - EFWP-A : Mode</t>
  </si>
  <si>
    <t>82|71|~21~10~7~~-168~</t>
  </si>
  <si>
    <t>General Pump [21] - EFWP-A : Multi-pump utilization label</t>
  </si>
  <si>
    <t>1 installed / 1 running</t>
  </si>
  <si>
    <t>82|71|~21~10~6~~-168~</t>
  </si>
  <si>
    <t>General Pump [21] - EFWP-A : Pump head</t>
  </si>
  <si>
    <t>83|93|~21~3~15~~-168~</t>
  </si>
  <si>
    <t>General Pump [21] - EFWP-A : Pressure rise before control valve</t>
  </si>
  <si>
    <t>83|93|~21~3~18~~-168~</t>
  </si>
  <si>
    <t>General Pump [21] - EFWP-A : Pressure rise after valve pressure drop</t>
  </si>
  <si>
    <t>83|93|~21~3~16~~-168~</t>
  </si>
  <si>
    <t>General Pump [21] - EFWP-A : Pressure drop across valve</t>
  </si>
  <si>
    <t>83|93|~21~3~12~~-168~</t>
  </si>
  <si>
    <t>General Pump [21] - EFWP-A : Apparent isentropic efficiency</t>
  </si>
  <si>
    <t>83|93|~21~3~13~~-168~</t>
  </si>
  <si>
    <t>General Pump [21] - EFWP-A : Shaft work per station</t>
  </si>
  <si>
    <t>82|71|~21~10~1~~-168~</t>
  </si>
  <si>
    <t>General Pump [21] - EFWP-A : Hydraulic work per station</t>
  </si>
  <si>
    <t>82|71|~21~10~2~~-168~</t>
  </si>
  <si>
    <t>General Pump [21] - EFWP-A : Electricity consumption per station</t>
  </si>
  <si>
    <t>83|93|~21~3~5~~-168~</t>
  </si>
  <si>
    <t>General Pump [21] - EFWP-A : Suction flow</t>
  </si>
  <si>
    <t>83|93|~21~3~27~~-168~</t>
  </si>
  <si>
    <t>General Pump [21] - EFWP-A : Suction pressure</t>
  </si>
  <si>
    <t>83|93|~21~3~28~~-168~</t>
  </si>
  <si>
    <t>General Pump [21] - EFWP-A : Suction temperature</t>
  </si>
  <si>
    <t>83|93|~21~3~4~~-168~</t>
  </si>
  <si>
    <t>General Pump [21] - EFWP-A : Suction enthalpy</t>
  </si>
  <si>
    <t>83|93|~21~3~8~~-168~</t>
  </si>
  <si>
    <t>General Pump [21] - EFWP-A : Discharge flow</t>
  </si>
  <si>
    <t>83|93|~21~3~29~~-168~</t>
  </si>
  <si>
    <t>General Pump [21] - EFWP-A : Discharge pressure</t>
  </si>
  <si>
    <t>83|93|~21~3~6~~-168~</t>
  </si>
  <si>
    <t>General Pump [21] - EFWP-A : Discharge temperature</t>
  </si>
  <si>
    <t>83|93|~21~3~7~~-168~</t>
  </si>
  <si>
    <t>General Pump [21] - EFWP-A : Discharge enthalpy</t>
  </si>
  <si>
    <t>82|71|~21~6~1~1000~-168~</t>
  </si>
  <si>
    <t>General Pump [21] - EFWP-A : Motor: Mode</t>
  </si>
  <si>
    <t>91|~21~1~7~1000~-168~</t>
  </si>
  <si>
    <t>General Pump [21] - EFWP-A : Motor: Nameplate power</t>
  </si>
  <si>
    <t>91|~21~1~19~1000~-168~</t>
  </si>
  <si>
    <t>General Pump [21] - EFWP-A : Motor: Nameplate efficiency</t>
  </si>
  <si>
    <t>General Pump [21] - EFWP-A : Motor: Nameplate / Design point load</t>
  </si>
  <si>
    <t>76|~21~2~8~1000~-168~</t>
  </si>
  <si>
    <t>General Pump [21] - EFWP-A : Motor: Number of operating units</t>
  </si>
  <si>
    <t>93|~21~7~2~1000~-168~</t>
  </si>
  <si>
    <t>General Pump [21] - EFWP-A : Motor: Electricity consumption</t>
  </si>
  <si>
    <t>93|~21~7~6~1000~-168~</t>
  </si>
  <si>
    <t>General Pump [21] - EFWP-A : Motor: Shaft power</t>
  </si>
  <si>
    <t>93|~21~7~4~1000~-168~</t>
  </si>
  <si>
    <t>General Pump [21] - EFWP-A : Motor: Efficiency</t>
  </si>
  <si>
    <t>93|~21~7~3~1000~-168~</t>
  </si>
  <si>
    <t>General Pump [21] - EFWP-A : Motor: Electrical loss</t>
  </si>
  <si>
    <t>89|~21~3~5~1000~-168~</t>
  </si>
  <si>
    <t>General Pump [21] - EFWP-A : Motor: Nameplate motor shaft power</t>
  </si>
  <si>
    <t>82|71|~33~10~3~~-168~</t>
  </si>
  <si>
    <t>General Pump [33] - CNDNS PUMP A : Mode</t>
  </si>
  <si>
    <t>82|71|~33~10~7~~-168~</t>
  </si>
  <si>
    <t>General Pump [33] - CNDNS PUMP A : Multi-pump utilization label</t>
  </si>
  <si>
    <t>82|71|~33~10~6~~-168~</t>
  </si>
  <si>
    <t>General Pump [33] - CNDNS PUMP A : Pump head</t>
  </si>
  <si>
    <t>83|93|~33~3~15~~-168~</t>
  </si>
  <si>
    <t>General Pump [33] - CNDNS PUMP A : Pressure rise before control valve</t>
  </si>
  <si>
    <t>83|93|~33~3~18~~-168~</t>
  </si>
  <si>
    <t>General Pump [33] - CNDNS PUMP A : Pressure rise after valve pressure drop</t>
  </si>
  <si>
    <t>83|93|~33~3~16~~-168~</t>
  </si>
  <si>
    <t>General Pump [33] - CNDNS PUMP A : Pressure drop across valve</t>
  </si>
  <si>
    <t>83|93|~33~3~12~~-168~</t>
  </si>
  <si>
    <t>General Pump [33] - CNDNS PUMP A : Apparent isentropic efficiency</t>
  </si>
  <si>
    <t>83|93|~33~3~13~~-168~</t>
  </si>
  <si>
    <t>General Pump [33] - CNDNS PUMP A : Shaft work per station</t>
  </si>
  <si>
    <t>82|71|~33~10~1~~-168~</t>
  </si>
  <si>
    <t>General Pump [33] - CNDNS PUMP A : Hydraulic work per station</t>
  </si>
  <si>
    <t>82|71|~33~10~2~~-168~</t>
  </si>
  <si>
    <t>General Pump [33] - CNDNS PUMP A : Electricity consumption per station</t>
  </si>
  <si>
    <t>83|93|~33~3~5~~-168~</t>
  </si>
  <si>
    <t>General Pump [33] - CNDNS PUMP A : Suction flow</t>
  </si>
  <si>
    <t>83|93|~33~3~27~~-168~</t>
  </si>
  <si>
    <t>General Pump [33] - CNDNS PUMP A : Suction pressure</t>
  </si>
  <si>
    <t>83|93|~33~3~28~~-168~</t>
  </si>
  <si>
    <t>General Pump [33] - CNDNS PUMP A : Suction temperature</t>
  </si>
  <si>
    <t>83|93|~33~3~4~~-168~</t>
  </si>
  <si>
    <t>General Pump [33] - CNDNS PUMP A : Suction enthalpy</t>
  </si>
  <si>
    <t>83|93|~33~3~8~~-168~</t>
  </si>
  <si>
    <t>General Pump [33] - CNDNS PUMP A : Discharge flow</t>
  </si>
  <si>
    <t>83|93|~33~3~29~~-168~</t>
  </si>
  <si>
    <t>General Pump [33] - CNDNS PUMP A : Discharge pressure</t>
  </si>
  <si>
    <t>83|93|~33~3~6~~-168~</t>
  </si>
  <si>
    <t>General Pump [33] - CNDNS PUMP A : Discharge temperature</t>
  </si>
  <si>
    <t>83|93|~33~3~7~~-168~</t>
  </si>
  <si>
    <t>General Pump [33] - CNDNS PUMP A : Discharge enthalpy</t>
  </si>
  <si>
    <t>82|71|~33~6~1~1000~-168~</t>
  </si>
  <si>
    <t>General Pump [33] - CNDNS PUMP A : Motor: Mode</t>
  </si>
  <si>
    <t>91|~33~1~7~1000~-168~</t>
  </si>
  <si>
    <t>General Pump [33] - CNDNS PUMP A : Motor: Nameplate power</t>
  </si>
  <si>
    <t>91|~33~1~19~1000~-168~</t>
  </si>
  <si>
    <t>General Pump [33] - CNDNS PUMP A : Motor: Nameplate efficiency</t>
  </si>
  <si>
    <t>General Pump [33] - CNDNS PUMP A : Motor: Nameplate / Design point load</t>
  </si>
  <si>
    <t>76|~33~2~8~1000~-168~</t>
  </si>
  <si>
    <t>General Pump [33] - CNDNS PUMP A : Motor: Number of operating units</t>
  </si>
  <si>
    <t>93|~33~7~2~1000~-168~</t>
  </si>
  <si>
    <t>General Pump [33] - CNDNS PUMP A : Motor: Electricity consumption</t>
  </si>
  <si>
    <t>93|~33~7~6~1000~-168~</t>
  </si>
  <si>
    <t>General Pump [33] - CNDNS PUMP A : Motor: Shaft power</t>
  </si>
  <si>
    <t>93|~33~7~4~1000~-168~</t>
  </si>
  <si>
    <t>General Pump [33] - CNDNS PUMP A : Motor: Efficiency</t>
  </si>
  <si>
    <t>93|~33~7~3~1000~-168~</t>
  </si>
  <si>
    <t>General Pump [33] - CNDNS PUMP A : Motor: Electrical loss</t>
  </si>
  <si>
    <t>89|~33~3~5~1000~-168~</t>
  </si>
  <si>
    <t>General Pump [33] - CNDNS PUMP A : Motor: Nameplate motor shaft power</t>
  </si>
  <si>
    <t>82|71|~34~10~3~~-168~</t>
  </si>
  <si>
    <t>General Pump [34] - CWP-A : Mode</t>
  </si>
  <si>
    <t>82|71|~34~10~7~~-168~</t>
  </si>
  <si>
    <t>General Pump [34] - CWP-A : Multi-pump utilization label</t>
  </si>
  <si>
    <t>82|71|~34~10~6~~-168~</t>
  </si>
  <si>
    <t>General Pump [34] - CWP-A : Pump head</t>
  </si>
  <si>
    <t>83|93|~34~3~15~~-168~</t>
  </si>
  <si>
    <t>General Pump [34] - CWP-A : Pressure rise before control valve</t>
  </si>
  <si>
    <t>83|93|~34~3~18~~-168~</t>
  </si>
  <si>
    <t>General Pump [34] - CWP-A : Pressure rise after valve pressure drop</t>
  </si>
  <si>
    <t>83|93|~34~3~16~~-168~</t>
  </si>
  <si>
    <t>General Pump [34] - CWP-A : Pressure drop across valve</t>
  </si>
  <si>
    <t>83|93|~34~3~12~~-168~</t>
  </si>
  <si>
    <t>General Pump [34] - CWP-A : Apparent isentropic efficiency</t>
  </si>
  <si>
    <t>83|93|~34~3~13~~-168~</t>
  </si>
  <si>
    <t>General Pump [34] - CWP-A : Shaft work per station</t>
  </si>
  <si>
    <t>82|71|~34~10~1~~-168~</t>
  </si>
  <si>
    <t>General Pump [34] - CWP-A : Hydraulic work per station</t>
  </si>
  <si>
    <t>82|71|~34~10~2~~-168~</t>
  </si>
  <si>
    <t>General Pump [34] - CWP-A : Electricity consumption per station</t>
  </si>
  <si>
    <t>83|93|~34~3~5~~-168~</t>
  </si>
  <si>
    <t>General Pump [34] - CWP-A : Suction flow</t>
  </si>
  <si>
    <t>83|93|~34~3~27~~-168~</t>
  </si>
  <si>
    <t>General Pump [34] - CWP-A : Suction pressure</t>
  </si>
  <si>
    <t>83|93|~34~3~28~~-168~</t>
  </si>
  <si>
    <t>General Pump [34] - CWP-A : Suction temperature</t>
  </si>
  <si>
    <t>83|93|~34~3~4~~-168~</t>
  </si>
  <si>
    <t>General Pump [34] - CWP-A : Suction enthalpy</t>
  </si>
  <si>
    <t>83|93|~34~3~8~~-168~</t>
  </si>
  <si>
    <t>General Pump [34] - CWP-A : Discharge flow</t>
  </si>
  <si>
    <t>83|93|~34~3~29~~-168~</t>
  </si>
  <si>
    <t>General Pump [34] - CWP-A : Discharge pressure</t>
  </si>
  <si>
    <t>83|93|~34~3~6~~-168~</t>
  </si>
  <si>
    <t>General Pump [34] - CWP-A : Discharge temperature</t>
  </si>
  <si>
    <t>83|93|~34~3~7~~-168~</t>
  </si>
  <si>
    <t>General Pump [34] - CWP-A : Discharge enthalpy</t>
  </si>
  <si>
    <t>82|71|~34~6~1~1000~-168~</t>
  </si>
  <si>
    <t>General Pump [34] - CWP-A : Motor: Mode</t>
  </si>
  <si>
    <t>91|~34~1~7~1000~-168~</t>
  </si>
  <si>
    <t>General Pump [34] - CWP-A : Motor: Nameplate power</t>
  </si>
  <si>
    <t>91|~34~1~19~1000~-168~</t>
  </si>
  <si>
    <t>General Pump [34] - CWP-A : Motor: Nameplate efficiency</t>
  </si>
  <si>
    <t>General Pump [34] - CWP-A : Motor: Nameplate / Design point load</t>
  </si>
  <si>
    <t>76|~34~2~8~1000~-168~</t>
  </si>
  <si>
    <t>General Pump [34] - CWP-A : Motor: Number of operating units</t>
  </si>
  <si>
    <t>93|~34~7~2~1000~-168~</t>
  </si>
  <si>
    <t>General Pump [34] - CWP-A : Motor: Electricity consumption</t>
  </si>
  <si>
    <t>93|~34~7~6~1000~-168~</t>
  </si>
  <si>
    <t>General Pump [34] - CWP-A : Motor: Shaft power</t>
  </si>
  <si>
    <t>93|~34~7~4~1000~-168~</t>
  </si>
  <si>
    <t>General Pump [34] - CWP-A : Motor: Efficiency</t>
  </si>
  <si>
    <t>93|~34~7~3~1000~-168~</t>
  </si>
  <si>
    <t>General Pump [34] - CWP-A : Motor: Electrical loss</t>
  </si>
  <si>
    <t>89|~34~3~5~1000~-168~</t>
  </si>
  <si>
    <t>General Pump [34] - CWP-A : Motor: Nameplate motor shaft power</t>
  </si>
  <si>
    <t>82|71|~42~10~3~~-168~</t>
  </si>
  <si>
    <t>General Pump [42] - EFWP-B : Mode</t>
  </si>
  <si>
    <t>82|71|~42~10~7~~-168~</t>
  </si>
  <si>
    <t>General Pump [42] - EFWP-B : Multi-pump utilization label</t>
  </si>
  <si>
    <t>82|71|~42~10~6~~-168~</t>
  </si>
  <si>
    <t>General Pump [42] - EFWP-B : Pump head</t>
  </si>
  <si>
    <t>83|93|~42~3~15~~-168~</t>
  </si>
  <si>
    <t>General Pump [42] - EFWP-B : Pressure rise before control valve</t>
  </si>
  <si>
    <t>83|93|~42~3~18~~-168~</t>
  </si>
  <si>
    <t>General Pump [42] - EFWP-B : Pressure rise after valve pressure drop</t>
  </si>
  <si>
    <t>83|93|~42~3~16~~-168~</t>
  </si>
  <si>
    <t>General Pump [42] - EFWP-B : Pressure drop across valve</t>
  </si>
  <si>
    <t>83|93|~42~3~12~~-168~</t>
  </si>
  <si>
    <t>General Pump [42] - EFWP-B : Apparent isentropic efficiency</t>
  </si>
  <si>
    <t>83|93|~42~3~13~~-168~</t>
  </si>
  <si>
    <t>General Pump [42] - EFWP-B : Shaft work per station</t>
  </si>
  <si>
    <t>82|71|~42~10~1~~-168~</t>
  </si>
  <si>
    <t>General Pump [42] - EFWP-B : Hydraulic work per station</t>
  </si>
  <si>
    <t>82|71|~42~10~2~~-168~</t>
  </si>
  <si>
    <t>General Pump [42] - EFWP-B : Electricity consumption per station</t>
  </si>
  <si>
    <t>83|93|~42~3~5~~-168~</t>
  </si>
  <si>
    <t>General Pump [42] - EFWP-B : Suction flow</t>
  </si>
  <si>
    <t>83|93|~42~3~27~~-168~</t>
  </si>
  <si>
    <t>General Pump [42] - EFWP-B : Suction pressure</t>
  </si>
  <si>
    <t>83|93|~42~3~28~~-168~</t>
  </si>
  <si>
    <t>General Pump [42] - EFWP-B : Suction temperature</t>
  </si>
  <si>
    <t>83|93|~42~3~4~~-168~</t>
  </si>
  <si>
    <t>General Pump [42] - EFWP-B : Suction enthalpy</t>
  </si>
  <si>
    <t>83|93|~42~3~8~~-168~</t>
  </si>
  <si>
    <t>General Pump [42] - EFWP-B : Discharge flow</t>
  </si>
  <si>
    <t>83|93|~42~3~29~~-168~</t>
  </si>
  <si>
    <t>General Pump [42] - EFWP-B : Discharge pressure</t>
  </si>
  <si>
    <t>83|93|~42~3~6~~-168~</t>
  </si>
  <si>
    <t>General Pump [42] - EFWP-B : Discharge temperature</t>
  </si>
  <si>
    <t>83|93|~42~3~7~~-168~</t>
  </si>
  <si>
    <t>General Pump [42] - EFWP-B : Discharge enthalpy</t>
  </si>
  <si>
    <t>82|71|~42~6~1~1000~-168~</t>
  </si>
  <si>
    <t>General Pump [42] - EFWP-B : Motor: Mode</t>
  </si>
  <si>
    <t>91|~42~1~7~1000~-168~</t>
  </si>
  <si>
    <t>General Pump [42] - EFWP-B : Motor: Nameplate power</t>
  </si>
  <si>
    <t>91|~42~1~19~1000~-168~</t>
  </si>
  <si>
    <t>General Pump [42] - EFWP-B : Motor: Nameplate efficiency</t>
  </si>
  <si>
    <t>General Pump [42] - EFWP-B : Motor: Nameplate / Design point load</t>
  </si>
  <si>
    <t>76|~42~2~8~1000~-168~</t>
  </si>
  <si>
    <t>General Pump [42] - EFWP-B : Motor: Number of operating units</t>
  </si>
  <si>
    <t>93|~42~7~2~1000~-168~</t>
  </si>
  <si>
    <t>General Pump [42] - EFWP-B : Motor: Electricity consumption</t>
  </si>
  <si>
    <t>93|~42~7~6~1000~-168~</t>
  </si>
  <si>
    <t>General Pump [42] - EFWP-B : Motor: Shaft power</t>
  </si>
  <si>
    <t>93|~42~7~4~1000~-168~</t>
  </si>
  <si>
    <t>General Pump [42] - EFWP-B : Motor: Efficiency</t>
  </si>
  <si>
    <t>93|~42~7~3~1000~-168~</t>
  </si>
  <si>
    <t>General Pump [42] - EFWP-B : Motor: Electrical loss</t>
  </si>
  <si>
    <t>89|~42~3~5~1000~-168~</t>
  </si>
  <si>
    <t>General Pump [42] - EFWP-B : Motor: Nameplate motor shaft power</t>
  </si>
  <si>
    <t>82|71|~82~10~3~~-168~</t>
  </si>
  <si>
    <t>General Pump [82] - EFWP-C : Mode</t>
  </si>
  <si>
    <t>82|71|~82~10~7~~-168~</t>
  </si>
  <si>
    <t>General Pump [82] - EFWP-C : Multi-pump utilization label</t>
  </si>
  <si>
    <t>82|71|~82~10~6~~-168~</t>
  </si>
  <si>
    <t>General Pump [82] - EFWP-C : Pump head</t>
  </si>
  <si>
    <t>83|93|~82~3~15~~-168~</t>
  </si>
  <si>
    <t>General Pump [82] - EFWP-C : Pressure rise before control valve</t>
  </si>
  <si>
    <t>83|93|~82~3~18~~-168~</t>
  </si>
  <si>
    <t>General Pump [82] - EFWP-C : Pressure rise after valve pressure drop</t>
  </si>
  <si>
    <t>83|93|~82~3~16~~-168~</t>
  </si>
  <si>
    <t>General Pump [82] - EFWP-C : Pressure drop across valve</t>
  </si>
  <si>
    <t>83|93|~82~3~12~~-168~</t>
  </si>
  <si>
    <t>General Pump [82] - EFWP-C : Apparent isentropic efficiency</t>
  </si>
  <si>
    <t>83|93|~82~3~13~~-168~</t>
  </si>
  <si>
    <t>General Pump [82] - EFWP-C : Shaft work per station</t>
  </si>
  <si>
    <t>82|71|~82~10~1~~-168~</t>
  </si>
  <si>
    <t>General Pump [82] - EFWP-C : Hydraulic work per station</t>
  </si>
  <si>
    <t>82|71|~82~10~2~~-168~</t>
  </si>
  <si>
    <t>General Pump [82] - EFWP-C : Electricity consumption per station</t>
  </si>
  <si>
    <t>83|93|~82~3~5~~-168~</t>
  </si>
  <si>
    <t>General Pump [82] - EFWP-C : Suction flow</t>
  </si>
  <si>
    <t>83|93|~82~3~27~~-168~</t>
  </si>
  <si>
    <t>General Pump [82] - EFWP-C : Suction pressure</t>
  </si>
  <si>
    <t>83|93|~82~3~28~~-168~</t>
  </si>
  <si>
    <t>General Pump [82] - EFWP-C : Suction temperature</t>
  </si>
  <si>
    <t>83|93|~82~3~4~~-168~</t>
  </si>
  <si>
    <t>General Pump [82] - EFWP-C : Suction enthalpy</t>
  </si>
  <si>
    <t>83|93|~82~3~8~~-168~</t>
  </si>
  <si>
    <t>General Pump [82] - EFWP-C : Discharge flow</t>
  </si>
  <si>
    <t>83|93|~82~3~29~~-168~</t>
  </si>
  <si>
    <t>General Pump [82] - EFWP-C : Discharge pressure</t>
  </si>
  <si>
    <t>83|93|~82~3~6~~-168~</t>
  </si>
  <si>
    <t>General Pump [82] - EFWP-C : Discharge temperature</t>
  </si>
  <si>
    <t>83|93|~82~3~7~~-168~</t>
  </si>
  <si>
    <t>General Pump [82] - EFWP-C : Discharge enthalpy</t>
  </si>
  <si>
    <t>82|71|~82~6~1~1000~-168~</t>
  </si>
  <si>
    <t>General Pump [82] - EFWP-C : Motor: Mode</t>
  </si>
  <si>
    <t>91|~82~1~7~1000~-168~</t>
  </si>
  <si>
    <t>General Pump [82] - EFWP-C : Motor: Nameplate power</t>
  </si>
  <si>
    <t>91|~82~1~19~1000~-168~</t>
  </si>
  <si>
    <t>General Pump [82] - EFWP-C : Motor: Nameplate efficiency</t>
  </si>
  <si>
    <t>General Pump [82] - EFWP-C : Motor: Nameplate / Design point load</t>
  </si>
  <si>
    <t>76|~82~2~8~1000~-168~</t>
  </si>
  <si>
    <t>General Pump [82] - EFWP-C : Motor: Number of operating units</t>
  </si>
  <si>
    <t>93|~82~7~2~1000~-168~</t>
  </si>
  <si>
    <t>General Pump [82] - EFWP-C : Motor: Electricity consumption</t>
  </si>
  <si>
    <t>93|~82~7~6~1000~-168~</t>
  </si>
  <si>
    <t>General Pump [82] - EFWP-C : Motor: Shaft power</t>
  </si>
  <si>
    <t>93|~82~7~4~1000~-168~</t>
  </si>
  <si>
    <t>General Pump [82] - EFWP-C : Motor: Efficiency</t>
  </si>
  <si>
    <t>93|~82~7~3~1000~-168~</t>
  </si>
  <si>
    <t>General Pump [82] - EFWP-C : Motor: Electrical loss</t>
  </si>
  <si>
    <t>89|~82~3~5~1000~-168~</t>
  </si>
  <si>
    <t>General Pump [82] - EFWP-C : Motor: Nameplate motor shaft power</t>
  </si>
  <si>
    <t>82|71|~88~10~3~~-168~</t>
  </si>
  <si>
    <t>General Pump [88] - CWP-B : Mode</t>
  </si>
  <si>
    <t>82|71|~88~10~7~~-168~</t>
  </si>
  <si>
    <t>General Pump [88] - CWP-B : Multi-pump utilization label</t>
  </si>
  <si>
    <t>82|71|~88~10~6~~-168~</t>
  </si>
  <si>
    <t>General Pump [88] - CWP-B : Pump head</t>
  </si>
  <si>
    <t>83|93|~88~3~15~~-168~</t>
  </si>
  <si>
    <t>General Pump [88] - CWP-B : Pressure rise before control valve</t>
  </si>
  <si>
    <t>83|93|~88~3~18~~-168~</t>
  </si>
  <si>
    <t>General Pump [88] - CWP-B : Pressure rise after valve pressure drop</t>
  </si>
  <si>
    <t>83|93|~88~3~16~~-168~</t>
  </si>
  <si>
    <t>General Pump [88] - CWP-B : Pressure drop across valve</t>
  </si>
  <si>
    <t>83|93|~88~3~12~~-168~</t>
  </si>
  <si>
    <t>General Pump [88] - CWP-B : Apparent isentropic efficiency</t>
  </si>
  <si>
    <t>83|93|~88~3~13~~-168~</t>
  </si>
  <si>
    <t>General Pump [88] - CWP-B : Shaft work per station</t>
  </si>
  <si>
    <t>82|71|~88~10~1~~-168~</t>
  </si>
  <si>
    <t>General Pump [88] - CWP-B : Hydraulic work per station</t>
  </si>
  <si>
    <t>82|71|~88~10~2~~-168~</t>
  </si>
  <si>
    <t>General Pump [88] - CWP-B : Electricity consumption per station</t>
  </si>
  <si>
    <t>83|93|~88~3~5~~-168~</t>
  </si>
  <si>
    <t>General Pump [88] - CWP-B : Suction flow</t>
  </si>
  <si>
    <t>83|93|~88~3~27~~-168~</t>
  </si>
  <si>
    <t>General Pump [88] - CWP-B : Suction pressure</t>
  </si>
  <si>
    <t>83|93|~88~3~28~~-168~</t>
  </si>
  <si>
    <t>General Pump [88] - CWP-B : Suction temperature</t>
  </si>
  <si>
    <t>83|93|~88~3~4~~-168~</t>
  </si>
  <si>
    <t>General Pump [88] - CWP-B : Suction enthalpy</t>
  </si>
  <si>
    <t>83|93|~88~3~8~~-168~</t>
  </si>
  <si>
    <t>General Pump [88] - CWP-B : Discharge flow</t>
  </si>
  <si>
    <t>83|93|~88~3~29~~-168~</t>
  </si>
  <si>
    <t>General Pump [88] - CWP-B : Discharge pressure</t>
  </si>
  <si>
    <t>83|93|~88~3~6~~-168~</t>
  </si>
  <si>
    <t>General Pump [88] - CWP-B : Discharge temperature</t>
  </si>
  <si>
    <t>83|93|~88~3~7~~-168~</t>
  </si>
  <si>
    <t>General Pump [88] - CWP-B : Discharge enthalpy</t>
  </si>
  <si>
    <t>82|71|~88~6~1~1000~-168~</t>
  </si>
  <si>
    <t>General Pump [88] - CWP-B : Motor: Mode</t>
  </si>
  <si>
    <t>91|~88~1~7~1000~-168~</t>
  </si>
  <si>
    <t>General Pump [88] - CWP-B : Motor: Nameplate power</t>
  </si>
  <si>
    <t>91|~88~1~19~1000~-168~</t>
  </si>
  <si>
    <t>General Pump [88] - CWP-B : Motor: Nameplate efficiency</t>
  </si>
  <si>
    <t>General Pump [88] - CWP-B : Motor: Nameplate / Design point load</t>
  </si>
  <si>
    <t>76|~88~2~8~1000~-168~</t>
  </si>
  <si>
    <t>General Pump [88] - CWP-B : Motor: Number of operating units</t>
  </si>
  <si>
    <t>93|~88~7~2~1000~-168~</t>
  </si>
  <si>
    <t>General Pump [88] - CWP-B : Motor: Electricity consumption</t>
  </si>
  <si>
    <t>93|~88~7~6~1000~-168~</t>
  </si>
  <si>
    <t>General Pump [88] - CWP-B : Motor: Shaft power</t>
  </si>
  <si>
    <t>93|~88~7~4~1000~-168~</t>
  </si>
  <si>
    <t>General Pump [88] - CWP-B : Motor: Efficiency</t>
  </si>
  <si>
    <t>93|~88~7~3~1000~-168~</t>
  </si>
  <si>
    <t>General Pump [88] - CWP-B : Motor: Electrical loss</t>
  </si>
  <si>
    <t>89|~88~3~5~1000~-168~</t>
  </si>
  <si>
    <t>General Pump [88] - CWP-B : Motor: Nameplate motor shaft power</t>
  </si>
  <si>
    <t>82|71|~92~10~3~~-168~</t>
  </si>
  <si>
    <t>General Pump [92] - CNDNS PUMP B : Mode</t>
  </si>
  <si>
    <t>82|71|~92~10~7~~-168~</t>
  </si>
  <si>
    <t>General Pump [92] - CNDNS PUMP B : Multi-pump utilization label</t>
  </si>
  <si>
    <t>82|71|~92~10~6~~-168~</t>
  </si>
  <si>
    <t>General Pump [92] - CNDNS PUMP B : Pump head</t>
  </si>
  <si>
    <t>83|93|~92~3~15~~-168~</t>
  </si>
  <si>
    <t>General Pump [92] - CNDNS PUMP B : Pressure rise before control valve</t>
  </si>
  <si>
    <t>83|93|~92~3~18~~-168~</t>
  </si>
  <si>
    <t>General Pump [92] - CNDNS PUMP B : Pressure rise after valve pressure drop</t>
  </si>
  <si>
    <t>83|93|~92~3~16~~-168~</t>
  </si>
  <si>
    <t>General Pump [92] - CNDNS PUMP B : Pressure drop across valve</t>
  </si>
  <si>
    <t>83|93|~92~3~12~~-168~</t>
  </si>
  <si>
    <t>General Pump [92] - CNDNS PUMP B : Apparent isentropic efficiency</t>
  </si>
  <si>
    <t>83|93|~92~3~13~~-168~</t>
  </si>
  <si>
    <t>General Pump [92] - CNDNS PUMP B : Shaft work per station</t>
  </si>
  <si>
    <t>82|71|~92~10~1~~-168~</t>
  </si>
  <si>
    <t>General Pump [92] - CNDNS PUMP B : Hydraulic work per station</t>
  </si>
  <si>
    <t>82|71|~92~10~2~~-168~</t>
  </si>
  <si>
    <t>General Pump [92] - CNDNS PUMP B : Electricity consumption per station</t>
  </si>
  <si>
    <t>83|93|~92~3~5~~-168~</t>
  </si>
  <si>
    <t>General Pump [92] - CNDNS PUMP B : Suction flow</t>
  </si>
  <si>
    <t>83|93|~92~3~27~~-168~</t>
  </si>
  <si>
    <t>General Pump [92] - CNDNS PUMP B : Suction pressure</t>
  </si>
  <si>
    <t>83|93|~92~3~28~~-168~</t>
  </si>
  <si>
    <t>General Pump [92] - CNDNS PUMP B : Suction temperature</t>
  </si>
  <si>
    <t>83|93|~92~3~4~~-168~</t>
  </si>
  <si>
    <t>General Pump [92] - CNDNS PUMP B : Suction enthalpy</t>
  </si>
  <si>
    <t>83|93|~92~3~8~~-168~</t>
  </si>
  <si>
    <t>General Pump [92] - CNDNS PUMP B : Discharge flow</t>
  </si>
  <si>
    <t>83|93|~92~3~29~~-168~</t>
  </si>
  <si>
    <t>General Pump [92] - CNDNS PUMP B : Discharge pressure</t>
  </si>
  <si>
    <t>83|93|~92~3~6~~-168~</t>
  </si>
  <si>
    <t>General Pump [92] - CNDNS PUMP B : Discharge temperature</t>
  </si>
  <si>
    <t>83|93|~92~3~7~~-168~</t>
  </si>
  <si>
    <t>General Pump [92] - CNDNS PUMP B : Discharge enthalpy</t>
  </si>
  <si>
    <t>82|71|~92~6~1~1000~-168~</t>
  </si>
  <si>
    <t>General Pump [92] - CNDNS PUMP B : Motor: Mode</t>
  </si>
  <si>
    <t>91|~92~1~7~1000~-168~</t>
  </si>
  <si>
    <t>General Pump [92] - CNDNS PUMP B : Motor: Nameplate power</t>
  </si>
  <si>
    <t>91|~92~1~19~1000~-168~</t>
  </si>
  <si>
    <t>General Pump [92] - CNDNS PUMP B : Motor: Nameplate efficiency</t>
  </si>
  <si>
    <t>General Pump [92] - CNDNS PUMP B : Motor: Nameplate / Design point load</t>
  </si>
  <si>
    <t>76|~92~2~8~1000~-168~</t>
  </si>
  <si>
    <t>General Pump [92] - CNDNS PUMP B : Motor: Number of operating units</t>
  </si>
  <si>
    <t>93|~92~7~2~1000~-168~</t>
  </si>
  <si>
    <t>General Pump [92] - CNDNS PUMP B : Motor: Electricity consumption</t>
  </si>
  <si>
    <t>93|~92~7~6~1000~-168~</t>
  </si>
  <si>
    <t>General Pump [92] - CNDNS PUMP B : Motor: Shaft power</t>
  </si>
  <si>
    <t>93|~92~7~4~1000~-168~</t>
  </si>
  <si>
    <t>General Pump [92] - CNDNS PUMP B : Motor: Efficiency</t>
  </si>
  <si>
    <t>93|~92~7~3~1000~-168~</t>
  </si>
  <si>
    <t>General Pump [92] - CNDNS PUMP B : Motor: Electrical loss</t>
  </si>
  <si>
    <t>89|~92~3~5~1000~-168~</t>
  </si>
  <si>
    <t>General Pump [92] - CNDNS PUMP B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</si>
  <si>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</si>
  <si>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</si>
  <si>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</si>
  <si>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</si>
  <si>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</si>
  <si>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</si>
  <si>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</si>
  <si>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</si>
  <si>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</si>
  <si>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</si>
  <si>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</si>
  <si>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</si>
  <si>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</si>
  <si>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</si>
  <si>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</si>
  <si>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</si>
  <si>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</si>
  <si>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</si>
  <si>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</si>
  <si>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</si>
  <si>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</si>
  <si>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</si>
  <si>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</si>
  <si>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</si>
  <si>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</si>
  <si>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93|~17~3~1~~-6~</t>
  </si>
  <si>
    <t>Mixer [17] : Actual mass flow fraction of 1st clockwise inlet</t>
  </si>
  <si>
    <t>93|~17~3~2~~-6~</t>
  </si>
  <si>
    <t>Mixer [17] : Actual mass flow fraction of 2nd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</si>
  <si>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</si>
  <si>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</si>
  <si>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</si>
  <si>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</si>
  <si>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</si>
  <si>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</si>
  <si>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</si>
  <si>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</si>
  <si>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</si>
  <si>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</si>
  <si>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</si>
  <si>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</si>
  <si>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</si>
  <si>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</si>
  <si>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</si>
  <si>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</si>
  <si>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</si>
  <si>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</si>
  <si>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</si>
  <si>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</si>
  <si>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</si>
  <si>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</si>
  <si>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</si>
  <si>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</si>
  <si>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</si>
  <si>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</si>
  <si>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</si>
  <si>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</si>
  <si>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</si>
  <si>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</si>
  <si>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</si>
  <si>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</si>
  <si>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</si>
  <si>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</si>
  <si>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</si>
  <si>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</si>
  <si>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</si>
  <si>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</si>
  <si>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</si>
  <si>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</si>
  <si>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</si>
  <si>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</si>
  <si>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</si>
  <si>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</si>
  <si>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</si>
  <si>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</si>
  <si>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</si>
  <si>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</si>
  <si>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</si>
  <si>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</si>
  <si>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</si>
  <si>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</si>
  <si>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</si>
  <si>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</si>
  <si>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</si>
  <si>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</si>
  <si>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</si>
  <si>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</si>
  <si>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</si>
  <si>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</si>
  <si>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</si>
  <si>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</si>
  <si>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</si>
  <si>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</si>
  <si>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</si>
  <si>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</si>
  <si>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</si>
  <si>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</si>
  <si>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</si>
  <si>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</si>
  <si>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93|~90~3~1~~-6~</t>
  </si>
  <si>
    <t>Mixer [90] : Actual mass flow fraction of 1st clockwise inlet</t>
  </si>
  <si>
    <t>93|~90~3~3~~-6~</t>
  </si>
  <si>
    <t>Mixer [90] : Actual mass flow fraction of 3rd clockwise inlet</t>
  </si>
  <si>
    <t>93|~98~3~1~~-6~</t>
  </si>
  <si>
    <t>Mixer [98] : Actual mass flow fraction of 1st clockwise inlet</t>
  </si>
  <si>
    <t>93|~98~3~3~~-6~</t>
  </si>
  <si>
    <t>Mixer [98] : Actual mass flow fraction of 3rd clockwise inlet</t>
  </si>
  <si>
    <t>93|~99~3~1~~-6~</t>
  </si>
  <si>
    <t>Mixer [99] : Actual mass flow fraction of 1st clockwise inlet</t>
  </si>
  <si>
    <t>93|~99~3~2~~-6~</t>
  </si>
  <si>
    <t>Mixer [99] : Actual mass flow fraction of 2nd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</si>
  <si>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</si>
  <si>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</si>
  <si>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</si>
  <si>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</si>
  <si>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</si>
  <si>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</si>
  <si>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</si>
  <si>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</si>
  <si>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</si>
  <si>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</si>
  <si>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</si>
  <si>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</si>
  <si>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</si>
  <si>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</si>
  <si>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</si>
  <si>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</si>
  <si>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</si>
  <si>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</si>
  <si>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</si>
  <si>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</si>
  <si>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~16~6~5~~-107~</t>
  </si>
  <si>
    <t>Pipe (PCE) [16] : Mode</t>
  </si>
  <si>
    <t>~16~6~1~~-107~</t>
  </si>
  <si>
    <t>Pipe (PCE) [16] : Pressure drop from inlet to exit</t>
  </si>
  <si>
    <t>~16~6~2~~-107~</t>
  </si>
  <si>
    <t>Pipe (PCE) [16] : Pressure drop as percent of exit pressure</t>
  </si>
  <si>
    <t>~16~6~4~~-107~</t>
  </si>
  <si>
    <t>Pipe (PCE) [16] : Heat loss</t>
  </si>
  <si>
    <t>~22~6~5~~-107~</t>
  </si>
  <si>
    <t>Pipe (PCE) [22] : Mode</t>
  </si>
  <si>
    <t>~22~6~1~~-107~</t>
  </si>
  <si>
    <t>Pipe (PCE) [22] : Pressure drop from inlet to exit</t>
  </si>
  <si>
    <t>~22~6~2~~-107~</t>
  </si>
  <si>
    <t>Pipe (PCE) [22] : Pressure drop as percent of exit pressure</t>
  </si>
  <si>
    <t>~22~6~4~~-107~</t>
  </si>
  <si>
    <t>Pipe (PCE) [22] : Heat loss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</si>
  <si>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</si>
  <si>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</si>
  <si>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</si>
  <si>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</si>
  <si>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</si>
  <si>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</si>
  <si>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</si>
  <si>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</si>
  <si>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</si>
  <si>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</si>
  <si>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</si>
  <si>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</si>
  <si>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</si>
  <si>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</si>
  <si>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</si>
  <si>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</si>
  <si>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</si>
  <si>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</si>
  <si>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</si>
  <si>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</si>
  <si>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</si>
  <si>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</si>
  <si>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</si>
  <si>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</si>
  <si>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~28~6~5~~-107~</t>
  </si>
  <si>
    <t>Pipe (PCE) [28] : Mode</t>
  </si>
  <si>
    <t>~28~6~1~~-107~</t>
  </si>
  <si>
    <t>Pipe (PCE) [28] : Pressure drop from inlet to exit</t>
  </si>
  <si>
    <t>~28~6~2~~-107~</t>
  </si>
  <si>
    <t>Pipe (PCE) [28] : Pressure drop as percent of exit pressure</t>
  </si>
  <si>
    <t>~28~6~4~~-107~</t>
  </si>
  <si>
    <t>Pipe (PCE) [28] : Heat loss</t>
  </si>
  <si>
    <t>~31~6~5~~-107~</t>
  </si>
  <si>
    <t>Pipe (PCE) [31] : Mode</t>
  </si>
  <si>
    <t>~31~6~1~~-107~</t>
  </si>
  <si>
    <t>Pipe (PCE) [31] : Pressure drop from inlet to exit</t>
  </si>
  <si>
    <t>~31~6~2~~-107~</t>
  </si>
  <si>
    <t>Pipe (PCE) [31] : Pressure drop as percent of exit pressure</t>
  </si>
  <si>
    <t>~31~6~4~~-107~</t>
  </si>
  <si>
    <t>Pipe (PCE) [31] : Heat loss</t>
  </si>
  <si>
    <t>~32~6~5~~-107~</t>
  </si>
  <si>
    <t>Pipe (PCE) [32] : Mode</t>
  </si>
  <si>
    <t>~32~6~1~~-107~</t>
  </si>
  <si>
    <t>Pipe (PCE) [32] : Pressure drop from inlet to exit</t>
  </si>
  <si>
    <t>~32~6~2~~-107~</t>
  </si>
  <si>
    <t>Pipe (PCE) [32] : Pressure drop as percent of exit pressure</t>
  </si>
  <si>
    <t>~32~6~4~~-107~</t>
  </si>
  <si>
    <t>Pipe (PCE) [32]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</si>
  <si>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</si>
  <si>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</si>
  <si>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</si>
  <si>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</si>
  <si>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</si>
  <si>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</si>
  <si>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</si>
  <si>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</si>
  <si>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</si>
  <si>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</si>
  <si>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</si>
  <si>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</si>
  <si>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</si>
  <si>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</si>
  <si>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</si>
  <si>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</si>
  <si>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</si>
  <si>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</si>
  <si>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</si>
  <si>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</si>
  <si>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</si>
  <si>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</si>
  <si>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</si>
  <si>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</si>
  <si>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~52~5~3~~-137~</t>
  </si>
  <si>
    <t>Reducing Station [52] : Temperature control mode</t>
  </si>
  <si>
    <t>Spray flow</t>
  </si>
  <si>
    <t>~52~5~1~~-137~</t>
  </si>
  <si>
    <t>Reducing Station [52] : Pressure control mode</t>
  </si>
  <si>
    <t xml:space="preserve">VWO </t>
  </si>
  <si>
    <t>~52~5~2~~-137~</t>
  </si>
  <si>
    <t>Reducing Station [52] : Valve current status</t>
  </si>
  <si>
    <t>Wide open</t>
  </si>
  <si>
    <t>~52~3~1~~-137~</t>
  </si>
  <si>
    <t>Reducing Station [52] : Pressure drop @ VWO</t>
  </si>
  <si>
    <t>~52~3~21~~-137~</t>
  </si>
  <si>
    <t>Reducing Station [52] : Pressure drop</t>
  </si>
  <si>
    <t>~52~3~22~~-137~</t>
  </si>
  <si>
    <t>Reducing Station [52] : Temperature drop</t>
  </si>
  <si>
    <t>~52~3~3~~-137~</t>
  </si>
  <si>
    <t>Reducing Station [52] : Inlet pressure</t>
  </si>
  <si>
    <t>~52~3~4~~-137~</t>
  </si>
  <si>
    <t>Reducing Station [52] : Inlet temperature</t>
  </si>
  <si>
    <t>~52~3~5~~-137~</t>
  </si>
  <si>
    <t>Reducing Station [52] : Inlet mass flow</t>
  </si>
  <si>
    <t>~52~3~6~~-137~</t>
  </si>
  <si>
    <t>Reducing Station [52] : Inlet enthalpy</t>
  </si>
  <si>
    <t>~52~3~11~~-137~</t>
  </si>
  <si>
    <t>Reducing Station [52] : Outlet pressure</t>
  </si>
  <si>
    <t>~52~3~12~~-137~</t>
  </si>
  <si>
    <t>Reducing Station [52] : Outlet temperature</t>
  </si>
  <si>
    <t>~52~3~13~~-137~</t>
  </si>
  <si>
    <t>Reducing Station [52] : Outlet mass flow</t>
  </si>
  <si>
    <t>~52~3~14~~-137~</t>
  </si>
  <si>
    <t>Reducing Station [52] : Outlet enthalpy</t>
  </si>
  <si>
    <t>~52~3~9~~-137~</t>
  </si>
  <si>
    <t>Reducing Station [52] : Spray mass flow</t>
  </si>
  <si>
    <t>~52~3~10~~-137~</t>
  </si>
  <si>
    <t>Reducing Station [52] : Spray water enthalpy</t>
  </si>
  <si>
    <t>~96~5~3~~-137~</t>
  </si>
  <si>
    <t>Reducing Station [96] : Temperature control mode</t>
  </si>
  <si>
    <t>~96~5~1~~-137~</t>
  </si>
  <si>
    <t>Reducing Station [96] : Pressure control mode</t>
  </si>
  <si>
    <t>~96~5~2~~-137~</t>
  </si>
  <si>
    <t>Reducing Station [96] : Valve current status</t>
  </si>
  <si>
    <t>~96~3~1~~-137~</t>
  </si>
  <si>
    <t>Reducing Station [96] : Pressure drop @ VWO</t>
  </si>
  <si>
    <t>~96~3~21~~-137~</t>
  </si>
  <si>
    <t>Reducing Station [96] : Pressure drop</t>
  </si>
  <si>
    <t>~96~3~22~~-137~</t>
  </si>
  <si>
    <t>Reducing Station [96] : Temperature drop</t>
  </si>
  <si>
    <t>~96~3~3~~-137~</t>
  </si>
  <si>
    <t>Reducing Station [96] : Inlet pressure</t>
  </si>
  <si>
    <t>~96~3~4~~-137~</t>
  </si>
  <si>
    <t>Reducing Station [96] : Inlet temperature</t>
  </si>
  <si>
    <t>~96~3~5~~-137~</t>
  </si>
  <si>
    <t>Reducing Station [96] : Inlet mass flow</t>
  </si>
  <si>
    <t>~96~3~6~~-137~</t>
  </si>
  <si>
    <t>Reducing Station [96] : Inlet enthalpy</t>
  </si>
  <si>
    <t>~96~3~11~~-137~</t>
  </si>
  <si>
    <t>Reducing Station [96] : Outlet pressure</t>
  </si>
  <si>
    <t>~96~3~12~~-137~</t>
  </si>
  <si>
    <t>Reducing Station [96] : Outlet temperature</t>
  </si>
  <si>
    <t>~96~3~13~~-137~</t>
  </si>
  <si>
    <t>Reducing Station [96] : Outlet mass flow</t>
  </si>
  <si>
    <t>~96~3~14~~-137~</t>
  </si>
  <si>
    <t>Reducing Station [96] : Outlet enthalpy</t>
  </si>
  <si>
    <t>~96~3~9~~-137~</t>
  </si>
  <si>
    <t>Reducing Station [96] : Spray mass flow</t>
  </si>
  <si>
    <t>~96~3~10~~-137~</t>
  </si>
  <si>
    <t>Reducing Station [96] : Spray water enthalpy</t>
  </si>
  <si>
    <t>91|~36~1~13~~-127~</t>
  </si>
  <si>
    <t>Shell-Tube Water Heater (PCE) [36] : Shell pressure</t>
  </si>
  <si>
    <t>91|~36~1~71~~-127~</t>
  </si>
  <si>
    <t>Shell-Tube Water Heater (PCE) [36] : Saturation temperature</t>
  </si>
  <si>
    <t>89|~36~3~7~~-127~</t>
  </si>
  <si>
    <t>Shell-Tube Water Heater (PCE) [36] : Total heat transfer</t>
  </si>
  <si>
    <t>91|~36~1~101~~-127~</t>
  </si>
  <si>
    <t>Shell-Tube Water Heater (PCE) [36] : Feedwater temperature rise (overall)</t>
  </si>
  <si>
    <t>82|71|~36~5~2~~-127~</t>
  </si>
  <si>
    <t>Shell-Tube Water Heater (PCE) [36] : Terminal difference</t>
  </si>
  <si>
    <t>91|~36~1~45~~-127~</t>
  </si>
  <si>
    <t>Shell-Tube Water Heater (PCE) [36] : Total heat transfer area</t>
  </si>
  <si>
    <t>91|~36~1~82~~-127~</t>
  </si>
  <si>
    <t>Shell-Tube Water Heater (PCE) [36] : Nameplate steam pressure</t>
  </si>
  <si>
    <t>89|~36~3~52~~-127~</t>
  </si>
  <si>
    <t>Shell-Tube Water Heater (PCE) [36] : Shell length</t>
  </si>
  <si>
    <t>89|~36~3~53~~-127~</t>
  </si>
  <si>
    <t>Shell-Tube Water Heater (PCE) [36] : Shell inner diameter</t>
  </si>
  <si>
    <t>89|~36~3~56~~-127~</t>
  </si>
  <si>
    <t>Shell-Tube Water Heater (PCE) [36] : Overall length</t>
  </si>
  <si>
    <t>89|~36~3~27~~-127~</t>
  </si>
  <si>
    <t>Shell-Tube Water Heater (PCE) [36] : Overall outer diameter</t>
  </si>
  <si>
    <t>89|~36~3~45~~-127~</t>
  </si>
  <si>
    <t>Shell-Tube Water Heater (PCE) [36] : Total dry weight</t>
  </si>
  <si>
    <t>89|~36~3~57~~-127~</t>
  </si>
  <si>
    <t>Shell-Tube Water Heater (PCE) [36] : Total operating (wet) weight</t>
  </si>
  <si>
    <t>82|71|~36~5~5~~-127~</t>
  </si>
  <si>
    <t>Shell-Tube Water Heater (PCE) [36] : Total estimated installed cost</t>
  </si>
  <si>
    <t>93|~9~3~1~~-7~</t>
  </si>
  <si>
    <t>Splitter [9] : Actual flow fraction of 1st clockwise outlet</t>
  </si>
  <si>
    <t>93|~9~3~3~~-7~</t>
  </si>
  <si>
    <t>Splitter [9] : Actual flow fraction of 3rd clockwise outlet</t>
  </si>
  <si>
    <t>93|~10~3~1~~-7~</t>
  </si>
  <si>
    <t>Splitter [10] : Actual flow fraction of 1st clockwise outlet</t>
  </si>
  <si>
    <t>93|~10~3~2~~-7~</t>
  </si>
  <si>
    <t>Splitter [10] : Actual flow fraction of 2nd clockwise outlet</t>
  </si>
  <si>
    <t>93|~11~3~1~~-7~</t>
  </si>
  <si>
    <t>Splitter [11] : Actual flow fraction of 1st clockwise outlet</t>
  </si>
  <si>
    <t>93|~11~3~2~~-7~</t>
  </si>
  <si>
    <t>Splitter [11] : Actual flow fraction of 2nd clockwise outlet</t>
  </si>
  <si>
    <t>93|~12~3~1~~-7~</t>
  </si>
  <si>
    <t>Splitter [12] : Actual flow fraction of 1st clockwise outlet</t>
  </si>
  <si>
    <t>93|~12~3~2~~-7~</t>
  </si>
  <si>
    <t>Splitter [12] : Actual flow fraction of 2nd clockwise outlet</t>
  </si>
  <si>
    <t>93|~13~3~1~~-7~</t>
  </si>
  <si>
    <t>Splitter [13] : Actual flow fraction of 1st clockwise outlet</t>
  </si>
  <si>
    <t>93|~13~3~2~~-7~</t>
  </si>
  <si>
    <t>Splitter [13] : Actual flow fraction of 2nd clockwise outlet</t>
  </si>
  <si>
    <t>93|~14~3~1~~-7~</t>
  </si>
  <si>
    <t>Splitter [14] : Actual flow fraction of 1st clockwise outlet</t>
  </si>
  <si>
    <t>93|~14~3~2~~-7~</t>
  </si>
  <si>
    <t>Splitter [14] : Actual flow fraction of 2nd clockwise outlet</t>
  </si>
  <si>
    <t>93|~15~3~1~~-7~</t>
  </si>
  <si>
    <t>Splitter [15] : Actual flow fraction of 1st clockwise outlet</t>
  </si>
  <si>
    <t>93|~15~3~2~~-7~</t>
  </si>
  <si>
    <t>Splitter [15] : Actual flow fraction of 2nd clockwise outlet</t>
  </si>
  <si>
    <t>93|~49~3~1~~-7~</t>
  </si>
  <si>
    <t>Splitter [49] : Actual flow fraction of 1st clockwise outlet</t>
  </si>
  <si>
    <t>93|~49~3~2~~-7~</t>
  </si>
  <si>
    <t>Splitter [49] : Actual flow fraction of 2nd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</si>
  <si>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</si>
  <si>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</si>
  <si>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</si>
  <si>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</si>
  <si>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</si>
  <si>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</si>
  <si>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</si>
  <si>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</si>
  <si>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</si>
  <si>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</si>
  <si>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93|~89~3~1~~-7~</t>
  </si>
  <si>
    <t>Splitter [89] : Actual flow fraction of 1st clockwise outlet</t>
  </si>
  <si>
    <t>93|~89~3~3~~-7~</t>
  </si>
  <si>
    <t>Splitter [89] : Actual flow fraction of 3rd clockwise outlet</t>
  </si>
  <si>
    <t>93|~91~3~2~~-7~</t>
  </si>
  <si>
    <t>Splitter [91] : Actual flow fraction of 2nd clockwise outlet</t>
  </si>
  <si>
    <t>93|~91~3~3~~-7~</t>
  </si>
  <si>
    <t>Splitter [91] : Actual flow fraction of 3rd clockwise outlet</t>
  </si>
  <si>
    <t>93|~97~3~1~~-7~</t>
  </si>
  <si>
    <t>Splitter [97] : Actual flow fraction of 1st clockwise outlet</t>
  </si>
  <si>
    <t>93|~97~3~3~~-7~</t>
  </si>
  <si>
    <t>Splitter [97] : Actual flow fraction of 3rd clockwise outlet</t>
  </si>
  <si>
    <t>82|71|~80~6~2~~-121~</t>
  </si>
  <si>
    <t>Boiler Assembly [1]: Concrete Stack [80] - STACK : Mode</t>
  </si>
  <si>
    <t>93|~80~4~11~~-121~</t>
  </si>
  <si>
    <t>Boiler Assembly [1]: Concrete Stack [80] - STACK : Exit temperature</t>
  </si>
  <si>
    <t>93|~80~4~48~~-121~</t>
  </si>
  <si>
    <t>Boiler Assembly [1]: Concrete Stack [80] - STACK : Water dew point temperature</t>
  </si>
  <si>
    <t>93|~80~4~47~~-121~</t>
  </si>
  <si>
    <t>Boiler Assembly [1]: Concrete Stack [80] - STACK : Sulfur dew point temperature</t>
  </si>
  <si>
    <t>93|~80~4~65~~-121~</t>
  </si>
  <si>
    <t>Boiler Assembly [1]: Concrete Stack [80] - STACK : CO2 emission</t>
  </si>
  <si>
    <t>93|~80~4~16~~-121~</t>
  </si>
  <si>
    <t>Boiler Assembly [1]: Concrete Stack [80] - STACK : Exhaust gas O2 mol%</t>
  </si>
  <si>
    <t>93|~80~4~17~~-121~</t>
  </si>
  <si>
    <t>Boiler Assembly [1]: Concrete Stack [80] - STACK : Exhaust gas CO2 mol%</t>
  </si>
  <si>
    <t>93|~80~4~18~~-121~</t>
  </si>
  <si>
    <t>Boiler Assembly [1]: Concrete Stack [80] - STACK : Exhaust gas H2O mol%</t>
  </si>
  <si>
    <t>82|71|~80~6~3~~-121~</t>
  </si>
  <si>
    <t>Boiler Assembly [1]: Concrete Stack [80] - STACK : Exhaust gas N2 mol%</t>
  </si>
  <si>
    <t>82|71|~80~6~5~~-121~</t>
  </si>
  <si>
    <t>Boiler Assembly [1]: Concrete Stack [80] - STACK : Exhaust gas Ar mol%</t>
  </si>
  <si>
    <t>93|~80~4~36~~-121~</t>
  </si>
  <si>
    <t>Boiler Assembly [1]: Concrete Stack [80] - STACK : Exhaust gas SO2 mol%</t>
  </si>
  <si>
    <t>93|~80~4~43~~-121~</t>
  </si>
  <si>
    <t>Boiler Assembly [1]: Concrete Stack [80] - STACK : Exhaust gas SO2 content (energy basis)</t>
  </si>
  <si>
    <t>93|~80~4~44~~-121~</t>
  </si>
  <si>
    <t>Boiler Assembly [1]: Concrete Stack [80] - STACK : Exhaust gas SO2 content (volume basis, @ 6% O2, dry)</t>
  </si>
  <si>
    <t>93|~80~4~45~~-121~</t>
  </si>
  <si>
    <t>Boiler Assembly [1]: Concrete Stack [80] - STACK : Exhaust gas SO2 content (ppmv, @ 6% O2, dry)</t>
  </si>
  <si>
    <t>93|~80~4~40~~-121~</t>
  </si>
  <si>
    <t>Boiler Assembly [1]: Concrete Stack [80] - STACK : Exhaust gas dust flow</t>
  </si>
  <si>
    <t>93|~80~4~41~~-121~</t>
  </si>
  <si>
    <t>Boiler Assembly [1]: Concrete Stack [80] - STACK : Exhaust gas dust load (energy basis)</t>
  </si>
  <si>
    <t>93|~80~4~42~~-121~</t>
  </si>
  <si>
    <t>Boiler Assembly [1]: Concrete Stack [80] - STACK : Exhaust gas dust load (volume basis)</t>
  </si>
  <si>
    <t>93|~80~4~46~~-121~</t>
  </si>
  <si>
    <t>Boiler Assembly [1]: Concrete Stack [80] - STACK : Plume visibility index</t>
  </si>
  <si>
    <t>93|~80~4~64~~-121~</t>
  </si>
  <si>
    <t>Boiler Assembly [1]: Concrete Stack [80] - STACK : HCL mass flow in exit gas</t>
  </si>
  <si>
    <t>93|~80~4~60~~-121~</t>
  </si>
  <si>
    <t>Boiler Assembly [1]: Concrete Stack [80] - STACK : Hg mass flow in exit gas</t>
  </si>
  <si>
    <t>91|~80~1~11~100~-121~</t>
  </si>
  <si>
    <t>Boiler Assembly [1]: Concrete Stack [80] - STACK : Reference O2 content</t>
  </si>
  <si>
    <t>90|~80~4~2~100~-121~</t>
  </si>
  <si>
    <t>Boiler Assembly [1]: Concrete Stack [80] - STACK : Actual O2 content in exit gas</t>
  </si>
  <si>
    <t>90|~80~4~4~100~-121~</t>
  </si>
  <si>
    <t>Boiler Assembly [1]: Concrete Stack [80] - STACK : H2O content in exit gas</t>
  </si>
  <si>
    <t>93|~80~2~6~100~-121~</t>
  </si>
  <si>
    <t>Boiler Assembly [1]: Concrete Stack [80] - STACK : NOx mass flow in exit gas</t>
  </si>
  <si>
    <t>93|~80~2~10~100~-121~</t>
  </si>
  <si>
    <t>Boiler Assembly [1]: Concrete Stack [80] - STACK : NOx volume concentration in exit gas, wet basis, actual O2% (ppmv)</t>
  </si>
  <si>
    <t>93|~80~2~13~100~-121~</t>
  </si>
  <si>
    <t>Boiler Assembly [1]: Concrete Stack [80] - STACK : NOx volume concentration in exit gas, dry basis, actual O2% (ppmv)</t>
  </si>
  <si>
    <t>93|~80~2~16~100~-121~</t>
  </si>
  <si>
    <t>Boiler Assembly [1]: Concrete Stack [80] - STACK : NOx volume concentration in exit gas, dry basis, ref. O2% (ppmv)</t>
  </si>
  <si>
    <t>93|~80~2~20~100~-121~</t>
  </si>
  <si>
    <t>Boiler Assembly [1]: Concrete Stack [80] - STACK : NOx mass concentration in exit gas, wet basis, actual O2% (ppm)</t>
  </si>
  <si>
    <t>93|~80~2~7~100~-121~</t>
  </si>
  <si>
    <t>Boiler Assembly [1]: Concrete Stack [80] - STACK : CO mass flow in exit gas</t>
  </si>
  <si>
    <t>93|~80~2~11~100~-121~</t>
  </si>
  <si>
    <t>Boiler Assembly [1]: Concrete Stack [80] - STACK : CO volume concentration in exit gas, wet basis, actual O2% (ppmv)</t>
  </si>
  <si>
    <t>93|~80~2~14~100~-121~</t>
  </si>
  <si>
    <t>Boiler Assembly [1]: Concrete Stack [80] - STACK : CO volume concentration in exit gas, dry basis, actual O2% (ppmv)</t>
  </si>
  <si>
    <t>93|~80~2~17~100~-121~</t>
  </si>
  <si>
    <t>Boiler Assembly [1]: Concrete Stack [80] - STACK : CO volume concentration in exit gas, dry basis, ref. O2% (ppmv)</t>
  </si>
  <si>
    <t>93|~80~2~21~100~-121~</t>
  </si>
  <si>
    <t>Boiler Assembly [1]: Concrete Stack [80] - STACK : CO mass concentration in exit gas, wet basis, actual O2% (ppm)</t>
  </si>
  <si>
    <t>93|~80~2~8~100~-121~</t>
  </si>
  <si>
    <t>Boiler Assembly [1]: Concrete Stack [80] - STACK : UHC mass flow in exit gas</t>
  </si>
  <si>
    <t>93|~80~2~12~100~-121~</t>
  </si>
  <si>
    <t>Boiler Assembly [1]: Concrete Stack [80] - STACK : UHC volume concentration in exit gas, wet basis, actual O2% (ppmv)</t>
  </si>
  <si>
    <t>93|~80~2~15~100~-121~</t>
  </si>
  <si>
    <t>Boiler Assembly [1]: Concrete Stack [80] - STACK : UHC volume concentration in exit gas, dry basis, actual O2% (ppmv)</t>
  </si>
  <si>
    <t>93|~80~2~18~100~-121~</t>
  </si>
  <si>
    <t>Boiler Assembly [1]: Concrete Stack [80] - STACK : UHC volume concentration in exit gas, dry basis, ref. O2% (ppmv)</t>
  </si>
  <si>
    <t>93|~80~2~22~100~-121~</t>
  </si>
  <si>
    <t>Boiler Assembly [1]: Concrete Stack [80] - STACK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</si>
  <si>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</si>
  <si>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</si>
  <si>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</si>
  <si>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</si>
  <si>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</si>
  <si>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</si>
  <si>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</si>
  <si>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</si>
  <si>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</si>
  <si>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</si>
  <si>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</si>
  <si>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</si>
  <si>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</si>
  <si>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</si>
  <si>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</si>
  <si>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</si>
  <si>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</si>
  <si>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</si>
  <si>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</si>
  <si>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</si>
  <si>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</si>
  <si>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</si>
  <si>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</si>
  <si>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</si>
  <si>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</si>
  <si>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</si>
  <si>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</si>
  <si>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</si>
  <si>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</si>
  <si>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</si>
  <si>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</si>
  <si>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</si>
  <si>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</si>
  <si>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</si>
  <si>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</si>
  <si>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</si>
  <si>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</si>
  <si>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</si>
  <si>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</si>
  <si>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</si>
  <si>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</si>
  <si>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</si>
  <si>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</si>
  <si>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</si>
  <si>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</si>
  <si>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</si>
  <si>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</si>
  <si>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</si>
  <si>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</si>
  <si>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</si>
  <si>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</si>
  <si>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</si>
  <si>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</si>
  <si>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</si>
  <si>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</si>
  <si>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</si>
  <si>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</si>
  <si>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</si>
  <si>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</si>
  <si>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</si>
  <si>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</si>
  <si>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</si>
  <si>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</si>
  <si>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</si>
  <si>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</si>
  <si>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</si>
  <si>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</si>
  <si>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</si>
  <si>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</si>
  <si>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</si>
  <si>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</si>
  <si>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</si>
  <si>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</si>
  <si>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</si>
  <si>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</si>
  <si>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</si>
  <si>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</si>
  <si>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</si>
  <si>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</si>
  <si>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</si>
  <si>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</si>
  <si>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</si>
  <si>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</si>
  <si>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</si>
  <si>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</si>
  <si>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</si>
  <si>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</si>
  <si>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</si>
  <si>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</si>
  <si>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</si>
  <si>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</si>
  <si>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</si>
  <si>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</si>
  <si>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</si>
  <si>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~41~5~1~~-32~</t>
  </si>
  <si>
    <t>Valve [41] : Pressure control mode</t>
  </si>
  <si>
    <t>~41~5~2~~-32~</t>
  </si>
  <si>
    <t>Valve [41] : Valve current status</t>
  </si>
  <si>
    <t>~41~3~1~~-32~</t>
  </si>
  <si>
    <t>Valve [41] : Pressure drop @ VWO</t>
  </si>
  <si>
    <t>~41~3~10~~-32~</t>
  </si>
  <si>
    <t>Valve [41] : Pressure drop</t>
  </si>
  <si>
    <t>~41~3~3~~-32~</t>
  </si>
  <si>
    <t>Valve [41] : Inlet pressure</t>
  </si>
  <si>
    <t>~41~3~4~~-32~</t>
  </si>
  <si>
    <t>Valve [41] : Inlet temperature</t>
  </si>
  <si>
    <t>~41~3~5~~-32~</t>
  </si>
  <si>
    <t>Valve [41] : Inlet enthalpy</t>
  </si>
  <si>
    <t>~41~3~6~~-32~</t>
  </si>
  <si>
    <t>Valve [41] : Inlet mass flow</t>
  </si>
  <si>
    <t>~41~3~7~~-32~</t>
  </si>
  <si>
    <t>Valve [41] : Outlet pressure</t>
  </si>
  <si>
    <t>~41~3~8~~-32~</t>
  </si>
  <si>
    <t>Valve [41] : Outlet temperature</t>
  </si>
  <si>
    <t>~41~3~9~~-32~</t>
  </si>
  <si>
    <t>Valve [41]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</si>
  <si>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</si>
  <si>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</si>
  <si>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</si>
  <si>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</si>
  <si>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</si>
  <si>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</si>
  <si>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</si>
  <si>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</si>
  <si>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</si>
  <si>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</si>
  <si>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</si>
  <si>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</si>
  <si>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</si>
  <si>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</si>
  <si>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</si>
  <si>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</si>
  <si>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</si>
  <si>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</si>
  <si>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</si>
  <si>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</si>
  <si>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</si>
  <si>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</si>
  <si>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</si>
  <si>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</si>
  <si>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</si>
  <si>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</si>
  <si>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</si>
  <si>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</si>
  <si>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</si>
  <si>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</si>
  <si>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</si>
  <si>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</si>
  <si>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</si>
  <si>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</si>
  <si>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</si>
  <si>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</si>
  <si>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</si>
  <si>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</si>
  <si>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</si>
  <si>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</si>
  <si>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</si>
  <si>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</si>
  <si>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</si>
  <si>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</si>
  <si>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</si>
  <si>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</si>
  <si>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</si>
  <si>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</si>
  <si>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</si>
  <si>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</si>
  <si>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</si>
  <si>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</si>
  <si>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</si>
  <si>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</si>
  <si>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</si>
  <si>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</si>
  <si>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</si>
  <si>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</si>
  <si>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</si>
  <si>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</si>
  <si>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</si>
  <si>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</si>
  <si>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</si>
  <si>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</si>
  <si>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</si>
  <si>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</si>
  <si>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~57~5~1~~-32~</t>
  </si>
  <si>
    <t>Valve [57] : Pressure control mode</t>
  </si>
  <si>
    <t>~57~5~2~~-32~</t>
  </si>
  <si>
    <t>Valve [57] : Valve current status</t>
  </si>
  <si>
    <t>~57~3~1~~-32~</t>
  </si>
  <si>
    <t>Valve [57] : Pressure drop @ VWO</t>
  </si>
  <si>
    <t>~57~3~10~~-32~</t>
  </si>
  <si>
    <t>Valve [57] : Pressure drop</t>
  </si>
  <si>
    <t>~57~3~3~~-32~</t>
  </si>
  <si>
    <t>Valve [57] : Inlet pressure</t>
  </si>
  <si>
    <t>~57~3~4~~-32~</t>
  </si>
  <si>
    <t>Valve [57] : Inlet temperature</t>
  </si>
  <si>
    <t>~57~3~5~~-32~</t>
  </si>
  <si>
    <t>Valve [57] : Inlet enthalpy</t>
  </si>
  <si>
    <t>~57~3~6~~-32~</t>
  </si>
  <si>
    <t>Valve [57] : Inlet mass flow</t>
  </si>
  <si>
    <t>~57~3~7~~-32~</t>
  </si>
  <si>
    <t>Valve [57] : Outlet pressure</t>
  </si>
  <si>
    <t>~57~3~8~~-32~</t>
  </si>
  <si>
    <t>Valve [57] : Outlet temperature</t>
  </si>
  <si>
    <t>~57~3~9~~-32~</t>
  </si>
  <si>
    <t>Valve [57] : Outlet enthalpy</t>
  </si>
  <si>
    <t>~83~5~1~~-32~</t>
  </si>
  <si>
    <t>Valve [83] : Pressure control mode</t>
  </si>
  <si>
    <t>Closed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</si>
  <si>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</si>
  <si>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</si>
  <si>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</si>
  <si>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</si>
  <si>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</si>
  <si>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</si>
  <si>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</si>
  <si>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</si>
  <si>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</si>
  <si>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</si>
  <si>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</si>
  <si>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</si>
  <si>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</si>
  <si>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</si>
  <si>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</si>
  <si>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</si>
  <si>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</si>
  <si>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</si>
  <si>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</si>
  <si>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</si>
  <si>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~84~5~1~~-32~</t>
  </si>
  <si>
    <t>Valve [84] : Pressure control mode</t>
  </si>
  <si>
    <t>~84~5~2~~-32~</t>
  </si>
  <si>
    <t>Valve [84] : Valve current status</t>
  </si>
  <si>
    <t>~84~3~1~~-32~</t>
  </si>
  <si>
    <t>Valve [84] : Pressure drop @ VWO</t>
  </si>
  <si>
    <t>~84~3~10~~-32~</t>
  </si>
  <si>
    <t>Valve [84] : Pressure drop</t>
  </si>
  <si>
    <t>~84~3~3~~-32~</t>
  </si>
  <si>
    <t>Valve [84] : Inlet pressure</t>
  </si>
  <si>
    <t>~84~3~4~~-32~</t>
  </si>
  <si>
    <t>Valve [84] : Inlet temperature</t>
  </si>
  <si>
    <t>~84~3~5~~-32~</t>
  </si>
  <si>
    <t>Valve [84] : Inlet enthalpy</t>
  </si>
  <si>
    <t>~84~3~6~~-32~</t>
  </si>
  <si>
    <t>Valve [84] : Inlet mass flow</t>
  </si>
  <si>
    <t>~84~3~7~~-32~</t>
  </si>
  <si>
    <t>Valve [84] : Outlet pressure</t>
  </si>
  <si>
    <t>~84~3~8~~-32~</t>
  </si>
  <si>
    <t>Valve [84] : Outlet temperature</t>
  </si>
  <si>
    <t>~84~3~9~~-32~</t>
  </si>
  <si>
    <t>Valve [84] : Outlet enthalpy</t>
  </si>
  <si>
    <t>~93~5~1~~-32~</t>
  </si>
  <si>
    <t>Valve [93] : Pressure control mode</t>
  </si>
  <si>
    <t>~93~5~2~~-32~</t>
  </si>
  <si>
    <t>Valve [93] : Valve current status</t>
  </si>
  <si>
    <t>~93~3~1~~-32~</t>
  </si>
  <si>
    <t>Valve [93] : Pressure drop @ VWO</t>
  </si>
  <si>
    <t>~93~3~10~~-32~</t>
  </si>
  <si>
    <t>Valve [93] : Pressure drop</t>
  </si>
  <si>
    <t>~93~3~3~~-32~</t>
  </si>
  <si>
    <t>Valve [93] : Inlet pressure</t>
  </si>
  <si>
    <t>~93~3~4~~-32~</t>
  </si>
  <si>
    <t>Valve [93] : Inlet temperature</t>
  </si>
  <si>
    <t>~93~3~5~~-32~</t>
  </si>
  <si>
    <t>Valve [93] : Inlet enthalpy</t>
  </si>
  <si>
    <t>~93~3~6~~-32~</t>
  </si>
  <si>
    <t>Valve [93] : Inlet mass flow</t>
  </si>
  <si>
    <t>~93~3~7~~-32~</t>
  </si>
  <si>
    <t>Valve [93] : Outlet pressure</t>
  </si>
  <si>
    <t>~93~3~8~~-32~</t>
  </si>
  <si>
    <t>Valve [93] : Outlet temperature</t>
  </si>
  <si>
    <t>~93~3~9~~-32~</t>
  </si>
  <si>
    <t>Valve [93] : Outlet enthalpy</t>
  </si>
  <si>
    <t>~94~5~1~~-32~</t>
  </si>
  <si>
    <t>Valve [94] : Pressure control mode</t>
  </si>
  <si>
    <t>~94~5~2~~-32~</t>
  </si>
  <si>
    <t>Valve [94] : Valve current status</t>
  </si>
  <si>
    <t>~94~3~1~~-32~</t>
  </si>
  <si>
    <t>Valve [94] : Pressure drop @ VWO</t>
  </si>
  <si>
    <t>~94~3~10~~-32~</t>
  </si>
  <si>
    <t>Valve [94] : Pressure drop</t>
  </si>
  <si>
    <t>~94~3~3~~-32~</t>
  </si>
  <si>
    <t>Valve [94] : Inlet pressure</t>
  </si>
  <si>
    <t>~94~3~4~~-32~</t>
  </si>
  <si>
    <t>Valve [94] : Inlet temperature</t>
  </si>
  <si>
    <t>~94~3~5~~-32~</t>
  </si>
  <si>
    <t>Valve [94] : Inlet enthalpy</t>
  </si>
  <si>
    <t>~94~3~6~~-32~</t>
  </si>
  <si>
    <t>Valve [94] : Inlet mass flow</t>
  </si>
  <si>
    <t>~94~3~7~~-32~</t>
  </si>
  <si>
    <t>Valve [94] : Outlet pressure</t>
  </si>
  <si>
    <t>~94~3~8~~-32~</t>
  </si>
  <si>
    <t>Valve [94] : Outlet temperature</t>
  </si>
  <si>
    <t>~94~3~9~~-32~</t>
  </si>
  <si>
    <t>Valve [94] : Outlet enthalpy</t>
  </si>
  <si>
    <t>93|~39~3~1~~-14~</t>
  </si>
  <si>
    <t>93|~39~3~2~~-14~</t>
  </si>
  <si>
    <t>Water Sink [39] : Temperature</t>
  </si>
  <si>
    <t>93|~39~3~3~~-14~</t>
  </si>
  <si>
    <t>Water Sink [39] : Enthalpy</t>
  </si>
  <si>
    <t>93|~39~3~4~~-14~</t>
  </si>
  <si>
    <t>Water Sink [39] : Mass flow</t>
  </si>
  <si>
    <t>93|~38~3~1~~-9~</t>
  </si>
  <si>
    <t>93|~38~3~2~~-9~</t>
  </si>
  <si>
    <t>93|~38~3~3~~-9~</t>
  </si>
  <si>
    <t>Water Source [38] : Enthalpy</t>
  </si>
  <si>
    <t>93|~38~3~4~~-9~</t>
  </si>
  <si>
    <t>93|~46~3~1~~-9~</t>
  </si>
  <si>
    <t>STAssembly [1]: Water Source [46] : Pressure</t>
  </si>
  <si>
    <t>93|~46~3~2~~-9~</t>
  </si>
  <si>
    <t>STAssembly [1]: Water Source [46] : Temperature</t>
  </si>
  <si>
    <t>93|~46~3~3~~-9~</t>
  </si>
  <si>
    <t>STAssembly [1]: Water Source [46] : Enthalpy</t>
  </si>
  <si>
    <t>93|~46~3~4~~-9~</t>
  </si>
  <si>
    <t>STAssembly [1]: Water Source [46] : Mass flow</t>
  </si>
  <si>
    <t>93|~81~3~1~~-9~</t>
  </si>
  <si>
    <t>STAssembly [1]: Water Source [81] : Pressure</t>
  </si>
  <si>
    <t>93|~81~3~2~~-9~</t>
  </si>
  <si>
    <t>STAssembly [1]: Water Source [81] : Temperature</t>
  </si>
  <si>
    <t>93|~81~3~3~~-9~</t>
  </si>
  <si>
    <t>STAssembly [1]: Water Source [81] : Enthalpy</t>
  </si>
  <si>
    <t>93|~81~3~4~~-9~</t>
  </si>
  <si>
    <t>STAssembly [1]: Water Source [81] : Mass flow</t>
  </si>
  <si>
    <t>93|~95~3~1~~-9~</t>
  </si>
  <si>
    <t>STAssembly [1]: Water Source [95] : Pressure</t>
  </si>
  <si>
    <t>93|~95~3~2~~-9~</t>
  </si>
  <si>
    <t>STAssembly [1]: Water Source [95] : Temperature</t>
  </si>
  <si>
    <t>93|~95~3~3~~-9~</t>
  </si>
  <si>
    <t>STAssembly [1]: Water Source [95] : Enthalpy</t>
  </si>
  <si>
    <t>93|~95~3~4~~-9~</t>
  </si>
  <si>
    <t>STAssembly [1]: Water Source [95] : Mass flow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</si>
  <si>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</si>
  <si>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</si>
  <si>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</si>
  <si>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</si>
  <si>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</si>
  <si>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</si>
  <si>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</si>
  <si>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</si>
  <si>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</si>
  <si>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</si>
  <si>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</si>
  <si>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</si>
  <si>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</si>
  <si>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</si>
  <si>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</si>
  <si>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</si>
  <si>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</si>
  <si>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</si>
  <si>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</si>
  <si>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</si>
  <si>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</si>
  <si>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</si>
  <si>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</si>
  <si>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</si>
  <si>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</si>
  <si>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</si>
  <si>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</si>
  <si>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</si>
  <si>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</si>
  <si>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</si>
  <si>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</si>
  <si>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</si>
  <si>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</si>
  <si>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</si>
  <si>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</si>
  <si>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</si>
  <si>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</si>
  <si>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</si>
  <si>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</si>
  <si>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</si>
  <si>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</si>
  <si>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</si>
  <si>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</si>
  <si>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</si>
  <si>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</si>
  <si>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</si>
  <si>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</si>
  <si>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</si>
  <si>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</si>
  <si>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</si>
  <si>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</si>
  <si>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</si>
  <si>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</si>
  <si>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</si>
  <si>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</si>
  <si>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</si>
  <si>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</si>
  <si>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</si>
  <si>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</si>
  <si>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</si>
  <si>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</si>
  <si>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</si>
  <si>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</si>
  <si>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</si>
  <si>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</si>
  <si>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</si>
  <si>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</si>
  <si>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</si>
  <si>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</si>
  <si>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</si>
  <si>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</si>
  <si>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</si>
  <si>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</si>
  <si>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</si>
  <si>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</si>
  <si>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</si>
  <si>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</si>
  <si>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</si>
  <si>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</si>
  <si>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</si>
  <si>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</si>
  <si>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</si>
  <si>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</si>
  <si>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</si>
  <si>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</si>
  <si>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</si>
  <si>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</si>
  <si>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</si>
  <si>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</si>
  <si>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</si>
  <si>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</si>
  <si>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</si>
  <si>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</si>
  <si>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</si>
  <si>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</si>
  <si>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</si>
  <si>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</si>
  <si>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</si>
  <si>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</si>
  <si>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</si>
  <si>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</si>
  <si>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</si>
  <si>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</si>
  <si>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</si>
  <si>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</si>
  <si>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</si>
  <si>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</si>
  <si>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</si>
  <si>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</si>
  <si>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</si>
  <si>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</si>
  <si>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</si>
  <si>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</si>
  <si>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</si>
  <si>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</si>
  <si>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</si>
  <si>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</si>
  <si>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</si>
  <si>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</si>
  <si>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</si>
  <si>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</si>
  <si>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</si>
  <si>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</si>
  <si>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</si>
  <si>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</si>
  <si>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</si>
  <si>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</si>
  <si>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</si>
  <si>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</si>
  <si>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</si>
  <si>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</si>
  <si>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</si>
  <si>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</si>
  <si>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</si>
  <si>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</si>
  <si>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</si>
  <si>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</si>
  <si>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</si>
  <si>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</si>
  <si>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</si>
  <si>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</si>
  <si>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</si>
  <si>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</si>
  <si>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</si>
  <si>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</si>
  <si>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</si>
  <si>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</si>
  <si>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</si>
  <si>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</si>
  <si>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</si>
  <si>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</si>
  <si>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</si>
  <si>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</si>
  <si>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</si>
  <si>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</si>
  <si>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</si>
  <si>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</si>
  <si>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</si>
  <si>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</si>
  <si>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</si>
  <si>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</si>
  <si>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</si>
  <si>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</si>
  <si>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</si>
  <si>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</si>
  <si>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</si>
  <si>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</si>
  <si>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</si>
  <si>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</si>
  <si>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</si>
  <si>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</si>
  <si>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</si>
  <si>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</si>
  <si>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</si>
  <si>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</si>
  <si>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</si>
  <si>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</si>
  <si>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</si>
  <si>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</si>
  <si>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</si>
  <si>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</si>
  <si>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</si>
  <si>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</si>
  <si>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</si>
  <si>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</si>
  <si>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</si>
  <si>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</si>
  <si>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</si>
  <si>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</si>
  <si>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</si>
  <si>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</si>
  <si>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</si>
  <si>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</si>
  <si>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</si>
  <si>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</si>
  <si>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</si>
  <si>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</si>
  <si>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</si>
  <si>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</si>
  <si>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</si>
  <si>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</si>
  <si>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</si>
  <si>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</si>
  <si>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</si>
  <si>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</si>
  <si>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</si>
  <si>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</si>
  <si>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</si>
  <si>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</si>
  <si>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</si>
  <si>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</si>
  <si>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</si>
  <si>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</si>
  <si>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</si>
  <si>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</si>
  <si>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</si>
  <si>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</si>
  <si>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</si>
  <si>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</si>
  <si>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</si>
  <si>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</si>
  <si>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</si>
  <si>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</si>
  <si>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</si>
  <si>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</si>
  <si>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</si>
  <si>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</si>
  <si>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</si>
  <si>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</si>
  <si>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</si>
  <si>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</si>
  <si>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</si>
  <si>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</si>
  <si>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</si>
  <si>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</si>
  <si>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</si>
  <si>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</si>
  <si>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</si>
  <si>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</si>
  <si>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</si>
  <si>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</si>
  <si>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</si>
  <si>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</si>
  <si>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</si>
  <si>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</si>
  <si>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</si>
  <si>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</si>
  <si>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</si>
  <si>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</si>
  <si>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</si>
  <si>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</si>
  <si>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</si>
  <si>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</si>
  <si>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</si>
  <si>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</si>
  <si>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</si>
  <si>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</si>
  <si>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</si>
  <si>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</si>
  <si>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</si>
  <si>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</si>
  <si>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</si>
  <si>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</si>
  <si>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</si>
  <si>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</si>
  <si>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</si>
  <si>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</si>
  <si>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</si>
  <si>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</si>
  <si>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</si>
  <si>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</si>
  <si>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</si>
  <si>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</si>
  <si>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</si>
  <si>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</si>
  <si>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</si>
  <si>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</si>
  <si>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</si>
  <si>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72|79|93|~4~7~15~~-11~</t>
  </si>
  <si>
    <t>STAssembly [1]: ST Group [4] : Exhaust volume flow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</si>
  <si>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</si>
  <si>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</si>
  <si>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</si>
  <si>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</si>
  <si>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</si>
  <si>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</si>
  <si>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</si>
  <si>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</si>
  <si>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</si>
  <si>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</si>
  <si>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</si>
  <si>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</si>
  <si>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</si>
  <si>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</si>
  <si>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</si>
  <si>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</si>
  <si>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</si>
  <si>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</si>
  <si>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</si>
  <si>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</si>
  <si>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82|71|~5~10~3~~-11~</t>
  </si>
  <si>
    <t>STAssembly [1]: ST Group [5] : Mode</t>
  </si>
  <si>
    <t>82|71|~5~10~4~~-11~</t>
  </si>
  <si>
    <t>STAssembly [1]: ST Group [5] : Type of inlet control</t>
  </si>
  <si>
    <t>93|~5~3~29~~-11~</t>
  </si>
  <si>
    <t>STAssembly [1]: ST Group [5] : Steam supply pressure</t>
  </si>
  <si>
    <t>93|~5~3~11~~-11~</t>
  </si>
  <si>
    <t>STAssembly [1]: ST Group [5] : Inlet pressure</t>
  </si>
  <si>
    <t>93|~5~3~12~~-11~</t>
  </si>
  <si>
    <t>STAssembly [1]: ST Group [5] : Inlet temperature</t>
  </si>
  <si>
    <t>93|~5~3~14~~-11~</t>
  </si>
  <si>
    <t>STAssembly [1]: ST Group [5] : Inlet flow</t>
  </si>
  <si>
    <t>93|~5~3~13~~-11~</t>
  </si>
  <si>
    <t>STAssembly [1]: ST Group [5] : Inlet enthalpy</t>
  </si>
  <si>
    <t>93|~5~3~4~~-11~</t>
  </si>
  <si>
    <t>STAssembly [1]: ST Group [5] : Expansion initial pressure</t>
  </si>
  <si>
    <t>93|~5~3~16~~-11~</t>
  </si>
  <si>
    <t>STAssembly [1]: ST Group [5] : Expansion massflow</t>
  </si>
  <si>
    <t>93|~5~3~15~~-11~</t>
  </si>
  <si>
    <t>STAssembly [1]: ST Group [5] : Expansion initial enthalpy</t>
  </si>
  <si>
    <t>93|~5~3~6~~-11~</t>
  </si>
  <si>
    <t>STAssembly [1]: ST Group [5] : Expansion end pressure (before Exhaust Loss)</t>
  </si>
  <si>
    <t>93|~5~3~25~~-11~</t>
  </si>
  <si>
    <t>STAssembly [1]: ST Group [5] : Expansion end enthalpy (before Exhaust Loss)</t>
  </si>
  <si>
    <t>93|~5~3~21~~-11~</t>
  </si>
  <si>
    <t>STAssembly [1]: ST Group [5] : Outlet pressure</t>
  </si>
  <si>
    <t>93|~5~3~22~~-11~</t>
  </si>
  <si>
    <t>STAssembly [1]: ST Group [5] : Outlet temperature</t>
  </si>
  <si>
    <t>93|~5~3~24~~-11~</t>
  </si>
  <si>
    <t>STAssembly [1]: ST Group [5] : Outlet flow</t>
  </si>
  <si>
    <t>93|~5~3~23~~-11~</t>
  </si>
  <si>
    <t>STAssembly [1]: ST Group [5] : Outlet enthalpy</t>
  </si>
  <si>
    <t>72|79|93|~5~7~15~~-11~</t>
  </si>
  <si>
    <t>STAssembly [1]: ST Group [5] : Exhaust volume flow</t>
  </si>
  <si>
    <t>72|79|93|~5~7~18~~-11~</t>
  </si>
  <si>
    <t>STAssembly [1]: ST Group [5] : Exhaust loss</t>
  </si>
  <si>
    <t>72|79|93|~5~7~17~~-11~</t>
  </si>
  <si>
    <t>STAssembly [1]: ST Group [5] : Dry exhaust loss</t>
  </si>
  <si>
    <t>93|~5~3~7~~-11~</t>
  </si>
  <si>
    <t>STAssembly [1]: ST Group [5] : Actual flow function</t>
  </si>
  <si>
    <t>93|~5~3~10~~-11~</t>
  </si>
  <si>
    <t>STAssembly [1]: ST Group [5] : Actual pressure ratio (blading)</t>
  </si>
  <si>
    <t>93|~5~3~3~~-11~</t>
  </si>
  <si>
    <t>STAssembly [1]: ST Group [5] : Dry step efficiency</t>
  </si>
  <si>
    <t>93|~5~3~1~~-11~</t>
  </si>
  <si>
    <t>STAssembly [1]: ST Group [5] : Group overall efficiency</t>
  </si>
  <si>
    <t>93|~5~3~30~~-11~</t>
  </si>
  <si>
    <t>STAssembly [1]: ST Group [5] : Group blading efficiency</t>
  </si>
  <si>
    <t>93|~5~3~50~~-11~</t>
  </si>
  <si>
    <t>STAssembly [1]: ST Group [5] : Expansion power</t>
  </si>
  <si>
    <t>93|~5~3~8~~-11~</t>
  </si>
  <si>
    <t>STAssembly [1]: ST Group [5] : Shaft power</t>
  </si>
  <si>
    <t>93|~5~3~9~~-11~</t>
  </si>
  <si>
    <t>STAssembly [1]: ST Group [5] : Mechanical loss</t>
  </si>
  <si>
    <t>82|71|~6~10~3~~-11~</t>
  </si>
  <si>
    <t>STAssembly [1]: ST Group [6] : Mode</t>
  </si>
  <si>
    <t>82|71|~6~10~4~~-11~</t>
  </si>
  <si>
    <t>STAssembly [1]: ST Group [6] : Type of inlet control</t>
  </si>
  <si>
    <t>93|~6~3~29~~-11~</t>
  </si>
  <si>
    <t>STAssembly [1]: ST Group [6] : Steam supply pressure</t>
  </si>
  <si>
    <t>93|~6~3~11~~-11~</t>
  </si>
  <si>
    <t>STAssembly [1]: ST Group [6] : Inlet pressure</t>
  </si>
  <si>
    <t>93|~6~3~12~~-11~</t>
  </si>
  <si>
    <t>STAssembly [1]: ST Group [6] : Inlet temperature</t>
  </si>
  <si>
    <t>93|~6~3~14~~-11~</t>
  </si>
  <si>
    <t>STAssembly [1]: ST Group [6] : Inlet flow</t>
  </si>
  <si>
    <t>93|~6~3~13~~-11~</t>
  </si>
  <si>
    <t>STAssembly [1]: ST Group [6] : Inlet enthalpy</t>
  </si>
  <si>
    <t>93|~6~3~4~~-11~</t>
  </si>
  <si>
    <t>STAssembly [1]: ST Group [6] : Expansion initial pressure</t>
  </si>
  <si>
    <t>93|~6~3~16~~-11~</t>
  </si>
  <si>
    <t>STAssembly [1]: ST Group [6] : Expansion massflow</t>
  </si>
  <si>
    <t>93|~6~3~15~~-11~</t>
  </si>
  <si>
    <t>STAssembly [1]: ST Group [6] : Expansion initial enthalpy</t>
  </si>
  <si>
    <t>93|~6~3~6~~-11~</t>
  </si>
  <si>
    <t>STAssembly [1]: ST Group [6] : Expansion end pressure (before Exhaust Loss)</t>
  </si>
  <si>
    <t>93|~6~3~25~~-11~</t>
  </si>
  <si>
    <t>STAssembly [1]: ST Group [6] : Expansion end enthalpy (before Exhaust Loss)</t>
  </si>
  <si>
    <t>93|~6~3~21~~-11~</t>
  </si>
  <si>
    <t>STAssembly [1]: ST Group [6] : Outlet pressure</t>
  </si>
  <si>
    <t>93|~6~3~22~~-11~</t>
  </si>
  <si>
    <t>STAssembly [1]: ST Group [6] : Outlet temperature</t>
  </si>
  <si>
    <t>93|~6~3~24~~-11~</t>
  </si>
  <si>
    <t>STAssembly [1]: ST Group [6] : Outlet flow</t>
  </si>
  <si>
    <t>93|~6~3~23~~-11~</t>
  </si>
  <si>
    <t>STAssembly [1]: ST Group [6] : Outlet enthalpy</t>
  </si>
  <si>
    <t>72|79|93|~6~7~15~~-11~</t>
  </si>
  <si>
    <t>STAssembly [1]: ST Group [6] : Exhaust volume flow</t>
  </si>
  <si>
    <t>72|79|93|~6~7~18~~-11~</t>
  </si>
  <si>
    <t>STAssembly [1]: ST Group [6] : Exhaust loss</t>
  </si>
  <si>
    <t>72|79|93|~6~7~17~~-11~</t>
  </si>
  <si>
    <t>STAssembly [1]: ST Group [6] : Dry exhaust loss</t>
  </si>
  <si>
    <t>93|~6~3~7~~-11~</t>
  </si>
  <si>
    <t>STAssembly [1]: ST Group [6] : Actual flow function</t>
  </si>
  <si>
    <t>93|~6~3~10~~-11~</t>
  </si>
  <si>
    <t>STAssembly [1]: ST Group [6] : Actual pressure ratio (blading)</t>
  </si>
  <si>
    <t>93|~6~3~3~~-11~</t>
  </si>
  <si>
    <t>STAssembly [1]: ST Group [6] : Dry step efficiency</t>
  </si>
  <si>
    <t>93|~6~3~1~~-11~</t>
  </si>
  <si>
    <t>STAssembly [1]: ST Group [6] : Group overall efficiency</t>
  </si>
  <si>
    <t>93|~6~3~30~~-11~</t>
  </si>
  <si>
    <t>STAssembly [1]: ST Group [6] : Group blading efficiency</t>
  </si>
  <si>
    <t>93|~6~3~50~~-11~</t>
  </si>
  <si>
    <t>STAssembly [1]: ST Group [6] : Expansion power</t>
  </si>
  <si>
    <t>93|~6~3~8~~-11~</t>
  </si>
  <si>
    <t>STAssembly [1]: ST Group [6] : Shaft power</t>
  </si>
  <si>
    <t>93|~6~3~9~~-11~</t>
  </si>
  <si>
    <t>STAssembly [1]: ST Group [6] : Mechanical loss</t>
  </si>
  <si>
    <t>82|71|~7~10~3~~-11~</t>
  </si>
  <si>
    <t>STAssembly [1]: ST Group [7] : Mode</t>
  </si>
  <si>
    <t>82|71|~7~10~4~~-11~</t>
  </si>
  <si>
    <t>STAssembly [1]: ST Group [7] : Type of inlet control</t>
  </si>
  <si>
    <t>93|~7~3~29~~-11~</t>
  </si>
  <si>
    <t>STAssembly [1]: ST Group [7] : Steam supply pressure</t>
  </si>
  <si>
    <t>93|~7~3~11~~-11~</t>
  </si>
  <si>
    <t>STAssembly [1]: ST Group [7] : Inlet pressure</t>
  </si>
  <si>
    <t>93|~7~3~12~~-11~</t>
  </si>
  <si>
    <t>STAssembly [1]: ST Group [7] : Inlet temperature</t>
  </si>
  <si>
    <t>93|~7~3~14~~-11~</t>
  </si>
  <si>
    <t>STAssembly [1]: ST Group [7] : Inlet flow</t>
  </si>
  <si>
    <t>93|~7~3~13~~-11~</t>
  </si>
  <si>
    <t>STAssembly [1]: ST Group [7] : Inlet enthalpy</t>
  </si>
  <si>
    <t>93|~7~3~4~~-11~</t>
  </si>
  <si>
    <t>STAssembly [1]: ST Group [7] : Expansion initial pressure</t>
  </si>
  <si>
    <t>93|~7~3~16~~-11~</t>
  </si>
  <si>
    <t>STAssembly [1]: ST Group [7] : Expansion massflow</t>
  </si>
  <si>
    <t>93|~7~3~15~~-11~</t>
  </si>
  <si>
    <t>STAssembly [1]: ST Group [7] : Expansion initial enthalpy</t>
  </si>
  <si>
    <t>93|~7~3~6~~-11~</t>
  </si>
  <si>
    <t>STAssembly [1]: ST Group [7] : Expansion end pressure (before Exhaust Loss)</t>
  </si>
  <si>
    <t>93|~7~3~25~~-11~</t>
  </si>
  <si>
    <t>STAssembly [1]: ST Group [7] : Expansion end enthalpy (before Exhaust Loss)</t>
  </si>
  <si>
    <t>93|~7~3~21~~-11~</t>
  </si>
  <si>
    <t>STAssembly [1]: ST Group [7] : Outlet pressure</t>
  </si>
  <si>
    <t>93|~7~3~22~~-11~</t>
  </si>
  <si>
    <t>STAssembly [1]: ST Group [7] : Outlet temperature</t>
  </si>
  <si>
    <t>93|~7~3~24~~-11~</t>
  </si>
  <si>
    <t>STAssembly [1]: ST Group [7] : Outlet flow</t>
  </si>
  <si>
    <t>93|~7~3~23~~-11~</t>
  </si>
  <si>
    <t>STAssembly [1]: ST Group [7] : Outlet enthalpy</t>
  </si>
  <si>
    <t>72|79|93|~7~7~15~~-11~</t>
  </si>
  <si>
    <t>STAssembly [1]: ST Group [7] : Exhaust volume flow</t>
  </si>
  <si>
    <t>72|79|93|~7~7~18~~-11~</t>
  </si>
  <si>
    <t>STAssembly [1]: ST Group [7] : Exhaust loss</t>
  </si>
  <si>
    <t>72|79|93|~7~7~17~~-11~</t>
  </si>
  <si>
    <t>STAssembly [1]: ST Group [7] : Dry exhaust loss</t>
  </si>
  <si>
    <t>93|~7~3~7~~-11~</t>
  </si>
  <si>
    <t>STAssembly [1]: ST Group [7] : Actual flow function</t>
  </si>
  <si>
    <t>93|~7~3~10~~-11~</t>
  </si>
  <si>
    <t>STAssembly [1]: ST Group [7] : Actual pressure ratio (blading)</t>
  </si>
  <si>
    <t>93|~7~3~3~~-11~</t>
  </si>
  <si>
    <t>STAssembly [1]: ST Group [7] : Dry step efficiency</t>
  </si>
  <si>
    <t>93|~7~3~1~~-11~</t>
  </si>
  <si>
    <t>STAssembly [1]: ST Group [7] : Group overall efficiency</t>
  </si>
  <si>
    <t>93|~7~3~30~~-11~</t>
  </si>
  <si>
    <t>STAssembly [1]: ST Group [7] : Group blading efficiency</t>
  </si>
  <si>
    <t>93|~7~3~50~~-11~</t>
  </si>
  <si>
    <t>STAssembly [1]: ST Group [7] : Expansion power</t>
  </si>
  <si>
    <t>93|~7~3~8~~-11~</t>
  </si>
  <si>
    <t>STAssembly [1]: ST Group [7] : Shaft power</t>
  </si>
  <si>
    <t>93|~7~3~9~~-11~</t>
  </si>
  <si>
    <t>STAssembly [1]: ST Group [7] : Mechanical loss</t>
  </si>
  <si>
    <t>82|71|~8~10~3~~-11~</t>
  </si>
  <si>
    <t>STAssembly [1]: ST Group [8] : Mode</t>
  </si>
  <si>
    <t>82|71|~8~10~4~~-11~</t>
  </si>
  <si>
    <t>STAssembly [1]: ST Group [8] : Type of inlet control</t>
  </si>
  <si>
    <t>93|~8~3~29~~-11~</t>
  </si>
  <si>
    <t>STAssembly [1]: ST Group [8] : Steam supply pressure</t>
  </si>
  <si>
    <t>93|~8~3~11~~-11~</t>
  </si>
  <si>
    <t>STAssembly [1]: ST Group [8] : Inlet pressure</t>
  </si>
  <si>
    <t>93|~8~3~12~~-11~</t>
  </si>
  <si>
    <t>STAssembly [1]: ST Group [8] : Inlet temperature</t>
  </si>
  <si>
    <t>93|~8~3~14~~-11~</t>
  </si>
  <si>
    <t>STAssembly [1]: ST Group [8] : Inlet flow</t>
  </si>
  <si>
    <t>93|~8~3~13~~-11~</t>
  </si>
  <si>
    <t>STAssembly [1]: ST Group [8] : Inlet enthalpy</t>
  </si>
  <si>
    <t>93|~8~3~4~~-11~</t>
  </si>
  <si>
    <t>STAssembly [1]: ST Group [8] : Expansion initial pressure</t>
  </si>
  <si>
    <t>93|~8~3~16~~-11~</t>
  </si>
  <si>
    <t>STAssembly [1]: ST Group [8] : Expansion massflow</t>
  </si>
  <si>
    <t>93|~8~3~15~~-11~</t>
  </si>
  <si>
    <t>STAssembly [1]: ST Group [8] : Expansion initial enthalpy</t>
  </si>
  <si>
    <t>93|~8~3~6~~-11~</t>
  </si>
  <si>
    <t>STAssembly [1]: ST Group [8] : Expansion end pressure (before Exhaust Loss)</t>
  </si>
  <si>
    <t>93|~8~3~25~~-11~</t>
  </si>
  <si>
    <t>STAssembly [1]: ST Group [8] : Expansion end enthalpy (before Exhaust Loss)</t>
  </si>
  <si>
    <t>93|~8~3~21~~-11~</t>
  </si>
  <si>
    <t>STAssembly [1]: ST Group [8] : Outlet pressure</t>
  </si>
  <si>
    <t>93|~8~3~22~~-11~</t>
  </si>
  <si>
    <t>STAssembly [1]: ST Group [8] : Outlet temperature</t>
  </si>
  <si>
    <t>93|~8~3~24~~-11~</t>
  </si>
  <si>
    <t>STAssembly [1]: ST Group [8] : Outlet flow</t>
  </si>
  <si>
    <t>93|~8~3~23~~-11~</t>
  </si>
  <si>
    <t>STAssembly [1]: ST Group [8] : Outlet enthalpy</t>
  </si>
  <si>
    <t>72|79|76|~8~6~2~~-11~</t>
  </si>
  <si>
    <t>STAssembly [1]: ST Group [8] : Number of exhaust ends</t>
  </si>
  <si>
    <t>72|79|93|~8~7~15~~-11~</t>
  </si>
  <si>
    <t>STAssembly [1]: ST Group [8] : Exhaust volume flow per end</t>
  </si>
  <si>
    <t>72|79|91|~8~5~3~~-11~</t>
  </si>
  <si>
    <t>STAssembly [1]: ST Group [8] : Exhaust annulus area</t>
  </si>
  <si>
    <t>72|79|93|~8~7~16~~-11~</t>
  </si>
  <si>
    <t>STAssembly [1]: ST Group [8] : Exhaust annulus velocity</t>
  </si>
  <si>
    <t>72|79|91|~8~5~1~~-11~</t>
  </si>
  <si>
    <t>STAssembly [1]: ST Group [8] : Last stage pitch diameter</t>
  </si>
  <si>
    <t>mm</t>
  </si>
  <si>
    <t>72|79|91|~8~5~2~~-11~</t>
  </si>
  <si>
    <t>STAssembly [1]: ST Group [8] : Last stage blade length</t>
  </si>
  <si>
    <t>72|79|93|~8~7~18~~-11~</t>
  </si>
  <si>
    <t>STAssembly [1]: ST Group [8] : Exhaust loss</t>
  </si>
  <si>
    <t>72|79|93|~8~7~17~~-11~</t>
  </si>
  <si>
    <t>STAssembly [1]: ST Group [8] : Dry exhaust loss</t>
  </si>
  <si>
    <t>93|~8~3~7~~-11~</t>
  </si>
  <si>
    <t>STAssembly [1]: ST Group [8] : Actual flow function</t>
  </si>
  <si>
    <t>93|~8~3~10~~-11~</t>
  </si>
  <si>
    <t>STAssembly [1]: ST Group [8] : Actual pressure ratio (blading)</t>
  </si>
  <si>
    <t>93|~8~3~3~~-11~</t>
  </si>
  <si>
    <t>STAssembly [1]: ST Group [8] : Dry step efficiency</t>
  </si>
  <si>
    <t>93|~8~3~1~~-11~</t>
  </si>
  <si>
    <t>STAssembly [1]: ST Group [8] : Group overall efficiency</t>
  </si>
  <si>
    <t>93|~8~3~30~~-11~</t>
  </si>
  <si>
    <t>STAssembly [1]: ST Group [8] : Group blading efficiency</t>
  </si>
  <si>
    <t>93|~8~3~50~~-11~</t>
  </si>
  <si>
    <t>STAssembly [1]: ST Group [8] : Expansion power</t>
  </si>
  <si>
    <t>93|~8~3~8~~-11~</t>
  </si>
  <si>
    <t>STAssembly [1]: ST Group [8] : Shaft power</t>
  </si>
  <si>
    <t>93|~8~3~9~~-11~</t>
  </si>
  <si>
    <t>STAssembly [1]: ST Group [8]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</si>
  <si>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</si>
  <si>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</si>
  <si>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</si>
  <si>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</si>
  <si>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</si>
  <si>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</si>
  <si>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</si>
  <si>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</si>
  <si>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</si>
  <si>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</si>
  <si>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</si>
  <si>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</si>
  <si>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</si>
  <si>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</si>
  <si>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</si>
  <si>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TFX source: Leakage flow C-factor</t>
  </si>
  <si>
    <t>86|87|68|86|86|98|86|79|78|~1~3~4~1~-4100~</t>
  </si>
  <si>
    <t>STAssembly [1]: HPT HP leak 1 to TFX source: Mass flow</t>
  </si>
  <si>
    <t>86|87|68|86|86|98|86|79|78|~1~3~4~3~-4100~</t>
  </si>
  <si>
    <t>STAssembly [1]: HPT HP leak 1 to TFX source: Pressure (source)</t>
  </si>
  <si>
    <t>86|87|68|86|86|98|86|79|78|~1~3~4~5~-4100~</t>
  </si>
  <si>
    <t>STAssembly [1]: HPT HP leak 1 to TFX source: Pressure (sink)</t>
  </si>
  <si>
    <t>86|87|68|86|86|98|86|79|78|~1~10~1~4~-4100~</t>
  </si>
  <si>
    <t>STAssembly [1]: HPT HP leak 1 to TFX source: Temperature (source)</t>
  </si>
  <si>
    <t>86|87|68|86|86|98|86|79|78|~1~10~2~4~-4100~</t>
  </si>
  <si>
    <t>STAssembly [1]: HPT HP leak 1 to TFX source: Temperature (sink)</t>
  </si>
  <si>
    <t>86|87|68|86|86|98|86|79|78|~1~3~4~2~-4100~</t>
  </si>
  <si>
    <t>STAssembly [1]: HPT HP leak 1 to TFX source: Enthalpy</t>
  </si>
  <si>
    <t>86|87|68|86|86|98|86|79|78|~1~1~5~3~-4100~</t>
  </si>
  <si>
    <t>STAssembly [1]: HPT HP leak 2 to SSR: Leakage flow C-factor</t>
  </si>
  <si>
    <t>86|87|68|86|86|98|86|79|78|~1~3~5~1~-4100~</t>
  </si>
  <si>
    <t>STAssembly [1]: HPT HP leak 2 to SSR: Mass flow</t>
  </si>
  <si>
    <t>86|87|68|86|86|98|86|79|78|~1~3~5~3~-4100~</t>
  </si>
  <si>
    <t>STAssembly [1]: HPT HP leak 2 to SSR: Pressure (source)</t>
  </si>
  <si>
    <t>86|87|68|86|86|98|86|79|78|~1~3~5~5~-4100~</t>
  </si>
  <si>
    <t>STAssembly [1]: HPT HP leak 2 to SSR: Pressure (sink)</t>
  </si>
  <si>
    <t>86|87|68|86|86|98|86|79|78|~1~10~1~5~-4100~</t>
  </si>
  <si>
    <t>STAssembly [1]: HPT HP leak 2 to SSR: Temperature (source)</t>
  </si>
  <si>
    <t>86|87|68|86|86|98|86|79|78|~1~10~2~5~-4100~</t>
  </si>
  <si>
    <t>STAssembly [1]: HPT HP leak 2 to SSR: Temperature (sink)</t>
  </si>
  <si>
    <t>86|87|68|86|86|98|86|79|78|~1~3~5~2~-4100~</t>
  </si>
  <si>
    <t>STAssembly [1]: HPT HP leak 2 to SSR: Enthalpy</t>
  </si>
  <si>
    <t>86|87|68|86|86|98|86|79|78|~1~1~7~3~-4100~</t>
  </si>
  <si>
    <t>STAssembly [1]: HPT LP leak 1 to TFX source: Leakage flow C-factor</t>
  </si>
  <si>
    <t>86|87|68|86|86|98|86|79|78|~1~3~7~1~-4100~</t>
  </si>
  <si>
    <t>STAssembly [1]: HPT LP leak 1 to TFX source: Mass flow</t>
  </si>
  <si>
    <t>86|87|68|86|86|98|86|79|78|~1~3~7~3~-4100~</t>
  </si>
  <si>
    <t>STAssembly [1]: HPT LP leak 1 to TFX source: Pressure (source)</t>
  </si>
  <si>
    <t>86|87|68|86|86|98|86|79|78|~1~3~7~5~-4100~</t>
  </si>
  <si>
    <t>STAssembly [1]: HPT LP leak 1 to TFX source: Pressure (sink)</t>
  </si>
  <si>
    <t>86|87|68|86|86|98|86|79|78|~1~10~1~7~-4100~</t>
  </si>
  <si>
    <t>STAssembly [1]: HPT LP leak 1 to TFX source: Temperature (source)</t>
  </si>
  <si>
    <t>86|87|68|86|86|98|86|79|78|~1~10~2~7~-4100~</t>
  </si>
  <si>
    <t>STAssembly [1]: HPT LP leak 1 to TFX source: Temperature (sink)</t>
  </si>
  <si>
    <t>86|87|68|86|86|98|86|79|78|~1~3~7~2~-4100~</t>
  </si>
  <si>
    <t>STAssembly [1]: HPT LP leak 1 to TFX source: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</si>
  <si>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</si>
  <si>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</si>
  <si>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</si>
  <si>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</si>
  <si>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2): Mass flow</t>
  </si>
  <si>
    <t>STAssembly [1]: SSR leakage in (HPT HP leak 2):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</si>
  <si>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</si>
  <si>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</si>
  <si>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</si>
  <si>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</si>
  <si>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</si>
  <si>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</si>
  <si>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</si>
  <si>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</si>
  <si>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</si>
  <si>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</si>
  <si>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</si>
  <si>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LPT exhaust):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</si>
  <si>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</si>
  <si>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</si>
  <si>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</si>
  <si>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</si>
  <si>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</si>
  <si>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</si>
  <si>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</si>
  <si>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</si>
  <si>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</si>
  <si>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</si>
  <si>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</si>
  <si>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</si>
  <si>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</si>
  <si>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</si>
  <si>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</si>
  <si>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</si>
  <si>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</si>
  <si>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</si>
  <si>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</si>
  <si>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</si>
  <si>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</si>
  <si>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</si>
  <si>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</si>
  <si>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</si>
  <si>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</si>
  <si>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</si>
  <si>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</si>
  <si>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</si>
  <si>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</si>
  <si>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~1~53~0~~-5001~</t>
  </si>
  <si>
    <t>53 - Gas outlet of Boiler Assembly [1]: Superheater (PCE) [54] - HTSH -&gt; Gas inlet of Boiler Assembly [1]: Superheater (PCE) [50] - LTSH: Pressure</t>
  </si>
  <si>
    <t>~1~53~1~~-5001~</t>
  </si>
  <si>
    <t>53 - Gas outlet of Boiler Assembly [1]: Superheater (PCE) [54] - HTSH -&gt; Gas inlet of Boiler Assembly [1]: Superheater (PCE) [50] - LTSH: Temperature</t>
  </si>
  <si>
    <t>~1~53~2~~-5001~</t>
  </si>
  <si>
    <t>53 - Gas outlet of Boiler Assembly [1]: Superheater (PCE) [54] - HTSH -&gt; Gas inlet of Boiler Assembly [1]: Superheater (PCE) [50] - LTSH: Mass flow</t>
  </si>
  <si>
    <t>~1~53~22~~-5001~</t>
  </si>
  <si>
    <t>53 - Gas outlet of Boiler Assembly [1]: Superheater (PCE) [54] - HTSH -&gt; Gas inlet of Boiler Assembly [1]: Superheater (PCE) [50] - LTSH: Fly ash flow</t>
  </si>
  <si>
    <t>~1~53~16~~-5001~</t>
  </si>
  <si>
    <t>53 - Gas outlet of Boiler Assembly [1]: Superheater (PCE) [54] - HTSH -&gt; Gas inlet of Boiler Assembly [1]: Superheater (PCE) [50] - LTSH: Fly ash enthalpy</t>
  </si>
  <si>
    <t>~1~53~18~~-5001~</t>
  </si>
  <si>
    <t>53 - Gas outlet of Boiler Assembly [1]: Superheater (PCE) [54] - HTSH -&gt; Gas inlet of Boiler Assembly [1]: Superheater (PCE) [50] - LTSH: Relative humidity</t>
  </si>
  <si>
    <t>~1~53~20~~-5001~</t>
  </si>
  <si>
    <t>53 - Gas outlet of Boiler Assembly [1]: Superheater (PCE) [54] - HTSH -&gt; Gas inlet of Boiler Assembly [1]: Superheater (PCE) [50] - LTSH: Entropy</t>
  </si>
  <si>
    <t>~1~53~3~~-5001~</t>
  </si>
  <si>
    <t>53 - Gas outlet of Boiler Assembly [1]: Superheater (PCE) [54] - HTSH -&gt; Gas inlet of Boiler Assembly [1]: Superheater (PCE) [50] - LTSH: Enthalpy</t>
  </si>
  <si>
    <t>~1~53~19~~-5001~</t>
  </si>
  <si>
    <t>53 - Gas outlet of Boiler Assembly [1]: Superheater (PCE) [54] - HTSH -&gt; Gas inlet of Boiler Assembly [1]: Superheater (PCE) [50] - LTSH: Molecular weight</t>
  </si>
  <si>
    <t>M.W.</t>
  </si>
  <si>
    <t>~1~53~4~~-5001~</t>
  </si>
  <si>
    <t>53 - Gas outlet of Boiler Assembly [1]: Superheater (PCE) [54] - HTSH -&gt; Gas inlet of Boiler Assembly [1]: Superheater (PCE) [50] - LTSH: CO2 mass flow</t>
  </si>
  <si>
    <t>~1~53~5~~-5001~</t>
  </si>
  <si>
    <t>53 - Gas outlet of Boiler Assembly [1]: Superheater (PCE) [54] - HTSH -&gt; Gas inlet of Boiler Assembly [1]: Superheater (PCE) [50] - LTSH: Volume flow</t>
  </si>
  <si>
    <t>~1~53~101~~-5001~</t>
  </si>
  <si>
    <t>53 - Gas outlet of Boiler Assembly [1]: Superheater (PCE) [54] - HTSH -&gt; Gas inlet of Boiler Assembly [1]: Superheater (PCE) [50] - LTSH: Density</t>
  </si>
  <si>
    <t>kg/m^3</t>
  </si>
  <si>
    <t>~1~53~6~~-5001~</t>
  </si>
  <si>
    <t>53 - Gas outlet of Boiler Assembly [1]: Superheater (PCE) [54] - HTSH -&gt; Gas inlet of Boiler Assembly [1]: Superheater (PCE) [50] - LTSH: Mole percent of N2</t>
  </si>
  <si>
    <t>~1~53~7~~-5001~</t>
  </si>
  <si>
    <t>53 - Gas outlet of Boiler Assembly [1]: Superheater (PCE) [54] - HTSH -&gt; Gas inlet of Boiler Assembly [1]: Superheater (PCE) [50] - LTSH: Mole percent of O2</t>
  </si>
  <si>
    <t>~1~53~8~~-5001~</t>
  </si>
  <si>
    <t>53 - Gas outlet of Boiler Assembly [1]: Superheater (PCE) [54] - HTSH -&gt; Gas inlet of Boiler Assembly [1]: Superheater (PCE) [50] - LTSH: Mole percent of CO2</t>
  </si>
  <si>
    <t>~1~53~9~~-5001~</t>
  </si>
  <si>
    <t>53 - Gas outlet of Boiler Assembly [1]: Superheater (PCE) [54] - HTSH -&gt; Gas inlet of Boiler Assembly [1]: Superheater (PCE) [50] - LTSH: Mole percent of H2O</t>
  </si>
  <si>
    <t>~1~53~10~~-5001~</t>
  </si>
  <si>
    <t>53 - Gas outlet of Boiler Assembly [1]: Superheater (PCE) [54] - HTSH -&gt; Gas inlet of Boiler Assembly [1]: Superheater (PCE) [50] - LTSH: Mole percent of H2O liquid</t>
  </si>
  <si>
    <t>~1~53~11~~-5001~</t>
  </si>
  <si>
    <t>53 - Gas outlet of Boiler Assembly [1]: Superheater (PCE) [54] - HTSH -&gt; Gas inlet of Boiler Assembly [1]: Superheater (PCE) [50] - LTSH: Mole percent of Ar</t>
  </si>
  <si>
    <t>~1~53~12~~-5001~</t>
  </si>
  <si>
    <t>53 - Gas outlet of Boiler Assembly [1]: Superheater (PCE) [54] - HTSH -&gt; Gas inlet of Boiler Assembly [1]: Superheater (PCE) [50] - LTSH: Mole percent of SO2</t>
  </si>
  <si>
    <t>~1~53~14~~-5001~</t>
  </si>
  <si>
    <t>53 - Gas outlet of Boiler Assembly [1]: Superheater (PCE) [54] - HTSH -&gt; Gas inlet of Boiler Assembly [1]: Superheater (PCE) [50] - LTSH: Sulfur trioxide SO3</t>
  </si>
  <si>
    <t>~1~53~23~~-5001~</t>
  </si>
  <si>
    <t>53 - Gas outlet of Boiler Assembly [1]: Superheater (PCE) [54] - HTSH -&gt; Gas inlet of Boiler Assembly [1]: Superheater (PCE) [50] - LTSH: HCl mass flow</t>
  </si>
  <si>
    <t>~1~53~24~~-5001~</t>
  </si>
  <si>
    <t>53 - Gas outlet of Boiler Assembly [1]: Superheater (PCE) [54] - HTSH -&gt; Gas inlet of Boiler Assembly [1]: Superheater (PCE) [50] - LTSH: NOx mass flow</t>
  </si>
  <si>
    <t>~1~53~25~~-5001~</t>
  </si>
  <si>
    <t>53 - Gas outlet of Boiler Assembly [1]: Superheater (PCE) [54] - HTSH -&gt; Gas inlet of Boiler Assembly [1]: Superheater (PCE) [50] - LTSH: CO mass flow</t>
  </si>
  <si>
    <t>~1~53~26~~-5001~</t>
  </si>
  <si>
    <t>53 - Gas outlet of Boiler Assembly [1]: Superheater (PCE) [54] - HTSH -&gt; Gas inlet of Boiler Assembly [1]: Superheater (PCE) [50] - LTSH: UHC mass flow</t>
  </si>
  <si>
    <t>~1~53~29~~-5001~</t>
  </si>
  <si>
    <t>53 - Gas outlet of Boiler Assembly [1]: Superheater (PCE) [54] - HTSH -&gt; Gas inlet of Boiler Assembly [1]: Superheater (PCE) [50] - LTSH: Hg mass flow</t>
  </si>
  <si>
    <t>~1~53~32~~-5001~</t>
  </si>
  <si>
    <t>53 - Gas outlet of Boiler Assembly [1]: Superheater (PCE) [54] - HTSH -&gt; Gas inlet of Boiler Assembly [1]: Superheater (PCE) [50] - LTSH: Dry Oxygen</t>
  </si>
  <si>
    <t>~1~53~31~~-5001~</t>
  </si>
  <si>
    <t>53 - Gas outlet of Boiler Assembly [1]: Superheater (PCE) [54] - HTSH -&gt; Gas inlet of Boiler Assembly [1]: Superheater (PCE) [50] - LTSH: Normal volume flow</t>
  </si>
  <si>
    <t>Nm^3/hr</t>
  </si>
  <si>
    <t>~1~72~0~~-5001~</t>
  </si>
  <si>
    <t>72 - Flue gas of Boiler Assembly [1]: Circulating Fluidized Bed [45] - CFB BOILER -&gt; Gas inlet of Boiler Assembly [1]: Superheater (PCE) [54] - HTSH: Pressure</t>
  </si>
  <si>
    <t>~1~72~1~~-5001~</t>
  </si>
  <si>
    <t>72 - Flue gas of Boiler Assembly [1]: Circulating Fluidized Bed [45] - CFB BOILER -&gt; Gas inlet of Boiler Assembly [1]: Superheater (PCE) [54] - HTSH: Temperature</t>
  </si>
  <si>
    <t>~1~72~2~~-5001~</t>
  </si>
  <si>
    <t>72 - Flue gas of Boiler Assembly [1]: Circulating Fluidized Bed [45] - CFB BOILER -&gt; Gas inlet of Boiler Assembly [1]: Superheater (PCE) [54] - HTSH: Mass flow</t>
  </si>
  <si>
    <t>~1~72~22~~-5001~</t>
  </si>
  <si>
    <t>72 - Flue gas of Boiler Assembly [1]: Circulating Fluidized Bed [45] - CFB BOILER -&gt; Gas inlet of Boiler Assembly [1]: Superheater (PCE) [54] - HTSH: Fly ash flow</t>
  </si>
  <si>
    <t>~1~72~16~~-5001~</t>
  </si>
  <si>
    <t>72 - Flue gas of Boiler Assembly [1]: Circulating Fluidized Bed [45] - CFB BOILER -&gt; Gas inlet of Boiler Assembly [1]: Superheater (PCE) [54] - HTSH: Fly ash enthalpy</t>
  </si>
  <si>
    <t>~1~72~18~~-5001~</t>
  </si>
  <si>
    <t>72 - Flue gas of Boiler Assembly [1]: Circulating Fluidized Bed [45] - CFB BOILER -&gt; Gas inlet of Boiler Assembly [1]: Superheater (PCE) [54] - HTSH: Relative humidity</t>
  </si>
  <si>
    <t>~1~72~20~~-5001~</t>
  </si>
  <si>
    <t>72 - Flue gas of Boiler Assembly [1]: Circulating Fluidized Bed [45] - CFB BOILER -&gt; Gas inlet of Boiler Assembly [1]: Superheater (PCE) [54] - HTSH: Entropy</t>
  </si>
  <si>
    <t>~1~72~3~~-5001~</t>
  </si>
  <si>
    <t>72 - Flue gas of Boiler Assembly [1]: Circulating Fluidized Bed [45] - CFB BOILER -&gt; Gas inlet of Boiler Assembly [1]: Superheater (PCE) [54] - HTSH: Enthalpy</t>
  </si>
  <si>
    <t>~1~72~19~~-5001~</t>
  </si>
  <si>
    <t>72 - Flue gas of Boiler Assembly [1]: Circulating Fluidized Bed [45] - CFB BOILER -&gt; Gas inlet of Boiler Assembly [1]: Superheater (PCE) [54] - HTSH: Molecular weight</t>
  </si>
  <si>
    <t>~1~72~4~~-5001~</t>
  </si>
  <si>
    <t>72 - Flue gas of Boiler Assembly [1]: Circulating Fluidized Bed [45] - CFB BOILER -&gt; Gas inlet of Boiler Assembly [1]: Superheater (PCE) [54] - HTSH: CO2 mass flow</t>
  </si>
  <si>
    <t>~1~72~5~~-5001~</t>
  </si>
  <si>
    <t>72 - Flue gas of Boiler Assembly [1]: Circulating Fluidized Bed [45] - CFB BOILER -&gt; Gas inlet of Boiler Assembly [1]: Superheater (PCE) [54] - HTSH: Volume flow</t>
  </si>
  <si>
    <t>~1~72~101~~-5001~</t>
  </si>
  <si>
    <t>72 - Flue gas of Boiler Assembly [1]: Circulating Fluidized Bed [45] - CFB BOILER -&gt; Gas inlet of Boiler Assembly [1]: Superheater (PCE) [54] - HTSH: Density</t>
  </si>
  <si>
    <t>~1~72~6~~-5001~</t>
  </si>
  <si>
    <t>72 - Flue gas of Boiler Assembly [1]: Circulating Fluidized Bed [45] - CFB BOILER -&gt; Gas inlet of Boiler Assembly [1]: Superheater (PCE) [54] - HTSH: Mole percent of N2</t>
  </si>
  <si>
    <t>~1~72~7~~-5001~</t>
  </si>
  <si>
    <t>72 - Flue gas of Boiler Assembly [1]: Circulating Fluidized Bed [45] - CFB BOILER -&gt; Gas inlet of Boiler Assembly [1]: Superheater (PCE) [54] - HTSH: Mole percent of O2</t>
  </si>
  <si>
    <t>~1~72~8~~-5001~</t>
  </si>
  <si>
    <t>72 - Flue gas of Boiler Assembly [1]: Circulating Fluidized Bed [45] - CFB BOILER -&gt; Gas inlet of Boiler Assembly [1]: Superheater (PCE) [54] - HTSH: Mole percent of CO2</t>
  </si>
  <si>
    <t>~1~72~9~~-5001~</t>
  </si>
  <si>
    <t>72 - Flue gas of Boiler Assembly [1]: Circulating Fluidized Bed [45] - CFB BOILER -&gt; Gas inlet of Boiler Assembly [1]: Superheater (PCE) [54] - HTSH: Mole percent of H2O</t>
  </si>
  <si>
    <t>~1~72~10~~-5001~</t>
  </si>
  <si>
    <t>72 - Flue gas of Boiler Assembly [1]: Circulating Fluidized Bed [45] - CFB BOILER -&gt; Gas inlet of Boiler Assembly [1]: Superheater (PCE) [54] - HTSH: Mole percent of H2O liquid</t>
  </si>
  <si>
    <t>~1~72~11~~-5001~</t>
  </si>
  <si>
    <t>72 - Flue gas of Boiler Assembly [1]: Circulating Fluidized Bed [45] - CFB BOILER -&gt; Gas inlet of Boiler Assembly [1]: Superheater (PCE) [54] - HTSH: Mole percent of Ar</t>
  </si>
  <si>
    <t>~1~72~12~~-5001~</t>
  </si>
  <si>
    <t>72 - Flue gas of Boiler Assembly [1]: Circulating Fluidized Bed [45] - CFB BOILER -&gt; Gas inlet of Boiler Assembly [1]: Superheater (PCE) [54] - HTSH: Mole percent of SO2</t>
  </si>
  <si>
    <t>~1~72~14~~-5001~</t>
  </si>
  <si>
    <t>72 - Flue gas of Boiler Assembly [1]: Circulating Fluidized Bed [45] - CFB BOILER -&gt; Gas inlet of Boiler Assembly [1]: Superheater (PCE) [54] - HTSH: Sulfur trioxide SO3</t>
  </si>
  <si>
    <t>~1~72~23~~-5001~</t>
  </si>
  <si>
    <t>72 - Flue gas of Boiler Assembly [1]: Circulating Fluidized Bed [45] - CFB BOILER -&gt; Gas inlet of Boiler Assembly [1]: Superheater (PCE) [54] - HTSH: HCl mass flow</t>
  </si>
  <si>
    <t>~1~72~24~~-5001~</t>
  </si>
  <si>
    <t>72 - Flue gas of Boiler Assembly [1]: Circulating Fluidized Bed [45] - CFB BOILER -&gt; Gas inlet of Boiler Assembly [1]: Superheater (PCE) [54] - HTSH: NOx mass flow</t>
  </si>
  <si>
    <t>~1~72~25~~-5001~</t>
  </si>
  <si>
    <t>72 - Flue gas of Boiler Assembly [1]: Circulating Fluidized Bed [45] - CFB BOILER -&gt; Gas inlet of Boiler Assembly [1]: Superheater (PCE) [54] - HTSH: CO mass flow</t>
  </si>
  <si>
    <t>~1~72~26~~-5001~</t>
  </si>
  <si>
    <t>72 - Flue gas of Boiler Assembly [1]: Circulating Fluidized Bed [45] - CFB BOILER -&gt; Gas inlet of Boiler Assembly [1]: Superheater (PCE) [54] - HTSH: UHC mass flow</t>
  </si>
  <si>
    <t>~1~72~29~~-5001~</t>
  </si>
  <si>
    <t>72 - Flue gas of Boiler Assembly [1]: Circulating Fluidized Bed [45] - CFB BOILER -&gt; Gas inlet of Boiler Assembly [1]: Superheater (PCE) [54] - HTSH: Hg mass flow</t>
  </si>
  <si>
    <t>~1~72~32~~-5001~</t>
  </si>
  <si>
    <t>72 - Flue gas of Boiler Assembly [1]: Circulating Fluidized Bed [45] - CFB BOILER -&gt; Gas inlet of Boiler Assembly [1]: Superheater (PCE) [54] - HTSH: Dry Oxygen</t>
  </si>
  <si>
    <t>~1~72~31~~-5001~</t>
  </si>
  <si>
    <t>72 - Flue gas of Boiler Assembly [1]: Circulating Fluidized Bed [45] - CFB BOILER -&gt; Gas inlet of Boiler Assembly [1]: Superheater (PCE) [54] - HTSH: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</si>
  <si>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</si>
  <si>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</si>
  <si>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</si>
  <si>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</si>
  <si>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</si>
  <si>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</si>
  <si>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</si>
  <si>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</si>
  <si>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</si>
  <si>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</si>
  <si>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</si>
  <si>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</si>
  <si>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</si>
  <si>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</si>
  <si>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</si>
  <si>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</si>
  <si>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</si>
  <si>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</si>
  <si>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</si>
  <si>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</si>
  <si>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</si>
  <si>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</si>
  <si>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</si>
  <si>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</si>
  <si>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</si>
  <si>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</si>
  <si>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</si>
  <si>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</si>
  <si>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</si>
  <si>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</si>
  <si>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</si>
  <si>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</si>
  <si>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</si>
  <si>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</si>
  <si>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</si>
  <si>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</si>
  <si>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</si>
  <si>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</si>
  <si>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</si>
  <si>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</si>
  <si>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</si>
  <si>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</si>
  <si>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</si>
  <si>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</si>
  <si>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</si>
  <si>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</si>
  <si>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</si>
  <si>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</si>
  <si>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</si>
  <si>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</si>
  <si>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</si>
  <si>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</si>
  <si>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</si>
  <si>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</si>
  <si>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</si>
  <si>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SAF-A -&gt; Inlet of Boiler Assembly [1]: Fan [62] - SA1: Pressure</t>
  </si>
  <si>
    <t>~1~76~1~~-5001~</t>
  </si>
  <si>
    <t>76 - Outlet of Gas/Air Source [64] - SAF-A -&gt; Inlet of Boiler Assembly [1]: Fan [62] - SA1: Temperature</t>
  </si>
  <si>
    <t>~1~76~2~~-5001~</t>
  </si>
  <si>
    <t>76 - Outlet of Gas/Air Source [64] - SAF-A -&gt; Inlet of Boiler Assembly [1]: Fan [62] - SA1: Mass flow</t>
  </si>
  <si>
    <t>~1~76~22~~-5001~</t>
  </si>
  <si>
    <t>76 - Outlet of Gas/Air Source [64] - SAF-A -&gt; Inlet of Boiler Assembly [1]: Fan [62] - SA1: Fly ash flow</t>
  </si>
  <si>
    <t>~1~76~16~~-5001~</t>
  </si>
  <si>
    <t>76 - Outlet of Gas/Air Source [64] - SAF-A -&gt; Inlet of Boiler Assembly [1]: Fan [62] - SA1: Fly ash enthalpy</t>
  </si>
  <si>
    <t>~1~76~18~~-5001~</t>
  </si>
  <si>
    <t>76 - Outlet of Gas/Air Source [64] - SAF-A -&gt; Inlet of Boiler Assembly [1]: Fan [62] - SA1: Relative humidity</t>
  </si>
  <si>
    <t>~1~76~20~~-5001~</t>
  </si>
  <si>
    <t>76 - Outlet of Gas/Air Source [64] - SAF-A -&gt; Inlet of Boiler Assembly [1]: Fan [62] - SA1: Entropy</t>
  </si>
  <si>
    <t>~1~76~3~~-5001~</t>
  </si>
  <si>
    <t>76 - Outlet of Gas/Air Source [64] - SAF-A -&gt; Inlet of Boiler Assembly [1]: Fan [62] - SA1: Enthalpy</t>
  </si>
  <si>
    <t>~1~76~19~~-5001~</t>
  </si>
  <si>
    <t>76 - Outlet of Gas/Air Source [64] - SAF-A -&gt; Inlet of Boiler Assembly [1]: Fan [62] - SA1: Molecular weight</t>
  </si>
  <si>
    <t>~1~76~4~~-5001~</t>
  </si>
  <si>
    <t>76 - Outlet of Gas/Air Source [64] - SAF-A -&gt; Inlet of Boiler Assembly [1]: Fan [62] - SA1: CO2 mass flow</t>
  </si>
  <si>
    <t>~1~76~5~~-5001~</t>
  </si>
  <si>
    <t>76 - Outlet of Gas/Air Source [64] - SAF-A -&gt; Inlet of Boiler Assembly [1]: Fan [62] - SA1: Volume flow</t>
  </si>
  <si>
    <t>~1~76~101~~-5001~</t>
  </si>
  <si>
    <t>76 - Outlet of Gas/Air Source [64] - SAF-A -&gt; Inlet of Boiler Assembly [1]: Fan [62] - SA1: Density</t>
  </si>
  <si>
    <t>~1~76~6~~-5001~</t>
  </si>
  <si>
    <t>76 - Outlet of Gas/Air Source [64] - SAF-A -&gt; Inlet of Boiler Assembly [1]: Fan [62] - SA1: Mole percent of N2</t>
  </si>
  <si>
    <t>~1~76~7~~-5001~</t>
  </si>
  <si>
    <t>76 - Outlet of Gas/Air Source [64] - SAF-A -&gt; Inlet of Boiler Assembly [1]: Fan [62] - SA1: Mole percent of O2</t>
  </si>
  <si>
    <t>~1~76~8~~-5001~</t>
  </si>
  <si>
    <t>76 - Outlet of Gas/Air Source [64] - SAF-A -&gt; Inlet of Boiler Assembly [1]: Fan [62] - SA1: Mole percent of CO2</t>
  </si>
  <si>
    <t>~1~76~9~~-5001~</t>
  </si>
  <si>
    <t>76 - Outlet of Gas/Air Source [64] - SAF-A -&gt; Inlet of Boiler Assembly [1]: Fan [62] - SA1: Mole percent of H2O</t>
  </si>
  <si>
    <t>~1~76~10~~-5001~</t>
  </si>
  <si>
    <t>76 - Outlet of Gas/Air Source [64] - SAF-A -&gt; Inlet of Boiler Assembly [1]: Fan [62] - SA1: Mole percent of H2O liquid</t>
  </si>
  <si>
    <t>~1~76~11~~-5001~</t>
  </si>
  <si>
    <t>76 - Outlet of Gas/Air Source [64] - SAF-A -&gt; Inlet of Boiler Assembly [1]: Fan [62] - SA1: Mole percent of Ar</t>
  </si>
  <si>
    <t>~1~76~12~~-5001~</t>
  </si>
  <si>
    <t>76 - Outlet of Gas/Air Source [64] - SAF-A -&gt; Inlet of Boiler Assembly [1]: Fan [62] - SA1: Mole percent of SO2</t>
  </si>
  <si>
    <t>~1~76~14~~-5001~</t>
  </si>
  <si>
    <t>76 - Outlet of Gas/Air Source [64] - SAF-A -&gt; Inlet of Boiler Assembly [1]: Fan [62] - SA1: Sulfur trioxide SO3</t>
  </si>
  <si>
    <t>~1~76~23~~-5001~</t>
  </si>
  <si>
    <t>76 - Outlet of Gas/Air Source [64] - SAF-A -&gt; Inlet of Boiler Assembly [1]: Fan [62] - SA1: HCl mass flow</t>
  </si>
  <si>
    <t>~1~76~24~~-5001~</t>
  </si>
  <si>
    <t>76 - Outlet of Gas/Air Source [64] - SAF-A -&gt; Inlet of Boiler Assembly [1]: Fan [62] - SA1: NOx mass flow</t>
  </si>
  <si>
    <t>~1~76~25~~-5001~</t>
  </si>
  <si>
    <t>76 - Outlet of Gas/Air Source [64] - SAF-A -&gt; Inlet of Boiler Assembly [1]: Fan [62] - SA1: CO mass flow</t>
  </si>
  <si>
    <t>~1~76~26~~-5001~</t>
  </si>
  <si>
    <t>76 - Outlet of Gas/Air Source [64] - SAF-A -&gt; Inlet of Boiler Assembly [1]: Fan [62] - SA1: UHC mass flow</t>
  </si>
  <si>
    <t>~1~76~29~~-5001~</t>
  </si>
  <si>
    <t>76 - Outlet of Gas/Air Source [64] - SAF-A -&gt; Inlet of Boiler Assembly [1]: Fan [62] - SA1: Hg mass flow</t>
  </si>
  <si>
    <t>~1~76~32~~-5001~</t>
  </si>
  <si>
    <t>76 - Outlet of Gas/Air Source [64] - SAF-A -&gt; Inlet of Boiler Assembly [1]: Fan [62] - SA1: Dry Oxygen</t>
  </si>
  <si>
    <t>~1~76~31~~-5001~</t>
  </si>
  <si>
    <t>76 - Outlet of Gas/Air Source [64] - SAF-A -&gt; Inlet of Boiler Assembly [1]: Fan [62] - SA1: Normal volume flow</t>
  </si>
  <si>
    <t>~1~77~0~~-5001~</t>
  </si>
  <si>
    <t>77 - Outlet of Gas/Air Source [65] - SAF-B -&gt; Inlet of Boiler Assembly [1]: Fan [63] - SA2: Pressure</t>
  </si>
  <si>
    <t>~1~77~1~~-5001~</t>
  </si>
  <si>
    <t>77 - Outlet of Gas/Air Source [65] - SAF-B -&gt; Inlet of Boiler Assembly [1]: Fan [63] - SA2: Temperature</t>
  </si>
  <si>
    <t>~1~77~2~~-5001~</t>
  </si>
  <si>
    <t>77 - Outlet of Gas/Air Source [65] - SAF-B -&gt; Inlet of Boiler Assembly [1]: Fan [63] - SA2: Mass flow</t>
  </si>
  <si>
    <t>~1~77~22~~-5001~</t>
  </si>
  <si>
    <t>77 - Outlet of Gas/Air Source [65] - SAF-B -&gt; Inlet of Boiler Assembly [1]: Fan [63] - SA2: Fly ash flow</t>
  </si>
  <si>
    <t>~1~77~16~~-5001~</t>
  </si>
  <si>
    <t>77 - Outlet of Gas/Air Source [65] - SAF-B -&gt; Inlet of Boiler Assembly [1]: Fan [63] - SA2: Fly ash enthalpy</t>
  </si>
  <si>
    <t>~1~77~18~~-5001~</t>
  </si>
  <si>
    <t>77 - Outlet of Gas/Air Source [65] - SAF-B -&gt; Inlet of Boiler Assembly [1]: Fan [63] - SA2: Relative humidity</t>
  </si>
  <si>
    <t>~1~77~20~~-5001~</t>
  </si>
  <si>
    <t>77 - Outlet of Gas/Air Source [65] - SAF-B -&gt; Inlet of Boiler Assembly [1]: Fan [63] - SA2: Entropy</t>
  </si>
  <si>
    <t>~1~77~3~~-5001~</t>
  </si>
  <si>
    <t>77 - Outlet of Gas/Air Source [65] - SAF-B -&gt; Inlet of Boiler Assembly [1]: Fan [63] - SA2: Enthalpy</t>
  </si>
  <si>
    <t>~1~77~19~~-5001~</t>
  </si>
  <si>
    <t>77 - Outlet of Gas/Air Source [65] - SAF-B -&gt; Inlet of Boiler Assembly [1]: Fan [63] - SA2: Molecular weight</t>
  </si>
  <si>
    <t>~1~77~4~~-5001~</t>
  </si>
  <si>
    <t>77 - Outlet of Gas/Air Source [65] - SAF-B -&gt; Inlet of Boiler Assembly [1]: Fan [63] - SA2: CO2 mass flow</t>
  </si>
  <si>
    <t>~1~77~5~~-5001~</t>
  </si>
  <si>
    <t>77 - Outlet of Gas/Air Source [65] - SAF-B -&gt; Inlet of Boiler Assembly [1]: Fan [63] - SA2: Volume flow</t>
  </si>
  <si>
    <t>~1~77~101~~-5001~</t>
  </si>
  <si>
    <t>77 - Outlet of Gas/Air Source [65] - SAF-B -&gt; Inlet of Boiler Assembly [1]: Fan [63] - SA2: Density</t>
  </si>
  <si>
    <t>~1~77~6~~-5001~</t>
  </si>
  <si>
    <t>77 - Outlet of Gas/Air Source [65] - SAF-B -&gt; Inlet of Boiler Assembly [1]: Fan [63] - SA2: Mole percent of N2</t>
  </si>
  <si>
    <t>~1~77~7~~-5001~</t>
  </si>
  <si>
    <t>77 - Outlet of Gas/Air Source [65] - SAF-B -&gt; Inlet of Boiler Assembly [1]: Fan [63] - SA2: Mole percent of O2</t>
  </si>
  <si>
    <t>~1~77~8~~-5001~</t>
  </si>
  <si>
    <t>77 - Outlet of Gas/Air Source [65] - SAF-B -&gt; Inlet of Boiler Assembly [1]: Fan [63] - SA2: Mole percent of CO2</t>
  </si>
  <si>
    <t>~1~77~9~~-5001~</t>
  </si>
  <si>
    <t>77 - Outlet of Gas/Air Source [65] - SAF-B -&gt; Inlet of Boiler Assembly [1]: Fan [63] - SA2: Mole percent of H2O</t>
  </si>
  <si>
    <t>~1~77~10~~-5001~</t>
  </si>
  <si>
    <t>77 - Outlet of Gas/Air Source [65] - SAF-B -&gt; Inlet of Boiler Assembly [1]: Fan [63] - SA2: Mole percent of H2O liquid</t>
  </si>
  <si>
    <t>~1~77~11~~-5001~</t>
  </si>
  <si>
    <t>77 - Outlet of Gas/Air Source [65] - SAF-B -&gt; Inlet of Boiler Assembly [1]: Fan [63] - SA2: Mole percent of Ar</t>
  </si>
  <si>
    <t>~1~77~12~~-5001~</t>
  </si>
  <si>
    <t>77 - Outlet of Gas/Air Source [65] - SAF-B -&gt; Inlet of Boiler Assembly [1]: Fan [63] - SA2: Mole percent of SO2</t>
  </si>
  <si>
    <t>~1~77~14~~-5001~</t>
  </si>
  <si>
    <t>77 - Outlet of Gas/Air Source [65] - SAF-B -&gt; Inlet of Boiler Assembly [1]: Fan [63] - SA2: Sulfur trioxide SO3</t>
  </si>
  <si>
    <t>~1~77~23~~-5001~</t>
  </si>
  <si>
    <t>77 - Outlet of Gas/Air Source [65] - SAF-B -&gt; Inlet of Boiler Assembly [1]: Fan [63] - SA2: HCl mass flow</t>
  </si>
  <si>
    <t>~1~77~24~~-5001~</t>
  </si>
  <si>
    <t>77 - Outlet of Gas/Air Source [65] - SAF-B -&gt; Inlet of Boiler Assembly [1]: Fan [63] - SA2: NOx mass flow</t>
  </si>
  <si>
    <t>~1~77~25~~-5001~</t>
  </si>
  <si>
    <t>77 - Outlet of Gas/Air Source [65] - SAF-B -&gt; Inlet of Boiler Assembly [1]: Fan [63] - SA2: CO mass flow</t>
  </si>
  <si>
    <t>~1~77~26~~-5001~</t>
  </si>
  <si>
    <t>77 - Outlet of Gas/Air Source [65] - SAF-B -&gt; Inlet of Boiler Assembly [1]: Fan [63] - SA2: UHC mass flow</t>
  </si>
  <si>
    <t>~1~77~29~~-5001~</t>
  </si>
  <si>
    <t>77 - Outlet of Gas/Air Source [65] - SAF-B -&gt; Inlet of Boiler Assembly [1]: Fan [63] - SA2: Hg mass flow</t>
  </si>
  <si>
    <t>~1~77~32~~-5001~</t>
  </si>
  <si>
    <t>77 - Outlet of Gas/Air Source [65] - SAF-B -&gt; Inlet of Boiler Assembly [1]: Fan [63] - SA2: Dry Oxygen</t>
  </si>
  <si>
    <t>~1~77~31~~-5001~</t>
  </si>
  <si>
    <t>77 - Outlet of Gas/Air Source [65] - SAF-B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</si>
  <si>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</si>
  <si>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</si>
  <si>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</si>
  <si>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</si>
  <si>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</si>
  <si>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</si>
  <si>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</si>
  <si>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</si>
  <si>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</si>
  <si>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</si>
  <si>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</si>
  <si>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</si>
  <si>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</si>
  <si>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</si>
  <si>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</si>
  <si>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</si>
  <si>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</si>
  <si>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</si>
  <si>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</si>
  <si>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</si>
  <si>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</si>
  <si>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</si>
  <si>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</si>
  <si>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</si>
  <si>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</si>
  <si>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</si>
  <si>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</si>
  <si>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</si>
  <si>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</si>
  <si>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</si>
  <si>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</si>
  <si>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</si>
  <si>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</si>
  <si>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</si>
  <si>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</si>
  <si>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</si>
  <si>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</si>
  <si>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</si>
  <si>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</si>
  <si>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</si>
  <si>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</si>
  <si>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</si>
  <si>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</si>
  <si>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</si>
  <si>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</si>
  <si>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</si>
  <si>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</si>
  <si>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</si>
  <si>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</si>
  <si>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</si>
  <si>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</si>
  <si>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</si>
  <si>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</si>
  <si>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</si>
  <si>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</si>
  <si>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</si>
  <si>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</si>
  <si>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</si>
  <si>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</si>
  <si>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</si>
  <si>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</si>
  <si>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</si>
  <si>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</si>
  <si>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</si>
  <si>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</si>
  <si>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</si>
  <si>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</si>
  <si>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</si>
  <si>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</si>
  <si>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</si>
  <si>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</si>
  <si>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</si>
  <si>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</si>
  <si>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</si>
  <si>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</si>
  <si>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</si>
  <si>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</si>
  <si>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</si>
  <si>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</si>
  <si>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</si>
  <si>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</si>
  <si>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</si>
  <si>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</si>
  <si>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</si>
  <si>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</si>
  <si>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</si>
  <si>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</si>
  <si>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</si>
  <si>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</si>
  <si>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</si>
  <si>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</si>
  <si>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</si>
  <si>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</si>
  <si>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</si>
  <si>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</si>
  <si>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</si>
  <si>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</si>
  <si>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</si>
  <si>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</si>
  <si>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</si>
  <si>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</si>
  <si>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</si>
  <si>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</si>
  <si>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</si>
  <si>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</si>
  <si>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</si>
  <si>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</si>
  <si>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</si>
  <si>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</si>
  <si>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</si>
  <si>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</si>
  <si>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</si>
  <si>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</si>
  <si>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</si>
  <si>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</si>
  <si>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</si>
  <si>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</si>
  <si>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</si>
  <si>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</si>
  <si>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</si>
  <si>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</si>
  <si>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</si>
  <si>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</si>
  <si>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</si>
  <si>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</si>
  <si>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</si>
  <si>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</si>
  <si>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</si>
  <si>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</si>
  <si>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</si>
  <si>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</si>
  <si>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</si>
  <si>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</si>
  <si>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</si>
  <si>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</si>
  <si>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</si>
  <si>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</si>
  <si>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</si>
  <si>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</si>
  <si>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</si>
  <si>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</si>
  <si>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</si>
  <si>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</si>
  <si>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</si>
  <si>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</si>
  <si>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</si>
  <si>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</si>
  <si>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</si>
  <si>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</si>
  <si>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</si>
  <si>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</si>
  <si>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</si>
  <si>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</si>
  <si>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</si>
  <si>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</si>
  <si>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</si>
  <si>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</si>
  <si>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</si>
  <si>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</si>
  <si>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</si>
  <si>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</si>
  <si>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</si>
  <si>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</si>
  <si>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</si>
  <si>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</si>
  <si>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</si>
  <si>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</si>
  <si>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</si>
  <si>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</si>
  <si>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</si>
  <si>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</si>
  <si>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</si>
  <si>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</si>
  <si>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</si>
  <si>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</si>
  <si>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</si>
  <si>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</si>
  <si>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</si>
  <si>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</si>
  <si>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</si>
  <si>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</si>
  <si>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</si>
  <si>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</si>
  <si>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</si>
  <si>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</si>
  <si>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</si>
  <si>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</si>
  <si>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</si>
  <si>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</si>
  <si>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</si>
  <si>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</si>
  <si>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</si>
  <si>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</si>
  <si>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</si>
  <si>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</si>
  <si>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</si>
  <si>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</si>
  <si>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</si>
  <si>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</si>
  <si>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</si>
  <si>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</si>
  <si>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</si>
  <si>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</si>
  <si>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</si>
  <si>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</si>
  <si>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</si>
  <si>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</si>
  <si>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</si>
  <si>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</si>
  <si>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</si>
  <si>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</si>
  <si>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</si>
  <si>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</si>
  <si>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</si>
  <si>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</si>
  <si>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</si>
  <si>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</si>
  <si>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PAF-A -&gt; Inlet of Boiler Assembly [1]: Fan [69] - PA1: Pressure</t>
  </si>
  <si>
    <t>~1~82~1~~-5001~</t>
  </si>
  <si>
    <t>82 - Outlet of Gas/Air Source [71] - PAF-A -&gt; Inlet of Boiler Assembly [1]: Fan [69] - PA1: Temperature</t>
  </si>
  <si>
    <t>~1~82~2~~-5001~</t>
  </si>
  <si>
    <t>82 - Outlet of Gas/Air Source [71] - PAF-A -&gt; Inlet of Boiler Assembly [1]: Fan [69] - PA1: Mass flow</t>
  </si>
  <si>
    <t>~1~82~22~~-5001~</t>
  </si>
  <si>
    <t>82 - Outlet of Gas/Air Source [71] - PAF-A -&gt; Inlet of Boiler Assembly [1]: Fan [69] - PA1: Fly ash flow</t>
  </si>
  <si>
    <t>~1~82~16~~-5001~</t>
  </si>
  <si>
    <t>82 - Outlet of Gas/Air Source [71] - PAF-A -&gt; Inlet of Boiler Assembly [1]: Fan [69] - PA1: Fly ash enthalpy</t>
  </si>
  <si>
    <t>~1~82~18~~-5001~</t>
  </si>
  <si>
    <t>82 - Outlet of Gas/Air Source [71] - PAF-A -&gt; Inlet of Boiler Assembly [1]: Fan [69] - PA1: Relative humidity</t>
  </si>
  <si>
    <t>~1~82~20~~-5001~</t>
  </si>
  <si>
    <t>82 - Outlet of Gas/Air Source [71] - PAF-A -&gt; Inlet of Boiler Assembly [1]: Fan [69] - PA1: Entropy</t>
  </si>
  <si>
    <t>~1~82~3~~-5001~</t>
  </si>
  <si>
    <t>82 - Outlet of Gas/Air Source [71] - PAF-A -&gt; Inlet of Boiler Assembly [1]: Fan [69] - PA1: Enthalpy</t>
  </si>
  <si>
    <t>~1~82~19~~-5001~</t>
  </si>
  <si>
    <t>82 - Outlet of Gas/Air Source [71] - PAF-A -&gt; Inlet of Boiler Assembly [1]: Fan [69] - PA1: Molecular weight</t>
  </si>
  <si>
    <t>~1~82~4~~-5001~</t>
  </si>
  <si>
    <t>82 - Outlet of Gas/Air Source [71] - PAF-A -&gt; Inlet of Boiler Assembly [1]: Fan [69] - PA1: CO2 mass flow</t>
  </si>
  <si>
    <t>~1~82~5~~-5001~</t>
  </si>
  <si>
    <t>82 - Outlet of Gas/Air Source [71] - PAF-A -&gt; Inlet of Boiler Assembly [1]: Fan [69] - PA1: Volume flow</t>
  </si>
  <si>
    <t>~1~82~101~~-5001~</t>
  </si>
  <si>
    <t>82 - Outlet of Gas/Air Source [71] - PAF-A -&gt; Inlet of Boiler Assembly [1]: Fan [69] - PA1: Density</t>
  </si>
  <si>
    <t>~1~82~6~~-5001~</t>
  </si>
  <si>
    <t>82 - Outlet of Gas/Air Source [71] - PAF-A -&gt; Inlet of Boiler Assembly [1]: Fan [69] - PA1: Mole percent of N2</t>
  </si>
  <si>
    <t>~1~82~7~~-5001~</t>
  </si>
  <si>
    <t>82 - Outlet of Gas/Air Source [71] - PAF-A -&gt; Inlet of Boiler Assembly [1]: Fan [69] - PA1: Mole percent of O2</t>
  </si>
  <si>
    <t>~1~82~8~~-5001~</t>
  </si>
  <si>
    <t>82 - Outlet of Gas/Air Source [71] - PAF-A -&gt; Inlet of Boiler Assembly [1]: Fan [69] - PA1: Mole percent of CO2</t>
  </si>
  <si>
    <t>~1~82~9~~-5001~</t>
  </si>
  <si>
    <t>82 - Outlet of Gas/Air Source [71] - PAF-A -&gt; Inlet of Boiler Assembly [1]: Fan [69] - PA1: Mole percent of H2O</t>
  </si>
  <si>
    <t>~1~82~10~~-5001~</t>
  </si>
  <si>
    <t>82 - Outlet of Gas/Air Source [71] - PAF-A -&gt; Inlet of Boiler Assembly [1]: Fan [69] - PA1: Mole percent of H2O liquid</t>
  </si>
  <si>
    <t>~1~82~11~~-5001~</t>
  </si>
  <si>
    <t>82 - Outlet of Gas/Air Source [71] - PAF-A -&gt; Inlet of Boiler Assembly [1]: Fan [69] - PA1: Mole percent of Ar</t>
  </si>
  <si>
    <t>~1~82~12~~-5001~</t>
  </si>
  <si>
    <t>82 - Outlet of Gas/Air Source [71] - PAF-A -&gt; Inlet of Boiler Assembly [1]: Fan [69] - PA1: Mole percent of SO2</t>
  </si>
  <si>
    <t>~1~82~14~~-5001~</t>
  </si>
  <si>
    <t>82 - Outlet of Gas/Air Source [71] - PAF-A -&gt; Inlet of Boiler Assembly [1]: Fan [69] - PA1: Sulfur trioxide SO3</t>
  </si>
  <si>
    <t>~1~82~23~~-5001~</t>
  </si>
  <si>
    <t>82 - Outlet of Gas/Air Source [71] - PAF-A -&gt; Inlet of Boiler Assembly [1]: Fan [69] - PA1: HCl mass flow</t>
  </si>
  <si>
    <t>~1~82~24~~-5001~</t>
  </si>
  <si>
    <t>82 - Outlet of Gas/Air Source [71] - PAF-A -&gt; Inlet of Boiler Assembly [1]: Fan [69] - PA1: NOx mass flow</t>
  </si>
  <si>
    <t>~1~82~25~~-5001~</t>
  </si>
  <si>
    <t>82 - Outlet of Gas/Air Source [71] - PAF-A -&gt; Inlet of Boiler Assembly [1]: Fan [69] - PA1: CO mass flow</t>
  </si>
  <si>
    <t>~1~82~26~~-5001~</t>
  </si>
  <si>
    <t>82 - Outlet of Gas/Air Source [71] - PAF-A -&gt; Inlet of Boiler Assembly [1]: Fan [69] - PA1: UHC mass flow</t>
  </si>
  <si>
    <t>~1~82~29~~-5001~</t>
  </si>
  <si>
    <t>82 - Outlet of Gas/Air Source [71] - PAF-A -&gt; Inlet of Boiler Assembly [1]: Fan [69] - PA1: Hg mass flow</t>
  </si>
  <si>
    <t>~1~82~32~~-5001~</t>
  </si>
  <si>
    <t>82 - Outlet of Gas/Air Source [71] - PAF-A -&gt; Inlet of Boiler Assembly [1]: Fan [69] - PA1: Dry Oxygen</t>
  </si>
  <si>
    <t>~1~82~31~~-5001~</t>
  </si>
  <si>
    <t>82 - Outlet of Gas/Air Source [71] - PAF-A -&gt; Inlet of Boiler Assembly [1]: Fan [69] - PA1: Normal volume flow</t>
  </si>
  <si>
    <t>~1~83~0~~-5001~</t>
  </si>
  <si>
    <t>83 - Outlet of Gas/Air Source [72] - PAF-B -&gt; Inlet of Boiler Assembly [1]: Fan [70] - PA2: Pressure</t>
  </si>
  <si>
    <t>~1~83~1~~-5001~</t>
  </si>
  <si>
    <t>83 - Outlet of Gas/Air Source [72] - PAF-B -&gt; Inlet of Boiler Assembly [1]: Fan [70] - PA2: Temperature</t>
  </si>
  <si>
    <t>~1~83~2~~-5001~</t>
  </si>
  <si>
    <t>83 - Outlet of Gas/Air Source [72] - PAF-B -&gt; Inlet of Boiler Assembly [1]: Fan [70] - PA2: Mass flow</t>
  </si>
  <si>
    <t>~1~83~22~~-5001~</t>
  </si>
  <si>
    <t>83 - Outlet of Gas/Air Source [72] - PAF-B -&gt; Inlet of Boiler Assembly [1]: Fan [70] - PA2: Fly ash flow</t>
  </si>
  <si>
    <t>~1~83~16~~-5001~</t>
  </si>
  <si>
    <t>83 - Outlet of Gas/Air Source [72] - PAF-B -&gt; Inlet of Boiler Assembly [1]: Fan [70] - PA2: Fly ash enthalpy</t>
  </si>
  <si>
    <t>~1~83~18~~-5001~</t>
  </si>
  <si>
    <t>83 - Outlet of Gas/Air Source [72] - PAF-B -&gt; Inlet of Boiler Assembly [1]: Fan [70] - PA2: Relative humidity</t>
  </si>
  <si>
    <t>~1~83~20~~-5001~</t>
  </si>
  <si>
    <t>83 - Outlet of Gas/Air Source [72] - PAF-B -&gt; Inlet of Boiler Assembly [1]: Fan [70] - PA2: Entropy</t>
  </si>
  <si>
    <t>~1~83~3~~-5001~</t>
  </si>
  <si>
    <t>83 - Outlet of Gas/Air Source [72] - PAF-B -&gt; Inlet of Boiler Assembly [1]: Fan [70] - PA2: Enthalpy</t>
  </si>
  <si>
    <t>~1~83~19~~-5001~</t>
  </si>
  <si>
    <t>83 - Outlet of Gas/Air Source [72] - PAF-B -&gt; Inlet of Boiler Assembly [1]: Fan [70] - PA2: Molecular weight</t>
  </si>
  <si>
    <t>~1~83~4~~-5001~</t>
  </si>
  <si>
    <t>83 - Outlet of Gas/Air Source [72] - PAF-B -&gt; Inlet of Boiler Assembly [1]: Fan [70] - PA2: CO2 mass flow</t>
  </si>
  <si>
    <t>~1~83~5~~-5001~</t>
  </si>
  <si>
    <t>83 - Outlet of Gas/Air Source [72] - PAF-B -&gt; Inlet of Boiler Assembly [1]: Fan [70] - PA2: Volume flow</t>
  </si>
  <si>
    <t>~1~83~101~~-5001~</t>
  </si>
  <si>
    <t>83 - Outlet of Gas/Air Source [72] - PAF-B -&gt; Inlet of Boiler Assembly [1]: Fan [70] - PA2: Density</t>
  </si>
  <si>
    <t>~1~83~6~~-5001~</t>
  </si>
  <si>
    <t>83 - Outlet of Gas/Air Source [72] - PAF-B -&gt; Inlet of Boiler Assembly [1]: Fan [70] - PA2: Mole percent of N2</t>
  </si>
  <si>
    <t>~1~83~7~~-5001~</t>
  </si>
  <si>
    <t>83 - Outlet of Gas/Air Source [72] - PAF-B -&gt; Inlet of Boiler Assembly [1]: Fan [70] - PA2: Mole percent of O2</t>
  </si>
  <si>
    <t>~1~83~8~~-5001~</t>
  </si>
  <si>
    <t>83 - Outlet of Gas/Air Source [72] - PAF-B -&gt; Inlet of Boiler Assembly [1]: Fan [70] - PA2: Mole percent of CO2</t>
  </si>
  <si>
    <t>~1~83~9~~-5001~</t>
  </si>
  <si>
    <t>83 - Outlet of Gas/Air Source [72] - PAF-B -&gt; Inlet of Boiler Assembly [1]: Fan [70] - PA2: Mole percent of H2O</t>
  </si>
  <si>
    <t>~1~83~10~~-5001~</t>
  </si>
  <si>
    <t>83 - Outlet of Gas/Air Source [72] - PAF-B -&gt; Inlet of Boiler Assembly [1]: Fan [70] - PA2: Mole percent of H2O liquid</t>
  </si>
  <si>
    <t>~1~83~11~~-5001~</t>
  </si>
  <si>
    <t>83 - Outlet of Gas/Air Source [72] - PAF-B -&gt; Inlet of Boiler Assembly [1]: Fan [70] - PA2: Mole percent of Ar</t>
  </si>
  <si>
    <t>~1~83~12~~-5001~</t>
  </si>
  <si>
    <t>83 - Outlet of Gas/Air Source [72] - PAF-B -&gt; Inlet of Boiler Assembly [1]: Fan [70] - PA2: Mole percent of SO2</t>
  </si>
  <si>
    <t>~1~83~14~~-5001~</t>
  </si>
  <si>
    <t>83 - Outlet of Gas/Air Source [72] - PAF-B -&gt; Inlet of Boiler Assembly [1]: Fan [70] - PA2: Sulfur trioxide SO3</t>
  </si>
  <si>
    <t>~1~83~23~~-5001~</t>
  </si>
  <si>
    <t>83 - Outlet of Gas/Air Source [72] - PAF-B -&gt; Inlet of Boiler Assembly [1]: Fan [70] - PA2: HCl mass flow</t>
  </si>
  <si>
    <t>~1~83~24~~-5001~</t>
  </si>
  <si>
    <t>83 - Outlet of Gas/Air Source [72] - PAF-B -&gt; Inlet of Boiler Assembly [1]: Fan [70] - PA2: NOx mass flow</t>
  </si>
  <si>
    <t>~1~83~25~~-5001~</t>
  </si>
  <si>
    <t>83 - Outlet of Gas/Air Source [72] - PAF-B -&gt; Inlet of Boiler Assembly [1]: Fan [70] - PA2: CO mass flow</t>
  </si>
  <si>
    <t>~1~83~26~~-5001~</t>
  </si>
  <si>
    <t>83 - Outlet of Gas/Air Source [72] - PAF-B -&gt; Inlet of Boiler Assembly [1]: Fan [70] - PA2: UHC mass flow</t>
  </si>
  <si>
    <t>~1~83~29~~-5001~</t>
  </si>
  <si>
    <t>83 - Outlet of Gas/Air Source [72] - PAF-B -&gt; Inlet of Boiler Assembly [1]: Fan [70] - PA2: Hg mass flow</t>
  </si>
  <si>
    <t>~1~83~32~~-5001~</t>
  </si>
  <si>
    <t>83 - Outlet of Gas/Air Source [72] - PAF-B -&gt; Inlet of Boiler Assembly [1]: Fan [70] - PA2: Dry Oxygen</t>
  </si>
  <si>
    <t>~1~83~31~~-5001~</t>
  </si>
  <si>
    <t>83 - Outlet of Gas/Air Source [72] - PAF-B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</si>
  <si>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</si>
  <si>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</si>
  <si>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</si>
  <si>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</si>
  <si>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</si>
  <si>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</si>
  <si>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</si>
  <si>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</si>
  <si>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</si>
  <si>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</si>
  <si>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</si>
  <si>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</si>
  <si>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</si>
  <si>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</si>
  <si>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</si>
  <si>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</si>
  <si>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</si>
  <si>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</si>
  <si>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</si>
  <si>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</si>
  <si>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</si>
  <si>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</si>
  <si>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</si>
  <si>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</si>
  <si>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</si>
  <si>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</si>
  <si>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</si>
  <si>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</si>
  <si>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</si>
  <si>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</si>
  <si>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</si>
  <si>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</si>
  <si>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</si>
  <si>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</si>
  <si>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</si>
  <si>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</si>
  <si>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</si>
  <si>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</si>
  <si>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</si>
  <si>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</si>
  <si>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</si>
  <si>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</si>
  <si>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</si>
  <si>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</si>
  <si>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</si>
  <si>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</si>
  <si>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</si>
  <si>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</si>
  <si>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</si>
  <si>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</si>
  <si>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</si>
  <si>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</si>
  <si>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</si>
  <si>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</si>
  <si>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</si>
  <si>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</si>
  <si>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</si>
  <si>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</si>
  <si>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</si>
  <si>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</si>
  <si>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</si>
  <si>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</si>
  <si>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</si>
  <si>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</si>
  <si>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</si>
  <si>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</si>
  <si>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</si>
  <si>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</si>
  <si>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</si>
  <si>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</si>
  <si>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</si>
  <si>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</si>
  <si>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</si>
  <si>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</si>
  <si>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</si>
  <si>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</si>
  <si>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</si>
  <si>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</si>
  <si>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</si>
  <si>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</si>
  <si>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</si>
  <si>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</si>
  <si>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</si>
  <si>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</si>
  <si>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</si>
  <si>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</si>
  <si>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</si>
  <si>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</si>
  <si>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</si>
  <si>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</si>
  <si>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</si>
  <si>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</si>
  <si>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</si>
  <si>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</si>
  <si>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</si>
  <si>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</si>
  <si>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</si>
  <si>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</si>
  <si>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</si>
  <si>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</si>
  <si>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</si>
  <si>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</si>
  <si>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</si>
  <si>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</si>
  <si>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</si>
  <si>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</si>
  <si>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</si>
  <si>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</si>
  <si>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</si>
  <si>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</si>
  <si>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</si>
  <si>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</si>
  <si>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</si>
  <si>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</si>
  <si>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</si>
  <si>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</si>
  <si>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</si>
  <si>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</si>
  <si>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</si>
  <si>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</si>
  <si>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</si>
  <si>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</si>
  <si>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</si>
  <si>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</si>
  <si>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</si>
  <si>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</si>
  <si>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</si>
  <si>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</si>
  <si>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</si>
  <si>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</si>
  <si>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</si>
  <si>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</si>
  <si>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</si>
  <si>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</si>
  <si>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</si>
  <si>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</si>
  <si>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</si>
  <si>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</si>
  <si>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</si>
  <si>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</si>
  <si>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</si>
  <si>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</si>
  <si>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</si>
  <si>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</si>
  <si>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</si>
  <si>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</si>
  <si>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</si>
  <si>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</si>
  <si>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</si>
  <si>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</si>
  <si>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</si>
  <si>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</si>
  <si>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</si>
  <si>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</si>
  <si>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</si>
  <si>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</si>
  <si>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</si>
  <si>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</si>
  <si>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</si>
  <si>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</si>
  <si>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</si>
  <si>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</si>
  <si>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</si>
  <si>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</si>
  <si>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</si>
  <si>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</si>
  <si>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</si>
  <si>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</si>
  <si>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</si>
  <si>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</si>
  <si>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</si>
  <si>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</si>
  <si>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</si>
  <si>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</si>
  <si>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</si>
  <si>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</si>
  <si>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</si>
  <si>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</si>
  <si>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</si>
  <si>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</si>
  <si>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</si>
  <si>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</si>
  <si>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</si>
  <si>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</si>
  <si>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</si>
  <si>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</si>
  <si>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</si>
  <si>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</si>
  <si>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</si>
  <si>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</si>
  <si>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</si>
  <si>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</si>
  <si>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</si>
  <si>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</si>
  <si>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</si>
  <si>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</si>
  <si>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</si>
  <si>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</si>
  <si>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</si>
  <si>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</si>
  <si>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</si>
  <si>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</si>
  <si>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</si>
  <si>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</si>
  <si>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</si>
  <si>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</si>
  <si>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</si>
  <si>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</si>
  <si>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</si>
  <si>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</si>
  <si>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</si>
  <si>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</si>
  <si>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</si>
  <si>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</si>
  <si>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</si>
  <si>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</si>
  <si>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~1~88~0~~-5001~</t>
  </si>
  <si>
    <t>88 - Primary air outlet of Boiler Assembly [1]: Parallel Tubular Air Heaters [59] - AIR HEATER -&gt; Primary air inlet of Boiler Assembly [1]: Circulating Fluidized Bed [45] - CFB BOILER: Pressure</t>
  </si>
  <si>
    <t>~1~88~1~~-5001~</t>
  </si>
  <si>
    <t>88 - Primary air outlet of Boiler Assembly [1]: Parallel Tubular Air Heaters [59] - AIR HEATER -&gt; Primary air inlet of Boiler Assembly [1]: Circulating Fluidized Bed [45] - CFB BOILER: Temperature</t>
  </si>
  <si>
    <t>~1~88~2~~-5001~</t>
  </si>
  <si>
    <t>88 - Primary air outlet of Boiler Assembly [1]: Parallel Tubular Air Heaters [59] - AIR HEATER -&gt; Primary air inlet of Boiler Assembly [1]: Circulating Fluidized Bed [45] - CFB BOILER: Mass flow</t>
  </si>
  <si>
    <t>~1~88~22~~-5001~</t>
  </si>
  <si>
    <t>88 - Primary air outlet of Boiler Assembly [1]: Parallel Tubular Air Heaters [59] - AIR HEATER -&gt; Primary air inlet of Boiler Assembly [1]: Circulating Fluidized Bed [45] - CFB BOILER: Fly ash flow</t>
  </si>
  <si>
    <t>~1~88~16~~-5001~</t>
  </si>
  <si>
    <t>88 - Primary air outlet of Boiler Assembly [1]: Parallel Tubular Air Heaters [59] - AIR HEATER -&gt; Primary air inlet of Boiler Assembly [1]: Circulating Fluidized Bed [45] - CFB BOILER: Fly ash enthalpy</t>
  </si>
  <si>
    <t>~1~88~18~~-5001~</t>
  </si>
  <si>
    <t>88 - Primary air outlet of Boiler Assembly [1]: Parallel Tubular Air Heaters [59] - AIR HEATER -&gt; Primary air inlet of Boiler Assembly [1]: Circulating Fluidized Bed [45] - CFB BOILER: Relative humidity</t>
  </si>
  <si>
    <t>~1~88~20~~-5001~</t>
  </si>
  <si>
    <t>88 - Primary air outlet of Boiler Assembly [1]: Parallel Tubular Air Heaters [59] - AIR HEATER -&gt; Primary air inlet of Boiler Assembly [1]: Circulating Fluidized Bed [45] - CFB BOILER: Entropy</t>
  </si>
  <si>
    <t>~1~88~3~~-5001~</t>
  </si>
  <si>
    <t>88 - Primary air outlet of Boiler Assembly [1]: Parallel Tubular Air Heaters [59] - AIR HEATER -&gt; Primary air inlet of Boiler Assembly [1]: Circulating Fluidized Bed [45] - CFB BOILER: Enthalpy</t>
  </si>
  <si>
    <t>~1~88~19~~-5001~</t>
  </si>
  <si>
    <t>88 - Primary air outlet of Boiler Assembly [1]: Parallel Tubular Air Heaters [59] - AIR HEATER -&gt; Primary air inlet of Boiler Assembly [1]: Circulating Fluidized Bed [45] - CFB BOILER: Molecular weight</t>
  </si>
  <si>
    <t>~1~88~4~~-5001~</t>
  </si>
  <si>
    <t>88 - Primary air outlet of Boiler Assembly [1]: Parallel Tubular Air Heaters [59] - AIR HEATER -&gt; Primary air inlet of Boiler Assembly [1]: Circulating Fluidized Bed [45] - CFB BOILER: CO2 mass flow</t>
  </si>
  <si>
    <t>~1~88~5~~-5001~</t>
  </si>
  <si>
    <t>88 - Primary air outlet of Boiler Assembly [1]: Parallel Tubular Air Heaters [59] - AIR HEATER -&gt; Primary air inlet of Boiler Assembly [1]: Circulating Fluidized Bed [45] - CFB BOILER: Volume flow</t>
  </si>
  <si>
    <t>~1~88~101~~-5001~</t>
  </si>
  <si>
    <t>88 - Primary air outlet of Boiler Assembly [1]: Parallel Tubular Air Heaters [59] - AIR HEATER -&gt; Primary air inlet of Boiler Assembly [1]: Circulating Fluidized Bed [45] - CFB BOILER: Density</t>
  </si>
  <si>
    <t>~1~88~6~~-5001~</t>
  </si>
  <si>
    <t>88 - Primary air outlet of Boiler Assembly [1]: Parallel Tubular Air Heaters [59] - AIR HEATER -&gt; Primary air inlet of Boiler Assembly [1]: Circulating Fluidized Bed [45] - CFB BOILER: Mole percent of N2</t>
  </si>
  <si>
    <t>~1~88~7~~-5001~</t>
  </si>
  <si>
    <t>88 - Primary air outlet of Boiler Assembly [1]: Parallel Tubular Air Heaters [59] - AIR HEATER -&gt; Primary air inlet of Boiler Assembly [1]: Circulating Fluidized Bed [45] - CFB BOILER: Mole percent of O2</t>
  </si>
  <si>
    <t>~1~88~8~~-5001~</t>
  </si>
  <si>
    <t>88 - Primary air outlet of Boiler Assembly [1]: Parallel Tubular Air Heaters [59] - AIR HEATER -&gt; Primary air inlet of Boiler Assembly [1]: Circulating Fluidized Bed [45] - CFB BOILER: Mole percent of CO2</t>
  </si>
  <si>
    <t>~1~88~9~~-5001~</t>
  </si>
  <si>
    <t>88 - Primary air outlet of Boiler Assembly [1]: Parallel Tubular Air Heaters [59] - AIR HEATER -&gt; Primary air inlet of Boiler Assembly [1]: Circulating Fluidized Bed [45] - CFB BOILER: Mole percent of H2O</t>
  </si>
  <si>
    <t>~1~88~10~~-5001~</t>
  </si>
  <si>
    <t>88 - Primary air outlet of Boiler Assembly [1]: Parallel Tubular Air Heaters [59] - AIR HEATER -&gt; Primary air inlet of Boiler Assembly [1]: Circulating Fluidized Bed [45] - CFB BOILER: Mole percent of H2O liquid</t>
  </si>
  <si>
    <t>~1~88~11~~-5001~</t>
  </si>
  <si>
    <t>88 - Primary air outlet of Boiler Assembly [1]: Parallel Tubular Air Heaters [59] - AIR HEATER -&gt; Primary air inlet of Boiler Assembly [1]: Circulating Fluidized Bed [45] - CFB BOILER: Mole percent of Ar</t>
  </si>
  <si>
    <t>~1~88~12~~-5001~</t>
  </si>
  <si>
    <t>88 - Primary air outlet of Boiler Assembly [1]: Parallel Tubular Air Heaters [59] - AIR HEATER -&gt; Primary air inlet of Boiler Assembly [1]: Circulating Fluidized Bed [45] - CFB BOILER: Mole percent of SO2</t>
  </si>
  <si>
    <t>~1~88~14~~-5001~</t>
  </si>
  <si>
    <t>88 - Primary air outlet of Boiler Assembly [1]: Parallel Tubular Air Heaters [59] - AIR HEATER -&gt; Primary air inlet of Boiler Assembly [1]: Circulating Fluidized Bed [45] - CFB BOILER: Sulfur trioxide SO3</t>
  </si>
  <si>
    <t>~1~88~23~~-5001~</t>
  </si>
  <si>
    <t>88 - Primary air outlet of Boiler Assembly [1]: Parallel Tubular Air Heaters [59] - AIR HEATER -&gt; Primary air inlet of Boiler Assembly [1]: Circulating Fluidized Bed [45] - CFB BOILER: HCl mass flow</t>
  </si>
  <si>
    <t>~1~88~24~~-5001~</t>
  </si>
  <si>
    <t>88 - Primary air outlet of Boiler Assembly [1]: Parallel Tubular Air Heaters [59] - AIR HEATER -&gt; Primary air inlet of Boiler Assembly [1]: Circulating Fluidized Bed [45] - CFB BOILER: NOx mass flow</t>
  </si>
  <si>
    <t>~1~88~25~~-5001~</t>
  </si>
  <si>
    <t>88 - Primary air outlet of Boiler Assembly [1]: Parallel Tubular Air Heaters [59] - AIR HEATER -&gt; Primary air inlet of Boiler Assembly [1]: Circulating Fluidized Bed [45] - CFB BOILER: CO mass flow</t>
  </si>
  <si>
    <t>~1~88~26~~-5001~</t>
  </si>
  <si>
    <t>88 - Primary air outlet of Boiler Assembly [1]: Parallel Tubular Air Heaters [59] - AIR HEATER -&gt; Primary air inlet of Boiler Assembly [1]: Circulating Fluidized Bed [45] - CFB BOILER: UHC mass flow</t>
  </si>
  <si>
    <t>~1~88~29~~-5001~</t>
  </si>
  <si>
    <t>88 - Primary air outlet of Boiler Assembly [1]: Parallel Tubular Air Heaters [59] - AIR HEATER -&gt; Primary air inlet of Boiler Assembly [1]: Circulating Fluidized Bed [45] - CFB BOILER: Hg mass flow</t>
  </si>
  <si>
    <t>~1~88~32~~-5001~</t>
  </si>
  <si>
    <t>88 - Primary air outlet of Boiler Assembly [1]: Parallel Tubular Air Heaters [59] - AIR HEATER -&gt; Primary air inlet of Boiler Assembly [1]: Circulating Fluidized Bed [45] - CFB BOILER: Dry Oxygen</t>
  </si>
  <si>
    <t>~1~88~31~~-5001~</t>
  </si>
  <si>
    <t>88 - Primary air outlet of Boiler Assembly [1]: Parallel Tubular Air Heaters [59] - AIR HEATER -&gt; Primary air inlet of Boiler Assembly [1]: Circulating Fluidized Bed [45] - CFB BOILER: Normal volume flow</t>
  </si>
  <si>
    <t>~1~89~0~~-5001~</t>
  </si>
  <si>
    <t>89 - Outlet of Gas/Air Mixer [73] -&gt; Primary air inlet of Boiler Assembly [1]: Parallel Tubular Air Heaters [59] - AIR HEATER: Pressure</t>
  </si>
  <si>
    <t>~1~89~1~~-5001~</t>
  </si>
  <si>
    <t>89 - Outlet of Gas/Air Mixer [73] -&gt; Primary air inlet of Boiler Assembly [1]: Parallel Tubular Air Heaters [59] - AIR HEATER: Temperature</t>
  </si>
  <si>
    <t>~1~89~2~~-5001~</t>
  </si>
  <si>
    <t>89 - Outlet of Gas/Air Mixer [73] -&gt; Primary air inlet of Boiler Assembly [1]: Parallel Tubular Air Heaters [59] - AIR HEATER: Mass flow</t>
  </si>
  <si>
    <t>~1~89~22~~-5001~</t>
  </si>
  <si>
    <t>89 - Outlet of Gas/Air Mixer [73] -&gt; Primary air inlet of Boiler Assembly [1]: Parallel Tubular Air Heaters [59] - AIR HEATER: Fly ash flow</t>
  </si>
  <si>
    <t>~1~89~16~~-5001~</t>
  </si>
  <si>
    <t>89 - Outlet of Gas/Air Mixer [73] -&gt; Primary air inlet of Boiler Assembly [1]: Parallel Tubular Air Heaters [59] - AIR HEATER: Fly ash enthalpy</t>
  </si>
  <si>
    <t>~1~89~18~~-5001~</t>
  </si>
  <si>
    <t>89 - Outlet of Gas/Air Mixer [73] -&gt; Primary air inlet of Boiler Assembly [1]: Parallel Tubular Air Heaters [59] - AIR HEATER: Relative humidity</t>
  </si>
  <si>
    <t>~1~89~20~~-5001~</t>
  </si>
  <si>
    <t>89 - Outlet of Gas/Air Mixer [73] -&gt; Primary air inlet of Boiler Assembly [1]: Parallel Tubular Air Heaters [59] - AIR HEATER: Entropy</t>
  </si>
  <si>
    <t>~1~89~3~~-5001~</t>
  </si>
  <si>
    <t>89 - Outlet of Gas/Air Mixer [73] -&gt; Primary air inlet of Boiler Assembly [1]: Parallel Tubular Air Heaters [59] - AIR HEATER: Enthalpy</t>
  </si>
  <si>
    <t>~1~89~19~~-5001~</t>
  </si>
  <si>
    <t>89 - Outlet of Gas/Air Mixer [73] -&gt; Primary air inlet of Boiler Assembly [1]: Parallel Tubular Air Heaters [59] - AIR HEATER: Molecular weight</t>
  </si>
  <si>
    <t>~1~89~4~~-5001~</t>
  </si>
  <si>
    <t>89 - Outlet of Gas/Air Mixer [73] -&gt; Primary air inlet of Boiler Assembly [1]: Parallel Tubular Air Heaters [59] - AIR HEATER: CO2 mass flow</t>
  </si>
  <si>
    <t>~1~89~5~~-5001~</t>
  </si>
  <si>
    <t>89 - Outlet of Gas/Air Mixer [73] -&gt; Primary air inlet of Boiler Assembly [1]: Parallel Tubular Air Heaters [59] - AIR HEATER: Volume flow</t>
  </si>
  <si>
    <t>~1~89~101~~-5001~</t>
  </si>
  <si>
    <t>89 - Outlet of Gas/Air Mixer [73] -&gt; Primary air inlet of Boiler Assembly [1]: Parallel Tubular Air Heaters [59] - AIR HEATER: Density</t>
  </si>
  <si>
    <t>~1~89~6~~-5001~</t>
  </si>
  <si>
    <t>89 - Outlet of Gas/Air Mixer [73] -&gt; Primary air inlet of Boiler Assembly [1]: Parallel Tubular Air Heaters [59] - AIR HEATER: Mole percent of N2</t>
  </si>
  <si>
    <t>~1~89~7~~-5001~</t>
  </si>
  <si>
    <t>89 - Outlet of Gas/Air Mixer [73] -&gt; Primary air inlet of Boiler Assembly [1]: Parallel Tubular Air Heaters [59] - AIR HEATER: Mole percent of O2</t>
  </si>
  <si>
    <t>~1~89~8~~-5001~</t>
  </si>
  <si>
    <t>89 - Outlet of Gas/Air Mixer [73] -&gt; Primary air inlet of Boiler Assembly [1]: Parallel Tubular Air Heaters [59] - AIR HEATER: Mole percent of CO2</t>
  </si>
  <si>
    <t>~1~89~9~~-5001~</t>
  </si>
  <si>
    <t>89 - Outlet of Gas/Air Mixer [73] -&gt; Primary air inlet of Boiler Assembly [1]: Parallel Tubular Air Heaters [59] - AIR HEATER: Mole percent of H2O</t>
  </si>
  <si>
    <t>~1~89~10~~-5001~</t>
  </si>
  <si>
    <t>89 - Outlet of Gas/Air Mixer [73] -&gt; Primary air inlet of Boiler Assembly [1]: Parallel Tubular Air Heaters [59] - AIR HEATER: Mole percent of H2O liquid</t>
  </si>
  <si>
    <t>~1~89~11~~-5001~</t>
  </si>
  <si>
    <t>89 - Outlet of Gas/Air Mixer [73] -&gt; Primary air inlet of Boiler Assembly [1]: Parallel Tubular Air Heaters [59] - AIR HEATER: Mole percent of Ar</t>
  </si>
  <si>
    <t>~1~89~12~~-5001~</t>
  </si>
  <si>
    <t>89 - Outlet of Gas/Air Mixer [73] -&gt; Primary air inlet of Boiler Assembly [1]: Parallel Tubular Air Heaters [59] - AIR HEATER: Mole percent of SO2</t>
  </si>
  <si>
    <t>~1~89~14~~-5001~</t>
  </si>
  <si>
    <t>89 - Outlet of Gas/Air Mixer [73] -&gt; Primary air inlet of Boiler Assembly [1]: Parallel Tubular Air Heaters [59] - AIR HEATER: Sulfur trioxide SO3</t>
  </si>
  <si>
    <t>~1~89~23~~-5001~</t>
  </si>
  <si>
    <t>89 - Outlet of Gas/Air Mixer [73] -&gt; Primary air inlet of Boiler Assembly [1]: Parallel Tubular Air Heaters [59] - AIR HEATER: HCl mass flow</t>
  </si>
  <si>
    <t>~1~89~24~~-5001~</t>
  </si>
  <si>
    <t>89 - Outlet of Gas/Air Mixer [73] -&gt; Primary air inlet of Boiler Assembly [1]: Parallel Tubular Air Heaters [59] - AIR HEATER: NOx mass flow</t>
  </si>
  <si>
    <t>~1~89~25~~-5001~</t>
  </si>
  <si>
    <t>89 - Outlet of Gas/Air Mixer [73] -&gt; Primary air inlet of Boiler Assembly [1]: Parallel Tubular Air Heaters [59] - AIR HEATER: CO mass flow</t>
  </si>
  <si>
    <t>~1~89~26~~-5001~</t>
  </si>
  <si>
    <t>89 - Outlet of Gas/Air Mixer [73] -&gt; Primary air inlet of Boiler Assembly [1]: Parallel Tubular Air Heaters [59] - AIR HEATER: UHC mass flow</t>
  </si>
  <si>
    <t>~1~89~29~~-5001~</t>
  </si>
  <si>
    <t>89 - Outlet of Gas/Air Mixer [73] -&gt; Primary air inlet of Boiler Assembly [1]: Parallel Tubular Air Heaters [59] - AIR HEATER: Hg mass flow</t>
  </si>
  <si>
    <t>~1~89~32~~-5001~</t>
  </si>
  <si>
    <t>89 - Outlet of Gas/Air Mixer [73] -&gt; Primary air inlet of Boiler Assembly [1]: Parallel Tubular Air Heaters [59] - AIR HEATER: Dry Oxygen</t>
  </si>
  <si>
    <t>~1~89~31~~-5001~</t>
  </si>
  <si>
    <t>89 - Outlet of Gas/Air Mixer [73] -&gt; Primary air inlet of Boiler Assembly [1]: Parallel Tubular Air Heaters [59] - AIR HEATER: Normal volume flow</t>
  </si>
  <si>
    <t>~1~90~0~~-5001~</t>
  </si>
  <si>
    <t>90 - Outlet of Gas/Air Mixer [66] -&gt; Secondary air inlet of Boiler Assembly [1]: Parallel Tubular Air Heaters [59] - AIR HEATER: Pressure</t>
  </si>
  <si>
    <t>~1~90~1~~-5001~</t>
  </si>
  <si>
    <t>90 - Outlet of Gas/Air Mixer [66] -&gt; Secondary air inlet of Boiler Assembly [1]: Parallel Tubular Air Heaters [59] - AIR HEATER: Temperature</t>
  </si>
  <si>
    <t>~1~90~2~~-5001~</t>
  </si>
  <si>
    <t>90 - Outlet of Gas/Air Mixer [66] -&gt; Secondary air inlet of Boiler Assembly [1]: Parallel Tubular Air Heaters [59] - AIR HEATER: Mass flow</t>
  </si>
  <si>
    <t>~1~90~22~~-5001~</t>
  </si>
  <si>
    <t>90 - Outlet of Gas/Air Mixer [66] -&gt; Secondary air inlet of Boiler Assembly [1]: Parallel Tubular Air Heaters [59] - AIR HEATER: Fly ash flow</t>
  </si>
  <si>
    <t>~1~90~16~~-5001~</t>
  </si>
  <si>
    <t>90 - Outlet of Gas/Air Mixer [66] -&gt; Secondary air inlet of Boiler Assembly [1]: Parallel Tubular Air Heaters [59] - AIR HEATER: Fly ash enthalpy</t>
  </si>
  <si>
    <t>~1~90~18~~-5001~</t>
  </si>
  <si>
    <t>90 - Outlet of Gas/Air Mixer [66] -&gt; Secondary air inlet of Boiler Assembly [1]: Parallel Tubular Air Heaters [59] - AIR HEATER: Relative humidity</t>
  </si>
  <si>
    <t>~1~90~20~~-5001~</t>
  </si>
  <si>
    <t>90 - Outlet of Gas/Air Mixer [66] -&gt; Secondary air inlet of Boiler Assembly [1]: Parallel Tubular Air Heaters [59] - AIR HEATER: Entropy</t>
  </si>
  <si>
    <t>~1~90~3~~-5001~</t>
  </si>
  <si>
    <t>90 - Outlet of Gas/Air Mixer [66] -&gt; Secondary air inlet of Boiler Assembly [1]: Parallel Tubular Air Heaters [59] - AIR HEATER: Enthalpy</t>
  </si>
  <si>
    <t>~1~90~19~~-5001~</t>
  </si>
  <si>
    <t>90 - Outlet of Gas/Air Mixer [66] -&gt; Secondary air inlet of Boiler Assembly [1]: Parallel Tubular Air Heaters [59] - AIR HEATER: Molecular weight</t>
  </si>
  <si>
    <t>~1~90~4~~-5001~</t>
  </si>
  <si>
    <t>90 - Outlet of Gas/Air Mixer [66] -&gt; Secondary air inlet of Boiler Assembly [1]: Parallel Tubular Air Heaters [59] - AIR HEATER: CO2 mass flow</t>
  </si>
  <si>
    <t>~1~90~5~~-5001~</t>
  </si>
  <si>
    <t>90 - Outlet of Gas/Air Mixer [66] -&gt; Secondary air inlet of Boiler Assembly [1]: Parallel Tubular Air Heaters [59] - AIR HEATER: Volume flow</t>
  </si>
  <si>
    <t>~1~90~101~~-5001~</t>
  </si>
  <si>
    <t>90 - Outlet of Gas/Air Mixer [66] -&gt; Secondary air inlet of Boiler Assembly [1]: Parallel Tubular Air Heaters [59] - AIR HEATER: Density</t>
  </si>
  <si>
    <t>~1~90~6~~-5001~</t>
  </si>
  <si>
    <t>90 - Outlet of Gas/Air Mixer [66] -&gt; Secondary air inlet of Boiler Assembly [1]: Parallel Tubular Air Heaters [59] - AIR HEATER: Mole percent of N2</t>
  </si>
  <si>
    <t>~1~90~7~~-5001~</t>
  </si>
  <si>
    <t>90 - Outlet of Gas/Air Mixer [66] -&gt; Secondary air inlet of Boiler Assembly [1]: Parallel Tubular Air Heaters [59] - AIR HEATER: Mole percent of O2</t>
  </si>
  <si>
    <t>~1~90~8~~-5001~</t>
  </si>
  <si>
    <t>90 - Outlet of Gas/Air Mixer [66] -&gt; Secondary air inlet of Boiler Assembly [1]: Parallel Tubular Air Heaters [59] - AIR HEATER: Mole percent of CO2</t>
  </si>
  <si>
    <t>~1~90~9~~-5001~</t>
  </si>
  <si>
    <t>90 - Outlet of Gas/Air Mixer [66] -&gt; Secondary air inlet of Boiler Assembly [1]: Parallel Tubular Air Heaters [59] - AIR HEATER: Mole percent of H2O</t>
  </si>
  <si>
    <t>~1~90~10~~-5001~</t>
  </si>
  <si>
    <t>90 - Outlet of Gas/Air Mixer [66] -&gt; Secondary air inlet of Boiler Assembly [1]: Parallel Tubular Air Heaters [59] - AIR HEATER: Mole percent of H2O liquid</t>
  </si>
  <si>
    <t>~1~90~11~~-5001~</t>
  </si>
  <si>
    <t>90 - Outlet of Gas/Air Mixer [66] -&gt; Secondary air inlet of Boiler Assembly [1]: Parallel Tubular Air Heaters [59] - AIR HEATER: Mole percent of Ar</t>
  </si>
  <si>
    <t>~1~90~12~~-5001~</t>
  </si>
  <si>
    <t>90 - Outlet of Gas/Air Mixer [66] -&gt; Secondary air inlet of Boiler Assembly [1]: Parallel Tubular Air Heaters [59] - AIR HEATER: Mole percent of SO2</t>
  </si>
  <si>
    <t>~1~90~14~~-5001~</t>
  </si>
  <si>
    <t>90 - Outlet of Gas/Air Mixer [66] -&gt; Secondary air inlet of Boiler Assembly [1]: Parallel Tubular Air Heaters [59] - AIR HEATER: Sulfur trioxide SO3</t>
  </si>
  <si>
    <t>~1~90~23~~-5001~</t>
  </si>
  <si>
    <t>90 - Outlet of Gas/Air Mixer [66] -&gt; Secondary air inlet of Boiler Assembly [1]: Parallel Tubular Air Heaters [59] - AIR HEATER: HCl mass flow</t>
  </si>
  <si>
    <t>~1~90~24~~-5001~</t>
  </si>
  <si>
    <t>90 - Outlet of Gas/Air Mixer [66] -&gt; Secondary air inlet of Boiler Assembly [1]: Parallel Tubular Air Heaters [59] - AIR HEATER: NOx mass flow</t>
  </si>
  <si>
    <t>~1~90~25~~-5001~</t>
  </si>
  <si>
    <t>90 - Outlet of Gas/Air Mixer [66] -&gt; Secondary air inlet of Boiler Assembly [1]: Parallel Tubular Air Heaters [59] - AIR HEATER: CO mass flow</t>
  </si>
  <si>
    <t>~1~90~26~~-5001~</t>
  </si>
  <si>
    <t>90 - Outlet of Gas/Air Mixer [66] -&gt; Secondary air inlet of Boiler Assembly [1]: Parallel Tubular Air Heaters [59] - AIR HEATER: UHC mass flow</t>
  </si>
  <si>
    <t>~1~90~29~~-5001~</t>
  </si>
  <si>
    <t>90 - Outlet of Gas/Air Mixer [66] -&gt; Secondary air inlet of Boiler Assembly [1]: Parallel Tubular Air Heaters [59] - AIR HEATER: Hg mass flow</t>
  </si>
  <si>
    <t>~1~90~32~~-5001~</t>
  </si>
  <si>
    <t>90 - Outlet of Gas/Air Mixer [66] -&gt; Secondary air inlet of Boiler Assembly [1]: Parallel Tubular Air Heaters [59] - AIR HEATER: Dry Oxygen</t>
  </si>
  <si>
    <t>~1~90~31~~-5001~</t>
  </si>
  <si>
    <t>90 - Outlet of Gas/Air Mixer [66] -&gt; Secondary air inlet of Boiler Assembly [1]: Parallel Tubular Air Heaters [59] - AIR HEATER: Normal volume flow</t>
  </si>
  <si>
    <t>~1~91~0~~-5001~</t>
  </si>
  <si>
    <t>91 - Secondary air outlet of Boiler Assembly [1]: Parallel Tubular Air Heaters [59] - AIR HEATER -&gt; Secondary air inlet of Boiler Assembly [1]: Circulating Fluidized Bed [45] - CFB BOILER: Pressure</t>
  </si>
  <si>
    <t>~1~91~1~~-5001~</t>
  </si>
  <si>
    <t>91 - Secondary air outlet of Boiler Assembly [1]: Parallel Tubular Air Heaters [59] - AIR HEATER -&gt; Secondary air inlet of Boiler Assembly [1]: Circulating Fluidized Bed [45] - CFB BOILER: Temperature</t>
  </si>
  <si>
    <t>~1~91~2~~-5001~</t>
  </si>
  <si>
    <t>91 - Secondary air outlet of Boiler Assembly [1]: Parallel Tubular Air Heaters [59] - AIR HEATER -&gt; Secondary air inlet of Boiler Assembly [1]: Circulating Fluidized Bed [45] - CFB BOILER: Mass flow</t>
  </si>
  <si>
    <t>~1~91~22~~-5001~</t>
  </si>
  <si>
    <t>91 - Secondary air outlet of Boiler Assembly [1]: Parallel Tubular Air Heaters [59] - AIR HEATER -&gt; Secondary air inlet of Boiler Assembly [1]: Circulating Fluidized Bed [45] - CFB BOILER: Fly ash flow</t>
  </si>
  <si>
    <t>~1~91~16~~-5001~</t>
  </si>
  <si>
    <t>91 - Secondary air outlet of Boiler Assembly [1]: Parallel Tubular Air Heaters [59] - AIR HEATER -&gt; Secondary air inlet of Boiler Assembly [1]: Circulating Fluidized Bed [45] - CFB BOILER: Fly ash enthalpy</t>
  </si>
  <si>
    <t>~1~91~18~~-5001~</t>
  </si>
  <si>
    <t>91 - Secondary air outlet of Boiler Assembly [1]: Parallel Tubular Air Heaters [59] - AIR HEATER -&gt; Secondary air inlet of Boiler Assembly [1]: Circulating Fluidized Bed [45] - CFB BOILER: Relative humidity</t>
  </si>
  <si>
    <t>~1~91~20~~-5001~</t>
  </si>
  <si>
    <t>91 - Secondary air outlet of Boiler Assembly [1]: Parallel Tubular Air Heaters [59] - AIR HEATER -&gt; Secondary air inlet of Boiler Assembly [1]: Circulating Fluidized Bed [45] - CFB BOILER: Entropy</t>
  </si>
  <si>
    <t>~1~91~3~~-5001~</t>
  </si>
  <si>
    <t>91 - Secondary air outlet of Boiler Assembly [1]: Parallel Tubular Air Heaters [59] - AIR HEATER -&gt; Secondary air inlet of Boiler Assembly [1]: Circulating Fluidized Bed [45] - CFB BOILER: Enthalpy</t>
  </si>
  <si>
    <t>~1~91~19~~-5001~</t>
  </si>
  <si>
    <t>91 - Secondary air outlet of Boiler Assembly [1]: Parallel Tubular Air Heaters [59] - AIR HEATER -&gt; Secondary air inlet of Boiler Assembly [1]: Circulating Fluidized Bed [45] - CFB BOILER: Molecular weight</t>
  </si>
  <si>
    <t>~1~91~4~~-5001~</t>
  </si>
  <si>
    <t>91 - Secondary air outlet of Boiler Assembly [1]: Parallel Tubular Air Heaters [59] - AIR HEATER -&gt; Secondary air inlet of Boiler Assembly [1]: Circulating Fluidized Bed [45] - CFB BOILER: CO2 mass flow</t>
  </si>
  <si>
    <t>~1~91~5~~-5001~</t>
  </si>
  <si>
    <t>91 - Secondary air outlet of Boiler Assembly [1]: Parallel Tubular Air Heaters [59] - AIR HEATER -&gt; Secondary air inlet of Boiler Assembly [1]: Circulating Fluidized Bed [45] - CFB BOILER: Volume flow</t>
  </si>
  <si>
    <t>~1~91~101~~-5001~</t>
  </si>
  <si>
    <t>91 - Secondary air outlet of Boiler Assembly [1]: Parallel Tubular Air Heaters [59] - AIR HEATER -&gt; Secondary air inlet of Boiler Assembly [1]: Circulating Fluidized Bed [45] - CFB BOILER: Density</t>
  </si>
  <si>
    <t>~1~91~6~~-5001~</t>
  </si>
  <si>
    <t>91 - Secondary air outlet of Boiler Assembly [1]: Parallel Tubular Air Heaters [59] - AIR HEATER -&gt; Secondary air inlet of Boiler Assembly [1]: Circulating Fluidized Bed [45] - CFB BOILER: Mole percent of N2</t>
  </si>
  <si>
    <t>~1~91~7~~-5001~</t>
  </si>
  <si>
    <t>91 - Secondary air outlet of Boiler Assembly [1]: Parallel Tubular Air Heaters [59] - AIR HEATER -&gt; Secondary air inlet of Boiler Assembly [1]: Circulating Fluidized Bed [45] - CFB BOILER: Mole percent of O2</t>
  </si>
  <si>
    <t>~1~91~8~~-5001~</t>
  </si>
  <si>
    <t>91 - Secondary air outlet of Boiler Assembly [1]: Parallel Tubular Air Heaters [59] - AIR HEATER -&gt; Secondary air inlet of Boiler Assembly [1]: Circulating Fluidized Bed [45] - CFB BOILER: Mole percent of CO2</t>
  </si>
  <si>
    <t>~1~91~9~~-5001~</t>
  </si>
  <si>
    <t>91 - Secondary air outlet of Boiler Assembly [1]: Parallel Tubular Air Heaters [59] - AIR HEATER -&gt; Secondary air inlet of Boiler Assembly [1]: Circulating Fluidized Bed [45] - CFB BOILER: Mole percent of H2O</t>
  </si>
  <si>
    <t>~1~91~10~~-5001~</t>
  </si>
  <si>
    <t>91 - Secondary air outlet of Boiler Assembly [1]: Parallel Tubular Air Heaters [59] - AIR HEATER -&gt; Secondary air inlet of Boiler Assembly [1]: Circulating Fluidized Bed [45] - CFB BOILER: Mole percent of H2O liquid</t>
  </si>
  <si>
    <t>~1~91~11~~-5001~</t>
  </si>
  <si>
    <t>91 - Secondary air outlet of Boiler Assembly [1]: Parallel Tubular Air Heaters [59] - AIR HEATER -&gt; Secondary air inlet of Boiler Assembly [1]: Circulating Fluidized Bed [45] - CFB BOILER: Mole percent of Ar</t>
  </si>
  <si>
    <t>~1~91~12~~-5001~</t>
  </si>
  <si>
    <t>91 - Secondary air outlet of Boiler Assembly [1]: Parallel Tubular Air Heaters [59] - AIR HEATER -&gt; Secondary air inlet of Boiler Assembly [1]: Circulating Fluidized Bed [45] - CFB BOILER: Mole percent of SO2</t>
  </si>
  <si>
    <t>~1~91~14~~-5001~</t>
  </si>
  <si>
    <t>91 - Secondary air outlet of Boiler Assembly [1]: Parallel Tubular Air Heaters [59] - AIR HEATER -&gt; Secondary air inlet of Boiler Assembly [1]: Circulating Fluidized Bed [45] - CFB BOILER: Sulfur trioxide SO3</t>
  </si>
  <si>
    <t>~1~91~23~~-5001~</t>
  </si>
  <si>
    <t>91 - Secondary air outlet of Boiler Assembly [1]: Parallel Tubular Air Heaters [59] - AIR HEATER -&gt; Secondary air inlet of Boiler Assembly [1]: Circulating Fluidized Bed [45] - CFB BOILER: HCl mass flow</t>
  </si>
  <si>
    <t>~1~91~24~~-5001~</t>
  </si>
  <si>
    <t>91 - Secondary air outlet of Boiler Assembly [1]: Parallel Tubular Air Heaters [59] - AIR HEATER -&gt; Secondary air inlet of Boiler Assembly [1]: Circulating Fluidized Bed [45] - CFB BOILER: NOx mass flow</t>
  </si>
  <si>
    <t>~1~91~25~~-5001~</t>
  </si>
  <si>
    <t>91 - Secondary air outlet of Boiler Assembly [1]: Parallel Tubular Air Heaters [59] - AIR HEATER -&gt; Secondary air inlet of Boiler Assembly [1]: Circulating Fluidized Bed [45] - CFB BOILER: CO mass flow</t>
  </si>
  <si>
    <t>~1~91~26~~-5001~</t>
  </si>
  <si>
    <t>91 - Secondary air outlet of Boiler Assembly [1]: Parallel Tubular Air Heaters [59] - AIR HEATER -&gt; Secondary air inlet of Boiler Assembly [1]: Circulating Fluidized Bed [45] - CFB BOILER: UHC mass flow</t>
  </si>
  <si>
    <t>~1~91~29~~-5001~</t>
  </si>
  <si>
    <t>91 - Secondary air outlet of Boiler Assembly [1]: Parallel Tubular Air Heaters [59] - AIR HEATER -&gt; Secondary air inlet of Boiler Assembly [1]: Circulating Fluidized Bed [45] - CFB BOILER: Hg mass flow</t>
  </si>
  <si>
    <t>~1~91~32~~-5001~</t>
  </si>
  <si>
    <t>91 - Secondary air outlet of Boiler Assembly [1]: Parallel Tubular Air Heaters [59] - AIR HEATER -&gt; Secondary air inlet of Boiler Assembly [1]: Circulating Fluidized Bed [45] - CFB BOILER: Dry Oxygen</t>
  </si>
  <si>
    <t>~1~91~31~~-5001~</t>
  </si>
  <si>
    <t>91 - Secondary air outlet of Boiler Assembly [1]: Parallel Tubular Air Heaters [59] - AIR HEATER -&gt; Secondary air inlet of Boiler Assembly [1]: Circulating Fluidized Bed [45] - CFB BOILER: Normal volume flow</t>
  </si>
  <si>
    <t>~1~92~0~~-5001~</t>
  </si>
  <si>
    <t>92 - Gas outlet of Boiler Assembly [1]: Economiser (PCE) [44] - ECON -&gt; Flue gas inlet of Boiler Assembly [1]: Parallel Tubular Air Heaters [59] - AIR HEATER: Pressure</t>
  </si>
  <si>
    <t>~1~92~1~~-5001~</t>
  </si>
  <si>
    <t>92 - Gas outlet of Boiler Assembly [1]: Economiser (PCE) [44] - ECON -&gt; Flue gas inlet of Boiler Assembly [1]: Parallel Tubular Air Heaters [59] - AIR HEATER: Temperature</t>
  </si>
  <si>
    <t>~1~92~2~~-5001~</t>
  </si>
  <si>
    <t>92 - Gas outlet of Boiler Assembly [1]: Economiser (PCE) [44] - ECON -&gt; Flue gas inlet of Boiler Assembly [1]: Parallel Tubular Air Heaters [59] - AIR HEATER: Mass flow</t>
  </si>
  <si>
    <t>~1~92~22~~-5001~</t>
  </si>
  <si>
    <t>92 - Gas outlet of Boiler Assembly [1]: Economiser (PCE) [44] - ECON -&gt; Flue gas inlet of Boiler Assembly [1]: Parallel Tubular Air Heaters [59] - AIR HEATER: Fly ash flow</t>
  </si>
  <si>
    <t>~1~92~16~~-5001~</t>
  </si>
  <si>
    <t>92 - Gas outlet of Boiler Assembly [1]: Economiser (PCE) [44] - ECON -&gt; Flue gas inlet of Boiler Assembly [1]: Parallel Tubular Air Heaters [59] - AIR HEATER: Fly ash enthalpy</t>
  </si>
  <si>
    <t>~1~92~18~~-5001~</t>
  </si>
  <si>
    <t>92 - Gas outlet of Boiler Assembly [1]: Economiser (PCE) [44] - ECON -&gt; Flue gas inlet of Boiler Assembly [1]: Parallel Tubular Air Heaters [59] - AIR HEATER: Relative humidity</t>
  </si>
  <si>
    <t>~1~92~20~~-5001~</t>
  </si>
  <si>
    <t>92 - Gas outlet of Boiler Assembly [1]: Economiser (PCE) [44] - ECON -&gt; Flue gas inlet of Boiler Assembly [1]: Parallel Tubular Air Heaters [59] - AIR HEATER: Entropy</t>
  </si>
  <si>
    <t>~1~92~3~~-5001~</t>
  </si>
  <si>
    <t>92 - Gas outlet of Boiler Assembly [1]: Economiser (PCE) [44] - ECON -&gt; Flue gas inlet of Boiler Assembly [1]: Parallel Tubular Air Heaters [59] - AIR HEATER: Enthalpy</t>
  </si>
  <si>
    <t>~1~92~19~~-5001~</t>
  </si>
  <si>
    <t>92 - Gas outlet of Boiler Assembly [1]: Economiser (PCE) [44] - ECON -&gt; Flue gas inlet of Boiler Assembly [1]: Parallel Tubular Air Heaters [59] - AIR HEATER: Molecular weight</t>
  </si>
  <si>
    <t>~1~92~4~~-5001~</t>
  </si>
  <si>
    <t>92 - Gas outlet of Boiler Assembly [1]: Economiser (PCE) [44] - ECON -&gt; Flue gas inlet of Boiler Assembly [1]: Parallel Tubular Air Heaters [59] - AIR HEATER: CO2 mass flow</t>
  </si>
  <si>
    <t>~1~92~5~~-5001~</t>
  </si>
  <si>
    <t>92 - Gas outlet of Boiler Assembly [1]: Economiser (PCE) [44] - ECON -&gt; Flue gas inlet of Boiler Assembly [1]: Parallel Tubular Air Heaters [59] - AIR HEATER: Volume flow</t>
  </si>
  <si>
    <t>~1~92~101~~-5001~</t>
  </si>
  <si>
    <t>92 - Gas outlet of Boiler Assembly [1]: Economiser (PCE) [44] - ECON -&gt; Flue gas inlet of Boiler Assembly [1]: Parallel Tubular Air Heaters [59] - AIR HEATER: Density</t>
  </si>
  <si>
    <t>~1~92~6~~-5001~</t>
  </si>
  <si>
    <t>92 - Gas outlet of Boiler Assembly [1]: Economiser (PCE) [44] - ECON -&gt; Flue gas inlet of Boiler Assembly [1]: Parallel Tubular Air Heaters [59] - AIR HEATER: Mole percent of N2</t>
  </si>
  <si>
    <t>~1~92~7~~-5001~</t>
  </si>
  <si>
    <t>92 - Gas outlet of Boiler Assembly [1]: Economiser (PCE) [44] - ECON -&gt; Flue gas inlet of Boiler Assembly [1]: Parallel Tubular Air Heaters [59] - AIR HEATER: Mole percent of O2</t>
  </si>
  <si>
    <t>~1~92~8~~-5001~</t>
  </si>
  <si>
    <t>92 - Gas outlet of Boiler Assembly [1]: Economiser (PCE) [44] - ECON -&gt; Flue gas inlet of Boiler Assembly [1]: Parallel Tubular Air Heaters [59] - AIR HEATER: Mole percent of CO2</t>
  </si>
  <si>
    <t>~1~92~9~~-5001~</t>
  </si>
  <si>
    <t>92 - Gas outlet of Boiler Assembly [1]: Economiser (PCE) [44] - ECON -&gt; Flue gas inlet of Boiler Assembly [1]: Parallel Tubular Air Heaters [59] - AIR HEATER: Mole percent of H2O</t>
  </si>
  <si>
    <t>~1~92~10~~-5001~</t>
  </si>
  <si>
    <t>92 - Gas outlet of Boiler Assembly [1]: Economiser (PCE) [44] - ECON -&gt; Flue gas inlet of Boiler Assembly [1]: Parallel Tubular Air Heaters [59] - AIR HEATER: Mole percent of H2O liquid</t>
  </si>
  <si>
    <t>~1~92~11~~-5001~</t>
  </si>
  <si>
    <t>92 - Gas outlet of Boiler Assembly [1]: Economiser (PCE) [44] - ECON -&gt; Flue gas inlet of Boiler Assembly [1]: Parallel Tubular Air Heaters [59] - AIR HEATER: Mole percent of Ar</t>
  </si>
  <si>
    <t>~1~92~12~~-5001~</t>
  </si>
  <si>
    <t>92 - Gas outlet of Boiler Assembly [1]: Economiser (PCE) [44] - ECON -&gt; Flue gas inlet of Boiler Assembly [1]: Parallel Tubular Air Heaters [59] - AIR HEATER: Mole percent of SO2</t>
  </si>
  <si>
    <t>~1~92~14~~-5001~</t>
  </si>
  <si>
    <t>92 - Gas outlet of Boiler Assembly [1]: Economiser (PCE) [44] - ECON -&gt; Flue gas inlet of Boiler Assembly [1]: Parallel Tubular Air Heaters [59] - AIR HEATER: Sulfur trioxide SO3</t>
  </si>
  <si>
    <t>~1~92~23~~-5001~</t>
  </si>
  <si>
    <t>92 - Gas outlet of Boiler Assembly [1]: Economiser (PCE) [44] - ECON -&gt; Flue gas inlet of Boiler Assembly [1]: Parallel Tubular Air Heaters [59] - AIR HEATER: HCl mass flow</t>
  </si>
  <si>
    <t>~1~92~24~~-5001~</t>
  </si>
  <si>
    <t>92 - Gas outlet of Boiler Assembly [1]: Economiser (PCE) [44] - ECON -&gt; Flue gas inlet of Boiler Assembly [1]: Parallel Tubular Air Heaters [59] - AIR HEATER: NOx mass flow</t>
  </si>
  <si>
    <t>~1~92~25~~-5001~</t>
  </si>
  <si>
    <t>92 - Gas outlet of Boiler Assembly [1]: Economiser (PCE) [44] - ECON -&gt; Flue gas inlet of Boiler Assembly [1]: Parallel Tubular Air Heaters [59] - AIR HEATER: CO mass flow</t>
  </si>
  <si>
    <t>~1~92~26~~-5001~</t>
  </si>
  <si>
    <t>92 - Gas outlet of Boiler Assembly [1]: Economiser (PCE) [44] - ECON -&gt; Flue gas inlet of Boiler Assembly [1]: Parallel Tubular Air Heaters [59] - AIR HEATER: UHC mass flow</t>
  </si>
  <si>
    <t>~1~92~29~~-5001~</t>
  </si>
  <si>
    <t>92 - Gas outlet of Boiler Assembly [1]: Economiser (PCE) [44] - ECON -&gt; Flue gas inlet of Boiler Assembly [1]: Parallel Tubular Air Heaters [59] - AIR HEATER: Hg mass flow</t>
  </si>
  <si>
    <t>~1~92~32~~-5001~</t>
  </si>
  <si>
    <t>92 - Gas outlet of Boiler Assembly [1]: Economiser (PCE) [44] - ECON -&gt; Flue gas inlet of Boiler Assembly [1]: Parallel Tubular Air Heaters [59] - AIR HEATER: Dry Oxygen</t>
  </si>
  <si>
    <t>~1~92~31~~-5001~</t>
  </si>
  <si>
    <t>92 - Gas outlet of Boiler Assembly [1]: Economiser (PCE) [44] - ECON -&gt; Flue gas inlet of Boiler Assembly [1]: Parallel Tubular Air Heaters [59] - AIR HEATER: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</si>
  <si>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</si>
  <si>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</si>
  <si>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</si>
  <si>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</si>
  <si>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</si>
  <si>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</si>
  <si>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</si>
  <si>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</si>
  <si>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</si>
  <si>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</si>
  <si>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</si>
  <si>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</si>
  <si>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</si>
  <si>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</si>
  <si>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</si>
  <si>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</si>
  <si>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</si>
  <si>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</si>
  <si>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</si>
  <si>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</si>
  <si>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</si>
  <si>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</si>
  <si>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</si>
  <si>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</si>
  <si>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</si>
  <si>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</si>
  <si>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</si>
  <si>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</si>
  <si>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</si>
  <si>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</si>
  <si>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</si>
  <si>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</si>
  <si>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</si>
  <si>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</si>
  <si>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</si>
  <si>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</si>
  <si>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</si>
  <si>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</si>
  <si>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</si>
  <si>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</si>
  <si>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</si>
  <si>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</si>
  <si>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</si>
  <si>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</si>
  <si>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</si>
  <si>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</si>
  <si>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</si>
  <si>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</si>
  <si>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</si>
  <si>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</si>
  <si>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</si>
  <si>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</si>
  <si>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</si>
  <si>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</si>
  <si>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</si>
  <si>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</si>
  <si>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</si>
  <si>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</si>
  <si>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</si>
  <si>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</si>
  <si>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</si>
  <si>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</si>
  <si>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</si>
  <si>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</si>
  <si>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</si>
  <si>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</si>
  <si>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</si>
  <si>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</si>
  <si>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</si>
  <si>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</si>
  <si>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</si>
  <si>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</si>
  <si>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</si>
  <si>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</si>
  <si>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</si>
  <si>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</si>
  <si>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</si>
  <si>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</si>
  <si>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</si>
  <si>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</si>
  <si>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</si>
  <si>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</si>
  <si>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</si>
  <si>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</si>
  <si>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</si>
  <si>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</si>
  <si>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</si>
  <si>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</si>
  <si>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</si>
  <si>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</si>
  <si>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</si>
  <si>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</si>
  <si>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</si>
  <si>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</si>
  <si>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</si>
  <si>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</si>
  <si>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</si>
  <si>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</si>
  <si>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</si>
  <si>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</si>
  <si>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</si>
  <si>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</si>
  <si>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</si>
  <si>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</si>
  <si>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</si>
  <si>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</si>
  <si>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</si>
  <si>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</si>
  <si>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</si>
  <si>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</si>
  <si>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</si>
  <si>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</si>
  <si>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</si>
  <si>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</si>
  <si>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</si>
  <si>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</si>
  <si>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</si>
  <si>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</si>
  <si>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</si>
  <si>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</si>
  <si>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</si>
  <si>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</si>
  <si>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</si>
  <si>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</si>
  <si>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</si>
  <si>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</si>
  <si>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</si>
  <si>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</si>
  <si>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</si>
  <si>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</si>
  <si>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</si>
  <si>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</si>
  <si>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</si>
  <si>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</si>
  <si>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</si>
  <si>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</si>
  <si>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</si>
  <si>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</si>
  <si>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</si>
  <si>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</si>
  <si>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</si>
  <si>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</si>
  <si>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</si>
  <si>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</si>
  <si>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</si>
  <si>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</si>
  <si>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</si>
  <si>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</si>
  <si>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</si>
  <si>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</si>
  <si>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</si>
  <si>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</si>
  <si>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</si>
  <si>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</si>
  <si>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</si>
  <si>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</si>
  <si>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</si>
  <si>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</si>
  <si>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</si>
  <si>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</si>
  <si>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</si>
  <si>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</si>
  <si>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</si>
  <si>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 - IDF-A: Pressure</t>
  </si>
  <si>
    <t>~1~96~1~~-5001~</t>
  </si>
  <si>
    <t>96 - Outlet 1 of Splitter [76] -&gt; Inlet of Boiler Assembly [1]: Fan [77] - IDF-A: Temperature</t>
  </si>
  <si>
    <t>~1~96~2~~-5001~</t>
  </si>
  <si>
    <t>96 - Outlet 1 of Splitter [76] -&gt; Inlet of Boiler Assembly [1]: Fan [77] - IDF-A: Mass flow</t>
  </si>
  <si>
    <t>~1~96~22~~-5001~</t>
  </si>
  <si>
    <t>96 - Outlet 1 of Splitter [76] -&gt; Inlet of Boiler Assembly [1]: Fan [77] - IDF-A: Fly ash flow</t>
  </si>
  <si>
    <t>~1~96~16~~-5001~</t>
  </si>
  <si>
    <t>96 - Outlet 1 of Splitter [76] -&gt; Inlet of Boiler Assembly [1]: Fan [77] - IDF-A: Fly ash enthalpy</t>
  </si>
  <si>
    <t>~1~96~18~~-5001~</t>
  </si>
  <si>
    <t>96 - Outlet 1 of Splitter [76] -&gt; Inlet of Boiler Assembly [1]: Fan [77] - IDF-A: Relative humidity</t>
  </si>
  <si>
    <t>~1~96~20~~-5001~</t>
  </si>
  <si>
    <t>96 - Outlet 1 of Splitter [76] -&gt; Inlet of Boiler Assembly [1]: Fan [77] - IDF-A: Entropy</t>
  </si>
  <si>
    <t>~1~96~3~~-5001~</t>
  </si>
  <si>
    <t>96 - Outlet 1 of Splitter [76] -&gt; Inlet of Boiler Assembly [1]: Fan [77] - IDF-A: Enthalpy</t>
  </si>
  <si>
    <t>~1~96~19~~-5001~</t>
  </si>
  <si>
    <t>96 - Outlet 1 of Splitter [76] -&gt; Inlet of Boiler Assembly [1]: Fan [77] - IDF-A: Molecular weight</t>
  </si>
  <si>
    <t>~1~96~4~~-5001~</t>
  </si>
  <si>
    <t>96 - Outlet 1 of Splitter [76] -&gt; Inlet of Boiler Assembly [1]: Fan [77] - IDF-A: CO2 mass flow</t>
  </si>
  <si>
    <t>~1~96~5~~-5001~</t>
  </si>
  <si>
    <t>96 - Outlet 1 of Splitter [76] -&gt; Inlet of Boiler Assembly [1]: Fan [77] - IDF-A: Volume flow</t>
  </si>
  <si>
    <t>~1~96~101~~-5001~</t>
  </si>
  <si>
    <t>96 - Outlet 1 of Splitter [76] -&gt; Inlet of Boiler Assembly [1]: Fan [77] - IDF-A: Density</t>
  </si>
  <si>
    <t>~1~96~6~~-5001~</t>
  </si>
  <si>
    <t>96 - Outlet 1 of Splitter [76] -&gt; Inlet of Boiler Assembly [1]: Fan [77] - IDF-A: Mole percent of N2</t>
  </si>
  <si>
    <t>~1~96~7~~-5001~</t>
  </si>
  <si>
    <t>96 - Outlet 1 of Splitter [76] -&gt; Inlet of Boiler Assembly [1]: Fan [77] - IDF-A: Mole percent of O2</t>
  </si>
  <si>
    <t>~1~96~8~~-5001~</t>
  </si>
  <si>
    <t>96 - Outlet 1 of Splitter [76] -&gt; Inlet of Boiler Assembly [1]: Fan [77] - IDF-A: Mole percent of CO2</t>
  </si>
  <si>
    <t>~1~96~9~~-5001~</t>
  </si>
  <si>
    <t>96 - Outlet 1 of Splitter [76] -&gt; Inlet of Boiler Assembly [1]: Fan [77] - IDF-A: Mole percent of H2O</t>
  </si>
  <si>
    <t>~1~96~10~~-5001~</t>
  </si>
  <si>
    <t>96 - Outlet 1 of Splitter [76] -&gt; Inlet of Boiler Assembly [1]: Fan [77] - IDF-A: Mole percent of H2O liquid</t>
  </si>
  <si>
    <t>~1~96~11~~-5001~</t>
  </si>
  <si>
    <t>96 - Outlet 1 of Splitter [76] -&gt; Inlet of Boiler Assembly [1]: Fan [77] - IDF-A: Mole percent of Ar</t>
  </si>
  <si>
    <t>~1~96~12~~-5001~</t>
  </si>
  <si>
    <t>96 - Outlet 1 of Splitter [76] -&gt; Inlet of Boiler Assembly [1]: Fan [77] - IDF-A: Mole percent of SO2</t>
  </si>
  <si>
    <t>~1~96~14~~-5001~</t>
  </si>
  <si>
    <t>96 - Outlet 1 of Splitter [76] -&gt; Inlet of Boiler Assembly [1]: Fan [77] - IDF-A: Sulfur trioxide SO3</t>
  </si>
  <si>
    <t>~1~96~23~~-5001~</t>
  </si>
  <si>
    <t>96 - Outlet 1 of Splitter [76] -&gt; Inlet of Boiler Assembly [1]: Fan [77] - IDF-A: HCl mass flow</t>
  </si>
  <si>
    <t>~1~96~24~~-5001~</t>
  </si>
  <si>
    <t>96 - Outlet 1 of Splitter [76] -&gt; Inlet of Boiler Assembly [1]: Fan [77] - IDF-A: NOx mass flow</t>
  </si>
  <si>
    <t>~1~96~25~~-5001~</t>
  </si>
  <si>
    <t>96 - Outlet 1 of Splitter [76] -&gt; Inlet of Boiler Assembly [1]: Fan [77] - IDF-A: CO mass flow</t>
  </si>
  <si>
    <t>~1~96~26~~-5001~</t>
  </si>
  <si>
    <t>96 - Outlet 1 of Splitter [76] -&gt; Inlet of Boiler Assembly [1]: Fan [77] - IDF-A: UHC mass flow</t>
  </si>
  <si>
    <t>~1~96~29~~-5001~</t>
  </si>
  <si>
    <t>96 - Outlet 1 of Splitter [76] -&gt; Inlet of Boiler Assembly [1]: Fan [77] - IDF-A: Hg mass flow</t>
  </si>
  <si>
    <t>~1~96~32~~-5001~</t>
  </si>
  <si>
    <t>96 - Outlet 1 of Splitter [76] -&gt; Inlet of Boiler Assembly [1]: Fan [77] - IDF-A: Dry Oxygen</t>
  </si>
  <si>
    <t>~1~96~31~~-5001~</t>
  </si>
  <si>
    <t>96 - Outlet 1 of Splitter [76] -&gt; Inlet of Boiler Assembly [1]: Fan [77] - IDF-A: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</si>
  <si>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</si>
  <si>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</si>
  <si>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</si>
  <si>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</si>
  <si>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</si>
  <si>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</si>
  <si>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</si>
  <si>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</si>
  <si>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</si>
  <si>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</si>
  <si>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</si>
  <si>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</si>
  <si>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</si>
  <si>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</si>
  <si>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</si>
  <si>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</si>
  <si>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</si>
  <si>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</si>
  <si>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</si>
  <si>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</si>
  <si>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</si>
  <si>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</si>
  <si>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</si>
  <si>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</si>
  <si>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</si>
  <si>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</si>
  <si>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</si>
  <si>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</si>
  <si>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</si>
  <si>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</si>
  <si>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</si>
  <si>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</si>
  <si>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</si>
  <si>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</si>
  <si>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</si>
  <si>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</si>
  <si>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</si>
  <si>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</si>
  <si>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</si>
  <si>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</si>
  <si>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</si>
  <si>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</si>
  <si>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</si>
  <si>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</si>
  <si>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</si>
  <si>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</si>
  <si>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</si>
  <si>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</si>
  <si>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</si>
  <si>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</si>
  <si>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</si>
  <si>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</si>
  <si>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</si>
  <si>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</si>
  <si>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</si>
  <si>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 IDF-A -&gt; Inlet 3 of Gas/Air Mixer [79]: Pressure</t>
  </si>
  <si>
    <t>~1~98~1~~-5001~</t>
  </si>
  <si>
    <t>98 - Outlet of Boiler Assembly [1]: Fan [77] - IDF-A -&gt; Inlet 3 of Gas/Air Mixer [79]: Temperature</t>
  </si>
  <si>
    <t>~1~98~2~~-5001~</t>
  </si>
  <si>
    <t>98 - Outlet of Boiler Assembly [1]: Fan [77] - IDF-A -&gt; Inlet 3 of Gas/Air Mixer [79]: Mass flow</t>
  </si>
  <si>
    <t>~1~98~22~~-5001~</t>
  </si>
  <si>
    <t>98 - Outlet of Boiler Assembly [1]: Fan [77] - IDF-A -&gt; Inlet 3 of Gas/Air Mixer [79]: Fly ash flow</t>
  </si>
  <si>
    <t>~1~98~16~~-5001~</t>
  </si>
  <si>
    <t>98 - Outlet of Boiler Assembly [1]: Fan [77] - IDF-A -&gt; Inlet 3 of Gas/Air Mixer [79]: Fly ash enthalpy</t>
  </si>
  <si>
    <t>~1~98~18~~-5001~</t>
  </si>
  <si>
    <t>98 - Outlet of Boiler Assembly [1]: Fan [77] - IDF-A -&gt; Inlet 3 of Gas/Air Mixer [79]: Relative humidity</t>
  </si>
  <si>
    <t>~1~98~20~~-5001~</t>
  </si>
  <si>
    <t>98 - Outlet of Boiler Assembly [1]: Fan [77] - IDF-A -&gt; Inlet 3 of Gas/Air Mixer [79]: Entropy</t>
  </si>
  <si>
    <t>~1~98~3~~-5001~</t>
  </si>
  <si>
    <t>98 - Outlet of Boiler Assembly [1]: Fan [77] - IDF-A -&gt; Inlet 3 of Gas/Air Mixer [79]: Enthalpy</t>
  </si>
  <si>
    <t>~1~98~19~~-5001~</t>
  </si>
  <si>
    <t>98 - Outlet of Boiler Assembly [1]: Fan [77] - IDF-A -&gt; Inlet 3 of Gas/Air Mixer [79]: Molecular weight</t>
  </si>
  <si>
    <t>~1~98~4~~-5001~</t>
  </si>
  <si>
    <t>98 - Outlet of Boiler Assembly [1]: Fan [77] - IDF-A -&gt; Inlet 3 of Gas/Air Mixer [79]: CO2 mass flow</t>
  </si>
  <si>
    <t>~1~98~5~~-5001~</t>
  </si>
  <si>
    <t>98 - Outlet of Boiler Assembly [1]: Fan [77] - IDF-A -&gt; Inlet 3 of Gas/Air Mixer [79]: Volume flow</t>
  </si>
  <si>
    <t>~1~98~101~~-5001~</t>
  </si>
  <si>
    <t>98 - Outlet of Boiler Assembly [1]: Fan [77] - IDF-A -&gt; Inlet 3 of Gas/Air Mixer [79]: Density</t>
  </si>
  <si>
    <t>~1~98~6~~-5001~</t>
  </si>
  <si>
    <t>98 - Outlet of Boiler Assembly [1]: Fan [77] - IDF-A -&gt; Inlet 3 of Gas/Air Mixer [79]: Mole percent of N2</t>
  </si>
  <si>
    <t>~1~98~7~~-5001~</t>
  </si>
  <si>
    <t>98 - Outlet of Boiler Assembly [1]: Fan [77] - IDF-A -&gt; Inlet 3 of Gas/Air Mixer [79]: Mole percent of O2</t>
  </si>
  <si>
    <t>~1~98~8~~-5001~</t>
  </si>
  <si>
    <t>98 - Outlet of Boiler Assembly [1]: Fan [77] - IDF-A -&gt; Inlet 3 of Gas/Air Mixer [79]: Mole percent of CO2</t>
  </si>
  <si>
    <t>~1~98~9~~-5001~</t>
  </si>
  <si>
    <t>98 - Outlet of Boiler Assembly [1]: Fan [77] - IDF-A -&gt; Inlet 3 of Gas/Air Mixer [79]: Mole percent of H2O</t>
  </si>
  <si>
    <t>~1~98~10~~-5001~</t>
  </si>
  <si>
    <t>98 - Outlet of Boiler Assembly [1]: Fan [77] - IDF-A -&gt; Inlet 3 of Gas/Air Mixer [79]: Mole percent of H2O liquid</t>
  </si>
  <si>
    <t>~1~98~11~~-5001~</t>
  </si>
  <si>
    <t>98 - Outlet of Boiler Assembly [1]: Fan [77] - IDF-A -&gt; Inlet 3 of Gas/Air Mixer [79]: Mole percent of Ar</t>
  </si>
  <si>
    <t>~1~98~12~~-5001~</t>
  </si>
  <si>
    <t>98 - Outlet of Boiler Assembly [1]: Fan [77] - IDF-A -&gt; Inlet 3 of Gas/Air Mixer [79]: Mole percent of SO2</t>
  </si>
  <si>
    <t>~1~98~14~~-5001~</t>
  </si>
  <si>
    <t>98 - Outlet of Boiler Assembly [1]: Fan [77] - IDF-A -&gt; Inlet 3 of Gas/Air Mixer [79]: Sulfur trioxide SO3</t>
  </si>
  <si>
    <t>~1~98~23~~-5001~</t>
  </si>
  <si>
    <t>98 - Outlet of Boiler Assembly [1]: Fan [77] - IDF-A -&gt; Inlet 3 of Gas/Air Mixer [79]: HCl mass flow</t>
  </si>
  <si>
    <t>~1~98~24~~-5001~</t>
  </si>
  <si>
    <t>98 - Outlet of Boiler Assembly [1]: Fan [77] - IDF-A -&gt; Inlet 3 of Gas/Air Mixer [79]: NOx mass flow</t>
  </si>
  <si>
    <t>~1~98~25~~-5001~</t>
  </si>
  <si>
    <t>98 - Outlet of Boiler Assembly [1]: Fan [77] - IDF-A -&gt; Inlet 3 of Gas/Air Mixer [79]: CO mass flow</t>
  </si>
  <si>
    <t>~1~98~26~~-5001~</t>
  </si>
  <si>
    <t>98 - Outlet of Boiler Assembly [1]: Fan [77] - IDF-A -&gt; Inlet 3 of Gas/Air Mixer [79]: UHC mass flow</t>
  </si>
  <si>
    <t>~1~98~29~~-5001~</t>
  </si>
  <si>
    <t>98 - Outlet of Boiler Assembly [1]: Fan [77] - IDF-A -&gt; Inlet 3 of Gas/Air Mixer [79]: Hg mass flow</t>
  </si>
  <si>
    <t>~1~98~32~~-5001~</t>
  </si>
  <si>
    <t>98 - Outlet of Boiler Assembly [1]: Fan [77] - IDF-A -&gt; Inlet 3 of Gas/Air Mixer [79]: Dry Oxygen</t>
  </si>
  <si>
    <t>~1~98~31~~-5001~</t>
  </si>
  <si>
    <t>98 - Outlet of Boiler Assembly [1]: Fan [77] - IDF-A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</si>
  <si>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</si>
  <si>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</si>
  <si>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</si>
  <si>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</si>
  <si>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</si>
  <si>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</si>
  <si>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</si>
  <si>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</si>
  <si>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</si>
  <si>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</si>
  <si>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</si>
  <si>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</si>
  <si>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</si>
  <si>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</si>
  <si>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</si>
  <si>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</si>
  <si>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</si>
  <si>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</si>
  <si>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</si>
  <si>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</si>
  <si>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</si>
  <si>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</si>
  <si>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</si>
  <si>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</si>
  <si>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</si>
  <si>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</si>
  <si>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</si>
  <si>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</si>
  <si>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</si>
  <si>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</si>
  <si>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</si>
  <si>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</si>
  <si>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</si>
  <si>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</si>
  <si>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</si>
  <si>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</si>
  <si>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</si>
  <si>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</si>
  <si>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</si>
  <si>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</si>
  <si>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</si>
  <si>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</si>
  <si>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</si>
  <si>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</si>
  <si>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</si>
  <si>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</si>
  <si>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</si>
  <si>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</si>
  <si>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</si>
  <si>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</si>
  <si>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</si>
  <si>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</si>
  <si>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</si>
  <si>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</si>
  <si>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</si>
  <si>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 - STACK: Pressure</t>
  </si>
  <si>
    <t>~1~100~1~~-5001~</t>
  </si>
  <si>
    <t>100 - Outlet of Gas/Air Mixer [79] -&gt; Inlet of Boiler Assembly [1]: Concrete Stack [80] - STACK: Temperature</t>
  </si>
  <si>
    <t>~1~100~2~~-5001~</t>
  </si>
  <si>
    <t>100 - Outlet of Gas/Air Mixer [79] -&gt; Inlet of Boiler Assembly [1]: Concrete Stack [80] - STACK: Mass flow</t>
  </si>
  <si>
    <t>~1~100~22~~-5001~</t>
  </si>
  <si>
    <t>100 - Outlet of Gas/Air Mixer [79] -&gt; Inlet of Boiler Assembly [1]: Concrete Stack [80] - STACK: Fly ash flow</t>
  </si>
  <si>
    <t>~1~100~16~~-5001~</t>
  </si>
  <si>
    <t>100 - Outlet of Gas/Air Mixer [79] -&gt; Inlet of Boiler Assembly [1]: Concrete Stack [80] - STACK: Fly ash enthalpy</t>
  </si>
  <si>
    <t>~1~100~18~~-5001~</t>
  </si>
  <si>
    <t>100 - Outlet of Gas/Air Mixer [79] -&gt; Inlet of Boiler Assembly [1]: Concrete Stack [80] - STACK: Relative humidity</t>
  </si>
  <si>
    <t>~1~100~20~~-5001~</t>
  </si>
  <si>
    <t>100 - Outlet of Gas/Air Mixer [79] -&gt; Inlet of Boiler Assembly [1]: Concrete Stack [80] - STACK: Entropy</t>
  </si>
  <si>
    <t>~1~100~3~~-5001~</t>
  </si>
  <si>
    <t>100 - Outlet of Gas/Air Mixer [79] -&gt; Inlet of Boiler Assembly [1]: Concrete Stack [80] - STACK: Enthalpy</t>
  </si>
  <si>
    <t>~1~100~19~~-5001~</t>
  </si>
  <si>
    <t>100 - Outlet of Gas/Air Mixer [79] -&gt; Inlet of Boiler Assembly [1]: Concrete Stack [80] - STACK: Molecular weight</t>
  </si>
  <si>
    <t>~1~100~4~~-5001~</t>
  </si>
  <si>
    <t>100 - Outlet of Gas/Air Mixer [79] -&gt; Inlet of Boiler Assembly [1]: Concrete Stack [80] - STACK: CO2 mass flow</t>
  </si>
  <si>
    <t>~1~100~5~~-5001~</t>
  </si>
  <si>
    <t>100 - Outlet of Gas/Air Mixer [79] -&gt; Inlet of Boiler Assembly [1]: Concrete Stack [80] - STACK: Volume flow</t>
  </si>
  <si>
    <t>~1~100~101~~-5001~</t>
  </si>
  <si>
    <t>100 - Outlet of Gas/Air Mixer [79] -&gt; Inlet of Boiler Assembly [1]: Concrete Stack [80] - STACK: Density</t>
  </si>
  <si>
    <t>~1~100~6~~-5001~</t>
  </si>
  <si>
    <t>100 - Outlet of Gas/Air Mixer [79] -&gt; Inlet of Boiler Assembly [1]: Concrete Stack [80] - STACK: Mole percent of N2</t>
  </si>
  <si>
    <t>~1~100~7~~-5001~</t>
  </si>
  <si>
    <t>100 - Outlet of Gas/Air Mixer [79] -&gt; Inlet of Boiler Assembly [1]: Concrete Stack [80] - STACK: Mole percent of O2</t>
  </si>
  <si>
    <t>~1~100~8~~-5001~</t>
  </si>
  <si>
    <t>100 - Outlet of Gas/Air Mixer [79] -&gt; Inlet of Boiler Assembly [1]: Concrete Stack [80] - STACK: Mole percent of CO2</t>
  </si>
  <si>
    <t>~1~100~9~~-5001~</t>
  </si>
  <si>
    <t>100 - Outlet of Gas/Air Mixer [79] -&gt; Inlet of Boiler Assembly [1]: Concrete Stack [80] - STACK: Mole percent of H2O</t>
  </si>
  <si>
    <t>~1~100~10~~-5001~</t>
  </si>
  <si>
    <t>100 - Outlet of Gas/Air Mixer [79] -&gt; Inlet of Boiler Assembly [1]: Concrete Stack [80] - STACK: Mole percent of H2O liquid</t>
  </si>
  <si>
    <t>~1~100~11~~-5001~</t>
  </si>
  <si>
    <t>100 - Outlet of Gas/Air Mixer [79] -&gt; Inlet of Boiler Assembly [1]: Concrete Stack [80] - STACK: Mole percent of Ar</t>
  </si>
  <si>
    <t>~1~100~12~~-5001~</t>
  </si>
  <si>
    <t>100 - Outlet of Gas/Air Mixer [79] -&gt; Inlet of Boiler Assembly [1]: Concrete Stack [80] - STACK: Mole percent of SO2</t>
  </si>
  <si>
    <t>~1~100~14~~-5001~</t>
  </si>
  <si>
    <t>100 - Outlet of Gas/Air Mixer [79] -&gt; Inlet of Boiler Assembly [1]: Concrete Stack [80] - STACK: Sulfur trioxide SO3</t>
  </si>
  <si>
    <t>~1~100~23~~-5001~</t>
  </si>
  <si>
    <t>100 - Outlet of Gas/Air Mixer [79] -&gt; Inlet of Boiler Assembly [1]: Concrete Stack [80] - STACK: HCl mass flow</t>
  </si>
  <si>
    <t>~1~100~24~~-5001~</t>
  </si>
  <si>
    <t>100 - Outlet of Gas/Air Mixer [79] -&gt; Inlet of Boiler Assembly [1]: Concrete Stack [80] - STACK: NOx mass flow</t>
  </si>
  <si>
    <t>~1~100~25~~-5001~</t>
  </si>
  <si>
    <t>100 - Outlet of Gas/Air Mixer [79] -&gt; Inlet of Boiler Assembly [1]: Concrete Stack [80] - STACK: CO mass flow</t>
  </si>
  <si>
    <t>~1~100~26~~-5001~</t>
  </si>
  <si>
    <t>100 - Outlet of Gas/Air Mixer [79] -&gt; Inlet of Boiler Assembly [1]: Concrete Stack [80] - STACK: UHC mass flow</t>
  </si>
  <si>
    <t>~1~100~29~~-5001~</t>
  </si>
  <si>
    <t>100 - Outlet of Gas/Air Mixer [79] -&gt; Inlet of Boiler Assembly [1]: Concrete Stack [80] - STACK: Hg mass flow</t>
  </si>
  <si>
    <t>~1~100~32~~-5001~</t>
  </si>
  <si>
    <t>100 - Outlet of Gas/Air Mixer [79] -&gt; Inlet of Boiler Assembly [1]: Concrete Stack [80] - STACK: Dry Oxygen</t>
  </si>
  <si>
    <t>~1~100~31~~-5001~</t>
  </si>
  <si>
    <t>100 - Outlet of Gas/Air Mixer [79] -&gt; Inlet of Boiler Assembly [1]: Concrete Stack [80] - STACK: Normal volume flow</t>
  </si>
  <si>
    <t>~2~1~0~~-5001~</t>
  </si>
  <si>
    <t>1 - Outlet of STAssembly [1]: ST Group [1] -&gt; Inlet of Splitter [9]: Pressure</t>
  </si>
  <si>
    <t>~2~1~1~~-5001~</t>
  </si>
  <si>
    <t>1 - Outlet of STAssembly [1]: ST Group [1] -&gt; Inlet of Splitter [9]: Temperature</t>
  </si>
  <si>
    <t>~2~1~2~~-5001~</t>
  </si>
  <si>
    <t>1 - Outlet of STAssembly [1]: ST Group [1] -&gt; Inlet of Splitter [9]: Mass flow</t>
  </si>
  <si>
    <t>~2~1~20~~-5001~</t>
  </si>
  <si>
    <t>1 - Outlet of STAssembly [1]: ST Group [1] -&gt; Inlet of Splitter [9]: Entropy</t>
  </si>
  <si>
    <t>~2~1~4~~-5001~</t>
  </si>
  <si>
    <t>1 - Outlet of STAssembly [1]: ST Group [1] -&gt; Inlet of Splitter [9]: Enthalpy</t>
  </si>
  <si>
    <t>~2~1~3~~-5001~</t>
  </si>
  <si>
    <t>1 - Outlet of STAssembly [1]: ST Group [1] -&gt; Inlet of Splitter [9]: Enthalpy H*</t>
  </si>
  <si>
    <t>~2~1~5~~-5001~</t>
  </si>
  <si>
    <t>1 - Outlet of STAssembly [1]: ST Group [1] -&gt; Inlet of Splitter [9]: Steam quality</t>
  </si>
  <si>
    <t>~2~1~10~~-5001~</t>
  </si>
  <si>
    <t>1 - Outlet of STAssembly [1]: ST Group [1] -&gt; Inlet of Splitter [9]: Density</t>
  </si>
  <si>
    <t>~2~1~11~~-5001~</t>
  </si>
  <si>
    <t>1 - Outlet of STAssembly [1]: ST Group [1] -&gt; Inlet of Splitter [9]: Specific heat</t>
  </si>
  <si>
    <t>~2~1~12~~-5001~</t>
  </si>
  <si>
    <t>1 - Outlet of STAssembly [1]: ST Group [1] -&gt; Inlet of Splitter [9]: Thermal conductivity</t>
  </si>
  <si>
    <t>W/m-C</t>
  </si>
  <si>
    <t>~2~1~13~~-5001~</t>
  </si>
  <si>
    <t>1 - Outlet of STAssembly [1]: ST Group [1] -&gt; Inlet of Splitter [9]: Dynamic viscosity</t>
  </si>
  <si>
    <t>kg/m-s</t>
  </si>
  <si>
    <t>~2~2~0~~-5001~</t>
  </si>
  <si>
    <t>2 - Outlet 1 of Splitter [9] -&gt; Inlet of STAssembly [1]: ST Group [2]: Pressure</t>
  </si>
  <si>
    <t>~2~2~1~~-5001~</t>
  </si>
  <si>
    <t>2 - Outlet 1 of Splitter [9] -&gt; Inlet of STAssembly [1]: ST Group [2]: Temperature</t>
  </si>
  <si>
    <t>~2~2~2~~-5001~</t>
  </si>
  <si>
    <t>2 - Outlet 1 of Splitter [9] -&gt; Inlet of STAssembly [1]: ST Group [2]: Mass flow</t>
  </si>
  <si>
    <t>~2~2~20~~-5001~</t>
  </si>
  <si>
    <t>2 - Outlet 1 of Splitter [9] -&gt; Inlet of STAssembly [1]: ST Group [2]: Entropy</t>
  </si>
  <si>
    <t>~2~2~4~~-5001~</t>
  </si>
  <si>
    <t>2 - Outlet 1 of Splitter [9] -&gt; Inlet of STAssembly [1]: ST Group [2]: Enthalpy</t>
  </si>
  <si>
    <t>~2~2~3~~-5001~</t>
  </si>
  <si>
    <t>2 - Outlet 1 of Splitter [9] -&gt; Inlet of STAssembly [1]: ST Group [2]: Enthalpy H*</t>
  </si>
  <si>
    <t>~2~2~5~~-5001~</t>
  </si>
  <si>
    <t>2 - Outlet 1 of Splitter [9] -&gt; Inlet of STAssembly [1]: ST Group [2]: Steam quality</t>
  </si>
  <si>
    <t>~2~2~10~~-5001~</t>
  </si>
  <si>
    <t>2 - Outlet 1 of Splitter [9] -&gt; Inlet of STAssembly [1]: ST Group [2]: Density</t>
  </si>
  <si>
    <t>~2~2~11~~-5001~</t>
  </si>
  <si>
    <t>2 - Outlet 1 of Splitter [9] -&gt; Inlet of STAssembly [1]: ST Group [2]: Specific heat</t>
  </si>
  <si>
    <t>~2~2~12~~-5001~</t>
  </si>
  <si>
    <t>2 - Outlet 1 of Splitter [9] -&gt; Inlet of STAssembly [1]: ST Group [2]: Thermal conductivity</t>
  </si>
  <si>
    <t>~2~2~13~~-5001~</t>
  </si>
  <si>
    <t>2 - Outlet 1 of Splitter [9] -&gt; Inlet of STAssembly [1]: ST Group [2]: Dynamic viscosity</t>
  </si>
  <si>
    <t>~2~3~0~~-5001~</t>
  </si>
  <si>
    <t>3 - Outlet 3 of Splitter [9] -&gt; Inlet of Pipe (PCE) [22]: Pressure</t>
  </si>
  <si>
    <t>~2~3~1~~-5001~</t>
  </si>
  <si>
    <t>3 - Outlet 3 of Splitter [9] -&gt; Inlet of Pipe (PCE) [22]: Temperature</t>
  </si>
  <si>
    <t>~2~3~2~~-5001~</t>
  </si>
  <si>
    <t>3 - Outlet 3 of Splitter [9] -&gt; Inlet of Pipe (PCE) [22]: Mass flow</t>
  </si>
  <si>
    <t>~2~3~20~~-5001~</t>
  </si>
  <si>
    <t>3 - Outlet 3 of Splitter [9] -&gt; Inlet of Pipe (PCE) [22]: Entropy</t>
  </si>
  <si>
    <t>~2~3~4~~-5001~</t>
  </si>
  <si>
    <t>3 - Outlet 3 of Splitter [9] -&gt; Inlet of Pipe (PCE) [22]: Enthalpy</t>
  </si>
  <si>
    <t>~2~3~3~~-5001~</t>
  </si>
  <si>
    <t>3 - Outlet 3 of Splitter [9] -&gt; Inlet of Pipe (PCE) [22]: Enthalpy H*</t>
  </si>
  <si>
    <t>~2~3~5~~-5001~</t>
  </si>
  <si>
    <t>3 - Outlet 3 of Splitter [9] -&gt; Inlet of Pipe (PCE) [22]: Steam quality</t>
  </si>
  <si>
    <t>~2~3~10~~-5001~</t>
  </si>
  <si>
    <t>3 - Outlet 3 of Splitter [9] -&gt; Inlet of Pipe (PCE) [22]: Density</t>
  </si>
  <si>
    <t>~2~3~11~~-5001~</t>
  </si>
  <si>
    <t>3 - Outlet 3 of Splitter [9] -&gt; Inlet of Pipe (PCE) [22]: Specific heat</t>
  </si>
  <si>
    <t>~2~3~12~~-5001~</t>
  </si>
  <si>
    <t>3 - Outlet 3 of Splitter [9] -&gt; Inlet of Pipe (PCE) [22]: Thermal conductivity</t>
  </si>
  <si>
    <t>~2~3~13~~-5001~</t>
  </si>
  <si>
    <t>3 - Outlet 3 of Splitter [9] -&gt; Inlet of Pipe (PCE) [22]: Dynamic viscosity</t>
  </si>
  <si>
    <t>~2~4~0~~-5001~</t>
  </si>
  <si>
    <t>4 - Outlet of STAssembly [1]: ST Group [2] -&gt; Inlet of Splitter [10]: Pressure</t>
  </si>
  <si>
    <t>~2~4~1~~-5001~</t>
  </si>
  <si>
    <t>4 - Outlet of STAssembly [1]: ST Group [2] -&gt; Inlet of Splitter [10]: Temperature</t>
  </si>
  <si>
    <t>~2~4~2~~-5001~</t>
  </si>
  <si>
    <t>4 - Outlet of STAssembly [1]: ST Group [2] -&gt; Inlet of Splitter [10]: Mass flow</t>
  </si>
  <si>
    <t>~2~4~20~~-5001~</t>
  </si>
  <si>
    <t>4 - Outlet of STAssembly [1]: ST Group [2] -&gt; Inlet of Splitter [10]: Entropy</t>
  </si>
  <si>
    <t>~2~4~4~~-5001~</t>
  </si>
  <si>
    <t>4 - Outlet of STAssembly [1]: ST Group [2] -&gt; Inlet of Splitter [10]: Enthalpy</t>
  </si>
  <si>
    <t>~2~4~3~~-5001~</t>
  </si>
  <si>
    <t>4 - Outlet of STAssembly [1]: ST Group [2] -&gt; Inlet of Splitter [10]: Enthalpy H*</t>
  </si>
  <si>
    <t>~2~4~5~~-5001~</t>
  </si>
  <si>
    <t>4 - Outlet of STAssembly [1]: ST Group [2] -&gt; Inlet of Splitter [10]: Steam quality</t>
  </si>
  <si>
    <t>~2~4~10~~-5001~</t>
  </si>
  <si>
    <t>4 - Outlet of STAssembly [1]: ST Group [2] -&gt; Inlet of Splitter [10]: Density</t>
  </si>
  <si>
    <t>~2~4~11~~-5001~</t>
  </si>
  <si>
    <t>4 - Outlet of STAssembly [1]: ST Group [2] -&gt; Inlet of Splitter [10]: Specific heat</t>
  </si>
  <si>
    <t>~2~4~12~~-5001~</t>
  </si>
  <si>
    <t>4 - Outlet of STAssembly [1]: ST Group [2] -&gt; Inlet of Splitter [10]: Thermal conductivity</t>
  </si>
  <si>
    <t>~2~4~13~~-5001~</t>
  </si>
  <si>
    <t>4 - Outlet of STAssembly [1]: ST Group [2] -&gt; Inlet of Splitter [10]: Dynamic viscosity</t>
  </si>
  <si>
    <t>~2~5~0~~-5001~</t>
  </si>
  <si>
    <t>5 - Outlet 1 of Splitter [10] -&gt; Inlet of STAssembly [1]: ST Group [3]: Pressure</t>
  </si>
  <si>
    <t>~2~5~1~~-5001~</t>
  </si>
  <si>
    <t>5 - Outlet 1 of Splitter [10] -&gt; Inlet of STAssembly [1]: ST Group [3]: Temperature</t>
  </si>
  <si>
    <t>~2~5~2~~-5001~</t>
  </si>
  <si>
    <t>5 - Outlet 1 of Splitter [10] -&gt; Inlet of STAssembly [1]: ST Group [3]: Mass flow</t>
  </si>
  <si>
    <t>~2~5~20~~-5001~</t>
  </si>
  <si>
    <t>5 - Outlet 1 of Splitter [10] -&gt; Inlet of STAssembly [1]: ST Group [3]: Entropy</t>
  </si>
  <si>
    <t>~2~5~4~~-5001~</t>
  </si>
  <si>
    <t>5 - Outlet 1 of Splitter [10] -&gt; Inlet of STAssembly [1]: ST Group [3]: Enthalpy</t>
  </si>
  <si>
    <t>~2~5~3~~-5001~</t>
  </si>
  <si>
    <t>5 - Outlet 1 of Splitter [10] -&gt; Inlet of STAssembly [1]: ST Group [3]: Enthalpy H*</t>
  </si>
  <si>
    <t>~2~5~5~~-5001~</t>
  </si>
  <si>
    <t>5 - Outlet 1 of Splitter [10] -&gt; Inlet of STAssembly [1]: ST Group [3]: Steam quality</t>
  </si>
  <si>
    <t>~2~5~10~~-5001~</t>
  </si>
  <si>
    <t>5 - Outlet 1 of Splitter [10] -&gt; Inlet of STAssembly [1]: ST Group [3]: Density</t>
  </si>
  <si>
    <t>~2~5~11~~-5001~</t>
  </si>
  <si>
    <t>5 - Outlet 1 of Splitter [10] -&gt; Inlet of STAssembly [1]: ST Group [3]: Specific heat</t>
  </si>
  <si>
    <t>~2~5~12~~-5001~</t>
  </si>
  <si>
    <t>5 - Outlet 1 of Splitter [10] -&gt; Inlet of STAssembly [1]: ST Group [3]: Thermal conductivity</t>
  </si>
  <si>
    <t>~2~5~13~~-5001~</t>
  </si>
  <si>
    <t>5 - Outlet 1 of Splitter [10] -&gt; Inlet of STAssembly [1]: ST Group [3]: Dynamic viscosity</t>
  </si>
  <si>
    <t>~2~6~0~~-5001~</t>
  </si>
  <si>
    <t>6 - Outlet of STAssembly [1]: ST Group [3] -&gt; Inlet of Splitter [11]: Pressure</t>
  </si>
  <si>
    <t>~2~6~1~~-5001~</t>
  </si>
  <si>
    <t>6 - Outlet of STAssembly [1]: ST Group [3] -&gt; Inlet of Splitter [11]: Temperature</t>
  </si>
  <si>
    <t>~2~6~2~~-5001~</t>
  </si>
  <si>
    <t>6 - Outlet of STAssembly [1]: ST Group [3] -&gt; Inlet of Splitter [11]: Mass flow</t>
  </si>
  <si>
    <t>~2~6~20~~-5001~</t>
  </si>
  <si>
    <t>6 - Outlet of STAssembly [1]: ST Group [3] -&gt; Inlet of Splitter [11]: Entropy</t>
  </si>
  <si>
    <t>~2~6~4~~-5001~</t>
  </si>
  <si>
    <t>6 - Outlet of STAssembly [1]: ST Group [3] -&gt; Inlet of Splitter [11]: Enthalpy</t>
  </si>
  <si>
    <t>~2~6~3~~-5001~</t>
  </si>
  <si>
    <t>6 - Outlet of STAssembly [1]: ST Group [3] -&gt; Inlet of Splitter [11]: Enthalpy H*</t>
  </si>
  <si>
    <t>~2~6~5~~-5001~</t>
  </si>
  <si>
    <t>6 - Outlet of STAssembly [1]: ST Group [3] -&gt; Inlet of Splitter [11]: Steam quality</t>
  </si>
  <si>
    <t>~2~6~10~~-5001~</t>
  </si>
  <si>
    <t>6 - Outlet of STAssembly [1]: ST Group [3] -&gt; Inlet of Splitter [11]: Density</t>
  </si>
  <si>
    <t>~2~6~11~~-5001~</t>
  </si>
  <si>
    <t>6 - Outlet of STAssembly [1]: ST Group [3] -&gt; Inlet of Splitter [11]: Specific heat</t>
  </si>
  <si>
    <t>~2~6~12~~-5001~</t>
  </si>
  <si>
    <t>6 - Outlet of STAssembly [1]: ST Group [3] -&gt; Inlet of Splitter [11]: Thermal conductivity</t>
  </si>
  <si>
    <t>~2~6~13~~-5001~</t>
  </si>
  <si>
    <t>6 - Outlet of STAssembly [1]: ST Group [3] -&gt; Inlet of Splitter [11]: Dynamic viscosity</t>
  </si>
  <si>
    <t>~2~7~0~~-5001~</t>
  </si>
  <si>
    <t>7 - Outlet 1 of Splitter [11] -&gt; Inlet of STAssembly [1]: ST Group [4]: Pressure</t>
  </si>
  <si>
    <t>~2~7~1~~-5001~</t>
  </si>
  <si>
    <t>7 - Outlet 1 of Splitter [11] -&gt; Inlet of STAssembly [1]: ST Group [4]: Temperature</t>
  </si>
  <si>
    <t>~2~7~2~~-5001~</t>
  </si>
  <si>
    <t>7 - Outlet 1 of Splitter [11] -&gt; Inlet of STAssembly [1]: ST Group [4]: Mass flow</t>
  </si>
  <si>
    <t>~2~7~20~~-5001~</t>
  </si>
  <si>
    <t>7 - Outlet 1 of Splitter [11] -&gt; Inlet of STAssembly [1]: ST Group [4]: Entropy</t>
  </si>
  <si>
    <t>~2~7~4~~-5001~</t>
  </si>
  <si>
    <t>7 - Outlet 1 of Splitter [11] -&gt; Inlet of STAssembly [1]: ST Group [4]: Enthalpy</t>
  </si>
  <si>
    <t>~2~7~3~~-5001~</t>
  </si>
  <si>
    <t>7 - Outlet 1 of Splitter [11] -&gt; Inlet of STAssembly [1]: ST Group [4]: Enthalpy H*</t>
  </si>
  <si>
    <t>~2~7~5~~-5001~</t>
  </si>
  <si>
    <t>7 - Outlet 1 of Splitter [11] -&gt; Inlet of STAssembly [1]: ST Group [4]: Steam quality</t>
  </si>
  <si>
    <t>~2~7~10~~-5001~</t>
  </si>
  <si>
    <t>7 - Outlet 1 of Splitter [11] -&gt; Inlet of STAssembly [1]: ST Group [4]: Density</t>
  </si>
  <si>
    <t>~2~7~11~~-5001~</t>
  </si>
  <si>
    <t>7 - Outlet 1 of Splitter [11] -&gt; Inlet of STAssembly [1]: ST Group [4]: Specific heat</t>
  </si>
  <si>
    <t>~2~7~12~~-5001~</t>
  </si>
  <si>
    <t>7 - Outlet 1 of Splitter [11] -&gt; Inlet of STAssembly [1]: ST Group [4]: Thermal conductivity</t>
  </si>
  <si>
    <t>~2~7~13~~-5001~</t>
  </si>
  <si>
    <t>7 - Outlet 1 of Splitter [11] -&gt; Inlet of STAssembly [1]: ST Group [4]: Dynamic viscosity</t>
  </si>
  <si>
    <t>~2~8~0~~-5001~</t>
  </si>
  <si>
    <t>8 - Outlet 2 of Splitter [11] -&gt; Inlet 2 of Mixer [99]: Pressure</t>
  </si>
  <si>
    <t>~2~8~1~~-5001~</t>
  </si>
  <si>
    <t>8 - Outlet 2 of Splitter [11] -&gt; Inlet 2 of Mixer [99]: Temperature</t>
  </si>
  <si>
    <t>~2~8~2~~-5001~</t>
  </si>
  <si>
    <t>8 - Outlet 2 of Splitter [11] -&gt; Inlet 2 of Mixer [99]: Mass flow</t>
  </si>
  <si>
    <t>~2~8~20~~-5001~</t>
  </si>
  <si>
    <t>8 - Outlet 2 of Splitter [11] -&gt; Inlet 2 of Mixer [99]: Entropy</t>
  </si>
  <si>
    <t>~2~8~4~~-5001~</t>
  </si>
  <si>
    <t>8 - Outlet 2 of Splitter [11] -&gt; Inlet 2 of Mixer [99]: Enthalpy</t>
  </si>
  <si>
    <t>~2~8~3~~-5001~</t>
  </si>
  <si>
    <t>8 - Outlet 2 of Splitter [11] -&gt; Inlet 2 of Mixer [99]: Enthalpy H*</t>
  </si>
  <si>
    <t>~2~8~5~~-5001~</t>
  </si>
  <si>
    <t>8 - Outlet 2 of Splitter [11] -&gt; Inlet 2 of Mixer [99]: Steam quality</t>
  </si>
  <si>
    <t>~2~8~10~~-5001~</t>
  </si>
  <si>
    <t>8 - Outlet 2 of Splitter [11] -&gt; Inlet 2 of Mixer [99]: Density</t>
  </si>
  <si>
    <t>~2~8~11~~-5001~</t>
  </si>
  <si>
    <t>8 - Outlet 2 of Splitter [11] -&gt; Inlet 2 of Mixer [99]: Specific heat</t>
  </si>
  <si>
    <t>~2~8~12~~-5001~</t>
  </si>
  <si>
    <t>8 - Outlet 2 of Splitter [11] -&gt; Inlet 2 of Mixer [99]: Thermal conductivity</t>
  </si>
  <si>
    <t>~2~8~13~~-5001~</t>
  </si>
  <si>
    <t>8 - Outlet 2 of Splitter [11] -&gt; Inlet 2 of Mixer [99]: Dynamic viscosity</t>
  </si>
  <si>
    <t>~2~9~0~~-5001~</t>
  </si>
  <si>
    <t>9 - Outlet of STAssembly [1]: ST Group [4] -&gt; Inlet of Splitter [12]: Pressure</t>
  </si>
  <si>
    <t>~2~9~1~~-5001~</t>
  </si>
  <si>
    <t>9 - Outlet of STAssembly [1]: ST Group [4] -&gt; Inlet of Splitter [12]: Temperature</t>
  </si>
  <si>
    <t>~2~9~2~~-5001~</t>
  </si>
  <si>
    <t>9 - Outlet of STAssembly [1]: ST Group [4] -&gt; Inlet of Splitter [12]: Mass flow</t>
  </si>
  <si>
    <t>~2~9~20~~-5001~</t>
  </si>
  <si>
    <t>9 - Outlet of STAssembly [1]: ST Group [4] -&gt; Inlet of Splitter [12]: Entropy</t>
  </si>
  <si>
    <t>~2~9~4~~-5001~</t>
  </si>
  <si>
    <t>9 - Outlet of STAssembly [1]: ST Group [4] -&gt; Inlet of Splitter [12]: Enthalpy</t>
  </si>
  <si>
    <t>~2~9~3~~-5001~</t>
  </si>
  <si>
    <t>9 - Outlet of STAssembly [1]: ST Group [4] -&gt; Inlet of Splitter [12]: Enthalpy H*</t>
  </si>
  <si>
    <t>~2~9~5~~-5001~</t>
  </si>
  <si>
    <t>9 - Outlet of STAssembly [1]: ST Group [4] -&gt; Inlet of Splitter [12]: Steam quality</t>
  </si>
  <si>
    <t>~2~9~10~~-5001~</t>
  </si>
  <si>
    <t>9 - Outlet of STAssembly [1]: ST Group [4] -&gt; Inlet of Splitter [12]: Density</t>
  </si>
  <si>
    <t>~2~9~11~~-5001~</t>
  </si>
  <si>
    <t>9 - Outlet of STAssembly [1]: ST Group [4] -&gt; Inlet of Splitter [12]: Specific heat</t>
  </si>
  <si>
    <t>~2~9~12~~-5001~</t>
  </si>
  <si>
    <t>9 - Outlet of STAssembly [1]: ST Group [4] -&gt; Inlet of Splitter [12]: Thermal conductivity</t>
  </si>
  <si>
    <t>~2~9~13~~-5001~</t>
  </si>
  <si>
    <t>9 - Outlet of STAssembly [1]: ST Group [4] -&gt; Inlet of Splitter [12]: Dynamic viscosity</t>
  </si>
  <si>
    <t>~2~10~0~~-5001~</t>
  </si>
  <si>
    <t>10 - Outlet 1 of Splitter [12] -&gt; Inlet of STAssembly [1]: ST Group [5]: Pressure</t>
  </si>
  <si>
    <t>~2~10~1~~-5001~</t>
  </si>
  <si>
    <t>10 - Outlet 1 of Splitter [12] -&gt; Inlet of STAssembly [1]: ST Group [5]: Temperature</t>
  </si>
  <si>
    <t>~2~10~2~~-5001~</t>
  </si>
  <si>
    <t>10 - Outlet 1 of Splitter [12] -&gt; Inlet of STAssembly [1]: ST Group [5]: Mass flow</t>
  </si>
  <si>
    <t>~2~10~20~~-5001~</t>
  </si>
  <si>
    <t>10 - Outlet 1 of Splitter [12] -&gt; Inlet of STAssembly [1]: ST Group [5]: Entropy</t>
  </si>
  <si>
    <t>~2~10~4~~-5001~</t>
  </si>
  <si>
    <t>10 - Outlet 1 of Splitter [12] -&gt; Inlet of STAssembly [1]: ST Group [5]: Enthalpy</t>
  </si>
  <si>
    <t>~2~10~3~~-5001~</t>
  </si>
  <si>
    <t>10 - Outlet 1 of Splitter [12] -&gt; Inlet of STAssembly [1]: ST Group [5]: Enthalpy H*</t>
  </si>
  <si>
    <t>~2~10~5~~-5001~</t>
  </si>
  <si>
    <t>10 - Outlet 1 of Splitter [12] -&gt; Inlet of STAssembly [1]: ST Group [5]: Steam quality</t>
  </si>
  <si>
    <t>~2~10~10~~-5001~</t>
  </si>
  <si>
    <t>10 - Outlet 1 of Splitter [12] -&gt; Inlet of STAssembly [1]: ST Group [5]: Density</t>
  </si>
  <si>
    <t>~2~10~11~~-5001~</t>
  </si>
  <si>
    <t>10 - Outlet 1 of Splitter [12] -&gt; Inlet of STAssembly [1]: ST Group [5]: Specific heat</t>
  </si>
  <si>
    <t>~2~10~12~~-5001~</t>
  </si>
  <si>
    <t>10 - Outlet 1 of Splitter [12] -&gt; Inlet of STAssembly [1]: ST Group [5]: Thermal conductivity</t>
  </si>
  <si>
    <t>~2~10~13~~-5001~</t>
  </si>
  <si>
    <t>10 - Outlet 1 of Splitter [12] -&gt; Inlet of STAssembly [1]: ST Group [5]: Dynamic viscosity</t>
  </si>
  <si>
    <t>~2~11~0~~-5001~</t>
  </si>
  <si>
    <t>11 - Outlet 2 of Splitter [12] -&gt; Inlet of Pipe (PCE) [27]: Pressure</t>
  </si>
  <si>
    <t>~2~11~1~~-5001~</t>
  </si>
  <si>
    <t>11 - Outlet 2 of Splitter [12] -&gt; Inlet of Pipe (PCE) [27]: Temperature</t>
  </si>
  <si>
    <t>~2~11~2~~-5001~</t>
  </si>
  <si>
    <t>11 - Outlet 2 of Splitter [12] -&gt; Inlet of Pipe (PCE) [27]: Mass flow</t>
  </si>
  <si>
    <t>~2~11~20~~-5001~</t>
  </si>
  <si>
    <t>11 - Outlet 2 of Splitter [12] -&gt; Inlet of Pipe (PCE) [27]: Entropy</t>
  </si>
  <si>
    <t>~2~11~4~~-5001~</t>
  </si>
  <si>
    <t>11 - Outlet 2 of Splitter [12] -&gt; Inlet of Pipe (PCE) [27]: Enthalpy</t>
  </si>
  <si>
    <t>~2~11~3~~-5001~</t>
  </si>
  <si>
    <t>11 - Outlet 2 of Splitter [12] -&gt; Inlet of Pipe (PCE) [27]: Enthalpy H*</t>
  </si>
  <si>
    <t>~2~11~5~~-5001~</t>
  </si>
  <si>
    <t>11 - Outlet 2 of Splitter [12] -&gt; Inlet of Pipe (PCE) [27]: Steam quality</t>
  </si>
  <si>
    <t>~2~11~10~~-5001~</t>
  </si>
  <si>
    <t>11 - Outlet 2 of Splitter [12] -&gt; Inlet of Pipe (PCE) [27]: Density</t>
  </si>
  <si>
    <t>~2~11~11~~-5001~</t>
  </si>
  <si>
    <t>11 - Outlet 2 of Splitter [12] -&gt; Inlet of Pipe (PCE) [27]: Specific heat</t>
  </si>
  <si>
    <t>~2~11~12~~-5001~</t>
  </si>
  <si>
    <t>11 - Outlet 2 of Splitter [12] -&gt; Inlet of Pipe (PCE) [27]: Thermal conductivity</t>
  </si>
  <si>
    <t>~2~11~13~~-5001~</t>
  </si>
  <si>
    <t>11 - Outlet 2 of Splitter [12] -&gt; Inlet of Pipe (PCE) [27]: Dynamic viscosity</t>
  </si>
  <si>
    <t>~2~12~0~~-5001~</t>
  </si>
  <si>
    <t>12 - Outlet of STAssembly [1]: ST Group [5] -&gt; Inlet of Splitter [13]: Pressure</t>
  </si>
  <si>
    <t>~2~12~1~~-5001~</t>
  </si>
  <si>
    <t>12 - Outlet of STAssembly [1]: ST Group [5] -&gt; Inlet of Splitter [13]: Temperature</t>
  </si>
  <si>
    <t>~2~12~2~~-5001~</t>
  </si>
  <si>
    <t>12 - Outlet of STAssembly [1]: ST Group [5] -&gt; Inlet of Splitter [13]: Mass flow</t>
  </si>
  <si>
    <t>~2~12~20~~-5001~</t>
  </si>
  <si>
    <t>12 - Outlet of STAssembly [1]: ST Group [5] -&gt; Inlet of Splitter [13]: Entropy</t>
  </si>
  <si>
    <t>~2~12~4~~-5001~</t>
  </si>
  <si>
    <t>12 - Outlet of STAssembly [1]: ST Group [5] -&gt; Inlet of Splitter [13]: Enthalpy</t>
  </si>
  <si>
    <t>~2~12~3~~-5001~</t>
  </si>
  <si>
    <t>12 - Outlet of STAssembly [1]: ST Group [5] -&gt; Inlet of Splitter [13]: Enthalpy H*</t>
  </si>
  <si>
    <t>~2~12~5~~-5001~</t>
  </si>
  <si>
    <t>12 - Outlet of STAssembly [1]: ST Group [5] -&gt; Inlet of Splitter [13]: Steam quality</t>
  </si>
  <si>
    <t>~2~12~10~~-5001~</t>
  </si>
  <si>
    <t>12 - Outlet of STAssembly [1]: ST Group [5] -&gt; Inlet of Splitter [13]: Density</t>
  </si>
  <si>
    <t>~2~12~11~~-5001~</t>
  </si>
  <si>
    <t>12 - Outlet of STAssembly [1]: ST Group [5] -&gt; Inlet of Splitter [13]: Specific heat</t>
  </si>
  <si>
    <t>~2~12~12~~-5001~</t>
  </si>
  <si>
    <t>12 - Outlet of STAssembly [1]: ST Group [5] -&gt; Inlet of Splitter [13]: Thermal conductivity</t>
  </si>
  <si>
    <t>~2~12~13~~-5001~</t>
  </si>
  <si>
    <t>12 - Outlet of STAssembly [1]: ST Group [5] -&gt; Inlet of Splitter [13]: Dynamic viscosity</t>
  </si>
  <si>
    <t>~2~13~0~~-5001~</t>
  </si>
  <si>
    <t>13 - Outlet of STAssembly [1]: ST Group [6] -&gt; Inlet of Splitter [14]: Pressure</t>
  </si>
  <si>
    <t>~2~13~1~~-5001~</t>
  </si>
  <si>
    <t>13 - Outlet of STAssembly [1]: ST Group [6] -&gt; Inlet of Splitter [14]: Temperature</t>
  </si>
  <si>
    <t>~2~13~2~~-5001~</t>
  </si>
  <si>
    <t>13 - Outlet of STAssembly [1]: ST Group [6] -&gt; Inlet of Splitter [14]: Mass flow</t>
  </si>
  <si>
    <t>~2~13~20~~-5001~</t>
  </si>
  <si>
    <t>13 - Outlet of STAssembly [1]: ST Group [6] -&gt; Inlet of Splitter [14]: Entropy</t>
  </si>
  <si>
    <t>~2~13~4~~-5001~</t>
  </si>
  <si>
    <t>13 - Outlet of STAssembly [1]: ST Group [6] -&gt; Inlet of Splitter [14]: Enthalpy</t>
  </si>
  <si>
    <t>~2~13~3~~-5001~</t>
  </si>
  <si>
    <t>13 - Outlet of STAssembly [1]: ST Group [6] -&gt; Inlet of Splitter [14]: Enthalpy H*</t>
  </si>
  <si>
    <t>~2~13~5~~-5001~</t>
  </si>
  <si>
    <t>13 - Outlet of STAssembly [1]: ST Group [6] -&gt; Inlet of Splitter [14]: Steam quality</t>
  </si>
  <si>
    <t>~2~13~10~~-5001~</t>
  </si>
  <si>
    <t>13 - Outlet of STAssembly [1]: ST Group [6] -&gt; Inlet of Splitter [14]: Density</t>
  </si>
  <si>
    <t>~2~13~11~~-5001~</t>
  </si>
  <si>
    <t>13 - Outlet of STAssembly [1]: ST Group [6] -&gt; Inlet of Splitter [14]: Specific heat</t>
  </si>
  <si>
    <t>~2~13~12~~-5001~</t>
  </si>
  <si>
    <t>13 - Outlet of STAssembly [1]: ST Group [6] -&gt; Inlet of Splitter [14]: Thermal conductivity</t>
  </si>
  <si>
    <t>~2~13~13~~-5001~</t>
  </si>
  <si>
    <t>13 - Outlet of STAssembly [1]: ST Group [6] -&gt; Inlet of Splitter [14]: Dynamic viscosity</t>
  </si>
  <si>
    <t>~2~14~0~~-5001~</t>
  </si>
  <si>
    <t>14 - Outlet 1 of Splitter [14] -&gt; Inlet of STAssembly [1]: ST Group [7]: Pressure</t>
  </si>
  <si>
    <t>~2~14~1~~-5001~</t>
  </si>
  <si>
    <t>14 - Outlet 1 of Splitter [14] -&gt; Inlet of STAssembly [1]: ST Group [7]: Temperature</t>
  </si>
  <si>
    <t>~2~14~2~~-5001~</t>
  </si>
  <si>
    <t>14 - Outlet 1 of Splitter [14] -&gt; Inlet of STAssembly [1]: ST Group [7]: Mass flow</t>
  </si>
  <si>
    <t>~2~14~20~~-5001~</t>
  </si>
  <si>
    <t>14 - Outlet 1 of Splitter [14] -&gt; Inlet of STAssembly [1]: ST Group [7]: Entropy</t>
  </si>
  <si>
    <t>~2~14~4~~-5001~</t>
  </si>
  <si>
    <t>14 - Outlet 1 of Splitter [14] -&gt; Inlet of STAssembly [1]: ST Group [7]: Enthalpy</t>
  </si>
  <si>
    <t>~2~14~3~~-5001~</t>
  </si>
  <si>
    <t>14 - Outlet 1 of Splitter [14] -&gt; Inlet of STAssembly [1]: ST Group [7]: Enthalpy H*</t>
  </si>
  <si>
    <t>~2~14~5~~-5001~</t>
  </si>
  <si>
    <t>14 - Outlet 1 of Splitter [14] -&gt; Inlet of STAssembly [1]: ST Group [7]: Steam quality</t>
  </si>
  <si>
    <t>~2~14~10~~-5001~</t>
  </si>
  <si>
    <t>14 - Outlet 1 of Splitter [14] -&gt; Inlet of STAssembly [1]: ST Group [7]: Density</t>
  </si>
  <si>
    <t>~2~14~11~~-5001~</t>
  </si>
  <si>
    <t>14 - Outlet 1 of Splitter [14] -&gt; Inlet of STAssembly [1]: ST Group [7]: Specific heat</t>
  </si>
  <si>
    <t>~2~14~12~~-5001~</t>
  </si>
  <si>
    <t>14 - Outlet 1 of Splitter [14] -&gt; Inlet of STAssembly [1]: ST Group [7]: Thermal conductivity</t>
  </si>
  <si>
    <t>~2~14~13~~-5001~</t>
  </si>
  <si>
    <t>14 - Outlet 1 of Splitter [14] -&gt; Inlet of STAssembly [1]: ST Group [7]: Dynamic viscosity</t>
  </si>
  <si>
    <t>~2~15~0~~-5001~</t>
  </si>
  <si>
    <t>15 - Outlet of STAssembly [1]: ST Group [7] -&gt; Inlet of Splitter [15]: Pressure</t>
  </si>
  <si>
    <t>~2~15~1~~-5001~</t>
  </si>
  <si>
    <t>15 - Outlet of STAssembly [1]: ST Group [7] -&gt; Inlet of Splitter [15]: Temperature</t>
  </si>
  <si>
    <t>~2~15~2~~-5001~</t>
  </si>
  <si>
    <t>15 - Outlet of STAssembly [1]: ST Group [7] -&gt; Inlet of Splitter [15]: Mass flow</t>
  </si>
  <si>
    <t>~2~15~20~~-5001~</t>
  </si>
  <si>
    <t>15 - Outlet of STAssembly [1]: ST Group [7] -&gt; Inlet of Splitter [15]: Entropy</t>
  </si>
  <si>
    <t>~2~15~4~~-5001~</t>
  </si>
  <si>
    <t>15 - Outlet of STAssembly [1]: ST Group [7] -&gt; Inlet of Splitter [15]: Enthalpy</t>
  </si>
  <si>
    <t>~2~15~3~~-5001~</t>
  </si>
  <si>
    <t>15 - Outlet of STAssembly [1]: ST Group [7] -&gt; Inlet of Splitter [15]: Enthalpy H*</t>
  </si>
  <si>
    <t>~2~15~5~~-5001~</t>
  </si>
  <si>
    <t>15 - Outlet of STAssembly [1]: ST Group [7] -&gt; Inlet of Splitter [15]: Steam quality</t>
  </si>
  <si>
    <t>~2~15~10~~-5001~</t>
  </si>
  <si>
    <t>15 - Outlet of STAssembly [1]: ST Group [7] -&gt; Inlet of Splitter [15]: Density</t>
  </si>
  <si>
    <t>~2~15~11~~-5001~</t>
  </si>
  <si>
    <t>15 - Outlet of STAssembly [1]: ST Group [7] -&gt; Inlet of Splitter [15]: Specific heat</t>
  </si>
  <si>
    <t>~2~15~12~~-5001~</t>
  </si>
  <si>
    <t>15 - Outlet of STAssembly [1]: ST Group [7] -&gt; Inlet of Splitter [15]: Thermal conductivity</t>
  </si>
  <si>
    <t>~2~15~13~~-5001~</t>
  </si>
  <si>
    <t>15 - Outlet of STAssembly [1]: ST Group [7] -&gt; Inlet of Splitter [15]: Dynamic viscosity</t>
  </si>
  <si>
    <t>~2~16~0~~-5001~</t>
  </si>
  <si>
    <t>16 - Outlet of Pipe (PCE) [22] -&gt; Heating steam inlet of Feedwater Heater (PCE) [18] - HPH1: Pressure</t>
  </si>
  <si>
    <t>~2~16~1~~-5001~</t>
  </si>
  <si>
    <t>16 - Outlet of Pipe (PCE) [22] -&gt; Heating steam inlet of Feedwater Heater (PCE) [18] - HPH1: Temperature</t>
  </si>
  <si>
    <t>~2~16~2~~-5001~</t>
  </si>
  <si>
    <t>16 - Outlet of Pipe (PCE) [22] -&gt; Heating steam inlet of Feedwater Heater (PCE) [18] - HPH1: Mass flow</t>
  </si>
  <si>
    <t>~2~16~20~~-5001~</t>
  </si>
  <si>
    <t>16 - Outlet of Pipe (PCE) [22] -&gt; Heating steam inlet of Feedwater Heater (PCE) [18] - HPH1: Entropy</t>
  </si>
  <si>
    <t>~2~16~4~~-5001~</t>
  </si>
  <si>
    <t>16 - Outlet of Pipe (PCE) [22] -&gt; Heating steam inlet of Feedwater Heater (PCE) [18] - HPH1: Enthalpy</t>
  </si>
  <si>
    <t>~2~16~3~~-5001~</t>
  </si>
  <si>
    <t>16 - Outlet of Pipe (PCE) [22] -&gt; Heating steam inlet of Feedwater Heater (PCE) [18] - HPH1: Enthalpy H*</t>
  </si>
  <si>
    <t>~2~16~5~~-5001~</t>
  </si>
  <si>
    <t>16 - Outlet of Pipe (PCE) [22] -&gt; Heating steam inlet of Feedwater Heater (PCE) [18] - HPH1: Steam quality</t>
  </si>
  <si>
    <t>~2~16~10~~-5001~</t>
  </si>
  <si>
    <t>16 - Outlet of Pipe (PCE) [22] -&gt; Heating steam inlet of Feedwater Heater (PCE) [18] - HPH1: Density</t>
  </si>
  <si>
    <t>~2~16~11~~-5001~</t>
  </si>
  <si>
    <t>16 - Outlet of Pipe (PCE) [22] -&gt; Heating steam inlet of Feedwater Heater (PCE) [18] - HPH1: Specific heat</t>
  </si>
  <si>
    <t>~2~16~12~~-5001~</t>
  </si>
  <si>
    <t>16 - Outlet of Pipe (PCE) [22] -&gt; Heating steam inlet of Feedwater Heater (PCE) [18] - HPH1: Thermal conductivity</t>
  </si>
  <si>
    <t>~2~16~13~~-5001~</t>
  </si>
  <si>
    <t>16 - Outlet of Pipe (PCE) [22] -&gt; Heating steam inlet of Feedwater Heater (PCE) [18] - HPH1: Dynamic viscosity</t>
  </si>
  <si>
    <t>~2~17~0~~-5001~</t>
  </si>
  <si>
    <t>17 - Outlet of Pipe (PCE) [23] -&gt; Heating steam inlet of Feedwater Heater (PCE) [19] - HPH2: Pressure</t>
  </si>
  <si>
    <t>~2~17~1~~-5001~</t>
  </si>
  <si>
    <t>17 - Outlet of Pipe (PCE) [23] -&gt; Heating steam inlet of Feedwater Heater (PCE) [19] - HPH2: Temperature</t>
  </si>
  <si>
    <t>~2~17~2~~-5001~</t>
  </si>
  <si>
    <t>17 - Outlet of Pipe (PCE) [23] -&gt; Heating steam inlet of Feedwater Heater (PCE) [19] - HPH2: Mass flow</t>
  </si>
  <si>
    <t>~2~17~20~~-5001~</t>
  </si>
  <si>
    <t>17 - Outlet of Pipe (PCE) [23] -&gt; Heating steam inlet of Feedwater Heater (PCE) [19] - HPH2: Entropy</t>
  </si>
  <si>
    <t>~2~17~4~~-5001~</t>
  </si>
  <si>
    <t>17 - Outlet of Pipe (PCE) [23] -&gt; Heating steam inlet of Feedwater Heater (PCE) [19] - HPH2: Enthalpy</t>
  </si>
  <si>
    <t>~2~17~3~~-5001~</t>
  </si>
  <si>
    <t>17 - Outlet of Pipe (PCE) [23] -&gt; Heating steam inlet of Feedwater Heater (PCE) [19] - HPH2: Enthalpy H*</t>
  </si>
  <si>
    <t>~2~17~5~~-5001~</t>
  </si>
  <si>
    <t>17 - Outlet of Pipe (PCE) [23] -&gt; Heating steam inlet of Feedwater Heater (PCE) [19] - HPH2: Steam quality</t>
  </si>
  <si>
    <t>~2~17~10~~-5001~</t>
  </si>
  <si>
    <t>17 - Outlet of Pipe (PCE) [23] -&gt; Heating steam inlet of Feedwater Heater (PCE) [19] - HPH2: Density</t>
  </si>
  <si>
    <t>~2~17~11~~-5001~</t>
  </si>
  <si>
    <t>17 - Outlet of Pipe (PCE) [23] -&gt; Heating steam inlet of Feedwater Heater (PCE) [19] - HPH2: Specific heat</t>
  </si>
  <si>
    <t>~2~17~12~~-5001~</t>
  </si>
  <si>
    <t>17 - Outlet of Pipe (PCE) [23] -&gt; Heating steam inlet of Feedwater Heater (PCE) [19] - HPH2: Thermal conductivity</t>
  </si>
  <si>
    <t>~2~17~13~~-5001~</t>
  </si>
  <si>
    <t>17 - Outlet of Pipe (PCE) [23] -&gt; Heating steam inlet of Feedwater Heater (PCE) [19] - HPH2: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</si>
  <si>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</si>
  <si>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</si>
  <si>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</si>
  <si>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</si>
  <si>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</si>
  <si>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</si>
  <si>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</si>
  <si>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</si>
  <si>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</si>
  <si>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</si>
  <si>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</si>
  <si>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</si>
  <si>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</si>
  <si>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</si>
  <si>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</si>
  <si>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</si>
  <si>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</si>
  <si>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</si>
  <si>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</si>
  <si>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</si>
  <si>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</si>
  <si>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</si>
  <si>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</si>
  <si>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LPH4: Pressure</t>
  </si>
  <si>
    <t>~2~19~1~~-5001~</t>
  </si>
  <si>
    <t>19 - Outlet of Pipe (PCE) [27] -&gt; Heating steam inlet of Feedwater Heater (PCE) [25] - LPH4: Temperature</t>
  </si>
  <si>
    <t>~2~19~2~~-5001~</t>
  </si>
  <si>
    <t>19 - Outlet of Pipe (PCE) [27] -&gt; Heating steam inlet of Feedwater Heater (PCE) [25] - LPH4: Mass flow</t>
  </si>
  <si>
    <t>~2~19~20~~-5001~</t>
  </si>
  <si>
    <t>19 - Outlet of Pipe (PCE) [27] -&gt; Heating steam inlet of Feedwater Heater (PCE) [25] - LPH4: Entropy</t>
  </si>
  <si>
    <t>~2~19~4~~-5001~</t>
  </si>
  <si>
    <t>19 - Outlet of Pipe (PCE) [27] -&gt; Heating steam inlet of Feedwater Heater (PCE) [25] - LPH4: Enthalpy</t>
  </si>
  <si>
    <t>~2~19~3~~-5001~</t>
  </si>
  <si>
    <t>19 - Outlet of Pipe (PCE) [27] -&gt; Heating steam inlet of Feedwater Heater (PCE) [25] - LPH4: Enthalpy H*</t>
  </si>
  <si>
    <t>~2~19~5~~-5001~</t>
  </si>
  <si>
    <t>19 - Outlet of Pipe (PCE) [27] -&gt; Heating steam inlet of Feedwater Heater (PCE) [25] - LPH4: Steam quality</t>
  </si>
  <si>
    <t>~2~19~10~~-5001~</t>
  </si>
  <si>
    <t>19 - Outlet of Pipe (PCE) [27] -&gt; Heating steam inlet of Feedwater Heater (PCE) [25] - LPH4: Density</t>
  </si>
  <si>
    <t>~2~19~11~~-5001~</t>
  </si>
  <si>
    <t>19 - Outlet of Pipe (PCE) [27] -&gt; Heating steam inlet of Feedwater Heater (PCE) [25] - LPH4: Specific heat</t>
  </si>
  <si>
    <t>~2~19~12~~-5001~</t>
  </si>
  <si>
    <t>19 - Outlet of Pipe (PCE) [27] -&gt; Heating steam inlet of Feedwater Heater (PCE) [25] - LPH4: Thermal conductivity</t>
  </si>
  <si>
    <t>~2~19~13~~-5001~</t>
  </si>
  <si>
    <t>19 - Outlet of Pipe (PCE) [27] -&gt; Heating steam inlet of Feedwater Heater (PCE) [25] - LPH4: Dynamic viscosity</t>
  </si>
  <si>
    <t>~2~20~0~~-5001~</t>
  </si>
  <si>
    <t>20 - Outlet of Pipe (PCE) [28] -&gt; Heating steam inlet of Feedwater Heater (PCE) [26] - LPH5: Pressure</t>
  </si>
  <si>
    <t>~2~20~1~~-5001~</t>
  </si>
  <si>
    <t>20 - Outlet of Pipe (PCE) [28] -&gt; Heating steam inlet of Feedwater Heater (PCE) [26] - LPH5: Temperature</t>
  </si>
  <si>
    <t>~2~20~2~~-5001~</t>
  </si>
  <si>
    <t>20 - Outlet of Pipe (PCE) [28] -&gt; Heating steam inlet of Feedwater Heater (PCE) [26] - LPH5: Mass flow</t>
  </si>
  <si>
    <t>~2~20~20~~-5001~</t>
  </si>
  <si>
    <t>20 - Outlet of Pipe (PCE) [28] -&gt; Heating steam inlet of Feedwater Heater (PCE) [26] - LPH5: Entropy</t>
  </si>
  <si>
    <t>~2~20~4~~-5001~</t>
  </si>
  <si>
    <t>20 - Outlet of Pipe (PCE) [28] -&gt; Heating steam inlet of Feedwater Heater (PCE) [26] - LPH5: Enthalpy</t>
  </si>
  <si>
    <t>~2~20~3~~-5001~</t>
  </si>
  <si>
    <t>20 - Outlet of Pipe (PCE) [28] -&gt; Heating steam inlet of Feedwater Heater (PCE) [26] - LPH5: Enthalpy H*</t>
  </si>
  <si>
    <t>~2~20~5~~-5001~</t>
  </si>
  <si>
    <t>20 - Outlet of Pipe (PCE) [28] -&gt; Heating steam inlet of Feedwater Heater (PCE) [26] - LPH5: Steam quality</t>
  </si>
  <si>
    <t>~2~20~10~~-5001~</t>
  </si>
  <si>
    <t>20 - Outlet of Pipe (PCE) [28] -&gt; Heating steam inlet of Feedwater Heater (PCE) [26] - LPH5: Density</t>
  </si>
  <si>
    <t>~2~20~11~~-5001~</t>
  </si>
  <si>
    <t>20 - Outlet of Pipe (PCE) [28] -&gt; Heating steam inlet of Feedwater Heater (PCE) [26] - LPH5: Specific heat</t>
  </si>
  <si>
    <t>~2~20~12~~-5001~</t>
  </si>
  <si>
    <t>20 - Outlet of Pipe (PCE) [28] -&gt; Heating steam inlet of Feedwater Heater (PCE) [26] - LPH5: Thermal conductivity</t>
  </si>
  <si>
    <t>~2~20~13~~-5001~</t>
  </si>
  <si>
    <t>20 - Outlet of Pipe (PCE) [28] -&gt; Heating steam inlet of Feedwater Heater (PCE) [26] - LPH5: Dynamic viscosity</t>
  </si>
  <si>
    <t>~2~21~0~~-5001~</t>
  </si>
  <si>
    <t>21 - Outlet of Pipe (PCE) [31] -&gt; Heating steam inlet of Feedwater Heater w/ Pump (PCE) [29] - LPH6: Pressure</t>
  </si>
  <si>
    <t>~2~21~1~~-5001~</t>
  </si>
  <si>
    <t>21 - Outlet of Pipe (PCE) [31] -&gt; Heating steam inlet of Feedwater Heater w/ Pump (PCE) [29] - LPH6: Temperature</t>
  </si>
  <si>
    <t>~2~21~2~~-5001~</t>
  </si>
  <si>
    <t>21 - Outlet of Pipe (PCE) [31] -&gt; Heating steam inlet of Feedwater Heater w/ Pump (PCE) [29] - LPH6: Mass flow</t>
  </si>
  <si>
    <t>~2~21~20~~-5001~</t>
  </si>
  <si>
    <t>21 - Outlet of Pipe (PCE) [31] -&gt; Heating steam inlet of Feedwater Heater w/ Pump (PCE) [29] - LPH6: Entropy</t>
  </si>
  <si>
    <t>~2~21~4~~-5001~</t>
  </si>
  <si>
    <t>21 - Outlet of Pipe (PCE) [31] -&gt; Heating steam inlet of Feedwater Heater w/ Pump (PCE) [29] - LPH6: Enthalpy</t>
  </si>
  <si>
    <t>~2~21~3~~-5001~</t>
  </si>
  <si>
    <t>21 - Outlet of Pipe (PCE) [31] -&gt; Heating steam inlet of Feedwater Heater w/ Pump (PCE) [29] - LPH6: Enthalpy H*</t>
  </si>
  <si>
    <t>~2~21~5~~-5001~</t>
  </si>
  <si>
    <t>21 - Outlet of Pipe (PCE) [31] -&gt; Heating steam inlet of Feedwater Heater w/ Pump (PCE) [29] - LPH6: Steam quality</t>
  </si>
  <si>
    <t>~2~21~10~~-5001~</t>
  </si>
  <si>
    <t>21 - Outlet of Pipe (PCE) [31] -&gt; Heating steam inlet of Feedwater Heater w/ Pump (PCE) [29] - LPH6: Density</t>
  </si>
  <si>
    <t>~2~21~11~~-5001~</t>
  </si>
  <si>
    <t>21 - Outlet of Pipe (PCE) [31] -&gt; Heating steam inlet of Feedwater Heater w/ Pump (PCE) [29] - LPH6: Specific heat</t>
  </si>
  <si>
    <t>~2~21~12~~-5001~</t>
  </si>
  <si>
    <t>21 - Outlet of Pipe (PCE) [31] -&gt; Heating steam inlet of Feedwater Heater w/ Pump (PCE) [29] - LPH6: Thermal conductivity</t>
  </si>
  <si>
    <t>~2~21~13~~-5001~</t>
  </si>
  <si>
    <t>21 - Outlet of Pipe (PCE) [31] -&gt; Heating steam inlet of Feedwater Heater w/ Pump (PCE) [29] - LPH6: Dynamic viscosity</t>
  </si>
  <si>
    <t>~2~22~0~~-5001~</t>
  </si>
  <si>
    <t>22 - Outlet of Pipe (PCE) [32] -&gt; Heating steam inlet of Feedwater Heater (PCE) [30] - LPH7: Pressure</t>
  </si>
  <si>
    <t>~2~22~1~~-5001~</t>
  </si>
  <si>
    <t>22 - Outlet of Pipe (PCE) [32] -&gt; Heating steam inlet of Feedwater Heater (PCE) [30] - LPH7: Temperature</t>
  </si>
  <si>
    <t>~2~22~2~~-5001~</t>
  </si>
  <si>
    <t>22 - Outlet of Pipe (PCE) [32] -&gt; Heating steam inlet of Feedwater Heater (PCE) [30] - LPH7: Mass flow</t>
  </si>
  <si>
    <t>~2~22~20~~-5001~</t>
  </si>
  <si>
    <t>22 - Outlet of Pipe (PCE) [32] -&gt; Heating steam inlet of Feedwater Heater (PCE) [30] - LPH7: Entropy</t>
  </si>
  <si>
    <t>~2~22~4~~-5001~</t>
  </si>
  <si>
    <t>22 - Outlet of Pipe (PCE) [32] -&gt; Heating steam inlet of Feedwater Heater (PCE) [30] - LPH7: Enthalpy</t>
  </si>
  <si>
    <t>~2~22~3~~-5001~</t>
  </si>
  <si>
    <t>22 - Outlet of Pipe (PCE) [32] -&gt; Heating steam inlet of Feedwater Heater (PCE) [30] - LPH7: Enthalpy H*</t>
  </si>
  <si>
    <t>~2~22~5~~-5001~</t>
  </si>
  <si>
    <t>22 - Outlet of Pipe (PCE) [32] -&gt; Heating steam inlet of Feedwater Heater (PCE) [30] - LPH7: Steam quality</t>
  </si>
  <si>
    <t>~2~22~10~~-5001~</t>
  </si>
  <si>
    <t>22 - Outlet of Pipe (PCE) [32] -&gt; Heating steam inlet of Feedwater Heater (PCE) [30] - LPH7: Density</t>
  </si>
  <si>
    <t>~2~22~11~~-5001~</t>
  </si>
  <si>
    <t>22 - Outlet of Pipe (PCE) [32] -&gt; Heating steam inlet of Feedwater Heater (PCE) [30] - LPH7: Specific heat</t>
  </si>
  <si>
    <t>~2~22~12~~-5001~</t>
  </si>
  <si>
    <t>22 - Outlet of Pipe (PCE) [32] -&gt; Heating steam inlet of Feedwater Heater (PCE) [30] - LPH7: Thermal conductivity</t>
  </si>
  <si>
    <t>~2~22~13~~-5001~</t>
  </si>
  <si>
    <t>22 - Outlet of Pipe (PCE) [32] -&gt; Heating steam inlet of Feedwater Heater (PCE) [30] - LPH7: Dynamic viscosity</t>
  </si>
  <si>
    <t>~2~23~0~~-5001~</t>
  </si>
  <si>
    <t>23 - Outlet 1 of Splitter [15] -&gt; Inlet of STAssembly [1]: ST Group [8]: Pressure</t>
  </si>
  <si>
    <t>~2~23~1~~-5001~</t>
  </si>
  <si>
    <t>23 - Outlet 1 of Splitter [15] -&gt; Inlet of STAssembly [1]: ST Group [8]: Temperature</t>
  </si>
  <si>
    <t>~2~23~2~~-5001~</t>
  </si>
  <si>
    <t>23 - Outlet 1 of Splitter [15] -&gt; Inlet of STAssembly [1]: ST Group [8]: Mass flow</t>
  </si>
  <si>
    <t>~2~23~20~~-5001~</t>
  </si>
  <si>
    <t>23 - Outlet 1 of Splitter [15] -&gt; Inlet of STAssembly [1]: ST Group [8]: Entropy</t>
  </si>
  <si>
    <t>~2~23~4~~-5001~</t>
  </si>
  <si>
    <t>23 - Outlet 1 of Splitter [15] -&gt; Inlet of STAssembly [1]: ST Group [8]: Enthalpy</t>
  </si>
  <si>
    <t>~2~23~3~~-5001~</t>
  </si>
  <si>
    <t>23 - Outlet 1 of Splitter [15] -&gt; Inlet of STAssembly [1]: ST Group [8]: Enthalpy H*</t>
  </si>
  <si>
    <t>~2~23~5~~-5001~</t>
  </si>
  <si>
    <t>23 - Outlet 1 of Splitter [15] -&gt; Inlet of STAssembly [1]: ST Group [8]: Steam quality</t>
  </si>
  <si>
    <t>~2~23~10~~-5001~</t>
  </si>
  <si>
    <t>23 - Outlet 1 of Splitter [15] -&gt; Inlet of STAssembly [1]: ST Group [8]: Density</t>
  </si>
  <si>
    <t>~2~23~11~~-5001~</t>
  </si>
  <si>
    <t>23 - Outlet 1 of Splitter [15] -&gt; Inlet of STAssembly [1]: ST Group [8]: Specific heat</t>
  </si>
  <si>
    <t>~2~23~12~~-5001~</t>
  </si>
  <si>
    <t>23 - Outlet 1 of Splitter [15] -&gt; Inlet of STAssembly [1]: ST Group [8]: Thermal conductivity</t>
  </si>
  <si>
    <t>~2~23~13~~-5001~</t>
  </si>
  <si>
    <t>23 - Outlet 1 of Splitter [15] -&gt; Inlet of STAssembly [1]: ST Group [8]: Dynamic viscosity</t>
  </si>
  <si>
    <t>~2~24~0~~-5001~</t>
  </si>
  <si>
    <t>24 - Outlet 2 of Splitter [10] -&gt; Inlet of Pipe (PCE) [23]: Pressure</t>
  </si>
  <si>
    <t>~2~24~1~~-5001~</t>
  </si>
  <si>
    <t>24 - Outlet 2 of Splitter [10] -&gt; Inlet of Pipe (PCE) [23]: Temperature</t>
  </si>
  <si>
    <t>~2~24~2~~-5001~</t>
  </si>
  <si>
    <t>24 - Outlet 2 of Splitter [10] -&gt; Inlet of Pipe (PCE) [23]: Mass flow</t>
  </si>
  <si>
    <t>~2~24~20~~-5001~</t>
  </si>
  <si>
    <t>24 - Outlet 2 of Splitter [10] -&gt; Inlet of Pipe (PCE) [23]: Entropy</t>
  </si>
  <si>
    <t>~2~24~4~~-5001~</t>
  </si>
  <si>
    <t>24 - Outlet 2 of Splitter [10] -&gt; Inlet of Pipe (PCE) [23]: Enthalpy</t>
  </si>
  <si>
    <t>~2~24~3~~-5001~</t>
  </si>
  <si>
    <t>24 - Outlet 2 of Splitter [10] -&gt; Inlet of Pipe (PCE) [23]: Enthalpy H*</t>
  </si>
  <si>
    <t>~2~24~5~~-5001~</t>
  </si>
  <si>
    <t>24 - Outlet 2 of Splitter [10] -&gt; Inlet of Pipe (PCE) [23]: Steam quality</t>
  </si>
  <si>
    <t>~2~24~10~~-5001~</t>
  </si>
  <si>
    <t>24 - Outlet 2 of Splitter [10] -&gt; Inlet of Pipe (PCE) [23]: Density</t>
  </si>
  <si>
    <t>~2~24~11~~-5001~</t>
  </si>
  <si>
    <t>24 - Outlet 2 of Splitter [10] -&gt; Inlet of Pipe (PCE) [23]: Specific heat</t>
  </si>
  <si>
    <t>~2~24~12~~-5001~</t>
  </si>
  <si>
    <t>24 - Outlet 2 of Splitter [10] -&gt; Inlet of Pipe (PCE) [23]: Thermal conductivity</t>
  </si>
  <si>
    <t>~2~24~13~~-5001~</t>
  </si>
  <si>
    <t>24 - Outlet 2 of Splitter [10] -&gt; Inlet of Pipe (PCE) [23]: Dynamic viscosity</t>
  </si>
  <si>
    <t>~2~25~0~~-5001~</t>
  </si>
  <si>
    <t>25 - Outlet of Pipe (PCE) [16] -&gt; Inlet of STAssembly [1]: ST Group [6]: Pressure</t>
  </si>
  <si>
    <t>~2~25~1~~-5001~</t>
  </si>
  <si>
    <t>25 - Outlet of Pipe (PCE) [16] -&gt; Inlet of STAssembly [1]: ST Group [6]: Temperature</t>
  </si>
  <si>
    <t>~2~25~2~~-5001~</t>
  </si>
  <si>
    <t>25 - Outlet of Pipe (PCE) [16] -&gt; Inlet of STAssembly [1]: ST Group [6]: Mass flow</t>
  </si>
  <si>
    <t>~2~25~20~~-5001~</t>
  </si>
  <si>
    <t>25 - Outlet of Pipe (PCE) [16] -&gt; Inlet of STAssembly [1]: ST Group [6]: Entropy</t>
  </si>
  <si>
    <t>~2~25~4~~-5001~</t>
  </si>
  <si>
    <t>25 - Outlet of Pipe (PCE) [16] -&gt; Inlet of STAssembly [1]: ST Group [6]: Enthalpy</t>
  </si>
  <si>
    <t>~2~25~3~~-5001~</t>
  </si>
  <si>
    <t>25 - Outlet of Pipe (PCE) [16] -&gt; Inlet of STAssembly [1]: ST Group [6]: Enthalpy H*</t>
  </si>
  <si>
    <t>~2~25~5~~-5001~</t>
  </si>
  <si>
    <t>25 - Outlet of Pipe (PCE) [16] -&gt; Inlet of STAssembly [1]: ST Group [6]: Steam quality</t>
  </si>
  <si>
    <t>~2~25~10~~-5001~</t>
  </si>
  <si>
    <t>25 - Outlet of Pipe (PCE) [16] -&gt; Inlet of STAssembly [1]: ST Group [6]: Density</t>
  </si>
  <si>
    <t>~2~25~11~~-5001~</t>
  </si>
  <si>
    <t>25 - Outlet of Pipe (PCE) [16] -&gt; Inlet of STAssembly [1]: ST Group [6]: Specific heat</t>
  </si>
  <si>
    <t>~2~25~12~~-5001~</t>
  </si>
  <si>
    <t>25 - Outlet of Pipe (PCE) [16] -&gt; Inlet of STAssembly [1]: ST Group [6]: Thermal conductivity</t>
  </si>
  <si>
    <t>~2~25~13~~-5001~</t>
  </si>
  <si>
    <t>25 - Outlet of Pipe (PCE) [16] -&gt; Inlet of STAssembly [1]: ST Group [6]: Dynamic viscosity</t>
  </si>
  <si>
    <t>~2~26~0~~-5001~</t>
  </si>
  <si>
    <t>26 - Outlet 2 of Splitter [15] -&gt; Inlet 2 of Mixer [17]: Pressure</t>
  </si>
  <si>
    <t>~2~26~1~~-5001~</t>
  </si>
  <si>
    <t>26 - Outlet 2 of Splitter [15] -&gt; Inlet 2 of Mixer [17]: Temperature</t>
  </si>
  <si>
    <t>~2~26~2~~-5001~</t>
  </si>
  <si>
    <t>26 - Outlet 2 of Splitter [15] -&gt; Inlet 2 of Mixer [17]: Mass flow</t>
  </si>
  <si>
    <t>~2~26~20~~-5001~</t>
  </si>
  <si>
    <t>26 - Outlet 2 of Splitter [15] -&gt; Inlet 2 of Mixer [17]: Entropy</t>
  </si>
  <si>
    <t>~2~26~4~~-5001~</t>
  </si>
  <si>
    <t>26 - Outlet 2 of Splitter [15] -&gt; Inlet 2 of Mixer [17]: Enthalpy</t>
  </si>
  <si>
    <t>~2~26~3~~-5001~</t>
  </si>
  <si>
    <t>26 - Outlet 2 of Splitter [15] -&gt; Inlet 2 of Mixer [17]: Enthalpy H*</t>
  </si>
  <si>
    <t>~2~26~5~~-5001~</t>
  </si>
  <si>
    <t>26 - Outlet 2 of Splitter [15] -&gt; Inlet 2 of Mixer [17]: Steam quality</t>
  </si>
  <si>
    <t>~2~26~10~~-5001~</t>
  </si>
  <si>
    <t>26 - Outlet 2 of Splitter [15] -&gt; Inlet 2 of Mixer [17]: Density</t>
  </si>
  <si>
    <t>~2~26~11~~-5001~</t>
  </si>
  <si>
    <t>26 - Outlet 2 of Splitter [15] -&gt; Inlet 2 of Mixer [17]: Specific heat</t>
  </si>
  <si>
    <t>~2~26~12~~-5001~</t>
  </si>
  <si>
    <t>26 - Outlet 2 of Splitter [15] -&gt; Inlet 2 of Mixer [17]: Thermal conductivity</t>
  </si>
  <si>
    <t>~2~26~13~~-5001~</t>
  </si>
  <si>
    <t>26 - Outlet 2 of Splitter [15] -&gt; Inlet 2 of Mixer [17]: Dynamic viscosity</t>
  </si>
  <si>
    <t>~2~27~0~~-5001~</t>
  </si>
  <si>
    <t>27 - Outlet 2 of Splitter [13] -&gt; Inlet of Pipe (PCE) [28]: Pressure</t>
  </si>
  <si>
    <t>~2~27~1~~-5001~</t>
  </si>
  <si>
    <t>27 - Outlet 2 of Splitter [13] -&gt; Inlet of Pipe (PCE) [28]: Temperature</t>
  </si>
  <si>
    <t>~2~27~2~~-5001~</t>
  </si>
  <si>
    <t>27 - Outlet 2 of Splitter [13] -&gt; Inlet of Pipe (PCE) [28]: Mass flow</t>
  </si>
  <si>
    <t>~2~27~20~~-5001~</t>
  </si>
  <si>
    <t>27 - Outlet 2 of Splitter [13] -&gt; Inlet of Pipe (PCE) [28]: Entropy</t>
  </si>
  <si>
    <t>~2~27~4~~-5001~</t>
  </si>
  <si>
    <t>27 - Outlet 2 of Splitter [13] -&gt; Inlet of Pipe (PCE) [28]: Enthalpy</t>
  </si>
  <si>
    <t>~2~27~3~~-5001~</t>
  </si>
  <si>
    <t>27 - Outlet 2 of Splitter [13] -&gt; Inlet of Pipe (PCE) [28]: Enthalpy H*</t>
  </si>
  <si>
    <t>~2~27~5~~-5001~</t>
  </si>
  <si>
    <t>27 - Outlet 2 of Splitter [13] -&gt; Inlet of Pipe (PCE) [28]: Steam quality</t>
  </si>
  <si>
    <t>~2~27~10~~-5001~</t>
  </si>
  <si>
    <t>27 - Outlet 2 of Splitter [13] -&gt; Inlet of Pipe (PCE) [28]: Density</t>
  </si>
  <si>
    <t>~2~27~11~~-5001~</t>
  </si>
  <si>
    <t>27 - Outlet 2 of Splitter [13] -&gt; Inlet of Pipe (PCE) [28]: Specific heat</t>
  </si>
  <si>
    <t>~2~27~12~~-5001~</t>
  </si>
  <si>
    <t>27 - Outlet 2 of Splitter [13] -&gt; Inlet of Pipe (PCE) [28]: Thermal conductivity</t>
  </si>
  <si>
    <t>~2~27~13~~-5001~</t>
  </si>
  <si>
    <t>27 - Outlet 2 of Splitter [13] -&gt; Inlet of Pipe (PCE) [28]: Dynamic viscosity</t>
  </si>
  <si>
    <t>~2~28~0~~-5001~</t>
  </si>
  <si>
    <t>28 - Outlet 2 of Splitter [14] -&gt; Inlet of Pipe (PCE) [31]: Pressure</t>
  </si>
  <si>
    <t>~2~28~1~~-5001~</t>
  </si>
  <si>
    <t>28 - Outlet 2 of Splitter [14] -&gt; Inlet of Pipe (PCE) [31]: Temperature</t>
  </si>
  <si>
    <t>~2~28~2~~-5001~</t>
  </si>
  <si>
    <t>28 - Outlet 2 of Splitter [14] -&gt; Inlet of Pipe (PCE) [31]: Mass flow</t>
  </si>
  <si>
    <t>~2~28~20~~-5001~</t>
  </si>
  <si>
    <t>28 - Outlet 2 of Splitter [14] -&gt; Inlet of Pipe (PCE) [31]: Entropy</t>
  </si>
  <si>
    <t>~2~28~4~~-5001~</t>
  </si>
  <si>
    <t>28 - Outlet 2 of Splitter [14] -&gt; Inlet of Pipe (PCE) [31]: Enthalpy</t>
  </si>
  <si>
    <t>~2~28~3~~-5001~</t>
  </si>
  <si>
    <t>28 - Outlet 2 of Splitter [14] -&gt; Inlet of Pipe (PCE) [31]: Enthalpy H*</t>
  </si>
  <si>
    <t>~2~28~5~~-5001~</t>
  </si>
  <si>
    <t>28 - Outlet 2 of Splitter [14] -&gt; Inlet of Pipe (PCE) [31]: Steam quality</t>
  </si>
  <si>
    <t>~2~28~10~~-5001~</t>
  </si>
  <si>
    <t>28 - Outlet 2 of Splitter [14] -&gt; Inlet of Pipe (PCE) [31]: Density</t>
  </si>
  <si>
    <t>~2~28~11~~-5001~</t>
  </si>
  <si>
    <t>28 - Outlet 2 of Splitter [14] -&gt; Inlet of Pipe (PCE) [31]: Specific heat</t>
  </si>
  <si>
    <t>~2~28~12~~-5001~</t>
  </si>
  <si>
    <t>28 - Outlet 2 of Splitter [14] -&gt; Inlet of Pipe (PCE) [31]: Thermal conductivity</t>
  </si>
  <si>
    <t>~2~28~13~~-5001~</t>
  </si>
  <si>
    <t>28 - Outlet 2 of Splitter [14] -&gt; Inlet of Pipe (PCE) [31]: Dynamic viscosity</t>
  </si>
  <si>
    <t>~2~29~0~~-5001~</t>
  </si>
  <si>
    <t>29 - Outlet 1 of Splitter [13] -&gt; Inlet of Pipe (PCE) [16]: Pressure</t>
  </si>
  <si>
    <t>~2~29~1~~-5001~</t>
  </si>
  <si>
    <t>29 - Outlet 1 of Splitter [13] -&gt; Inlet of Pipe (PCE) [16]: Temperature</t>
  </si>
  <si>
    <t>~2~29~2~~-5001~</t>
  </si>
  <si>
    <t>29 - Outlet 1 of Splitter [13] -&gt; Inlet of Pipe (PCE) [16]: Mass flow</t>
  </si>
  <si>
    <t>~2~29~20~~-5001~</t>
  </si>
  <si>
    <t>29 - Outlet 1 of Splitter [13] -&gt; Inlet of Pipe (PCE) [16]: Entropy</t>
  </si>
  <si>
    <t>~2~29~4~~-5001~</t>
  </si>
  <si>
    <t>29 - Outlet 1 of Splitter [13] -&gt; Inlet of Pipe (PCE) [16]: Enthalpy</t>
  </si>
  <si>
    <t>~2~29~3~~-5001~</t>
  </si>
  <si>
    <t>29 - Outlet 1 of Splitter [13] -&gt; Inlet of Pipe (PCE) [16]: Enthalpy H*</t>
  </si>
  <si>
    <t>~2~29~5~~-5001~</t>
  </si>
  <si>
    <t>29 - Outlet 1 of Splitter [13] -&gt; Inlet of Pipe (PCE) [16]: Steam quality</t>
  </si>
  <si>
    <t>~2~29~10~~-5001~</t>
  </si>
  <si>
    <t>29 - Outlet 1 of Splitter [13] -&gt; Inlet of Pipe (PCE) [16]: Density</t>
  </si>
  <si>
    <t>~2~29~11~~-5001~</t>
  </si>
  <si>
    <t>29 - Outlet 1 of Splitter [13] -&gt; Inlet of Pipe (PCE) [16]: Specific heat</t>
  </si>
  <si>
    <t>~2~29~12~~-5001~</t>
  </si>
  <si>
    <t>29 - Outlet 1 of Splitter [13] -&gt; Inlet of Pipe (PCE) [16]: Thermal conductivity</t>
  </si>
  <si>
    <t>~2~29~13~~-5001~</t>
  </si>
  <si>
    <t>29 - Outlet 1 of Splitter [13] -&gt; Inlet of Pipe (PCE) [16]: Dynamic viscosity</t>
  </si>
  <si>
    <t>~2~30~0~~-5001~</t>
  </si>
  <si>
    <t>30 - Outlet of STAssembly [1]: ST Group [8] -&gt; Steam inlet of Water-cooled Condenser (PCE) [35] - CONDENSER: Pressure</t>
  </si>
  <si>
    <t>~2~30~1~~-5001~</t>
  </si>
  <si>
    <t>30 - Outlet of STAssembly [1]: ST Group [8] -&gt; Steam inlet of Water-cooled Condenser (PCE) [35] - CONDENSER: Temperature</t>
  </si>
  <si>
    <t>~2~30~2~~-5001~</t>
  </si>
  <si>
    <t>30 - Outlet of STAssembly [1]: ST Group [8] -&gt; Steam inlet of Water-cooled Condenser (PCE) [35] - CONDENSER: Mass flow</t>
  </si>
  <si>
    <t>~2~30~20~~-5001~</t>
  </si>
  <si>
    <t>30 - Outlet of STAssembly [1]: ST Group [8] -&gt; Steam inlet of Water-cooled Condenser (PCE) [35] - CONDENSER: Entropy</t>
  </si>
  <si>
    <t>~2~30~4~~-5001~</t>
  </si>
  <si>
    <t>30 - Outlet of STAssembly [1]: ST Group [8] -&gt; Steam inlet of Water-cooled Condenser (PCE) [35] - CONDENSER: Enthalpy</t>
  </si>
  <si>
    <t>~2~30~3~~-5001~</t>
  </si>
  <si>
    <t>30 - Outlet of STAssembly [1]: ST Group [8] -&gt; Steam inlet of Water-cooled Condenser (PCE) [35] - CONDENSER: Enthalpy H*</t>
  </si>
  <si>
    <t>~2~30~5~~-5001~</t>
  </si>
  <si>
    <t>30 - Outlet of STAssembly [1]: ST Group [8] -&gt; Steam inlet of Water-cooled Condenser (PCE) [35] - CONDENSER: Steam quality</t>
  </si>
  <si>
    <t>~2~30~10~~-5001~</t>
  </si>
  <si>
    <t>30 - Outlet of STAssembly [1]: ST Group [8] -&gt; Steam inlet of Water-cooled Condenser (PCE) [35] - CONDENSER: Density</t>
  </si>
  <si>
    <t>~2~30~11~~-5001~</t>
  </si>
  <si>
    <t>30 - Outlet of STAssembly [1]: ST Group [8] -&gt; Steam inlet of Water-cooled Condenser (PCE) [35] - CONDENSER: Specific heat</t>
  </si>
  <si>
    <t>~2~30~12~~-5001~</t>
  </si>
  <si>
    <t>30 - Outlet of STAssembly [1]: ST Group [8] -&gt; Steam inlet of Water-cooled Condenser (PCE) [35] - CONDENSER: Thermal conductivity</t>
  </si>
  <si>
    <t>~2~30~13~~-5001~</t>
  </si>
  <si>
    <t>30 - Outlet of STAssembly [1]: ST Group [8] -&gt; Steam inlet of Water-cooled Condenser (PCE) [35] - CONDENSER: Dynamic viscosity</t>
  </si>
  <si>
    <t>~2~31~0~~-5001~</t>
  </si>
  <si>
    <t>31 - Outlet of Mixer [90] -&gt; CW inlet of Water-cooled Condenser (PCE) [35] - CONDENSER: Pressure</t>
  </si>
  <si>
    <t>~2~31~1~~-5001~</t>
  </si>
  <si>
    <t>31 - Outlet of Mixer [90] -&gt; CW inlet of Water-cooled Condenser (PCE) [35] - CONDENSER: Temperature</t>
  </si>
  <si>
    <t>~2~31~2~~-5001~</t>
  </si>
  <si>
    <t>31 - Outlet of Mixer [90] -&gt; CW inlet of Water-cooled Condenser (PCE) [35] - CONDENSER: Mass flow</t>
  </si>
  <si>
    <t>~2~31~20~~-5001~</t>
  </si>
  <si>
    <t>31 - Outlet of Mixer [90] -&gt; CW inlet of Water-cooled Condenser (PCE) [35] - CONDENSER: Entropy</t>
  </si>
  <si>
    <t>~2~31~4~~-5001~</t>
  </si>
  <si>
    <t>31 - Outlet of Mixer [90] -&gt; CW inlet of Water-cooled Condenser (PCE) [35] - CONDENSER: Enthalpy</t>
  </si>
  <si>
    <t>~2~31~3~~-5001~</t>
  </si>
  <si>
    <t>31 - Outlet of Mixer [90] -&gt; CW inlet of Water-cooled Condenser (PCE) [35] - CONDENSER: Enthalpy H*</t>
  </si>
  <si>
    <t>~2~31~5~~-5001~</t>
  </si>
  <si>
    <t>31 - Outlet of Mixer [90] -&gt; CW inlet of Water-cooled Condenser (PCE) [35] - CONDENSER: Steam quality</t>
  </si>
  <si>
    <t>~2~31~10~~-5001~</t>
  </si>
  <si>
    <t>31 - Outlet of Mixer [90] -&gt; CW inlet of Water-cooled Condenser (PCE) [35] - CONDENSER: Density</t>
  </si>
  <si>
    <t>~2~31~11~~-5001~</t>
  </si>
  <si>
    <t>31 - Outlet of Mixer [90] -&gt; CW inlet of Water-cooled Condenser (PCE) [35] - CONDENSER: Specific heat</t>
  </si>
  <si>
    <t>~2~31~12~~-5001~</t>
  </si>
  <si>
    <t>31 - Outlet of Mixer [90] -&gt; CW inlet of Water-cooled Condenser (PCE) [35] - CONDENSER: Thermal conductivity</t>
  </si>
  <si>
    <t>~2~31~13~~-5001~</t>
  </si>
  <si>
    <t>31 - Outlet of Mixer [90] -&gt; CW inlet of Water-cooled Condenser (PCE) [35] - CONDENSER: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</si>
  <si>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</si>
  <si>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</si>
  <si>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</si>
  <si>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</si>
  <si>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</si>
  <si>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</si>
  <si>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</si>
  <si>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</si>
  <si>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</si>
  <si>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</si>
  <si>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</si>
  <si>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</si>
  <si>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</si>
  <si>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</si>
  <si>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</si>
  <si>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</si>
  <si>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</si>
  <si>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</si>
  <si>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</si>
  <si>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</si>
  <si>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</si>
  <si>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</si>
  <si>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</si>
  <si>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Outlet of Mixer [98] -&gt; Feedwater inlet of Shell-Tube Water Heater (PCE) [36]: Pressure</t>
  </si>
  <si>
    <t>~2~33~1~~-5001~</t>
  </si>
  <si>
    <t>33 - Outlet of Mixer [98] -&gt; Feedwater inlet of Shell-Tube Water Heater (PCE) [36]: Temperature</t>
  </si>
  <si>
    <t>~2~33~2~~-5001~</t>
  </si>
  <si>
    <t>33 - Outlet of Mixer [98] -&gt; Feedwater inlet of Shell-Tube Water Heater (PCE) [36]: Mass flow</t>
  </si>
  <si>
    <t>~2~33~20~~-5001~</t>
  </si>
  <si>
    <t>33 - Outlet of Mixer [98] -&gt; Feedwater inlet of Shell-Tube Water Heater (PCE) [36]: Entropy</t>
  </si>
  <si>
    <t>~2~33~4~~-5001~</t>
  </si>
  <si>
    <t>33 - Outlet of Mixer [98] -&gt; Feedwater inlet of Shell-Tube Water Heater (PCE) [36]: Enthalpy</t>
  </si>
  <si>
    <t>~2~33~3~~-5001~</t>
  </si>
  <si>
    <t>33 - Outlet of Mixer [98] -&gt; Feedwater inlet of Shell-Tube Water Heater (PCE) [36]: Enthalpy H*</t>
  </si>
  <si>
    <t>~2~33~5~~-5001~</t>
  </si>
  <si>
    <t>33 - Outlet of Mixer [98] -&gt; Feedwater inlet of Shell-Tube Water Heater (PCE) [36]: Steam quality</t>
  </si>
  <si>
    <t>~2~33~10~~-5001~</t>
  </si>
  <si>
    <t>33 - Outlet of Mixer [98] -&gt; Feedwater inlet of Shell-Tube Water Heater (PCE) [36]: Density</t>
  </si>
  <si>
    <t>~2~33~11~~-5001~</t>
  </si>
  <si>
    <t>33 - Outlet of Mixer [98] -&gt; Feedwater inlet of Shell-Tube Water Heater (PCE) [36]: Specific heat</t>
  </si>
  <si>
    <t>~2~33~12~~-5001~</t>
  </si>
  <si>
    <t>33 - Outlet of Mixer [98] -&gt; Feedwater inlet of Shell-Tube Water Heater (PCE) [36]: Thermal conductivity</t>
  </si>
  <si>
    <t>~2~33~13~~-5001~</t>
  </si>
  <si>
    <t>33 - Outlet of Mixer [98] -&gt; Feedwater inlet of Shell-Tube Water Heater (PCE) [36]: Dynamic viscosity</t>
  </si>
  <si>
    <t>~2~34~0~~-5001~</t>
  </si>
  <si>
    <t>34 - Feedwater outlet of Shell-Tube Water Heater (PCE) [36] -&gt; Feedwater inlet of Feedwater Heater (PCE) [30] - LPH7: Pressure</t>
  </si>
  <si>
    <t>~2~34~1~~-5001~</t>
  </si>
  <si>
    <t>34 - Feedwater outlet of Shell-Tube Water Heater (PCE) [36] -&gt; Feedwater inlet of Feedwater Heater (PCE) [30] - LPH7: Temperature</t>
  </si>
  <si>
    <t>~2~34~2~~-5001~</t>
  </si>
  <si>
    <t>34 - Feedwater outlet of Shell-Tube Water Heater (PCE) [36] -&gt; Feedwater inlet of Feedwater Heater (PCE) [30] - LPH7: Mass flow</t>
  </si>
  <si>
    <t>~2~34~20~~-5001~</t>
  </si>
  <si>
    <t>34 - Feedwater outlet of Shell-Tube Water Heater (PCE) [36] -&gt; Feedwater inlet of Feedwater Heater (PCE) [30] - LPH7: Entropy</t>
  </si>
  <si>
    <t>~2~34~4~~-5001~</t>
  </si>
  <si>
    <t>34 - Feedwater outlet of Shell-Tube Water Heater (PCE) [36] -&gt; Feedwater inlet of Feedwater Heater (PCE) [30] - LPH7: Enthalpy</t>
  </si>
  <si>
    <t>~2~34~3~~-5001~</t>
  </si>
  <si>
    <t>34 - Feedwater outlet of Shell-Tube Water Heater (PCE) [36] -&gt; Feedwater inlet of Feedwater Heater (PCE) [30] - LPH7: Enthalpy H*</t>
  </si>
  <si>
    <t>~2~34~5~~-5001~</t>
  </si>
  <si>
    <t>34 - Feedwater outlet of Shell-Tube Water Heater (PCE) [36] -&gt; Feedwater inlet of Feedwater Heater (PCE) [30] - LPH7: Steam quality</t>
  </si>
  <si>
    <t>~2~34~10~~-5001~</t>
  </si>
  <si>
    <t>34 - Feedwater outlet of Shell-Tube Water Heater (PCE) [36] -&gt; Feedwater inlet of Feedwater Heater (PCE) [30] - LPH7: Density</t>
  </si>
  <si>
    <t>~2~34~11~~-5001~</t>
  </si>
  <si>
    <t>34 - Feedwater outlet of Shell-Tube Water Heater (PCE) [36] -&gt; Feedwater inlet of Feedwater Heater (PCE) [30] - LPH7: Specific heat</t>
  </si>
  <si>
    <t>~2~34~12~~-5001~</t>
  </si>
  <si>
    <t>34 - Feedwater outlet of Shell-Tube Water Heater (PCE) [36] -&gt; Feedwater inlet of Feedwater Heater (PCE) [30] - LPH7: Thermal conductivity</t>
  </si>
  <si>
    <t>~2~34~13~~-5001~</t>
  </si>
  <si>
    <t>34 - Feedwater outlet of Shell-Tube Water Heater (PCE) [36] -&gt; Feedwater inlet of Feedwater Heater (PCE) [30] - LPH7: Dynamic viscosity</t>
  </si>
  <si>
    <t>~2~35~0~~-5001~</t>
  </si>
  <si>
    <t>35 - Feedwater outlet of Feedwater Heater (PCE) [30] - LPH7 -&gt; Feedwater inlet of Feedwater Heater w/ Pump (PCE) [29] - LPH6: Pressure</t>
  </si>
  <si>
    <t>~2~35~1~~-5001~</t>
  </si>
  <si>
    <t>35 - Feedwater outlet of Feedwater Heater (PCE) [30] - LPH7 -&gt; Feedwater inlet of Feedwater Heater w/ Pump (PCE) [29] - LPH6: Temperature</t>
  </si>
  <si>
    <t>~2~35~2~~-5001~</t>
  </si>
  <si>
    <t>35 - Feedwater outlet of Feedwater Heater (PCE) [30] - LPH7 -&gt; Feedwater inlet of Feedwater Heater w/ Pump (PCE) [29] - LPH6: Mass flow</t>
  </si>
  <si>
    <t>~2~35~20~~-5001~</t>
  </si>
  <si>
    <t>35 - Feedwater outlet of Feedwater Heater (PCE) [30] - LPH7 -&gt; Feedwater inlet of Feedwater Heater w/ Pump (PCE) [29] - LPH6: Entropy</t>
  </si>
  <si>
    <t>~2~35~4~~-5001~</t>
  </si>
  <si>
    <t>35 - Feedwater outlet of Feedwater Heater (PCE) [30] - LPH7 -&gt; Feedwater inlet of Feedwater Heater w/ Pump (PCE) [29] - LPH6: Enthalpy</t>
  </si>
  <si>
    <t>~2~35~3~~-5001~</t>
  </si>
  <si>
    <t>35 - Feedwater outlet of Feedwater Heater (PCE) [30] - LPH7 -&gt; Feedwater inlet of Feedwater Heater w/ Pump (PCE) [29] - LPH6: Enthalpy H*</t>
  </si>
  <si>
    <t>~2~35~5~~-5001~</t>
  </si>
  <si>
    <t>35 - Feedwater outlet of Feedwater Heater (PCE) [30] - LPH7 -&gt; Feedwater inlet of Feedwater Heater w/ Pump (PCE) [29] - LPH6: Steam quality</t>
  </si>
  <si>
    <t>~2~35~10~~-5001~</t>
  </si>
  <si>
    <t>35 - Feedwater outlet of Feedwater Heater (PCE) [30] - LPH7 -&gt; Feedwater inlet of Feedwater Heater w/ Pump (PCE) [29] - LPH6: Density</t>
  </si>
  <si>
    <t>~2~35~11~~-5001~</t>
  </si>
  <si>
    <t>35 - Feedwater outlet of Feedwater Heater (PCE) [30] - LPH7 -&gt; Feedwater inlet of Feedwater Heater w/ Pump (PCE) [29] - LPH6: Specific heat</t>
  </si>
  <si>
    <t>~2~35~12~~-5001~</t>
  </si>
  <si>
    <t>35 - Feedwater outlet of Feedwater Heater (PCE) [30] - LPH7 -&gt; Feedwater inlet of Feedwater Heater w/ Pump (PCE) [29] - LPH6: Thermal conductivity</t>
  </si>
  <si>
    <t>~2~35~13~~-5001~</t>
  </si>
  <si>
    <t>35 - Feedwater outlet of Feedwater Heater (PCE) [30] - LPH7 -&gt; Feedwater inlet of Feedwater Heater w/ Pump (PCE) [29] - LPH6: Dynamic viscosity</t>
  </si>
  <si>
    <t>~2~36~0~~-5001~</t>
  </si>
  <si>
    <t>36 - Feedwater outlet of Feedwater Heater w/ Pump (PCE) [29] - LPH6 -&gt; Feedwater inlet of Feedwater Heater (PCE) [26] - LPH5: Pressure</t>
  </si>
  <si>
    <t>~2~36~1~~-5001~</t>
  </si>
  <si>
    <t>36 - Feedwater outlet of Feedwater Heater w/ Pump (PCE) [29] - LPH6 -&gt; Feedwater inlet of Feedwater Heater (PCE) [26] - LPH5: Temperature</t>
  </si>
  <si>
    <t>~2~36~2~~-5001~</t>
  </si>
  <si>
    <t>36 - Feedwater outlet of Feedwater Heater w/ Pump (PCE) [29] - LPH6 -&gt; Feedwater inlet of Feedwater Heater (PCE) [26] - LPH5: Mass flow</t>
  </si>
  <si>
    <t>~2~36~20~~-5001~</t>
  </si>
  <si>
    <t>36 - Feedwater outlet of Feedwater Heater w/ Pump (PCE) [29] - LPH6 -&gt; Feedwater inlet of Feedwater Heater (PCE) [26] - LPH5: Entropy</t>
  </si>
  <si>
    <t>~2~36~4~~-5001~</t>
  </si>
  <si>
    <t>36 - Feedwater outlet of Feedwater Heater w/ Pump (PCE) [29] - LPH6 -&gt; Feedwater inlet of Feedwater Heater (PCE) [26] - LPH5: Enthalpy</t>
  </si>
  <si>
    <t>~2~36~3~~-5001~</t>
  </si>
  <si>
    <t>36 - Feedwater outlet of Feedwater Heater w/ Pump (PCE) [29] - LPH6 -&gt; Feedwater inlet of Feedwater Heater (PCE) [26] - LPH5: Enthalpy H*</t>
  </si>
  <si>
    <t>~2~36~5~~-5001~</t>
  </si>
  <si>
    <t>36 - Feedwater outlet of Feedwater Heater w/ Pump (PCE) [29] - LPH6 -&gt; Feedwater inlet of Feedwater Heater (PCE) [26] - LPH5: Steam quality</t>
  </si>
  <si>
    <t>~2~36~10~~-5001~</t>
  </si>
  <si>
    <t>36 - Feedwater outlet of Feedwater Heater w/ Pump (PCE) [29] - LPH6 -&gt; Feedwater inlet of Feedwater Heater (PCE) [26] - LPH5: Density</t>
  </si>
  <si>
    <t>~2~36~11~~-5001~</t>
  </si>
  <si>
    <t>36 - Feedwater outlet of Feedwater Heater w/ Pump (PCE) [29] - LPH6 -&gt; Feedwater inlet of Feedwater Heater (PCE) [26] - LPH5: Specific heat</t>
  </si>
  <si>
    <t>~2~36~12~~-5001~</t>
  </si>
  <si>
    <t>36 - Feedwater outlet of Feedwater Heater w/ Pump (PCE) [29] - LPH6 -&gt; Feedwater inlet of Feedwater Heater (PCE) [26] - LPH5: Thermal conductivity</t>
  </si>
  <si>
    <t>~2~36~13~~-5001~</t>
  </si>
  <si>
    <t>36 - Feedwater outlet of Feedwater Heater w/ Pump (PCE) [29] - LPH6 -&gt; Feedwater inlet of Feedwater Heater (PCE) [26] - LPH5: Dynamic viscosity</t>
  </si>
  <si>
    <t>~2~37~0~~-5001~</t>
  </si>
  <si>
    <t>37 - Feedwater outlet of Feedwater Heater (PCE) [26] - LPH5 -&gt; Feedwater inlet of Feedwater Heater (PCE) [25] - LPH4: Pressure</t>
  </si>
  <si>
    <t>~2~37~1~~-5001~</t>
  </si>
  <si>
    <t>37 - Feedwater outlet of Feedwater Heater (PCE) [26] - LPH5 -&gt; Feedwater inlet of Feedwater Heater (PCE) [25] - LPH4: Temperature</t>
  </si>
  <si>
    <t>~2~37~2~~-5001~</t>
  </si>
  <si>
    <t>37 - Feedwater outlet of Feedwater Heater (PCE) [26] - LPH5 -&gt; Feedwater inlet of Feedwater Heater (PCE) [25] - LPH4: Mass flow</t>
  </si>
  <si>
    <t>~2~37~20~~-5001~</t>
  </si>
  <si>
    <t>37 - Feedwater outlet of Feedwater Heater (PCE) [26] - LPH5 -&gt; Feedwater inlet of Feedwater Heater (PCE) [25] - LPH4: Entropy</t>
  </si>
  <si>
    <t>~2~37~4~~-5001~</t>
  </si>
  <si>
    <t>37 - Feedwater outlet of Feedwater Heater (PCE) [26] - LPH5 -&gt; Feedwater inlet of Feedwater Heater (PCE) [25] - LPH4: Enthalpy</t>
  </si>
  <si>
    <t>~2~37~3~~-5001~</t>
  </si>
  <si>
    <t>37 - Feedwater outlet of Feedwater Heater (PCE) [26] - LPH5 -&gt; Feedwater inlet of Feedwater Heater (PCE) [25] - LPH4: Enthalpy H*</t>
  </si>
  <si>
    <t>~2~37~5~~-5001~</t>
  </si>
  <si>
    <t>37 - Feedwater outlet of Feedwater Heater (PCE) [26] - LPH5 -&gt; Feedwater inlet of Feedwater Heater (PCE) [25] - LPH4: Steam quality</t>
  </si>
  <si>
    <t>~2~37~10~~-5001~</t>
  </si>
  <si>
    <t>37 - Feedwater outlet of Feedwater Heater (PCE) [26] - LPH5 -&gt; Feedwater inlet of Feedwater Heater (PCE) [25] - LPH4: Density</t>
  </si>
  <si>
    <t>~2~37~11~~-5001~</t>
  </si>
  <si>
    <t>37 - Feedwater outlet of Feedwater Heater (PCE) [26] - LPH5 -&gt; Feedwater inlet of Feedwater Heater (PCE) [25] - LPH4: Specific heat</t>
  </si>
  <si>
    <t>~2~37~12~~-5001~</t>
  </si>
  <si>
    <t>37 - Feedwater outlet of Feedwater Heater (PCE) [26] - LPH5 -&gt; Feedwater inlet of Feedwater Heater (PCE) [25] - LPH4: Thermal conductivity</t>
  </si>
  <si>
    <t>~2~37~13~~-5001~</t>
  </si>
  <si>
    <t>37 - Feedwater outlet of Feedwater Heater (PCE) [26] - LPH5 -&gt; Feedwater inlet of Feedwater Heater (PCE) [25] - LPH4: Dynamic viscosity</t>
  </si>
  <si>
    <t>~2~38~0~~-5001~</t>
  </si>
  <si>
    <t>38 - Feedwater outlet of Feedwater Heater (PCE) [25] - LPH4 -&gt; Feedwater inlet of Deaerator [20] - DEAERATOR: Pressure</t>
  </si>
  <si>
    <t>~2~38~1~~-5001~</t>
  </si>
  <si>
    <t>38 - Feedwater outlet of Feedwater Heater (PCE) [25] - LPH4 -&gt; Feedwater inlet of Deaerator [20] - DEAERATOR: Temperature</t>
  </si>
  <si>
    <t>~2~38~2~~-5001~</t>
  </si>
  <si>
    <t>38 - Feedwater outlet of Feedwater Heater (PCE) [25] - LPH4 -&gt; Feedwater inlet of Deaerator [20] - DEAERATOR: Mass flow</t>
  </si>
  <si>
    <t>~2~38~20~~-5001~</t>
  </si>
  <si>
    <t>38 - Feedwater outlet of Feedwater Heater (PCE) [25] - LPH4 -&gt; Feedwater inlet of Deaerator [20] - DEAERATOR: Entropy</t>
  </si>
  <si>
    <t>~2~38~4~~-5001~</t>
  </si>
  <si>
    <t>38 - Feedwater outlet of Feedwater Heater (PCE) [25] - LPH4 -&gt; Feedwater inlet of Deaerator [20] - DEAERATOR: Enthalpy</t>
  </si>
  <si>
    <t>~2~38~3~~-5001~</t>
  </si>
  <si>
    <t>38 - Feedwater outlet of Feedwater Heater (PCE) [25] - LPH4 -&gt; Feedwater inlet of Deaerator [20] - DEAERATOR: Enthalpy H*</t>
  </si>
  <si>
    <t>~2~38~5~~-5001~</t>
  </si>
  <si>
    <t>38 - Feedwater outlet of Feedwater Heater (PCE) [25] - LPH4 -&gt; Feedwater inlet of Deaerator [20] - DEAERATOR: Steam quality</t>
  </si>
  <si>
    <t>~2~38~10~~-5001~</t>
  </si>
  <si>
    <t>38 - Feedwater outlet of Feedwater Heater (PCE) [25] - LPH4 -&gt; Feedwater inlet of Deaerator [20] - DEAERATOR: Density</t>
  </si>
  <si>
    <t>~2~38~11~~-5001~</t>
  </si>
  <si>
    <t>38 - Feedwater outlet of Feedwater Heater (PCE) [25] - LPH4 -&gt; Feedwater inlet of Deaerator [20] - DEAERATOR: Specific heat</t>
  </si>
  <si>
    <t>~2~38~12~~-5001~</t>
  </si>
  <si>
    <t>38 - Feedwater outlet of Feedwater Heater (PCE) [25] - LPH4 -&gt; Feedwater inlet of Deaerator [20] - DEAERATOR: Thermal conductivity</t>
  </si>
  <si>
    <t>~2~38~13~~-5001~</t>
  </si>
  <si>
    <t>38 - Feedwater outlet of Feedwater Heater (PCE) [25] - LPH4 -&gt; Feedwater inlet of Deaerator [20] - DEAERATOR: Dynamic viscosity</t>
  </si>
  <si>
    <t>~2~39~0~~-5001~</t>
  </si>
  <si>
    <t>39 - Outlet of Valve [41] -&gt; Suction of General Pump [21] - EFWP-A: Pressure</t>
  </si>
  <si>
    <t>~2~39~1~~-5001~</t>
  </si>
  <si>
    <t>39 - Outlet of Valve [41] -&gt; Suction of General Pump [21] - EFWP-A: Temperature</t>
  </si>
  <si>
    <t>~2~39~2~~-5001~</t>
  </si>
  <si>
    <t>39 - Outlet of Valve [41] -&gt; Suction of General Pump [21] - EFWP-A: Mass flow</t>
  </si>
  <si>
    <t>~2~39~20~~-5001~</t>
  </si>
  <si>
    <t>39 - Outlet of Valve [41] -&gt; Suction of General Pump [21] - EFWP-A: Entropy</t>
  </si>
  <si>
    <t>~2~39~4~~-5001~</t>
  </si>
  <si>
    <t>39 - Outlet of Valve [41] -&gt; Suction of General Pump [21] - EFWP-A: Enthalpy</t>
  </si>
  <si>
    <t>~2~39~3~~-5001~</t>
  </si>
  <si>
    <t>39 - Outlet of Valve [41] -&gt; Suction of General Pump [21] - EFWP-A: Enthalpy H*</t>
  </si>
  <si>
    <t>~2~39~5~~-5001~</t>
  </si>
  <si>
    <t>39 - Outlet of Valve [41] -&gt; Suction of General Pump [21] - EFWP-A: Steam quality</t>
  </si>
  <si>
    <t>~2~39~10~~-5001~</t>
  </si>
  <si>
    <t>39 - Outlet of Valve [41] -&gt; Suction of General Pump [21] - EFWP-A: Density</t>
  </si>
  <si>
    <t>~2~39~11~~-5001~</t>
  </si>
  <si>
    <t>39 - Outlet of Valve [41] -&gt; Suction of General Pump [21] - EFWP-A: Specific heat</t>
  </si>
  <si>
    <t>~2~39~12~~-5001~</t>
  </si>
  <si>
    <t>39 - Outlet of Valve [41] -&gt; Suction of General Pump [21] - EFWP-A: Thermal conductivity</t>
  </si>
  <si>
    <t>~2~39~13~~-5001~</t>
  </si>
  <si>
    <t>39 - Outlet of Valve [41] -&gt; Suction of General Pump [21] - EFWP-A: Dynamic viscosity</t>
  </si>
  <si>
    <t>~2~40~0~~-5001~</t>
  </si>
  <si>
    <t>40 - Discharge of General Pump [21] - EFWP-A -&gt; Inlet of Valve [37]: Pressure</t>
  </si>
  <si>
    <t>~2~40~1~~-5001~</t>
  </si>
  <si>
    <t>40 - Discharge of General Pump [21] - EFWP-A -&gt; Inlet of Valve [37]: Temperature</t>
  </si>
  <si>
    <t>~2~40~2~~-5001~</t>
  </si>
  <si>
    <t>40 - Discharge of General Pump [21] - EFWP-A -&gt; Inlet of Valve [37]: Mass flow</t>
  </si>
  <si>
    <t>~2~40~20~~-5001~</t>
  </si>
  <si>
    <t>40 - Discharge of General Pump [21] - EFWP-A -&gt; Inlet of Valve [37]: Entropy</t>
  </si>
  <si>
    <t>~2~40~4~~-5001~</t>
  </si>
  <si>
    <t>40 - Discharge of General Pump [21] - EFWP-A -&gt; Inlet of Valve [37]: Enthalpy</t>
  </si>
  <si>
    <t>~2~40~3~~-5001~</t>
  </si>
  <si>
    <t>40 - Discharge of General Pump [21] - EFWP-A -&gt; Inlet of Valve [37]: Enthalpy H*</t>
  </si>
  <si>
    <t>~2~40~5~~-5001~</t>
  </si>
  <si>
    <t>40 - Discharge of General Pump [21] - EFWP-A -&gt; Inlet of Valve [37]: Steam quality</t>
  </si>
  <si>
    <t>~2~40~10~~-5001~</t>
  </si>
  <si>
    <t>40 - Discharge of General Pump [21] - EFWP-A -&gt; Inlet of Valve [37]: Density</t>
  </si>
  <si>
    <t>~2~40~11~~-5001~</t>
  </si>
  <si>
    <t>40 - Discharge of General Pump [21] - EFWP-A -&gt; Inlet of Valve [37]: Specific heat</t>
  </si>
  <si>
    <t>~2~40~12~~-5001~</t>
  </si>
  <si>
    <t>40 - Discharge of General Pump [21] - EFWP-A -&gt; Inlet of Valve [37]: Thermal conductivity</t>
  </si>
  <si>
    <t>~2~40~13~~-5001~</t>
  </si>
  <si>
    <t>40 - Discharge of General Pump [21] - EFWP-A -&gt; Inlet of Valve [37]: Dynamic viscosity</t>
  </si>
  <si>
    <t>~2~41~0~~-5001~</t>
  </si>
  <si>
    <t>41 - Feedwater outlet of Feedwater Heater (PCE) [19] - HPH2 -&gt; Feedwater inlet of Feedwater Heater (PCE) [18] - HPH1: Pressure</t>
  </si>
  <si>
    <t>~2~41~1~~-5001~</t>
  </si>
  <si>
    <t>41 - Feedwater outlet of Feedwater Heater (PCE) [19] - HPH2 -&gt; Feedwater inlet of Feedwater Heater (PCE) [18] - HPH1: Temperature</t>
  </si>
  <si>
    <t>~2~41~2~~-5001~</t>
  </si>
  <si>
    <t>41 - Feedwater outlet of Feedwater Heater (PCE) [19] - HPH2 -&gt; Feedwater inlet of Feedwater Heater (PCE) [18] - HPH1: Mass flow</t>
  </si>
  <si>
    <t>~2~41~20~~-5001~</t>
  </si>
  <si>
    <t>41 - Feedwater outlet of Feedwater Heater (PCE) [19] - HPH2 -&gt; Feedwater inlet of Feedwater Heater (PCE) [18] - HPH1: Entropy</t>
  </si>
  <si>
    <t>~2~41~4~~-5001~</t>
  </si>
  <si>
    <t>41 - Feedwater outlet of Feedwater Heater (PCE) [19] - HPH2 -&gt; Feedwater inlet of Feedwater Heater (PCE) [18] - HPH1: Enthalpy</t>
  </si>
  <si>
    <t>~2~41~3~~-5001~</t>
  </si>
  <si>
    <t>41 - Feedwater outlet of Feedwater Heater (PCE) [19] - HPH2 -&gt; Feedwater inlet of Feedwater Heater (PCE) [18] - HPH1: Enthalpy H*</t>
  </si>
  <si>
    <t>~2~41~5~~-5001~</t>
  </si>
  <si>
    <t>41 - Feedwater outlet of Feedwater Heater (PCE) [19] - HPH2 -&gt; Feedwater inlet of Feedwater Heater (PCE) [18] - HPH1: Steam quality</t>
  </si>
  <si>
    <t>~2~41~10~~-5001~</t>
  </si>
  <si>
    <t>41 - Feedwater outlet of Feedwater Heater (PCE) [19] - HPH2 -&gt; Feedwater inlet of Feedwater Heater (PCE) [18] - HPH1: Density</t>
  </si>
  <si>
    <t>~2~41~11~~-5001~</t>
  </si>
  <si>
    <t>41 - Feedwater outlet of Feedwater Heater (PCE) [19] - HPH2 -&gt; Feedwater inlet of Feedwater Heater (PCE) [18] - HPH1: Specific heat</t>
  </si>
  <si>
    <t>~2~41~12~~-5001~</t>
  </si>
  <si>
    <t>41 - Feedwater outlet of Feedwater Heater (PCE) [19] - HPH2 -&gt; Feedwater inlet of Feedwater Heater (PCE) [18] - HPH1: Thermal conductivity</t>
  </si>
  <si>
    <t>~2~41~13~~-5001~</t>
  </si>
  <si>
    <t>41 - Feedwater outlet of Feedwater Heater (PCE) [19] - HPH2 -&gt; Feedwater inlet of Feedwater Heater (PCE) [18] - HPH1: Dynamic viscosity</t>
  </si>
  <si>
    <t>~2~42~0~~-5001~</t>
  </si>
  <si>
    <t>42 - Outlet of Valve [57] -&gt; Suction of General Pump [42] - EFWP-B: Pressure</t>
  </si>
  <si>
    <t>~2~42~1~~-5001~</t>
  </si>
  <si>
    <t>42 - Outlet of Valve [57] -&gt; Suction of General Pump [42] - EFWP-B: Temperature</t>
  </si>
  <si>
    <t>~2~42~2~~-5001~</t>
  </si>
  <si>
    <t>42 - Outlet of Valve [57] -&gt; Suction of General Pump [42] - EFWP-B: Mass flow</t>
  </si>
  <si>
    <t>~2~42~20~~-5001~</t>
  </si>
  <si>
    <t>42 - Outlet of Valve [57] -&gt; Suction of General Pump [42] - EFWP-B: Entropy</t>
  </si>
  <si>
    <t>~2~42~4~~-5001~</t>
  </si>
  <si>
    <t>42 - Outlet of Valve [57] -&gt; Suction of General Pump [42] - EFWP-B: Enthalpy</t>
  </si>
  <si>
    <t>~2~42~3~~-5001~</t>
  </si>
  <si>
    <t>42 - Outlet of Valve [57] -&gt; Suction of General Pump [42] - EFWP-B: Enthalpy H*</t>
  </si>
  <si>
    <t>~2~42~5~~-5001~</t>
  </si>
  <si>
    <t>42 - Outlet of Valve [57] -&gt; Suction of General Pump [42] - EFWP-B: Steam quality</t>
  </si>
  <si>
    <t>~2~42~10~~-5001~</t>
  </si>
  <si>
    <t>42 - Outlet of Valve [57] -&gt; Suction of General Pump [42] - EFWP-B: Density</t>
  </si>
  <si>
    <t>~2~42~11~~-5001~</t>
  </si>
  <si>
    <t>42 - Outlet of Valve [57] -&gt; Suction of General Pump [42] - EFWP-B: Specific heat</t>
  </si>
  <si>
    <t>~2~42~12~~-5001~</t>
  </si>
  <si>
    <t>42 - Outlet of Valve [57] -&gt; Suction of General Pump [42] - EFWP-B: Thermal conductivity</t>
  </si>
  <si>
    <t>~2~42~13~~-5001~</t>
  </si>
  <si>
    <t>42 - Outlet of Valve [57] -&gt; Suction of General Pump [42] - EFWP-B: Dynamic viscosity</t>
  </si>
  <si>
    <t>~2~43~0~~-5001~</t>
  </si>
  <si>
    <t>43 - Drain outlet of Feedwater Heater (PCE) [18] - HPH1 -&gt; Water/steam addition to shell of Feedwater Heater (PCE) [19] - HPH2: Pressure</t>
  </si>
  <si>
    <t>~2~43~1~~-5001~</t>
  </si>
  <si>
    <t>43 - Drain outlet of Feedwater Heater (PCE) [18] - HPH1 -&gt; Water/steam addition to shell of Feedwater Heater (PCE) [19] - HPH2: Temperature</t>
  </si>
  <si>
    <t>~2~43~2~~-5001~</t>
  </si>
  <si>
    <t>43 - Drain outlet of Feedwater Heater (PCE) [18] - HPH1 -&gt; Water/steam addition to shell of Feedwater Heater (PCE) [19] - HPH2: Mass flow</t>
  </si>
  <si>
    <t>~2~43~20~~-5001~</t>
  </si>
  <si>
    <t>43 - Drain outlet of Feedwater Heater (PCE) [18] - HPH1 -&gt; Water/steam addition to shell of Feedwater Heater (PCE) [19] - HPH2: Entropy</t>
  </si>
  <si>
    <t>~2~43~4~~-5001~</t>
  </si>
  <si>
    <t>43 - Drain outlet of Feedwater Heater (PCE) [18] - HPH1 -&gt; Water/steam addition to shell of Feedwater Heater (PCE) [19] - HPH2: Enthalpy</t>
  </si>
  <si>
    <t>~2~43~3~~-5001~</t>
  </si>
  <si>
    <t>43 - Drain outlet of Feedwater Heater (PCE) [18] - HPH1 -&gt; Water/steam addition to shell of Feedwater Heater (PCE) [19] - HPH2: Enthalpy H*</t>
  </si>
  <si>
    <t>~2~43~5~~-5001~</t>
  </si>
  <si>
    <t>43 - Drain outlet of Feedwater Heater (PCE) [18] - HPH1 -&gt; Water/steam addition to shell of Feedwater Heater (PCE) [19] - HPH2: Steam quality</t>
  </si>
  <si>
    <t>~2~43~10~~-5001~</t>
  </si>
  <si>
    <t>43 - Drain outlet of Feedwater Heater (PCE) [18] - HPH1 -&gt; Water/steam addition to shell of Feedwater Heater (PCE) [19] - HPH2: Density</t>
  </si>
  <si>
    <t>~2~43~11~~-5001~</t>
  </si>
  <si>
    <t>43 - Drain outlet of Feedwater Heater (PCE) [18] - HPH1 -&gt; Water/steam addition to shell of Feedwater Heater (PCE) [19] - HPH2: Specific heat</t>
  </si>
  <si>
    <t>~2~43~12~~-5001~</t>
  </si>
  <si>
    <t>43 - Drain outlet of Feedwater Heater (PCE) [18] - HPH1 -&gt; Water/steam addition to shell of Feedwater Heater (PCE) [19] - HPH2: Thermal conductivity</t>
  </si>
  <si>
    <t>~2~43~13~~-5001~</t>
  </si>
  <si>
    <t>43 - Drain outlet of Feedwater Heater (PCE) [18] - HPH1 -&gt; Water/steam addition to shell of Feedwater Heater (PCE) [19] - HPH2: Dynamic viscosity</t>
  </si>
  <si>
    <t>~2~44~0~~-5001~</t>
  </si>
  <si>
    <t>44 - Drain outlet of Feedwater Heater (PCE) [19] - HPH2 -&gt; Secondary stream inlet of Deaerator [20] - DEAERATOR: Pressure</t>
  </si>
  <si>
    <t>~2~44~1~~-5001~</t>
  </si>
  <si>
    <t>44 - Drain outlet of Feedwater Heater (PCE) [19] - HPH2 -&gt; Secondary stream inlet of Deaerator [20] - DEAERATOR: Temperature</t>
  </si>
  <si>
    <t>~2~44~2~~-5001~</t>
  </si>
  <si>
    <t>44 - Drain outlet of Feedwater Heater (PCE) [19] - HPH2 -&gt; Secondary stream inlet of Deaerator [20] - DEAERATOR: Mass flow</t>
  </si>
  <si>
    <t>~2~44~20~~-5001~</t>
  </si>
  <si>
    <t>44 - Drain outlet of Feedwater Heater (PCE) [19] - HPH2 -&gt; Secondary stream inlet of Deaerator [20] - DEAERATOR: Entropy</t>
  </si>
  <si>
    <t>~2~44~4~~-5001~</t>
  </si>
  <si>
    <t>44 - Drain outlet of Feedwater Heater (PCE) [19] - HPH2 -&gt; Secondary stream inlet of Deaerator [20] - DEAERATOR: Enthalpy</t>
  </si>
  <si>
    <t>~2~44~3~~-5001~</t>
  </si>
  <si>
    <t>44 - Drain outlet of Feedwater Heater (PCE) [19] - HPH2 -&gt; Secondary stream inlet of Deaerator [20] - DEAERATOR: Enthalpy H*</t>
  </si>
  <si>
    <t>~2~44~5~~-5001~</t>
  </si>
  <si>
    <t>44 - Drain outlet of Feedwater Heater (PCE) [19] - HPH2 -&gt; Secondary stream inlet of Deaerator [20] - DEAERATOR: Steam quality</t>
  </si>
  <si>
    <t>~2~44~10~~-5001~</t>
  </si>
  <si>
    <t>44 - Drain outlet of Feedwater Heater (PCE) [19] - HPH2 -&gt; Secondary stream inlet of Deaerator [20] - DEAERATOR: Density</t>
  </si>
  <si>
    <t>~2~44~11~~-5001~</t>
  </si>
  <si>
    <t>44 - Drain outlet of Feedwater Heater (PCE) [19] - HPH2 -&gt; Secondary stream inlet of Deaerator [20] - DEAERATOR: Specific heat</t>
  </si>
  <si>
    <t>~2~44~12~~-5001~</t>
  </si>
  <si>
    <t>44 - Drain outlet of Feedwater Heater (PCE) [19] - HPH2 -&gt; Secondary stream inlet of Deaerator [20] - DEAERATOR: Thermal conductivity</t>
  </si>
  <si>
    <t>~2~44~13~~-5001~</t>
  </si>
  <si>
    <t>44 - Drain outlet of Feedwater Heater (PCE) [19] - HPH2 -&gt; Secondary stream inlet of Deaerator [20] - DEAERATOR: Dynamic viscosity</t>
  </si>
  <si>
    <t>~2~45~0~~-5001~</t>
  </si>
  <si>
    <t>45 - Drain outlet of Feedwater Heater (PCE) [25] - LPH4 -&gt; Water/steam addition to shell of Feedwater Heater (PCE) [26] - LPH5: Pressure</t>
  </si>
  <si>
    <t>~2~45~1~~-5001~</t>
  </si>
  <si>
    <t>45 - Drain outlet of Feedwater Heater (PCE) [25] - LPH4 -&gt; Water/steam addition to shell of Feedwater Heater (PCE) [26] - LPH5: Temperature</t>
  </si>
  <si>
    <t>~2~45~2~~-5001~</t>
  </si>
  <si>
    <t>45 - Drain outlet of Feedwater Heater (PCE) [25] - LPH4 -&gt; Water/steam addition to shell of Feedwater Heater (PCE) [26] - LPH5: Mass flow</t>
  </si>
  <si>
    <t>~2~45~20~~-5001~</t>
  </si>
  <si>
    <t>45 - Drain outlet of Feedwater Heater (PCE) [25] - LPH4 -&gt; Water/steam addition to shell of Feedwater Heater (PCE) [26] - LPH5: Entropy</t>
  </si>
  <si>
    <t>~2~45~4~~-5001~</t>
  </si>
  <si>
    <t>45 - Drain outlet of Feedwater Heater (PCE) [25] - LPH4 -&gt; Water/steam addition to shell of Feedwater Heater (PCE) [26] - LPH5: Enthalpy</t>
  </si>
  <si>
    <t>~2~45~3~~-5001~</t>
  </si>
  <si>
    <t>45 - Drain outlet of Feedwater Heater (PCE) [25] - LPH4 -&gt; Water/steam addition to shell of Feedwater Heater (PCE) [26] - LPH5: Enthalpy H*</t>
  </si>
  <si>
    <t>~2~45~5~~-5001~</t>
  </si>
  <si>
    <t>45 - Drain outlet of Feedwater Heater (PCE) [25] - LPH4 -&gt; Water/steam addition to shell of Feedwater Heater (PCE) [26] - LPH5: Steam quality</t>
  </si>
  <si>
    <t>~2~45~10~~-5001~</t>
  </si>
  <si>
    <t>45 - Drain outlet of Feedwater Heater (PCE) [25] - LPH4 -&gt; Water/steam addition to shell of Feedwater Heater (PCE) [26] - LPH5: Density</t>
  </si>
  <si>
    <t>~2~45~11~~-5001~</t>
  </si>
  <si>
    <t>45 - Drain outlet of Feedwater Heater (PCE) [25] - LPH4 -&gt; Water/steam addition to shell of Feedwater Heater (PCE) [26] - LPH5: Specific heat</t>
  </si>
  <si>
    <t>~2~45~12~~-5001~</t>
  </si>
  <si>
    <t>45 - Drain outlet of Feedwater Heater (PCE) [25] - LPH4 -&gt; Water/steam addition to shell of Feedwater Heater (PCE) [26] - LPH5: Thermal conductivity</t>
  </si>
  <si>
    <t>~2~45~13~~-5001~</t>
  </si>
  <si>
    <t>45 - Drain outlet of Feedwater Heater (PCE) [25] - LPH4 -&gt; Water/steam addition to shell of Feedwater Heater (PCE) [26] - LPH5: Dynamic viscosity</t>
  </si>
  <si>
    <t>~2~46~0~~-5001~</t>
  </si>
  <si>
    <t>46 - Drain outlet of Feedwater Heater (PCE) [26] - LPH5 -&gt; Water/steam addition to shell of Feedwater Heater w/ Pump (PCE) [29] - LPH6: Pressure</t>
  </si>
  <si>
    <t>~2~46~1~~-5001~</t>
  </si>
  <si>
    <t>46 - Drain outlet of Feedwater Heater (PCE) [26] - LPH5 -&gt; Water/steam addition to shell of Feedwater Heater w/ Pump (PCE) [29] - LPH6: Temperature</t>
  </si>
  <si>
    <t>~2~46~2~~-5001~</t>
  </si>
  <si>
    <t>46 - Drain outlet of Feedwater Heater (PCE) [26] - LPH5 -&gt; Water/steam addition to shell of Feedwater Heater w/ Pump (PCE) [29] - LPH6: Mass flow</t>
  </si>
  <si>
    <t>~2~46~20~~-5001~</t>
  </si>
  <si>
    <t>46 - Drain outlet of Feedwater Heater (PCE) [26] - LPH5 -&gt; Water/steam addition to shell of Feedwater Heater w/ Pump (PCE) [29] - LPH6: Entropy</t>
  </si>
  <si>
    <t>~2~46~4~~-5001~</t>
  </si>
  <si>
    <t>46 - Drain outlet of Feedwater Heater (PCE) [26] - LPH5 -&gt; Water/steam addition to shell of Feedwater Heater w/ Pump (PCE) [29] - LPH6: Enthalpy</t>
  </si>
  <si>
    <t>~2~46~3~~-5001~</t>
  </si>
  <si>
    <t>46 - Drain outlet of Feedwater Heater (PCE) [26] - LPH5 -&gt; Water/steam addition to shell of Feedwater Heater w/ Pump (PCE) [29] - LPH6: Enthalpy H*</t>
  </si>
  <si>
    <t>~2~46~5~~-5001~</t>
  </si>
  <si>
    <t>46 - Drain outlet of Feedwater Heater (PCE) [26] - LPH5 -&gt; Water/steam addition to shell of Feedwater Heater w/ Pump (PCE) [29] - LPH6: Steam quality</t>
  </si>
  <si>
    <t>~2~46~10~~-5001~</t>
  </si>
  <si>
    <t>46 - Drain outlet of Feedwater Heater (PCE) [26] - LPH5 -&gt; Water/steam addition to shell of Feedwater Heater w/ Pump (PCE) [29] - LPH6: Density</t>
  </si>
  <si>
    <t>~2~46~11~~-5001~</t>
  </si>
  <si>
    <t>46 - Drain outlet of Feedwater Heater (PCE) [26] - LPH5 -&gt; Water/steam addition to shell of Feedwater Heater w/ Pump (PCE) [29] - LPH6: Specific heat</t>
  </si>
  <si>
    <t>~2~46~12~~-5001~</t>
  </si>
  <si>
    <t>46 - Drain outlet of Feedwater Heater (PCE) [26] - LPH5 -&gt; Water/steam addition to shell of Feedwater Heater w/ Pump (PCE) [29] - LPH6: Thermal conductivity</t>
  </si>
  <si>
    <t>~2~46~13~~-5001~</t>
  </si>
  <si>
    <t>46 - Drain outlet of Feedwater Heater (PCE) [26] - LPH5 -&gt; Water/steam addition to shell of Feedwater Heater w/ Pump (PCE) [29] - LPH6: Dynamic viscosity</t>
  </si>
  <si>
    <t>~2~47~0~~-5001~</t>
  </si>
  <si>
    <t>47 - Outlet of Water Source [38] -&gt; Inlet of Splitter [89]: Pressure</t>
  </si>
  <si>
    <t>~2~47~1~~-5001~</t>
  </si>
  <si>
    <t>47 - Outlet of Water Source [38] -&gt; Inlet of Splitter [89]: Temperature</t>
  </si>
  <si>
    <t>~2~47~2~~-5001~</t>
  </si>
  <si>
    <t>47 - Outlet of Water Source [38] -&gt; Inlet of Splitter [89]: Mass flow</t>
  </si>
  <si>
    <t>~2~47~20~~-5001~</t>
  </si>
  <si>
    <t>47 - Outlet of Water Source [38] -&gt; Inlet of Splitter [89]: Entropy</t>
  </si>
  <si>
    <t>~2~47~4~~-5001~</t>
  </si>
  <si>
    <t>47 - Outlet of Water Source [38] -&gt; Inlet of Splitter [89]: Enthalpy</t>
  </si>
  <si>
    <t>~2~47~3~~-5001~</t>
  </si>
  <si>
    <t>47 - Outlet of Water Source [38] -&gt; Inlet of Splitter [89]: Enthalpy H*</t>
  </si>
  <si>
    <t>~2~47~5~~-5001~</t>
  </si>
  <si>
    <t>47 - Outlet of Water Source [38] -&gt; Inlet of Splitter [89]: Steam quality</t>
  </si>
  <si>
    <t>~2~47~10~~-5001~</t>
  </si>
  <si>
    <t>47 - Outlet of Water Source [38] -&gt; Inlet of Splitter [89]: Density</t>
  </si>
  <si>
    <t>~2~47~11~~-5001~</t>
  </si>
  <si>
    <t>47 - Outlet of Water Source [38] -&gt; Inlet of Splitter [89]: Specific heat</t>
  </si>
  <si>
    <t>~2~47~12~~-5001~</t>
  </si>
  <si>
    <t>47 - Outlet of Water Source [38] -&gt; Inlet of Splitter [89]: Thermal conductivity</t>
  </si>
  <si>
    <t>~2~47~13~~-5001~</t>
  </si>
  <si>
    <t>47 - Outlet of Water Source [38] -&gt; Inlet of Splitter [89]: Dynamic viscosity</t>
  </si>
  <si>
    <t>~2~48~0~~-5001~</t>
  </si>
  <si>
    <t>48 - Drain outlet of Feedwater Heater (PCE) [30] - LPH7 -&gt; Inlet 2 of Mixer [40]: Pressure</t>
  </si>
  <si>
    <t>~2~48~1~~-5001~</t>
  </si>
  <si>
    <t>48 - Drain outlet of Feedwater Heater (PCE) [30] - LPH7 -&gt; Inlet 2 of Mixer [40]: Temperature</t>
  </si>
  <si>
    <t>~2~48~2~~-5001~</t>
  </si>
  <si>
    <t>48 - Drain outlet of Feedwater Heater (PCE) [30] - LPH7 -&gt; Inlet 2 of Mixer [40]: Mass flow</t>
  </si>
  <si>
    <t>~2~48~20~~-5001~</t>
  </si>
  <si>
    <t>48 - Drain outlet of Feedwater Heater (PCE) [30] - LPH7 -&gt; Inlet 2 of Mixer [40]: Entropy</t>
  </si>
  <si>
    <t>~2~48~4~~-5001~</t>
  </si>
  <si>
    <t>48 - Drain outlet of Feedwater Heater (PCE) [30] - LPH7 -&gt; Inlet 2 of Mixer [40]: Enthalpy</t>
  </si>
  <si>
    <t>~2~48~3~~-5001~</t>
  </si>
  <si>
    <t>48 - Drain outlet of Feedwater Heater (PCE) [30] - LPH7 -&gt; Inlet 2 of Mixer [40]: Enthalpy H*</t>
  </si>
  <si>
    <t>~2~48~5~~-5001~</t>
  </si>
  <si>
    <t>48 - Drain outlet of Feedwater Heater (PCE) [30] - LPH7 -&gt; Inlet 2 of Mixer [40]: Steam quality</t>
  </si>
  <si>
    <t>~2~48~10~~-5001~</t>
  </si>
  <si>
    <t>48 - Drain outlet of Feedwater Heater (PCE) [30] - LPH7 -&gt; Inlet 2 of Mixer [40]: Density</t>
  </si>
  <si>
    <t>~2~48~11~~-5001~</t>
  </si>
  <si>
    <t>48 - Drain outlet of Feedwater Heater (PCE) [30] - LPH7 -&gt; Inlet 2 of Mixer [40]: Specific heat</t>
  </si>
  <si>
    <t>~2~48~12~~-5001~</t>
  </si>
  <si>
    <t>48 - Drain outlet of Feedwater Heater (PCE) [30] - LPH7 -&gt; Inlet 2 of Mixer [40]: Thermal conductivity</t>
  </si>
  <si>
    <t>~2~48~13~~-5001~</t>
  </si>
  <si>
    <t>48 - Drain outlet of Feedwater Heater (PCE) [30] - LPH7 -&gt; Inlet 2 of Mixer [40]: Dynamic viscosity</t>
  </si>
  <si>
    <t>~2~49~0~~-5001~</t>
  </si>
  <si>
    <t>49 - Outlet 3 of Splitter [89] -&gt; Suction of General Pump [34] - CWP-A: Pressure</t>
  </si>
  <si>
    <t>~2~49~1~~-5001~</t>
  </si>
  <si>
    <t>49 - Outlet 3 of Splitter [89] -&gt; Suction of General Pump [34] - CWP-A: Temperature</t>
  </si>
  <si>
    <t>~2~49~2~~-5001~</t>
  </si>
  <si>
    <t>49 - Outlet 3 of Splitter [89] -&gt; Suction of General Pump [34] - CWP-A: Mass flow</t>
  </si>
  <si>
    <t>~2~49~20~~-5001~</t>
  </si>
  <si>
    <t>49 - Outlet 3 of Splitter [89] -&gt; Suction of General Pump [34] - CWP-A: Entropy</t>
  </si>
  <si>
    <t>~2~49~4~~-5001~</t>
  </si>
  <si>
    <t>49 - Outlet 3 of Splitter [89] -&gt; Suction of General Pump [34] - CWP-A: Enthalpy</t>
  </si>
  <si>
    <t>~2~49~3~~-5001~</t>
  </si>
  <si>
    <t>49 - Outlet 3 of Splitter [89] -&gt; Suction of General Pump [34] - CWP-A: Enthalpy H*</t>
  </si>
  <si>
    <t>~2~49~5~~-5001~</t>
  </si>
  <si>
    <t>49 - Outlet 3 of Splitter [89] -&gt; Suction of General Pump [34] - CWP-A: Steam quality</t>
  </si>
  <si>
    <t>~2~49~10~~-5001~</t>
  </si>
  <si>
    <t>49 - Outlet 3 of Splitter [89] -&gt; Suction of General Pump [34] - CWP-A: Density</t>
  </si>
  <si>
    <t>~2~49~11~~-5001~</t>
  </si>
  <si>
    <t>49 - Outlet 3 of Splitter [89] -&gt; Suction of General Pump [34] - CWP-A: Specific heat</t>
  </si>
  <si>
    <t>~2~49~12~~-5001~</t>
  </si>
  <si>
    <t>49 - Outlet 3 of Splitter [89] -&gt; Suction of General Pump [34] - CWP-A: Thermal conductivity</t>
  </si>
  <si>
    <t>~2~49~13~~-5001~</t>
  </si>
  <si>
    <t>49 - Outlet 3 of Splitter [89] -&gt; Suction of General Pump [34] - CWP-A: Dynamic viscosity</t>
  </si>
  <si>
    <t>~2~50~0~~-5001~</t>
  </si>
  <si>
    <t>50 - CW outlet of Water-cooled Condenser (PCE) [35] - CONDENSER -&gt; Inlet of Water Sink [39]: Pressure</t>
  </si>
  <si>
    <t>~2~50~1~~-5001~</t>
  </si>
  <si>
    <t>50 - CW outlet of Water-cooled Condenser (PCE) [35] - CONDENSER -&gt; Inlet of Water Sink [39]: Temperature</t>
  </si>
  <si>
    <t>~2~50~2~~-5001~</t>
  </si>
  <si>
    <t>50 - CW outlet of Water-cooled Condenser (PCE) [35] - CONDENSER -&gt; Inlet of Water Sink [39]: Mass flow</t>
  </si>
  <si>
    <t>~2~50~20~~-5001~</t>
  </si>
  <si>
    <t>50 - CW outlet of Water-cooled Condenser (PCE) [35] - CONDENSER -&gt; Inlet of Water Sink [39]: Entropy</t>
  </si>
  <si>
    <t>~2~50~4~~-5001~</t>
  </si>
  <si>
    <t>50 - CW outlet of Water-cooled Condenser (PCE) [35] - CONDENSER -&gt; Inlet of Water Sink [39]: Enthalpy</t>
  </si>
  <si>
    <t>~2~50~3~~-5001~</t>
  </si>
  <si>
    <t>50 - CW outlet of Water-cooled Condenser (PCE) [35] - CONDENSER -&gt; Inlet of Water Sink [39]: Enthalpy H*</t>
  </si>
  <si>
    <t>~2~50~5~~-5001~</t>
  </si>
  <si>
    <t>50 - CW outlet of Water-cooled Condenser (PCE) [35] - CONDENSER -&gt; Inlet of Water Sink [39]: Steam quality</t>
  </si>
  <si>
    <t>~2~50~10~~-5001~</t>
  </si>
  <si>
    <t>50 - CW outlet of Water-cooled Condenser (PCE) [35] - CONDENSER -&gt; Inlet of Water Sink [39]: Density</t>
  </si>
  <si>
    <t>~2~50~11~~-5001~</t>
  </si>
  <si>
    <t>50 - CW outlet of Water-cooled Condenser (PCE) [35] - CONDENSER -&gt; Inlet of Water Sink [39]: Specific heat</t>
  </si>
  <si>
    <t>~2~50~12~~-5001~</t>
  </si>
  <si>
    <t>50 - CW outlet of Water-cooled Condenser (PCE) [35] - CONDENSER -&gt; Inlet of Water Sink [39]: Thermal conductivity</t>
  </si>
  <si>
    <t>~2~50~13~~-5001~</t>
  </si>
  <si>
    <t>50 - CW outlet of Water-cooled Condenser (PCE) [35] - CONDENSER -&gt; Inlet of Water Sink [39]: Dynamic viscosity</t>
  </si>
  <si>
    <t>~2~51~0~~-5001~</t>
  </si>
  <si>
    <t>51 - Outlet of STAssembly [1]: Water Source [81] -&gt; Heating steam inlet of Shell-Tube Water Heater (PCE) [36]: Pressure</t>
  </si>
  <si>
    <t>~2~51~1~~-5001~</t>
  </si>
  <si>
    <t>51 - Outlet of STAssembly [1]: Water Source [81] -&gt; Heating steam inlet of Shell-Tube Water Heater (PCE) [36]: Temperature</t>
  </si>
  <si>
    <t>~2~51~2~~-5001~</t>
  </si>
  <si>
    <t>51 - Outlet of STAssembly [1]: Water Source [81] -&gt; Heating steam inlet of Shell-Tube Water Heater (PCE) [36]: Mass flow</t>
  </si>
  <si>
    <t>~2~51~20~~-5001~</t>
  </si>
  <si>
    <t>51 - Outlet of STAssembly [1]: Water Source [81] -&gt; Heating steam inlet of Shell-Tube Water Heater (PCE) [36]: Entropy</t>
  </si>
  <si>
    <t>~2~51~4~~-5001~</t>
  </si>
  <si>
    <t>51 - Outlet of STAssembly [1]: Water Source [81] -&gt; Heating steam inlet of Shell-Tube Water Heater (PCE) [36]: Enthalpy</t>
  </si>
  <si>
    <t>~2~51~3~~-5001~</t>
  </si>
  <si>
    <t>51 - Outlet of STAssembly [1]: Water Source [81] -&gt; Heating steam inlet of Shell-Tube Water Heater (PCE) [36]: Enthalpy H*</t>
  </si>
  <si>
    <t>~2~51~5~~-5001~</t>
  </si>
  <si>
    <t>51 - Outlet of STAssembly [1]: Water Source [81] -&gt; Heating steam inlet of Shell-Tube Water Heater (PCE) [36]: Steam quality</t>
  </si>
  <si>
    <t>~2~51~10~~-5001~</t>
  </si>
  <si>
    <t>51 - Outlet of STAssembly [1]: Water Source [81] -&gt; Heating steam inlet of Shell-Tube Water Heater (PCE) [36]: Density</t>
  </si>
  <si>
    <t>~2~51~11~~-5001~</t>
  </si>
  <si>
    <t>51 - Outlet of STAssembly [1]: Water Source [81] -&gt; Heating steam inlet of Shell-Tube Water Heater (PCE) [36]: Specific heat</t>
  </si>
  <si>
    <t>~2~51~12~~-5001~</t>
  </si>
  <si>
    <t>51 - Outlet of STAssembly [1]: Water Source [81] -&gt; Heating steam inlet of Shell-Tube Water Heater (PCE) [36]: Thermal conductivity</t>
  </si>
  <si>
    <t>~2~51~13~~-5001~</t>
  </si>
  <si>
    <t>51 - Outlet of STAssembly [1]: Water Source [81] -&gt; Heating steam inlet of Shell-Tube Water Heater (PCE) [36]: Dynamic viscosity</t>
  </si>
  <si>
    <t>~2~52~0~~-5001~</t>
  </si>
  <si>
    <t>52 - Drain outlet of Shell-Tube Water Heater (PCE) [36] -&gt; Inlet 1 of Mixer [40]: Pressure</t>
  </si>
  <si>
    <t>~2~52~1~~-5001~</t>
  </si>
  <si>
    <t>52 - Drain outlet of Shell-Tube Water Heater (PCE) [36] -&gt; Inlet 1 of Mixer [40]: Temperature</t>
  </si>
  <si>
    <t>~2~52~2~~-5001~</t>
  </si>
  <si>
    <t>52 - Drain outlet of Shell-Tube Water Heater (PCE) [36] -&gt; Inlet 1 of Mixer [40]: Mass flow</t>
  </si>
  <si>
    <t>~2~52~20~~-5001~</t>
  </si>
  <si>
    <t>52 - Drain outlet of Shell-Tube Water Heater (PCE) [36] -&gt; Inlet 1 of Mixer [40]: Entropy</t>
  </si>
  <si>
    <t>~2~52~4~~-5001~</t>
  </si>
  <si>
    <t>52 - Drain outlet of Shell-Tube Water Heater (PCE) [36] -&gt; Inlet 1 of Mixer [40]: Enthalpy</t>
  </si>
  <si>
    <t>~2~52~3~~-5001~</t>
  </si>
  <si>
    <t>52 - Drain outlet of Shell-Tube Water Heater (PCE) [36] -&gt; Inlet 1 of Mixer [40]: Enthalpy H*</t>
  </si>
  <si>
    <t>~2~52~5~~-5001~</t>
  </si>
  <si>
    <t>52 - Drain outlet of Shell-Tube Water Heater (PCE) [36] -&gt; Inlet 1 of Mixer [40]: Steam quality</t>
  </si>
  <si>
    <t>~2~52~10~~-5001~</t>
  </si>
  <si>
    <t>52 - Drain outlet of Shell-Tube Water Heater (PCE) [36] -&gt; Inlet 1 of Mixer [40]: Density</t>
  </si>
  <si>
    <t>~2~52~11~~-5001~</t>
  </si>
  <si>
    <t>52 - Drain outlet of Shell-Tube Water Heater (PCE) [36] -&gt; Inlet 1 of Mixer [40]: Specific heat</t>
  </si>
  <si>
    <t>~2~52~12~~-5001~</t>
  </si>
  <si>
    <t>52 - Drain outlet of Shell-Tube Water Heater (PCE) [36] -&gt; Inlet 1 of Mixer [40]: Thermal conductivity</t>
  </si>
  <si>
    <t>~2~52~13~~-5001~</t>
  </si>
  <si>
    <t>52 - Drain outlet of Shell-Tube Water Heater (PCE) [36] -&gt; Inlet 1 of Mixer [40]: Dynamic viscosity</t>
  </si>
  <si>
    <t>~2~54~0~~-5001~</t>
  </si>
  <si>
    <t>54 - Feedwater outlet of Feedwater Heater (PCE) [18] - HPH1 -&gt; Inlet of Pipe (PCE) [47]: Pressure</t>
  </si>
  <si>
    <t>~2~54~1~~-5001~</t>
  </si>
  <si>
    <t>54 - Feedwater outlet of Feedwater Heater (PCE) [18] - HPH1 -&gt; Inlet of Pipe (PCE) [47]: Temperature</t>
  </si>
  <si>
    <t>~2~54~2~~-5001~</t>
  </si>
  <si>
    <t>54 - Feedwater outlet of Feedwater Heater (PCE) [18] - HPH1 -&gt; Inlet of Pipe (PCE) [47]: Mass flow</t>
  </si>
  <si>
    <t>~2~54~20~~-5001~</t>
  </si>
  <si>
    <t>54 - Feedwater outlet of Feedwater Heater (PCE) [18] - HPH1 -&gt; Inlet of Pipe (PCE) [47]: Entropy</t>
  </si>
  <si>
    <t>~2~54~4~~-5001~</t>
  </si>
  <si>
    <t>54 - Feedwater outlet of Feedwater Heater (PCE) [18] - HPH1 -&gt; Inlet of Pipe (PCE) [47]: Enthalpy</t>
  </si>
  <si>
    <t>~2~54~3~~-5001~</t>
  </si>
  <si>
    <t>54 - Feedwater outlet of Feedwater Heater (PCE) [18] - HPH1 -&gt; Inlet of Pipe (PCE) [47]: Enthalpy H*</t>
  </si>
  <si>
    <t>~2~54~5~~-5001~</t>
  </si>
  <si>
    <t>54 - Feedwater outlet of Feedwater Heater (PCE) [18] - HPH1 -&gt; Inlet of Pipe (PCE) [47]: Steam quality</t>
  </si>
  <si>
    <t>~2~54~10~~-5001~</t>
  </si>
  <si>
    <t>54 - Feedwater outlet of Feedwater Heater (PCE) [18] - HPH1 -&gt; Inlet of Pipe (PCE) [47]: Density</t>
  </si>
  <si>
    <t>~2~54~11~~-5001~</t>
  </si>
  <si>
    <t>54 - Feedwater outlet of Feedwater Heater (PCE) [18] - HPH1 -&gt; Inlet of Pipe (PCE) [47]: Specific heat</t>
  </si>
  <si>
    <t>~2~54~12~~-5001~</t>
  </si>
  <si>
    <t>54 - Feedwater outlet of Feedwater Heater (PCE) [18] - HPH1 -&gt; Inlet of Pipe (PCE) [47]: Thermal conductivity</t>
  </si>
  <si>
    <t>~2~54~13~~-5001~</t>
  </si>
  <si>
    <t>54 - Feedwater outlet of Feedwater Heater (PCE) [18] - HPH1 -&gt; Inlet of Pipe (PCE) [47]: Dynamic viscosity</t>
  </si>
  <si>
    <t>~2~55~0~~-5001~</t>
  </si>
  <si>
    <t>55 - HX2 outlet of Boiler Assembly [1]: Circulating Fluidized Bed [45] - CFB BOILER -&gt; Steam in of Reducing Station [52]: Pressure</t>
  </si>
  <si>
    <t>~2~55~1~~-5001~</t>
  </si>
  <si>
    <t>55 - HX2 outlet of Boiler Assembly [1]: Circulating Fluidized Bed [45] - CFB BOILER -&gt; Steam in of Reducing Station [52]: Temperature</t>
  </si>
  <si>
    <t>~2~55~2~~-5001~</t>
  </si>
  <si>
    <t>55 - HX2 outlet of Boiler Assembly [1]: Circulating Fluidized Bed [45] - CFB BOILER -&gt; Steam in of Reducing Station [52]: Mass flow</t>
  </si>
  <si>
    <t>~2~55~20~~-5001~</t>
  </si>
  <si>
    <t>55 - HX2 outlet of Boiler Assembly [1]: Circulating Fluidized Bed [45] - CFB BOILER -&gt; Steam in of Reducing Station [52]: Entropy</t>
  </si>
  <si>
    <t>~2~55~4~~-5001~</t>
  </si>
  <si>
    <t>55 - HX2 outlet of Boiler Assembly [1]: Circulating Fluidized Bed [45] - CFB BOILER -&gt; Steam in of Reducing Station [52]: Enthalpy</t>
  </si>
  <si>
    <t>~2~55~3~~-5001~</t>
  </si>
  <si>
    <t>55 - HX2 outlet of Boiler Assembly [1]: Circulating Fluidized Bed [45] - CFB BOILER -&gt; Steam in of Reducing Station [52]: Enthalpy H*</t>
  </si>
  <si>
    <t>~2~55~5~~-5001~</t>
  </si>
  <si>
    <t>55 - HX2 outlet of Boiler Assembly [1]: Circulating Fluidized Bed [45] - CFB BOILER -&gt; Steam in of Reducing Station [52]: Steam quality</t>
  </si>
  <si>
    <t>~2~55~10~~-5001~</t>
  </si>
  <si>
    <t>55 - HX2 outlet of Boiler Assembly [1]: Circulating Fluidized Bed [45] - CFB BOILER -&gt; Steam in of Reducing Station [52]: Density</t>
  </si>
  <si>
    <t>~2~55~11~~-5001~</t>
  </si>
  <si>
    <t>55 - HX2 outlet of Boiler Assembly [1]: Circulating Fluidized Bed [45] - CFB BOILER -&gt; Steam in of Reducing Station [52]: Specific heat</t>
  </si>
  <si>
    <t>~2~55~12~~-5001~</t>
  </si>
  <si>
    <t>55 - HX2 outlet of Boiler Assembly [1]: Circulating Fluidized Bed [45] - CFB BOILER -&gt; Steam in of Reducing Station [52]: Thermal conductivity</t>
  </si>
  <si>
    <t>~2~55~13~~-5001~</t>
  </si>
  <si>
    <t>55 - HX2 outlet of Boiler Assembly [1]: Circulating Fluidized Bed [45] - CFB BOILER -&gt; Steam in of Reducing Station [52]: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</si>
  <si>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</si>
  <si>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</si>
  <si>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</si>
  <si>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</si>
  <si>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</si>
  <si>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</si>
  <si>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</si>
  <si>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</si>
  <si>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</si>
  <si>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</si>
  <si>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</si>
  <si>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</si>
  <si>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</si>
  <si>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</si>
  <si>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</si>
  <si>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</si>
  <si>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</si>
  <si>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</si>
  <si>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</si>
  <si>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</si>
  <si>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</si>
  <si>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</si>
  <si>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</si>
  <si>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</si>
  <si>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</si>
  <si>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</si>
  <si>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</si>
  <si>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</si>
  <si>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</si>
  <si>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</si>
  <si>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</si>
  <si>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</si>
  <si>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</si>
  <si>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</si>
  <si>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</si>
  <si>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</si>
  <si>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</si>
  <si>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</si>
  <si>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</si>
  <si>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</si>
  <si>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</si>
  <si>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</si>
  <si>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</si>
  <si>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</si>
  <si>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</si>
  <si>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 - CFB BOILER: Pressure</t>
  </si>
  <si>
    <t>~2~58~1~~-5001~</t>
  </si>
  <si>
    <t>58 - Water outlet of Boiler Assembly [1]: Economiser (PCE) [44] - ECON -&gt; Feedwater of Boiler Assembly [1]: Circulating Fluidized Bed [45] - CFB BOILER: Temperature</t>
  </si>
  <si>
    <t>~2~58~2~~-5001~</t>
  </si>
  <si>
    <t>58 - Water outlet of Boiler Assembly [1]: Economiser (PCE) [44] - ECON -&gt; Feedwater of Boiler Assembly [1]: Circulating Fluidized Bed [45] - CFB BOILER: Mass flow</t>
  </si>
  <si>
    <t>~2~58~20~~-5001~</t>
  </si>
  <si>
    <t>58 - Water outlet of Boiler Assembly [1]: Economiser (PCE) [44] - ECON -&gt; Feedwater of Boiler Assembly [1]: Circulating Fluidized Bed [45] - CFB BOILER: Entropy</t>
  </si>
  <si>
    <t>~2~58~4~~-5001~</t>
  </si>
  <si>
    <t>58 - Water outlet of Boiler Assembly [1]: Economiser (PCE) [44] - ECON -&gt; Feedwater of Boiler Assembly [1]: Circulating Fluidized Bed [45] - CFB BOILER: Enthalpy</t>
  </si>
  <si>
    <t>~2~58~3~~-5001~</t>
  </si>
  <si>
    <t>58 - Water outlet of Boiler Assembly [1]: Economiser (PCE) [44] - ECON -&gt; Feedwater of Boiler Assembly [1]: Circulating Fluidized Bed [45] - CFB BOILER: Enthalpy H*</t>
  </si>
  <si>
    <t>~2~58~5~~-5001~</t>
  </si>
  <si>
    <t>58 - Water outlet of Boiler Assembly [1]: Economiser (PCE) [44] - ECON -&gt; Feedwater of Boiler Assembly [1]: Circulating Fluidized Bed [45] - CFB BOILER: Steam quality</t>
  </si>
  <si>
    <t>~2~58~10~~-5001~</t>
  </si>
  <si>
    <t>58 - Water outlet of Boiler Assembly [1]: Economiser (PCE) [44] - ECON -&gt; Feedwater of Boiler Assembly [1]: Circulating Fluidized Bed [45] - CFB BOILER: Density</t>
  </si>
  <si>
    <t>~2~58~11~~-5001~</t>
  </si>
  <si>
    <t>58 - Water outlet of Boiler Assembly [1]: Economiser (PCE) [44] - ECON -&gt; Feedwater of Boiler Assembly [1]: Circulating Fluidized Bed [45] - CFB BOILER: Specific heat</t>
  </si>
  <si>
    <t>~2~58~12~~-5001~</t>
  </si>
  <si>
    <t>58 - Water outlet of Boiler Assembly [1]: Economiser (PCE) [44] - ECON -&gt; Feedwater of Boiler Assembly [1]: Circulating Fluidized Bed [45] - CFB BOILER: Thermal conductivity</t>
  </si>
  <si>
    <t>~2~58~13~~-5001~</t>
  </si>
  <si>
    <t>58 - Water outlet of Boiler Assembly [1]: Economiser (PCE) [44] - ECON -&gt; Feedwater of Boiler Assembly [1]: Circulating Fluidized Bed [45] - CFB BOILER: Dynamic viscosity</t>
  </si>
  <si>
    <t>~2~59~0~~-5001~</t>
  </si>
  <si>
    <t>59 - Saturated steam outlet of Boiler Assembly [1]: Circulating Fluidized Bed [45] - CFB BOILER -&gt; Inlet of Pipe (PCE) [51]: Pressure</t>
  </si>
  <si>
    <t>~2~59~1~~-5001~</t>
  </si>
  <si>
    <t>59 - Saturated steam outlet of Boiler Assembly [1]: Circulating Fluidized Bed [45] - CFB BOILER -&gt; Inlet of Pipe (PCE) [51]: Temperature</t>
  </si>
  <si>
    <t>~2~59~2~~-5001~</t>
  </si>
  <si>
    <t>59 - Saturated steam outlet of Boiler Assembly [1]: Circulating Fluidized Bed [45] - CFB BOILER -&gt; Inlet of Pipe (PCE) [51]: Mass flow</t>
  </si>
  <si>
    <t>~2~59~20~~-5001~</t>
  </si>
  <si>
    <t>59 - Saturated steam outlet of Boiler Assembly [1]: Circulating Fluidized Bed [45] - CFB BOILER -&gt; Inlet of Pipe (PCE) [51]: Entropy</t>
  </si>
  <si>
    <t>~2~59~4~~-5001~</t>
  </si>
  <si>
    <t>59 - Saturated steam outlet of Boiler Assembly [1]: Circulating Fluidized Bed [45] - CFB BOILER -&gt; Inlet of Pipe (PCE) [51]: Enthalpy</t>
  </si>
  <si>
    <t>~2~59~3~~-5001~</t>
  </si>
  <si>
    <t>59 - Saturated steam outlet of Boiler Assembly [1]: Circulating Fluidized Bed [45] - CFB BOILER -&gt; Inlet of Pipe (PCE) [51]: Enthalpy H*</t>
  </si>
  <si>
    <t>~2~59~5~~-5001~</t>
  </si>
  <si>
    <t>59 - Saturated steam outlet of Boiler Assembly [1]: Circulating Fluidized Bed [45] - CFB BOILER -&gt; Inlet of Pipe (PCE) [51]: Steam quality</t>
  </si>
  <si>
    <t>~2~59~10~~-5001~</t>
  </si>
  <si>
    <t>59 - Saturated steam outlet of Boiler Assembly [1]: Circulating Fluidized Bed [45] - CFB BOILER -&gt; Inlet of Pipe (PCE) [51]: Density</t>
  </si>
  <si>
    <t>~2~59~11~~-5001~</t>
  </si>
  <si>
    <t>59 - Saturated steam outlet of Boiler Assembly [1]: Circulating Fluidized Bed [45] - CFB BOILER -&gt; Inlet of Pipe (PCE) [51]: Specific heat</t>
  </si>
  <si>
    <t>~2~59~12~~-5001~</t>
  </si>
  <si>
    <t>59 - Saturated steam outlet of Boiler Assembly [1]: Circulating Fluidized Bed [45] - CFB BOILER -&gt; Inlet of Pipe (PCE) [51]: Thermal conductivity</t>
  </si>
  <si>
    <t>~2~59~13~~-5001~</t>
  </si>
  <si>
    <t>59 - Saturated steam outlet of Boiler Assembly [1]: Circulating Fluidized Bed [45] - CFB BOILER -&gt; Inlet of Pipe (PCE) [51]: Dynamic viscosity</t>
  </si>
  <si>
    <t>~2~60~0~~-5001~</t>
  </si>
  <si>
    <t>60 - Outlet of Pipe (PCE) [51] -&gt; HX3 inlet of Boiler Assembly [1]: Circulating Fluidized Bed [45] - CFB BOILER: Pressure</t>
  </si>
  <si>
    <t>~2~60~1~~-5001~</t>
  </si>
  <si>
    <t>60 - Outlet of Pipe (PCE) [51] -&gt; HX3 inlet of Boiler Assembly [1]: Circulating Fluidized Bed [45] - CFB BOILER: Temperature</t>
  </si>
  <si>
    <t>~2~60~2~~-5001~</t>
  </si>
  <si>
    <t>60 - Outlet of Pipe (PCE) [51] -&gt; HX3 inlet of Boiler Assembly [1]: Circulating Fluidized Bed [45] - CFB BOILER: Mass flow</t>
  </si>
  <si>
    <t>~2~60~20~~-5001~</t>
  </si>
  <si>
    <t>60 - Outlet of Pipe (PCE) [51] -&gt; HX3 inlet of Boiler Assembly [1]: Circulating Fluidized Bed [45] - CFB BOILER: Entropy</t>
  </si>
  <si>
    <t>~2~60~4~~-5001~</t>
  </si>
  <si>
    <t>60 - Outlet of Pipe (PCE) [51] -&gt; HX3 inlet of Boiler Assembly [1]: Circulating Fluidized Bed [45] - CFB BOILER: Enthalpy</t>
  </si>
  <si>
    <t>~2~60~3~~-5001~</t>
  </si>
  <si>
    <t>60 - Outlet of Pipe (PCE) [51] -&gt; HX3 inlet of Boiler Assembly [1]: Circulating Fluidized Bed [45] - CFB BOILER: Enthalpy H*</t>
  </si>
  <si>
    <t>~2~60~5~~-5001~</t>
  </si>
  <si>
    <t>60 - Outlet of Pipe (PCE) [51] -&gt; HX3 inlet of Boiler Assembly [1]: Circulating Fluidized Bed [45] - CFB BOILER: Steam quality</t>
  </si>
  <si>
    <t>~2~60~10~~-5001~</t>
  </si>
  <si>
    <t>60 - Outlet of Pipe (PCE) [51] -&gt; HX3 inlet of Boiler Assembly [1]: Circulating Fluidized Bed [45] - CFB BOILER: Density</t>
  </si>
  <si>
    <t>~2~60~11~~-5001~</t>
  </si>
  <si>
    <t>60 - Outlet of Pipe (PCE) [51] -&gt; HX3 inlet of Boiler Assembly [1]: Circulating Fluidized Bed [45] - CFB BOILER: Specific heat</t>
  </si>
  <si>
    <t>~2~60~12~~-5001~</t>
  </si>
  <si>
    <t>60 - Outlet of Pipe (PCE) [51] -&gt; HX3 inlet of Boiler Assembly [1]: Circulating Fluidized Bed [45] - CFB BOILER: Thermal conductivity</t>
  </si>
  <si>
    <t>~2~60~13~~-5001~</t>
  </si>
  <si>
    <t>60 - Outlet of Pipe (PCE) [51] -&gt; HX3 inlet of Boiler Assembly [1]: Circulating Fluidized Bed [45] - CFB BOILER: Dynamic viscosity</t>
  </si>
  <si>
    <t>~2~61~0~~-5001~</t>
  </si>
  <si>
    <t>61 - HX3 outlet of Boiler Assembly [1]: Circulating Fluidized Bed [45] - CFB BOILER -&gt; Steam inlet of Boiler Assembly [1]: Superheater (PCE) [50] - LTSH: Pressure</t>
  </si>
  <si>
    <t>~2~61~1~~-5001~</t>
  </si>
  <si>
    <t>61 - HX3 outlet of Boiler Assembly [1]: Circulating Fluidized Bed [45] - CFB BOILER -&gt; Steam inlet of Boiler Assembly [1]: Superheater (PCE) [50] - LTSH: Temperature</t>
  </si>
  <si>
    <t>~2~61~2~~-5001~</t>
  </si>
  <si>
    <t>61 - HX3 outlet of Boiler Assembly [1]: Circulating Fluidized Bed [45] - CFB BOILER -&gt; Steam inlet of Boiler Assembly [1]: Superheater (PCE) [50] - LTSH: Mass flow</t>
  </si>
  <si>
    <t>~2~61~20~~-5001~</t>
  </si>
  <si>
    <t>61 - HX3 outlet of Boiler Assembly [1]: Circulating Fluidized Bed [45] - CFB BOILER -&gt; Steam inlet of Boiler Assembly [1]: Superheater (PCE) [50] - LTSH: Entropy</t>
  </si>
  <si>
    <t>~2~61~4~~-5001~</t>
  </si>
  <si>
    <t>61 - HX3 outlet of Boiler Assembly [1]: Circulating Fluidized Bed [45] - CFB BOILER -&gt; Steam inlet of Boiler Assembly [1]: Superheater (PCE) [50] - LTSH: Enthalpy</t>
  </si>
  <si>
    <t>~2~61~3~~-5001~</t>
  </si>
  <si>
    <t>61 - HX3 outlet of Boiler Assembly [1]: Circulating Fluidized Bed [45] - CFB BOILER -&gt; Steam inlet of Boiler Assembly [1]: Superheater (PCE) [50] - LTSH: Enthalpy H*</t>
  </si>
  <si>
    <t>~2~61~5~~-5001~</t>
  </si>
  <si>
    <t>61 - HX3 outlet of Boiler Assembly [1]: Circulating Fluidized Bed [45] - CFB BOILER -&gt; Steam inlet of Boiler Assembly [1]: Superheater (PCE) [50] - LTSH: Steam quality</t>
  </si>
  <si>
    <t>~2~61~10~~-5001~</t>
  </si>
  <si>
    <t>61 - HX3 outlet of Boiler Assembly [1]: Circulating Fluidized Bed [45] - CFB BOILER -&gt; Steam inlet of Boiler Assembly [1]: Superheater (PCE) [50] - LTSH: Density</t>
  </si>
  <si>
    <t>~2~61~11~~-5001~</t>
  </si>
  <si>
    <t>61 - HX3 outlet of Boiler Assembly [1]: Circulating Fluidized Bed [45] - CFB BOILER -&gt; Steam inlet of Boiler Assembly [1]: Superheater (PCE) [50] - LTSH: Specific heat</t>
  </si>
  <si>
    <t>~2~61~12~~-5001~</t>
  </si>
  <si>
    <t>61 - HX3 outlet of Boiler Assembly [1]: Circulating Fluidized Bed [45] - CFB BOILER -&gt; Steam inlet of Boiler Assembly [1]: Superheater (PCE) [50] - LTSH: Thermal conductivity</t>
  </si>
  <si>
    <t>~2~61~13~~-5001~</t>
  </si>
  <si>
    <t>61 - HX3 outlet of Boiler Assembly [1]: Circulating Fluidized Bed [45] - CFB BOILER -&gt; Steam inlet of Boiler Assembly [1]: Superheater (PCE) [50] - LTSH: Dynamic viscosity</t>
  </si>
  <si>
    <t>~2~62~0~~-5001~</t>
  </si>
  <si>
    <t>62 - Steam out of Reducing Station [96] -&gt; HX2 inlet of Boiler Assembly [1]: Circulating Fluidized Bed [45] - CFB BOILER: Pressure</t>
  </si>
  <si>
    <t>~2~62~1~~-5001~</t>
  </si>
  <si>
    <t>62 - Steam out of Reducing Station [96] -&gt; HX2 inlet of Boiler Assembly [1]: Circulating Fluidized Bed [45] - CFB BOILER: Temperature</t>
  </si>
  <si>
    <t>~2~62~2~~-5001~</t>
  </si>
  <si>
    <t>62 - Steam out of Reducing Station [96] -&gt; HX2 inlet of Boiler Assembly [1]: Circulating Fluidized Bed [45] - CFB BOILER: Mass flow</t>
  </si>
  <si>
    <t>~2~62~20~~-5001~</t>
  </si>
  <si>
    <t>62 - Steam out of Reducing Station [96] -&gt; HX2 inlet of Boiler Assembly [1]: Circulating Fluidized Bed [45] - CFB BOILER: Entropy</t>
  </si>
  <si>
    <t>~2~62~4~~-5001~</t>
  </si>
  <si>
    <t>62 - Steam out of Reducing Station [96] -&gt; HX2 inlet of Boiler Assembly [1]: Circulating Fluidized Bed [45] - CFB BOILER: Enthalpy</t>
  </si>
  <si>
    <t>~2~62~3~~-5001~</t>
  </si>
  <si>
    <t>62 - Steam out of Reducing Station [96] -&gt; HX2 inlet of Boiler Assembly [1]: Circulating Fluidized Bed [45] - CFB BOILER: Enthalpy H*</t>
  </si>
  <si>
    <t>~2~62~5~~-5001~</t>
  </si>
  <si>
    <t>62 - Steam out of Reducing Station [96] -&gt; HX2 inlet of Boiler Assembly [1]: Circulating Fluidized Bed [45] - CFB BOILER: Steam quality</t>
  </si>
  <si>
    <t>~2~62~10~~-5001~</t>
  </si>
  <si>
    <t>62 - Steam out of Reducing Station [96] -&gt; HX2 inlet of Boiler Assembly [1]: Circulating Fluidized Bed [45] - CFB BOILER: Density</t>
  </si>
  <si>
    <t>~2~62~11~~-5001~</t>
  </si>
  <si>
    <t>62 - Steam out of Reducing Station [96] -&gt; HX2 inlet of Boiler Assembly [1]: Circulating Fluidized Bed [45] - CFB BOILER: Specific heat</t>
  </si>
  <si>
    <t>~2~62~12~~-5001~</t>
  </si>
  <si>
    <t>62 - Steam out of Reducing Station [96] -&gt; HX2 inlet of Boiler Assembly [1]: Circulating Fluidized Bed [45] - CFB BOILER: Thermal conductivity</t>
  </si>
  <si>
    <t>~2~62~13~~-5001~</t>
  </si>
  <si>
    <t>62 - Steam out of Reducing Station [96] -&gt; HX2 inlet of Boiler Assembly [1]: Circulating Fluidized Bed [45] - CFB BOILER: Dynamic viscosity</t>
  </si>
  <si>
    <t>~2~63~0~~-5001~</t>
  </si>
  <si>
    <t>63 - Outlet 2 of Splitter [49] -&gt; Desuperheating water of Reducing Station [96]: Pressure</t>
  </si>
  <si>
    <t>~2~63~1~~-5001~</t>
  </si>
  <si>
    <t>63 - Outlet 2 of Splitter [49] -&gt; Desuperheating water of Reducing Station [96]: Temperature</t>
  </si>
  <si>
    <t>~2~63~2~~-5001~</t>
  </si>
  <si>
    <t>63 - Outlet 2 of Splitter [49] -&gt; Desuperheating water of Reducing Station [96]: Mass flow</t>
  </si>
  <si>
    <t>~2~63~20~~-5001~</t>
  </si>
  <si>
    <t>63 - Outlet 2 of Splitter [49] -&gt; Desuperheating water of Reducing Station [96]: Entropy</t>
  </si>
  <si>
    <t>~2~63~4~~-5001~</t>
  </si>
  <si>
    <t>63 - Outlet 2 of Splitter [49] -&gt; Desuperheating water of Reducing Station [96]: Enthalpy</t>
  </si>
  <si>
    <t>~2~63~3~~-5001~</t>
  </si>
  <si>
    <t>63 - Outlet 2 of Splitter [49] -&gt; Desuperheating water of Reducing Station [96]: Enthalpy H*</t>
  </si>
  <si>
    <t>~2~63~5~~-5001~</t>
  </si>
  <si>
    <t>63 - Outlet 2 of Splitter [49] -&gt; Desuperheating water of Reducing Station [96]: Steam quality</t>
  </si>
  <si>
    <t>~2~63~10~~-5001~</t>
  </si>
  <si>
    <t>63 - Outlet 2 of Splitter [49] -&gt; Desuperheating water of Reducing Station [96]: Density</t>
  </si>
  <si>
    <t>~2~63~11~~-5001~</t>
  </si>
  <si>
    <t>63 - Outlet 2 of Splitter [49] -&gt; Desuperheating water of Reducing Station [96]: Specific heat</t>
  </si>
  <si>
    <t>~2~63~12~~-5001~</t>
  </si>
  <si>
    <t>63 - Outlet 2 of Splitter [49] -&gt; Desuperheating water of Reducing Station [96]: Thermal conductivity</t>
  </si>
  <si>
    <t>~2~63~13~~-5001~</t>
  </si>
  <si>
    <t>63 - Outlet 2 of Splitter [49] -&gt; Desuperheating water of Reducing Station [96]: Dynamic viscosity</t>
  </si>
  <si>
    <t>~2~64~0~~-5001~</t>
  </si>
  <si>
    <t>64 - Steam outlet of Boiler Assembly [1]: Superheater (PCE) [50] - LTSH -&gt; Steam in of Reducing Station [96]: Pressure</t>
  </si>
  <si>
    <t>~2~64~1~~-5001~</t>
  </si>
  <si>
    <t>64 - Steam outlet of Boiler Assembly [1]: Superheater (PCE) [50] - LTSH -&gt; Steam in of Reducing Station [96]: Temperature</t>
  </si>
  <si>
    <t>~2~64~2~~-5001~</t>
  </si>
  <si>
    <t>64 - Steam outlet of Boiler Assembly [1]: Superheater (PCE) [50] - LTSH -&gt; Steam in of Reducing Station [96]: Mass flow</t>
  </si>
  <si>
    <t>~2~64~20~~-5001~</t>
  </si>
  <si>
    <t>64 - Steam outlet of Boiler Assembly [1]: Superheater (PCE) [50] - LTSH -&gt; Steam in of Reducing Station [96]: Entropy</t>
  </si>
  <si>
    <t>~2~64~4~~-5001~</t>
  </si>
  <si>
    <t>64 - Steam outlet of Boiler Assembly [1]: Superheater (PCE) [50] - LTSH -&gt; Steam in of Reducing Station [96]: Enthalpy</t>
  </si>
  <si>
    <t>~2~64~3~~-5001~</t>
  </si>
  <si>
    <t>64 - Steam outlet of Boiler Assembly [1]: Superheater (PCE) [50] - LTSH -&gt; Steam in of Reducing Station [96]: Enthalpy H*</t>
  </si>
  <si>
    <t>~2~64~5~~-5001~</t>
  </si>
  <si>
    <t>64 - Steam outlet of Boiler Assembly [1]: Superheater (PCE) [50] - LTSH -&gt; Steam in of Reducing Station [96]: Steam quality</t>
  </si>
  <si>
    <t>~2~64~10~~-5001~</t>
  </si>
  <si>
    <t>64 - Steam outlet of Boiler Assembly [1]: Superheater (PCE) [50] - LTSH -&gt; Steam in of Reducing Station [96]: Density</t>
  </si>
  <si>
    <t>~2~64~11~~-5001~</t>
  </si>
  <si>
    <t>64 - Steam outlet of Boiler Assembly [1]: Superheater (PCE) [50] - LTSH -&gt; Steam in of Reducing Station [96]: Specific heat</t>
  </si>
  <si>
    <t>~2~64~12~~-5001~</t>
  </si>
  <si>
    <t>64 - Steam outlet of Boiler Assembly [1]: Superheater (PCE) [50] - LTSH -&gt; Steam in of Reducing Station [96]: Thermal conductivity</t>
  </si>
  <si>
    <t>~2~64~13~~-5001~</t>
  </si>
  <si>
    <t>64 - Steam outlet of Boiler Assembly [1]: Superheater (PCE) [50] - LTSH -&gt; Steam in of Reducing Station [96]: Dynamic viscosity</t>
  </si>
  <si>
    <t>~2~65~0~~-5001~</t>
  </si>
  <si>
    <t>65 - Outlet 1 of Splitter [49] -&gt; Desuperheating water of Reducing Station [52]: Pressure</t>
  </si>
  <si>
    <t>~2~65~1~~-5001~</t>
  </si>
  <si>
    <t>65 - Outlet 1 of Splitter [49] -&gt; Desuperheating water of Reducing Station [52]: Temperature</t>
  </si>
  <si>
    <t>~2~65~2~~-5001~</t>
  </si>
  <si>
    <t>65 - Outlet 1 of Splitter [49] -&gt; Desuperheating water of Reducing Station [52]: Mass flow</t>
  </si>
  <si>
    <t>~2~65~20~~-5001~</t>
  </si>
  <si>
    <t>65 - Outlet 1 of Splitter [49] -&gt; Desuperheating water of Reducing Station [52]: Entropy</t>
  </si>
  <si>
    <t>~2~65~4~~-5001~</t>
  </si>
  <si>
    <t>65 - Outlet 1 of Splitter [49] -&gt; Desuperheating water of Reducing Station [52]: Enthalpy</t>
  </si>
  <si>
    <t>~2~65~3~~-5001~</t>
  </si>
  <si>
    <t>65 - Outlet 1 of Splitter [49] -&gt; Desuperheating water of Reducing Station [52]: Enthalpy H*</t>
  </si>
  <si>
    <t>~2~65~5~~-5001~</t>
  </si>
  <si>
    <t>65 - Outlet 1 of Splitter [49] -&gt; Desuperheating water of Reducing Station [52]: Steam quality</t>
  </si>
  <si>
    <t>~2~65~10~~-5001~</t>
  </si>
  <si>
    <t>65 - Outlet 1 of Splitter [49] -&gt; Desuperheating water of Reducing Station [52]: Density</t>
  </si>
  <si>
    <t>~2~65~11~~-5001~</t>
  </si>
  <si>
    <t>65 - Outlet 1 of Splitter [49] -&gt; Desuperheating water of Reducing Station [52]: Specific heat</t>
  </si>
  <si>
    <t>~2~65~12~~-5001~</t>
  </si>
  <si>
    <t>65 - Outlet 1 of Splitter [49] -&gt; Desuperheating water of Reducing Station [52]: Thermal conductivity</t>
  </si>
  <si>
    <t>~2~65~13~~-5001~</t>
  </si>
  <si>
    <t>65 - Outlet 1 of Splitter [49] -&gt; Desuperheating water of Reducing Station [52]: Dynamic viscosity</t>
  </si>
  <si>
    <t>~2~66~0~~-5001~</t>
  </si>
  <si>
    <t>66 - Steam out of Reducing Station [52] -&gt; Steam inlet of Boiler Assembly [1]: Superheater (PCE) [54] - HTSH: Pressure</t>
  </si>
  <si>
    <t>~2~66~1~~-5001~</t>
  </si>
  <si>
    <t>66 - Steam out of Reducing Station [52] -&gt; Steam inlet of Boiler Assembly [1]: Superheater (PCE) [54] - HTSH: Temperature</t>
  </si>
  <si>
    <t>~2~66~2~~-5001~</t>
  </si>
  <si>
    <t>66 - Steam out of Reducing Station [52] -&gt; Steam inlet of Boiler Assembly [1]: Superheater (PCE) [54] - HTSH: Mass flow</t>
  </si>
  <si>
    <t>~2~66~20~~-5001~</t>
  </si>
  <si>
    <t>66 - Steam out of Reducing Station [52] -&gt; Steam inlet of Boiler Assembly [1]: Superheater (PCE) [54] - HTSH: Entropy</t>
  </si>
  <si>
    <t>~2~66~4~~-5001~</t>
  </si>
  <si>
    <t>66 - Steam out of Reducing Station [52] -&gt; Steam inlet of Boiler Assembly [1]: Superheater (PCE) [54] - HTSH: Enthalpy</t>
  </si>
  <si>
    <t>~2~66~3~~-5001~</t>
  </si>
  <si>
    <t>66 - Steam out of Reducing Station [52] -&gt; Steam inlet of Boiler Assembly [1]: Superheater (PCE) [54] - HTSH: Enthalpy H*</t>
  </si>
  <si>
    <t>~2~66~5~~-5001~</t>
  </si>
  <si>
    <t>66 - Steam out of Reducing Station [52] -&gt; Steam inlet of Boiler Assembly [1]: Superheater (PCE) [54] - HTSH: Steam quality</t>
  </si>
  <si>
    <t>~2~66~10~~-5001~</t>
  </si>
  <si>
    <t>66 - Steam out of Reducing Station [52] -&gt; Steam inlet of Boiler Assembly [1]: Superheater (PCE) [54] - HTSH: Density</t>
  </si>
  <si>
    <t>~2~66~11~~-5001~</t>
  </si>
  <si>
    <t>66 - Steam out of Reducing Station [52] -&gt; Steam inlet of Boiler Assembly [1]: Superheater (PCE) [54] - HTSH: Specific heat</t>
  </si>
  <si>
    <t>~2~66~12~~-5001~</t>
  </si>
  <si>
    <t>66 - Steam out of Reducing Station [52] -&gt; Steam inlet of Boiler Assembly [1]: Superheater (PCE) [54] - HTSH: Thermal conductivity</t>
  </si>
  <si>
    <t>~2~66~13~~-5001~</t>
  </si>
  <si>
    <t>66 - Steam out of Reducing Station [52] -&gt; Steam inlet of Boiler Assembly [1]: Superheater (PCE) [54] - HTSH: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</si>
  <si>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</si>
  <si>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</si>
  <si>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</si>
  <si>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</si>
  <si>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</si>
  <si>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</si>
  <si>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</si>
  <si>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</si>
  <si>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</si>
  <si>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</si>
  <si>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</si>
  <si>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</si>
  <si>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</si>
  <si>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</si>
  <si>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</si>
  <si>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</si>
  <si>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</si>
  <si>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</si>
  <si>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</si>
  <si>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</si>
  <si>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</si>
  <si>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</si>
  <si>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~2~68~0~~-5001~</t>
  </si>
  <si>
    <t>68 - Outlet of STAssembly [1]: Water Source [46] -&gt; Inlet 1 of Mixer [99]: Pressure</t>
  </si>
  <si>
    <t>~2~68~1~~-5001~</t>
  </si>
  <si>
    <t>68 - Outlet of STAssembly [1]: Water Source [46] -&gt; Inlet 1 of Mixer [99]: Temperature</t>
  </si>
  <si>
    <t>~2~68~2~~-5001~</t>
  </si>
  <si>
    <t>68 - Outlet of STAssembly [1]: Water Source [46] -&gt; Inlet 1 of Mixer [99]: Mass flow</t>
  </si>
  <si>
    <t>~2~68~20~~-5001~</t>
  </si>
  <si>
    <t>68 - Outlet of STAssembly [1]: Water Source [46] -&gt; Inlet 1 of Mixer [99]: Entropy</t>
  </si>
  <si>
    <t>~2~68~4~~-5001~</t>
  </si>
  <si>
    <t>68 - Outlet of STAssembly [1]: Water Source [46] -&gt; Inlet 1 of Mixer [99]: Enthalpy</t>
  </si>
  <si>
    <t>~2~68~3~~-5001~</t>
  </si>
  <si>
    <t>68 - Outlet of STAssembly [1]: Water Source [46] -&gt; Inlet 1 of Mixer [99]: Enthalpy H*</t>
  </si>
  <si>
    <t>~2~68~5~~-5001~</t>
  </si>
  <si>
    <t>68 - Outlet of STAssembly [1]: Water Source [46] -&gt; Inlet 1 of Mixer [99]: Steam quality</t>
  </si>
  <si>
    <t>~2~68~10~~-5001~</t>
  </si>
  <si>
    <t>68 - Outlet of STAssembly [1]: Water Source [46] -&gt; Inlet 1 of Mixer [99]: Density</t>
  </si>
  <si>
    <t>~2~68~11~~-5001~</t>
  </si>
  <si>
    <t>68 - Outlet of STAssembly [1]: Water Source [46] -&gt; Inlet 1 of Mixer [99]: Specific heat</t>
  </si>
  <si>
    <t>~2~68~12~~-5001~</t>
  </si>
  <si>
    <t>68 - Outlet of STAssembly [1]: Water Source [46] -&gt; Inlet 1 of Mixer [99]: Thermal conductivity</t>
  </si>
  <si>
    <t>~2~68~13~~-5001~</t>
  </si>
  <si>
    <t>68 - Outlet of STAssembly [1]: Water Source [46] -&gt; Inlet 1 of Mixer [99]: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</si>
  <si>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</si>
  <si>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</si>
  <si>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</si>
  <si>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</si>
  <si>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</si>
  <si>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</si>
  <si>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</si>
  <si>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</si>
  <si>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</si>
  <si>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</si>
  <si>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</si>
  <si>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</si>
  <si>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</si>
  <si>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</si>
  <si>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</si>
  <si>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</si>
  <si>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</si>
  <si>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</si>
  <si>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</si>
  <si>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</si>
  <si>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</si>
  <si>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</si>
  <si>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~2~70~0~~-5001~</t>
  </si>
  <si>
    <t>70 - Outlet of Mixer [99] -&gt; Inlet of Pipe (PCE) [24]: Pressure</t>
  </si>
  <si>
    <t>~2~70~1~~-5001~</t>
  </si>
  <si>
    <t>70 - Outlet of Mixer [99] -&gt; Inlet of Pipe (PCE) [24]: Temperature</t>
  </si>
  <si>
    <t>~2~70~2~~-5001~</t>
  </si>
  <si>
    <t>70 - Outlet of Mixer [99] -&gt; Inlet of Pipe (PCE) [24]: Mass flow</t>
  </si>
  <si>
    <t>~2~70~20~~-5001~</t>
  </si>
  <si>
    <t>70 - Outlet of Mixer [99] -&gt; Inlet of Pipe (PCE) [24]: Entropy</t>
  </si>
  <si>
    <t>~2~70~4~~-5001~</t>
  </si>
  <si>
    <t>70 - Outlet of Mixer [99] -&gt; Inlet of Pipe (PCE) [24]: Enthalpy</t>
  </si>
  <si>
    <t>~2~70~3~~-5001~</t>
  </si>
  <si>
    <t>70 - Outlet of Mixer [99] -&gt; Inlet of Pipe (PCE) [24]: Enthalpy H*</t>
  </si>
  <si>
    <t>~2~70~5~~-5001~</t>
  </si>
  <si>
    <t>70 - Outlet of Mixer [99] -&gt; Inlet of Pipe (PCE) [24]: Steam quality</t>
  </si>
  <si>
    <t>~2~70~10~~-5001~</t>
  </si>
  <si>
    <t>70 - Outlet of Mixer [99] -&gt; Inlet of Pipe (PCE) [24]: Density</t>
  </si>
  <si>
    <t>~2~70~11~~-5001~</t>
  </si>
  <si>
    <t>70 - Outlet of Mixer [99] -&gt; Inlet of Pipe (PCE) [24]: Specific heat</t>
  </si>
  <si>
    <t>~2~70~12~~-5001~</t>
  </si>
  <si>
    <t>70 - Outlet of Mixer [99] -&gt; Inlet of Pipe (PCE) [24]: Thermal conductivity</t>
  </si>
  <si>
    <t>~2~70~13~~-5001~</t>
  </si>
  <si>
    <t>70 - Outlet of Mixer [99] -&gt; Inlet of Pipe (PCE) [24]: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</si>
  <si>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</si>
  <si>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</si>
  <si>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</si>
  <si>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</si>
  <si>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</si>
  <si>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</si>
  <si>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</si>
  <si>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</si>
  <si>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</si>
  <si>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</si>
  <si>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</si>
  <si>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</si>
  <si>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</si>
  <si>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</si>
  <si>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</si>
  <si>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</si>
  <si>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</si>
  <si>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</si>
  <si>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</si>
  <si>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</si>
  <si>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</si>
  <si>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</si>
  <si>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~2~73~0~~-5001~</t>
  </si>
  <si>
    <t>73 - Outlet of Makeup / Blowdown [87] -&gt; Inlet of Splitter [97]: Pressure</t>
  </si>
  <si>
    <t>~2~73~1~~-5001~</t>
  </si>
  <si>
    <t>73 - Outlet of Makeup / Blowdown [87] -&gt; Inlet of Splitter [97]: Temperature</t>
  </si>
  <si>
    <t>~2~73~2~~-5001~</t>
  </si>
  <si>
    <t>73 - Outlet of Makeup / Blowdown [87] -&gt; Inlet of Splitter [97]: Mass flow</t>
  </si>
  <si>
    <t>~2~73~20~~-5001~</t>
  </si>
  <si>
    <t>73 - Outlet of Makeup / Blowdown [87] -&gt; Inlet of Splitter [97]: Entropy</t>
  </si>
  <si>
    <t>~2~73~4~~-5001~</t>
  </si>
  <si>
    <t>73 - Outlet of Makeup / Blowdown [87] -&gt; Inlet of Splitter [97]: Enthalpy</t>
  </si>
  <si>
    <t>~2~73~3~~-5001~</t>
  </si>
  <si>
    <t>73 - Outlet of Makeup / Blowdown [87] -&gt; Inlet of Splitter [97]: Enthalpy H*</t>
  </si>
  <si>
    <t>~2~73~5~~-5001~</t>
  </si>
  <si>
    <t>73 - Outlet of Makeup / Blowdown [87] -&gt; Inlet of Splitter [97]: Steam quality</t>
  </si>
  <si>
    <t>~2~73~10~~-5001~</t>
  </si>
  <si>
    <t>73 - Outlet of Makeup / Blowdown [87] -&gt; Inlet of Splitter [97]: Density</t>
  </si>
  <si>
    <t>~2~73~11~~-5001~</t>
  </si>
  <si>
    <t>73 - Outlet of Makeup / Blowdown [87] -&gt; Inlet of Splitter [97]: Specific heat</t>
  </si>
  <si>
    <t>~2~73~12~~-5001~</t>
  </si>
  <si>
    <t>73 - Outlet of Makeup / Blowdown [87] -&gt; Inlet of Splitter [97]: Thermal conductivity</t>
  </si>
  <si>
    <t>~2~73~13~~-5001~</t>
  </si>
  <si>
    <t>73 - Outlet of Makeup / Blowdown [87] -&gt; Inlet of Splitter [97]: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</si>
  <si>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</si>
  <si>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</si>
  <si>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</si>
  <si>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</si>
  <si>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</si>
  <si>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</si>
  <si>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</si>
  <si>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</si>
  <si>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</si>
  <si>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</si>
  <si>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</si>
  <si>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</si>
  <si>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</si>
  <si>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</si>
  <si>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</si>
  <si>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</si>
  <si>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</si>
  <si>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</si>
  <si>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</si>
  <si>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</si>
  <si>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</si>
  <si>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</si>
  <si>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</si>
  <si>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EFWP-B -&gt; Inlet of Valve [43]: Pressure</t>
  </si>
  <si>
    <t>~2~102~1~~-5001~</t>
  </si>
  <si>
    <t>102 - Discharge of General Pump [42] - EFWP-B -&gt; Inlet of Valve [43]: Temperature</t>
  </si>
  <si>
    <t>~2~102~2~~-5001~</t>
  </si>
  <si>
    <t>102 - Discharge of General Pump [42] - EFWP-B -&gt; Inlet of Valve [43]: Mass flow</t>
  </si>
  <si>
    <t>~2~102~20~~-5001~</t>
  </si>
  <si>
    <t>102 - Discharge of General Pump [42] - EFWP-B -&gt; Inlet of Valve [43]: Entropy</t>
  </si>
  <si>
    <t>~2~102~4~~-5001~</t>
  </si>
  <si>
    <t>102 - Discharge of General Pump [42] - EFWP-B -&gt; Inlet of Valve [43]: Enthalpy</t>
  </si>
  <si>
    <t>~2~102~3~~-5001~</t>
  </si>
  <si>
    <t>102 - Discharge of General Pump [42] - EFWP-B -&gt; Inlet of Valve [43]: Enthalpy H*</t>
  </si>
  <si>
    <t>~2~102~5~~-5001~</t>
  </si>
  <si>
    <t>102 - Discharge of General Pump [42] - EFWP-B -&gt; Inlet of Valve [43]: Steam quality</t>
  </si>
  <si>
    <t>~2~102~10~~-5001~</t>
  </si>
  <si>
    <t>102 - Discharge of General Pump [42] - EFWP-B -&gt; Inlet of Valve [43]: Density</t>
  </si>
  <si>
    <t>~2~102~11~~-5001~</t>
  </si>
  <si>
    <t>102 - Discharge of General Pump [42] - EFWP-B -&gt; Inlet of Valve [43]: Specific heat</t>
  </si>
  <si>
    <t>~2~102~12~~-5001~</t>
  </si>
  <si>
    <t>102 - Discharge of General Pump [42] - EFWP-B -&gt; Inlet of Valve [43]: Thermal conductivity</t>
  </si>
  <si>
    <t>~2~102~13~~-5001~</t>
  </si>
  <si>
    <t>102 - Discharge of General Pump [42] - EFWP-B -&gt; Inlet of Valve [43]: Dynamic viscosity</t>
  </si>
  <si>
    <t>~2~103~0~~-5001~</t>
  </si>
  <si>
    <t>103 - Outlet of Valve [84] -&gt; Suction of General Pump [82] - EFWP-C: Pressure</t>
  </si>
  <si>
    <t>~2~103~1~~-5001~</t>
  </si>
  <si>
    <t>103 - Outlet of Valve [84] -&gt; Suction of General Pump [82] - EFWP-C: Temperature</t>
  </si>
  <si>
    <t>~2~103~2~~-5001~</t>
  </si>
  <si>
    <t>103 - Outlet of Valve [84] -&gt; Suction of General Pump [82] - EFWP-C: Mass flow</t>
  </si>
  <si>
    <t>~2~103~20~~-5001~</t>
  </si>
  <si>
    <t>103 - Outlet of Valve [84] -&gt; Suction of General Pump [82] - EFWP-C: Entropy</t>
  </si>
  <si>
    <t>~2~103~4~~-5001~</t>
  </si>
  <si>
    <t>103 - Outlet of Valve [84] -&gt; Suction of General Pump [82] - EFWP-C: Enthalpy</t>
  </si>
  <si>
    <t>~2~103~3~~-5001~</t>
  </si>
  <si>
    <t>103 - Outlet of Valve [84] -&gt; Suction of General Pump [82] - EFWP-C: Enthalpy H*</t>
  </si>
  <si>
    <t>~2~103~5~~-5001~</t>
  </si>
  <si>
    <t>103 - Outlet of Valve [84] -&gt; Suction of General Pump [82] - EFWP-C: Steam quality</t>
  </si>
  <si>
    <t>~2~103~10~~-5001~</t>
  </si>
  <si>
    <t>103 - Outlet of Valve [84] -&gt; Suction of General Pump [82] - EFWP-C: Density</t>
  </si>
  <si>
    <t>~2~103~11~~-5001~</t>
  </si>
  <si>
    <t>103 - Outlet of Valve [84] -&gt; Suction of General Pump [82] - EFWP-C: Specific heat</t>
  </si>
  <si>
    <t>~2~103~12~~-5001~</t>
  </si>
  <si>
    <t>103 - Outlet of Valve [84] -&gt; Suction of General Pump [82] - EFWP-C: Thermal conductivity</t>
  </si>
  <si>
    <t>~2~103~13~~-5001~</t>
  </si>
  <si>
    <t>103 - Outlet of Valve [84] -&gt; Suction of General Pump [82] - EFWP-C: Dynamic viscosity</t>
  </si>
  <si>
    <t>~2~104~0~~-5001~</t>
  </si>
  <si>
    <t>104 - Discharge of General Pump [82] - EFWP-C -&gt; Inlet of Valve [83]: Pressure</t>
  </si>
  <si>
    <t>~2~104~1~~-5001~</t>
  </si>
  <si>
    <t>104 - Discharge of General Pump [82] - EFWP-C -&gt; Inlet of Valve [83]: Temperature</t>
  </si>
  <si>
    <t>~2~104~2~~-5001~</t>
  </si>
  <si>
    <t>104 - Discharge of General Pump [82] - EFWP-C -&gt; Inlet of Valve [83]: Mass flow</t>
  </si>
  <si>
    <t>~2~104~20~~-5001~</t>
  </si>
  <si>
    <t>104 - Discharge of General Pump [82] - EFWP-C -&gt; Inlet of Valve [83]: Entropy</t>
  </si>
  <si>
    <t>~2~104~4~~-5001~</t>
  </si>
  <si>
    <t>104 - Discharge of General Pump [82] - EFWP-C -&gt; Inlet of Valve [83]: Enthalpy</t>
  </si>
  <si>
    <t>~2~104~3~~-5001~</t>
  </si>
  <si>
    <t>104 - Discharge of General Pump [82] - EFWP-C -&gt; Inlet of Valve [83]: Enthalpy H*</t>
  </si>
  <si>
    <t>~2~104~5~~-5001~</t>
  </si>
  <si>
    <t>104 - Discharge of General Pump [82] - EFWP-C -&gt; Inlet of Valve [83]: Steam quality</t>
  </si>
  <si>
    <t>~2~104~10~~-5001~</t>
  </si>
  <si>
    <t>104 - Discharge of General Pump [82] - EFWP-C -&gt; Inlet of Valve [83]: Density</t>
  </si>
  <si>
    <t>~2~104~11~~-5001~</t>
  </si>
  <si>
    <t>104 - Discharge of General Pump [82] - EFWP-C -&gt; Inlet of Valve [83]: Specific heat</t>
  </si>
  <si>
    <t>~2~104~12~~-5001~</t>
  </si>
  <si>
    <t>104 - Discharge of General Pump [82] - EFWP-C -&gt; Inlet of Valve [83]: Thermal conductivity</t>
  </si>
  <si>
    <t>~2~104~13~~-5001~</t>
  </si>
  <si>
    <t>104 - Discharge of General Pump [82] - EFWP-C -&gt; Inlet of Valve [83]: Dynamic viscosity</t>
  </si>
  <si>
    <t>~2~105~0~~-5001~</t>
  </si>
  <si>
    <t>105 - Outlet 3 of Splitter [85] -&gt; Inlet of Valve [41]: Pressure</t>
  </si>
  <si>
    <t>~2~105~1~~-5001~</t>
  </si>
  <si>
    <t>105 - Outlet 3 of Splitter [85] -&gt; Inlet of Valve [41]: Temperature</t>
  </si>
  <si>
    <t>~2~105~2~~-5001~</t>
  </si>
  <si>
    <t>105 - Outlet 3 of Splitter [85] -&gt; Inlet of Valve [41]: Mass flow</t>
  </si>
  <si>
    <t>~2~105~20~~-5001~</t>
  </si>
  <si>
    <t>105 - Outlet 3 of Splitter [85] -&gt; Inlet of Valve [41]: Entropy</t>
  </si>
  <si>
    <t>~2~105~4~~-5001~</t>
  </si>
  <si>
    <t>105 - Outlet 3 of Splitter [85] -&gt; Inlet of Valve [41]: Enthalpy</t>
  </si>
  <si>
    <t>~2~105~3~~-5001~</t>
  </si>
  <si>
    <t>105 - Outlet 3 of Splitter [85] -&gt; Inlet of Valve [41]: Enthalpy H*</t>
  </si>
  <si>
    <t>~2~105~5~~-5001~</t>
  </si>
  <si>
    <t>105 - Outlet 3 of Splitter [85] -&gt; Inlet of Valve [41]: Steam quality</t>
  </si>
  <si>
    <t>~2~105~10~~-5001~</t>
  </si>
  <si>
    <t>105 - Outlet 3 of Splitter [85] -&gt; Inlet of Valve [41]: Density</t>
  </si>
  <si>
    <t>~2~105~11~~-5001~</t>
  </si>
  <si>
    <t>105 - Outlet 3 of Splitter [85] -&gt; Inlet of Valve [41]: Specific heat</t>
  </si>
  <si>
    <t>~2~105~12~~-5001~</t>
  </si>
  <si>
    <t>105 - Outlet 3 of Splitter [85] -&gt; Inlet of Valve [41]: Thermal conductivity</t>
  </si>
  <si>
    <t>~2~105~13~~-5001~</t>
  </si>
  <si>
    <t>105 - Outlet 3 of Splitter [85] -&gt; Inlet of Valve [41]: Dynamic viscosity</t>
  </si>
  <si>
    <t>~2~106~0~~-5001~</t>
  </si>
  <si>
    <t>106 - Outlet 2 of Splitter [85] -&gt; Inlet of Valve [57]: Pressure</t>
  </si>
  <si>
    <t>~2~106~1~~-5001~</t>
  </si>
  <si>
    <t>106 - Outlet 2 of Splitter [85] -&gt; Inlet of Valve [57]: Temperature</t>
  </si>
  <si>
    <t>~2~106~2~~-5001~</t>
  </si>
  <si>
    <t>106 - Outlet 2 of Splitter [85] -&gt; Inlet of Valve [57]: Mass flow</t>
  </si>
  <si>
    <t>~2~106~20~~-5001~</t>
  </si>
  <si>
    <t>106 - Outlet 2 of Splitter [85] -&gt; Inlet of Valve [57]: Entropy</t>
  </si>
  <si>
    <t>~2~106~4~~-5001~</t>
  </si>
  <si>
    <t>106 - Outlet 2 of Splitter [85] -&gt; Inlet of Valve [57]: Enthalpy</t>
  </si>
  <si>
    <t>~2~106~3~~-5001~</t>
  </si>
  <si>
    <t>106 - Outlet 2 of Splitter [85] -&gt; Inlet of Valve [57]: Enthalpy H*</t>
  </si>
  <si>
    <t>~2~106~5~~-5001~</t>
  </si>
  <si>
    <t>106 - Outlet 2 of Splitter [85] -&gt; Inlet of Valve [57]: Steam quality</t>
  </si>
  <si>
    <t>~2~106~10~~-5001~</t>
  </si>
  <si>
    <t>106 - Outlet 2 of Splitter [85] -&gt; Inlet of Valve [57]: Density</t>
  </si>
  <si>
    <t>~2~106~11~~-5001~</t>
  </si>
  <si>
    <t>106 - Outlet 2 of Splitter [85] -&gt; Inlet of Valve [57]: Specific heat</t>
  </si>
  <si>
    <t>~2~106~12~~-5001~</t>
  </si>
  <si>
    <t>106 - Outlet 2 of Splitter [85] -&gt; Inlet of Valve [57]: Thermal conductivity</t>
  </si>
  <si>
    <t>~2~106~13~~-5001~</t>
  </si>
  <si>
    <t>106 - Outlet 2 of Splitter [85] -&gt; Inlet of Valve [57]: Dynamic viscosity</t>
  </si>
  <si>
    <t>~2~107~0~~-5001~</t>
  </si>
  <si>
    <t>107 - Outlet 1 of Splitter [85] -&gt; Inlet of Valve [84]: Pressure</t>
  </si>
  <si>
    <t>~2~107~1~~-5001~</t>
  </si>
  <si>
    <t>107 - Outlet 1 of Splitter [85] -&gt; Inlet of Valve [84]: Temperature</t>
  </si>
  <si>
    <t>~2~107~2~~-5001~</t>
  </si>
  <si>
    <t>107 - Outlet 1 of Splitter [85] -&gt; Inlet of Valve [84]: Mass flow</t>
  </si>
  <si>
    <t>~2~107~20~~-5001~</t>
  </si>
  <si>
    <t>107 - Outlet 1 of Splitter [85] -&gt; Inlet of Valve [84]: Entropy</t>
  </si>
  <si>
    <t>~2~107~4~~-5001~</t>
  </si>
  <si>
    <t>107 - Outlet 1 of Splitter [85] -&gt; Inlet of Valve [84]: Enthalpy</t>
  </si>
  <si>
    <t>~2~107~3~~-5001~</t>
  </si>
  <si>
    <t>107 - Outlet 1 of Splitter [85] -&gt; Inlet of Valve [84]: Enthalpy H*</t>
  </si>
  <si>
    <t>~2~107~5~~-5001~</t>
  </si>
  <si>
    <t>107 - Outlet 1 of Splitter [85] -&gt; Inlet of Valve [84]: Steam quality</t>
  </si>
  <si>
    <t>~2~107~10~~-5001~</t>
  </si>
  <si>
    <t>107 - Outlet 1 of Splitter [85] -&gt; Inlet of Valve [84]: Density</t>
  </si>
  <si>
    <t>~2~107~11~~-5001~</t>
  </si>
  <si>
    <t>107 - Outlet 1 of Splitter [85] -&gt; Inlet of Valve [84]: Specific heat</t>
  </si>
  <si>
    <t>~2~107~12~~-5001~</t>
  </si>
  <si>
    <t>107 - Outlet 1 of Splitter [85] -&gt; Inlet of Valve [84]: Thermal conductivity</t>
  </si>
  <si>
    <t>~2~107~13~~-5001~</t>
  </si>
  <si>
    <t>107 - Outlet 1 of Splitter [85] -&gt; Inlet of Valve [84]: Dynamic viscosity</t>
  </si>
  <si>
    <t>~2~108~0~~-5001~</t>
  </si>
  <si>
    <t>108 - Feedwater outlet of Deaerator [20] - DEAERATOR -&gt; Inlet of Splitter [85]: Pressure</t>
  </si>
  <si>
    <t>~2~108~1~~-5001~</t>
  </si>
  <si>
    <t>108 - Feedwater outlet of Deaerator [20] - DEAERATOR -&gt; Inlet of Splitter [85]: Temperature</t>
  </si>
  <si>
    <t>~2~108~2~~-5001~</t>
  </si>
  <si>
    <t>108 - Feedwater outlet of Deaerator [20] - DEAERATOR -&gt; Inlet of Splitter [85]: Mass flow</t>
  </si>
  <si>
    <t>~2~108~20~~-5001~</t>
  </si>
  <si>
    <t>108 - Feedwater outlet of Deaerator [20] - DEAERATOR -&gt; Inlet of Splitter [85]: Entropy</t>
  </si>
  <si>
    <t>~2~108~4~~-5001~</t>
  </si>
  <si>
    <t>108 - Feedwater outlet of Deaerator [20] - DEAERATOR -&gt; Inlet of Splitter [85]: Enthalpy</t>
  </si>
  <si>
    <t>~2~108~3~~-5001~</t>
  </si>
  <si>
    <t>108 - Feedwater outlet of Deaerator [20] - DEAERATOR -&gt; Inlet of Splitter [85]: Enthalpy H*</t>
  </si>
  <si>
    <t>~2~108~5~~-5001~</t>
  </si>
  <si>
    <t>108 - Feedwater outlet of Deaerator [20] - DEAERATOR -&gt; Inlet of Splitter [85]: Steam quality</t>
  </si>
  <si>
    <t>~2~108~10~~-5001~</t>
  </si>
  <si>
    <t>108 - Feedwater outlet of Deaerator [20] - DEAERATOR -&gt; Inlet of Splitter [85]: Density</t>
  </si>
  <si>
    <t>~2~108~11~~-5001~</t>
  </si>
  <si>
    <t>108 - Feedwater outlet of Deaerator [20] - DEAERATOR -&gt; Inlet of Splitter [85]: Specific heat</t>
  </si>
  <si>
    <t>~2~108~12~~-5001~</t>
  </si>
  <si>
    <t>108 - Feedwater outlet of Deaerator [20] - DEAERATOR -&gt; Inlet of Splitter [85]: Thermal conductivity</t>
  </si>
  <si>
    <t>~2~108~13~~-5001~</t>
  </si>
  <si>
    <t>108 - Feedwater outlet of Deaerator [20] - DEAERATOR -&gt; Inlet of Splitter [85]: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</si>
  <si>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</si>
  <si>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</si>
  <si>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</si>
  <si>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</si>
  <si>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</si>
  <si>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</si>
  <si>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</si>
  <si>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</si>
  <si>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</si>
  <si>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</si>
  <si>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</si>
  <si>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</si>
  <si>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</si>
  <si>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</si>
  <si>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</si>
  <si>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</si>
  <si>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</si>
  <si>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</si>
  <si>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</si>
  <si>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</si>
  <si>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</si>
  <si>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</si>
  <si>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</si>
  <si>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</si>
  <si>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</si>
  <si>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</si>
  <si>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</si>
  <si>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</si>
  <si>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</si>
  <si>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</si>
  <si>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</si>
  <si>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</si>
  <si>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</si>
  <si>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</si>
  <si>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</si>
  <si>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</si>
  <si>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</si>
  <si>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</si>
  <si>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</si>
  <si>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</si>
  <si>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</si>
  <si>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</si>
  <si>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</si>
  <si>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</si>
  <si>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</si>
  <si>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</si>
  <si>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</si>
  <si>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</si>
  <si>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</si>
  <si>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</si>
  <si>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</si>
  <si>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</si>
  <si>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</si>
  <si>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</si>
  <si>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</si>
  <si>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</si>
  <si>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</si>
  <si>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</si>
  <si>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</si>
  <si>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</si>
  <si>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</si>
  <si>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</si>
  <si>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</si>
  <si>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</si>
  <si>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</si>
  <si>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</si>
  <si>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~2~112~0~~-5001~</t>
  </si>
  <si>
    <t>112 - Outlet of Mixer [86] -&gt; Inlet of Splitter [91]: Pressure</t>
  </si>
  <si>
    <t>~2~112~1~~-5001~</t>
  </si>
  <si>
    <t>112 - Outlet of Mixer [86] -&gt; Inlet of Splitter [91]: Temperature</t>
  </si>
  <si>
    <t>~2~112~2~~-5001~</t>
  </si>
  <si>
    <t>112 - Outlet of Mixer [86] -&gt; Inlet of Splitter [91]: Mass flow</t>
  </si>
  <si>
    <t>~2~112~20~~-5001~</t>
  </si>
  <si>
    <t>112 - Outlet of Mixer [86] -&gt; Inlet of Splitter [91]: Entropy</t>
  </si>
  <si>
    <t>~2~112~4~~-5001~</t>
  </si>
  <si>
    <t>112 - Outlet of Mixer [86] -&gt; Inlet of Splitter [91]: Enthalpy</t>
  </si>
  <si>
    <t>~2~112~3~~-5001~</t>
  </si>
  <si>
    <t>112 - Outlet of Mixer [86] -&gt; Inlet of Splitter [91]: Enthalpy H*</t>
  </si>
  <si>
    <t>~2~112~5~~-5001~</t>
  </si>
  <si>
    <t>112 - Outlet of Mixer [86] -&gt; Inlet of Splitter [91]: Steam quality</t>
  </si>
  <si>
    <t>~2~112~10~~-5001~</t>
  </si>
  <si>
    <t>112 - Outlet of Mixer [86] -&gt; Inlet of Splitter [91]: Density</t>
  </si>
  <si>
    <t>~2~112~11~~-5001~</t>
  </si>
  <si>
    <t>112 - Outlet of Mixer [86] -&gt; Inlet of Splitter [91]: Specific heat</t>
  </si>
  <si>
    <t>~2~112~12~~-5001~</t>
  </si>
  <si>
    <t>112 - Outlet of Mixer [86] -&gt; Inlet of Splitter [91]: Thermal conductivity</t>
  </si>
  <si>
    <t>~2~112~13~~-5001~</t>
  </si>
  <si>
    <t>112 - Outlet of Mixer [86] -&gt; Inlet of Splitter [91]: Dynamic viscosity</t>
  </si>
  <si>
    <t>~2~113~0~~-5001~</t>
  </si>
  <si>
    <t>113 - Outlet 1 of Splitter [97] -&gt; Suction of General Pump [92] - CNDNS PUMP B: Pressure</t>
  </si>
  <si>
    <t>~2~113~1~~-5001~</t>
  </si>
  <si>
    <t>113 - Outlet 1 of Splitter [97] -&gt; Suction of General Pump [92] - CNDNS PUMP B: Temperature</t>
  </si>
  <si>
    <t>~2~113~2~~-5001~</t>
  </si>
  <si>
    <t>113 - Outlet 1 of Splitter [97] -&gt; Suction of General Pump [92] - CNDNS PUMP B: Mass flow</t>
  </si>
  <si>
    <t>~2~113~20~~-5001~</t>
  </si>
  <si>
    <t>113 - Outlet 1 of Splitter [97] -&gt; Suction of General Pump [92] - CNDNS PUMP B: Entropy</t>
  </si>
  <si>
    <t>~2~113~4~~-5001~</t>
  </si>
  <si>
    <t>113 - Outlet 1 of Splitter [97] -&gt; Suction of General Pump [92] - CNDNS PUMP B: Enthalpy</t>
  </si>
  <si>
    <t>~2~113~3~~-5001~</t>
  </si>
  <si>
    <t>113 - Outlet 1 of Splitter [97] -&gt; Suction of General Pump [92] - CNDNS PUMP B: Enthalpy H*</t>
  </si>
  <si>
    <t>~2~113~5~~-5001~</t>
  </si>
  <si>
    <t>113 - Outlet 1 of Splitter [97] -&gt; Suction of General Pump [92] - CNDNS PUMP B: Steam quality</t>
  </si>
  <si>
    <t>~2~113~10~~-5001~</t>
  </si>
  <si>
    <t>113 - Outlet 1 of Splitter [97] -&gt; Suction of General Pump [92] - CNDNS PUMP B: Density</t>
  </si>
  <si>
    <t>~2~113~11~~-5001~</t>
  </si>
  <si>
    <t>113 - Outlet 1 of Splitter [97] -&gt; Suction of General Pump [92] - CNDNS PUMP B: Specific heat</t>
  </si>
  <si>
    <t>~2~113~12~~-5001~</t>
  </si>
  <si>
    <t>113 - Outlet 1 of Splitter [97] -&gt; Suction of General Pump [92] - CNDNS PUMP B: Thermal conductivity</t>
  </si>
  <si>
    <t>~2~113~13~~-5001~</t>
  </si>
  <si>
    <t>113 - Outlet 1 of Splitter [97] -&gt; Suction of General Pump [92] - CNDNS PUMP B: Dynamic viscosity</t>
  </si>
  <si>
    <t>~2~114~0~~-5001~</t>
  </si>
  <si>
    <t>114 - Outlet 1 of Splitter [89] -&gt; Suction of General Pump [88] - CWP-B: Pressure</t>
  </si>
  <si>
    <t>~2~114~1~~-5001~</t>
  </si>
  <si>
    <t>114 - Outlet 1 of Splitter [89] -&gt; Suction of General Pump [88] - CWP-B: Temperature</t>
  </si>
  <si>
    <t>~2~114~2~~-5001~</t>
  </si>
  <si>
    <t>114 - Outlet 1 of Splitter [89] -&gt; Suction of General Pump [88] - CWP-B: Mass flow</t>
  </si>
  <si>
    <t>~2~114~20~~-5001~</t>
  </si>
  <si>
    <t>114 - Outlet 1 of Splitter [89] -&gt; Suction of General Pump [88] - CWP-B: Entropy</t>
  </si>
  <si>
    <t>~2~114~4~~-5001~</t>
  </si>
  <si>
    <t>114 - Outlet 1 of Splitter [89] -&gt; Suction of General Pump [88] - CWP-B: Enthalpy</t>
  </si>
  <si>
    <t>~2~114~3~~-5001~</t>
  </si>
  <si>
    <t>114 - Outlet 1 of Splitter [89] -&gt; Suction of General Pump [88] - CWP-B: Enthalpy H*</t>
  </si>
  <si>
    <t>~2~114~5~~-5001~</t>
  </si>
  <si>
    <t>114 - Outlet 1 of Splitter [89] -&gt; Suction of General Pump [88] - CWP-B: Steam quality</t>
  </si>
  <si>
    <t>~2~114~10~~-5001~</t>
  </si>
  <si>
    <t>114 - Outlet 1 of Splitter [89] -&gt; Suction of General Pump [88] - CWP-B: Density</t>
  </si>
  <si>
    <t>~2~114~11~~-5001~</t>
  </si>
  <si>
    <t>114 - Outlet 1 of Splitter [89] -&gt; Suction of General Pump [88] - CWP-B: Specific heat</t>
  </si>
  <si>
    <t>~2~114~12~~-5001~</t>
  </si>
  <si>
    <t>114 - Outlet 1 of Splitter [89] -&gt; Suction of General Pump [88] - CWP-B: Thermal conductivity</t>
  </si>
  <si>
    <t>~2~114~13~~-5001~</t>
  </si>
  <si>
    <t>114 - Outlet 1 of Splitter [89] -&gt; Suction of General Pump [88] - CWP-B: Dynamic viscosity</t>
  </si>
  <si>
    <t>~2~115~0~~-5001~</t>
  </si>
  <si>
    <t>115 - Discharge of General Pump [34] - CWP-A -&gt; Inlet 1 of Mixer [90]: Pressure</t>
  </si>
  <si>
    <t>~2~115~1~~-5001~</t>
  </si>
  <si>
    <t>115 - Discharge of General Pump [34] - CWP-A -&gt; Inlet 1 of Mixer [90]: Temperature</t>
  </si>
  <si>
    <t>~2~115~2~~-5001~</t>
  </si>
  <si>
    <t>115 - Discharge of General Pump [34] - CWP-A -&gt; Inlet 1 of Mixer [90]: Mass flow</t>
  </si>
  <si>
    <t>~2~115~20~~-5001~</t>
  </si>
  <si>
    <t>115 - Discharge of General Pump [34] - CWP-A -&gt; Inlet 1 of Mixer [90]: Entropy</t>
  </si>
  <si>
    <t>~2~115~4~~-5001~</t>
  </si>
  <si>
    <t>115 - Discharge of General Pump [34] - CWP-A -&gt; Inlet 1 of Mixer [90]: Enthalpy</t>
  </si>
  <si>
    <t>~2~115~3~~-5001~</t>
  </si>
  <si>
    <t>115 - Discharge of General Pump [34] - CWP-A -&gt; Inlet 1 of Mixer [90]: Enthalpy H*</t>
  </si>
  <si>
    <t>~2~115~5~~-5001~</t>
  </si>
  <si>
    <t>115 - Discharge of General Pump [34] - CWP-A -&gt; Inlet 1 of Mixer [90]: Steam quality</t>
  </si>
  <si>
    <t>~2~115~10~~-5001~</t>
  </si>
  <si>
    <t>115 - Discharge of General Pump [34] - CWP-A -&gt; Inlet 1 of Mixer [90]: Density</t>
  </si>
  <si>
    <t>~2~115~11~~-5001~</t>
  </si>
  <si>
    <t>115 - Discharge of General Pump [34] - CWP-A -&gt; Inlet 1 of Mixer [90]: Specific heat</t>
  </si>
  <si>
    <t>~2~115~12~~-5001~</t>
  </si>
  <si>
    <t>115 - Discharge of General Pump [34] - CWP-A -&gt; Inlet 1 of Mixer [90]: Thermal conductivity</t>
  </si>
  <si>
    <t>~2~115~13~~-5001~</t>
  </si>
  <si>
    <t>115 - Discharge of General Pump [34] - CWP-A -&gt; Inlet 1 of Mixer [90]: Dynamic viscosity</t>
  </si>
  <si>
    <t>~2~116~0~~-5001~</t>
  </si>
  <si>
    <t>116 - Discharge of General Pump [88] - CWP-B -&gt; Inlet 3 of Mixer [90]: Pressure</t>
  </si>
  <si>
    <t>~2~116~1~~-5001~</t>
  </si>
  <si>
    <t>116 - Discharge of General Pump [88] - CWP-B -&gt; Inlet 3 of Mixer [90]: Temperature</t>
  </si>
  <si>
    <t>~2~116~2~~-5001~</t>
  </si>
  <si>
    <t>116 - Discharge of General Pump [88] - CWP-B -&gt; Inlet 3 of Mixer [90]: Mass flow</t>
  </si>
  <si>
    <t>~2~116~20~~-5001~</t>
  </si>
  <si>
    <t>116 - Discharge of General Pump [88] - CWP-B -&gt; Inlet 3 of Mixer [90]: Entropy</t>
  </si>
  <si>
    <t>~2~116~4~~-5001~</t>
  </si>
  <si>
    <t>116 - Discharge of General Pump [88] - CWP-B -&gt; Inlet 3 of Mixer [90]: Enthalpy</t>
  </si>
  <si>
    <t>~2~116~3~~-5001~</t>
  </si>
  <si>
    <t>116 - Discharge of General Pump [88] - CWP-B -&gt; Inlet 3 of Mixer [90]: Enthalpy H*</t>
  </si>
  <si>
    <t>~2~116~5~~-5001~</t>
  </si>
  <si>
    <t>116 - Discharge of General Pump [88] - CWP-B -&gt; Inlet 3 of Mixer [90]: Steam quality</t>
  </si>
  <si>
    <t>~2~116~10~~-5001~</t>
  </si>
  <si>
    <t>116 - Discharge of General Pump [88] - CWP-B -&gt; Inlet 3 of Mixer [90]: Density</t>
  </si>
  <si>
    <t>~2~116~11~~-5001~</t>
  </si>
  <si>
    <t>116 - Discharge of General Pump [88] - CWP-B -&gt; Inlet 3 of Mixer [90]: Specific heat</t>
  </si>
  <si>
    <t>~2~116~12~~-5001~</t>
  </si>
  <si>
    <t>116 - Discharge of General Pump [88] - CWP-B -&gt; Inlet 3 of Mixer [90]: Thermal conductivity</t>
  </si>
  <si>
    <t>~2~116~13~~-5001~</t>
  </si>
  <si>
    <t>116 - Discharge of General Pump [88] - CWP-B -&gt; Inlet 3 of Mixer [90]: Dynamic viscosity</t>
  </si>
  <si>
    <t>~2~117~0~~-5001~</t>
  </si>
  <si>
    <t>117 - Outlet 3 of Splitter [91] -&gt; Feedwater inlet of Feedwater Heater (PCE) [19] - HPH2: Pressure</t>
  </si>
  <si>
    <t>~2~117~1~~-5001~</t>
  </si>
  <si>
    <t>117 - Outlet 3 of Splitter [91] -&gt; Feedwater inlet of Feedwater Heater (PCE) [19] - HPH2: Temperature</t>
  </si>
  <si>
    <t>~2~117~2~~-5001~</t>
  </si>
  <si>
    <t>117 - Outlet 3 of Splitter [91] -&gt; Feedwater inlet of Feedwater Heater (PCE) [19] - HPH2: Mass flow</t>
  </si>
  <si>
    <t>~2~117~20~~-5001~</t>
  </si>
  <si>
    <t>117 - Outlet 3 of Splitter [91] -&gt; Feedwater inlet of Feedwater Heater (PCE) [19] - HPH2: Entropy</t>
  </si>
  <si>
    <t>~2~117~4~~-5001~</t>
  </si>
  <si>
    <t>117 - Outlet 3 of Splitter [91] -&gt; Feedwater inlet of Feedwater Heater (PCE) [19] - HPH2: Enthalpy</t>
  </si>
  <si>
    <t>~2~117~3~~-5001~</t>
  </si>
  <si>
    <t>117 - Outlet 3 of Splitter [91] -&gt; Feedwater inlet of Feedwater Heater (PCE) [19] - HPH2: Enthalpy H*</t>
  </si>
  <si>
    <t>~2~117~5~~-5001~</t>
  </si>
  <si>
    <t>117 - Outlet 3 of Splitter [91] -&gt; Feedwater inlet of Feedwater Heater (PCE) [19] - HPH2: Steam quality</t>
  </si>
  <si>
    <t>~2~117~10~~-5001~</t>
  </si>
  <si>
    <t>117 - Outlet 3 of Splitter [91] -&gt; Feedwater inlet of Feedwater Heater (PCE) [19] - HPH2: Density</t>
  </si>
  <si>
    <t>~2~117~11~~-5001~</t>
  </si>
  <si>
    <t>117 - Outlet 3 of Splitter [91] -&gt; Feedwater inlet of Feedwater Heater (PCE) [19] - HPH2: Specific heat</t>
  </si>
  <si>
    <t>~2~117~12~~-5001~</t>
  </si>
  <si>
    <t>117 - Outlet 3 of Splitter [91] -&gt; Feedwater inlet of Feedwater Heater (PCE) [19] - HPH2: Thermal conductivity</t>
  </si>
  <si>
    <t>~2~117~13~~-5001~</t>
  </si>
  <si>
    <t>117 - Outlet 3 of Splitter [91] -&gt; Feedwater inlet of Feedwater Heater (PCE) [19] - HPH2: Dynamic viscosity</t>
  </si>
  <si>
    <t>~2~118~0~~-5001~</t>
  </si>
  <si>
    <t>118 - Outlet 2 of Splitter [91] -&gt; Inlet of Splitter [49]: Pressure</t>
  </si>
  <si>
    <t>~2~118~1~~-5001~</t>
  </si>
  <si>
    <t>118 - Outlet 2 of Splitter [91] -&gt; Inlet of Splitter [49]: Temperature</t>
  </si>
  <si>
    <t>~2~118~2~~-5001~</t>
  </si>
  <si>
    <t>118 - Outlet 2 of Splitter [91] -&gt; Inlet of Splitter [49]: Mass flow</t>
  </si>
  <si>
    <t>~2~118~20~~-5001~</t>
  </si>
  <si>
    <t>118 - Outlet 2 of Splitter [91] -&gt; Inlet of Splitter [49]: Entropy</t>
  </si>
  <si>
    <t>~2~118~4~~-5001~</t>
  </si>
  <si>
    <t>118 - Outlet 2 of Splitter [91] -&gt; Inlet of Splitter [49]: Enthalpy</t>
  </si>
  <si>
    <t>~2~118~3~~-5001~</t>
  </si>
  <si>
    <t>118 - Outlet 2 of Splitter [91] -&gt; Inlet of Splitter [49]: Enthalpy H*</t>
  </si>
  <si>
    <t>~2~118~5~~-5001~</t>
  </si>
  <si>
    <t>118 - Outlet 2 of Splitter [91] -&gt; Inlet of Splitter [49]: Steam quality</t>
  </si>
  <si>
    <t>~2~118~10~~-5001~</t>
  </si>
  <si>
    <t>118 - Outlet 2 of Splitter [91] -&gt; Inlet of Splitter [49]: Density</t>
  </si>
  <si>
    <t>~2~118~11~~-5001~</t>
  </si>
  <si>
    <t>118 - Outlet 2 of Splitter [91] -&gt; Inlet of Splitter [49]: Specific heat</t>
  </si>
  <si>
    <t>~2~118~12~~-5001~</t>
  </si>
  <si>
    <t>118 - Outlet 2 of Splitter [91] -&gt; Inlet of Splitter [49]: Thermal conductivity</t>
  </si>
  <si>
    <t>~2~118~13~~-5001~</t>
  </si>
  <si>
    <t>118 - Outlet 2 of Splitter [91] -&gt; Inlet of Splitter [49]: Dynamic viscosity</t>
  </si>
  <si>
    <t>~2~119~0~~-5001~</t>
  </si>
  <si>
    <t>119 - Outlet 3 of Splitter [97] -&gt; Suction of General Pump [33] - CNDNS PUMP A: Pressure</t>
  </si>
  <si>
    <t>~2~119~1~~-5001~</t>
  </si>
  <si>
    <t>119 - Outlet 3 of Splitter [97] -&gt; Suction of General Pump [33] - CNDNS PUMP A: Temperature</t>
  </si>
  <si>
    <t>~2~119~2~~-5001~</t>
  </si>
  <si>
    <t>119 - Outlet 3 of Splitter [97] -&gt; Suction of General Pump [33] - CNDNS PUMP A: Mass flow</t>
  </si>
  <si>
    <t>~2~119~20~~-5001~</t>
  </si>
  <si>
    <t>119 - Outlet 3 of Splitter [97] -&gt; Suction of General Pump [33] - CNDNS PUMP A: Entropy</t>
  </si>
  <si>
    <t>~2~119~4~~-5001~</t>
  </si>
  <si>
    <t>119 - Outlet 3 of Splitter [97] -&gt; Suction of General Pump [33] - CNDNS PUMP A: Enthalpy</t>
  </si>
  <si>
    <t>~2~119~3~~-5001~</t>
  </si>
  <si>
    <t>119 - Outlet 3 of Splitter [97] -&gt; Suction of General Pump [33] - CNDNS PUMP A: Enthalpy H*</t>
  </si>
  <si>
    <t>~2~119~5~~-5001~</t>
  </si>
  <si>
    <t>119 - Outlet 3 of Splitter [97] -&gt; Suction of General Pump [33] - CNDNS PUMP A: Steam quality</t>
  </si>
  <si>
    <t>~2~119~10~~-5001~</t>
  </si>
  <si>
    <t>119 - Outlet 3 of Splitter [97] -&gt; Suction of General Pump [33] - CNDNS PUMP A: Density</t>
  </si>
  <si>
    <t>~2~119~11~~-5001~</t>
  </si>
  <si>
    <t>119 - Outlet 3 of Splitter [97] -&gt; Suction of General Pump [33] - CNDNS PUMP A: Specific heat</t>
  </si>
  <si>
    <t>~2~119~12~~-5001~</t>
  </si>
  <si>
    <t>119 - Outlet 3 of Splitter [97] -&gt; Suction of General Pump [33] - CNDNS PUMP A: Thermal conductivity</t>
  </si>
  <si>
    <t>~2~119~13~~-5001~</t>
  </si>
  <si>
    <t>119 - Outlet 3 of Splitter [97] -&gt; Suction of General Pump [33] - CNDNS PUMP A: Dynamic viscosity</t>
  </si>
  <si>
    <t>~2~120~0~~-5001~</t>
  </si>
  <si>
    <t>120 - Discharge of General Pump [33] - CNDNS PUMP A -&gt; Inlet of Valve [93]: Pressure</t>
  </si>
  <si>
    <t>~2~120~1~~-5001~</t>
  </si>
  <si>
    <t>120 - Discharge of General Pump [33] - CNDNS PUMP A -&gt; Inlet of Valve [93]: Temperature</t>
  </si>
  <si>
    <t>~2~120~2~~-5001~</t>
  </si>
  <si>
    <t>120 - Discharge of General Pump [33] - CNDNS PUMP A -&gt; Inlet of Valve [93]: Mass flow</t>
  </si>
  <si>
    <t>~2~120~20~~-5001~</t>
  </si>
  <si>
    <t>120 - Discharge of General Pump [33] - CNDNS PUMP A -&gt; Inlet of Valve [93]: Entropy</t>
  </si>
  <si>
    <t>~2~120~4~~-5001~</t>
  </si>
  <si>
    <t>120 - Discharge of General Pump [33] - CNDNS PUMP A -&gt; Inlet of Valve [93]: Enthalpy</t>
  </si>
  <si>
    <t>~2~120~3~~-5001~</t>
  </si>
  <si>
    <t>120 - Discharge of General Pump [33] - CNDNS PUMP A -&gt; Inlet of Valve [93]: Enthalpy H*</t>
  </si>
  <si>
    <t>~2~120~5~~-5001~</t>
  </si>
  <si>
    <t>120 - Discharge of General Pump [33] - CNDNS PUMP A -&gt; Inlet of Valve [93]: Steam quality</t>
  </si>
  <si>
    <t>~2~120~10~~-5001~</t>
  </si>
  <si>
    <t>120 - Discharge of General Pump [33] - CNDNS PUMP A -&gt; Inlet of Valve [93]: Density</t>
  </si>
  <si>
    <t>~2~120~11~~-5001~</t>
  </si>
  <si>
    <t>120 - Discharge of General Pump [33] - CNDNS PUMP A -&gt; Inlet of Valve [93]: Specific heat</t>
  </si>
  <si>
    <t>~2~120~12~~-5001~</t>
  </si>
  <si>
    <t>120 - Discharge of General Pump [33] - CNDNS PUMP A -&gt; Inlet of Valve [93]: Thermal conductivity</t>
  </si>
  <si>
    <t>~2~120~13~~-5001~</t>
  </si>
  <si>
    <t>120 - Discharge of General Pump [33] - CNDNS PUMP A -&gt; Inlet of Valve [93]: Dynamic viscosity</t>
  </si>
  <si>
    <t>~2~121~0~~-5001~</t>
  </si>
  <si>
    <t>121 - Discharge of General Pump [92] - CNDNS PUMP B -&gt; Inlet of Valve [94]: Pressure</t>
  </si>
  <si>
    <t>~2~121~1~~-5001~</t>
  </si>
  <si>
    <t>121 - Discharge of General Pump [92] - CNDNS PUMP B -&gt; Inlet of Valve [94]: Temperature</t>
  </si>
  <si>
    <t>~2~121~2~~-5001~</t>
  </si>
  <si>
    <t>121 - Discharge of General Pump [92] - CNDNS PUMP B -&gt; Inlet of Valve [94]: Mass flow</t>
  </si>
  <si>
    <t>~2~121~20~~-5001~</t>
  </si>
  <si>
    <t>121 - Discharge of General Pump [92] - CNDNS PUMP B -&gt; Inlet of Valve [94]: Entropy</t>
  </si>
  <si>
    <t>~2~121~4~~-5001~</t>
  </si>
  <si>
    <t>121 - Discharge of General Pump [92] - CNDNS PUMP B -&gt; Inlet of Valve [94]: Enthalpy</t>
  </si>
  <si>
    <t>~2~121~3~~-5001~</t>
  </si>
  <si>
    <t>121 - Discharge of General Pump [92] - CNDNS PUMP B -&gt; Inlet of Valve [94]: Enthalpy H*</t>
  </si>
  <si>
    <t>~2~121~5~~-5001~</t>
  </si>
  <si>
    <t>121 - Discharge of General Pump [92] - CNDNS PUMP B -&gt; Inlet of Valve [94]: Steam quality</t>
  </si>
  <si>
    <t>~2~121~10~~-5001~</t>
  </si>
  <si>
    <t>121 - Discharge of General Pump [92] - CNDNS PUMP B -&gt; Inlet of Valve [94]: Density</t>
  </si>
  <si>
    <t>~2~121~11~~-5001~</t>
  </si>
  <si>
    <t>121 - Discharge of General Pump [92] - CNDNS PUMP B -&gt; Inlet of Valve [94]: Specific heat</t>
  </si>
  <si>
    <t>~2~121~12~~-5001~</t>
  </si>
  <si>
    <t>121 - Discharge of General Pump [92] - CNDNS PUMP B -&gt; Inlet of Valve [94]: Thermal conductivity</t>
  </si>
  <si>
    <t>~2~121~13~~-5001~</t>
  </si>
  <si>
    <t>121 - Discharge of General Pump [92] - CNDNS PUMP B -&gt; Inlet of Valve [94]: Dynamic viscosity</t>
  </si>
  <si>
    <t>~2~122~0~~-5001~</t>
  </si>
  <si>
    <t>122 - Outlet of Valve [93] -&gt; Inlet 1 of Mixer [98]: Pressure</t>
  </si>
  <si>
    <t>~2~122~1~~-5001~</t>
  </si>
  <si>
    <t>122 - Outlet of Valve [93] -&gt; Inlet 1 of Mixer [98]: Temperature</t>
  </si>
  <si>
    <t>~2~122~2~~-5001~</t>
  </si>
  <si>
    <t>122 - Outlet of Valve [93] -&gt; Inlet 1 of Mixer [98]: Mass flow</t>
  </si>
  <si>
    <t>~2~122~20~~-5001~</t>
  </si>
  <si>
    <t>122 - Outlet of Valve [93] -&gt; Inlet 1 of Mixer [98]: Entropy</t>
  </si>
  <si>
    <t>~2~122~4~~-5001~</t>
  </si>
  <si>
    <t>122 - Outlet of Valve [93] -&gt; Inlet 1 of Mixer [98]: Enthalpy</t>
  </si>
  <si>
    <t>~2~122~3~~-5001~</t>
  </si>
  <si>
    <t>122 - Outlet of Valve [93] -&gt; Inlet 1 of Mixer [98]: Enthalpy H*</t>
  </si>
  <si>
    <t>~2~122~5~~-5001~</t>
  </si>
  <si>
    <t>122 - Outlet of Valve [93] -&gt; Inlet 1 of Mixer [98]: Steam quality</t>
  </si>
  <si>
    <t>~2~122~10~~-5001~</t>
  </si>
  <si>
    <t>122 - Outlet of Valve [93] -&gt; Inlet 1 of Mixer [98]: Density</t>
  </si>
  <si>
    <t>~2~122~11~~-5001~</t>
  </si>
  <si>
    <t>122 - Outlet of Valve [93] -&gt; Inlet 1 of Mixer [98]: Specific heat</t>
  </si>
  <si>
    <t>~2~122~12~~-5001~</t>
  </si>
  <si>
    <t>122 - Outlet of Valve [93] -&gt; Inlet 1 of Mixer [98]: Thermal conductivity</t>
  </si>
  <si>
    <t>~2~122~13~~-5001~</t>
  </si>
  <si>
    <t>122 - Outlet of Valve [93] -&gt; Inlet 1 of Mixer [98]: Dynamic viscosity</t>
  </si>
  <si>
    <t>~2~123~0~~-5001~</t>
  </si>
  <si>
    <t>123 - Outlet of Valve [94] -&gt; Inlet 3 of Mixer [98]: Pressure</t>
  </si>
  <si>
    <t>~2~123~1~~-5001~</t>
  </si>
  <si>
    <t>123 - Outlet of Valve [94] -&gt; Inlet 3 of Mixer [98]: Temperature</t>
  </si>
  <si>
    <t>~2~123~2~~-5001~</t>
  </si>
  <si>
    <t>123 - Outlet of Valve [94] -&gt; Inlet 3 of Mixer [98]: Mass flow</t>
  </si>
  <si>
    <t>~2~123~20~~-5001~</t>
  </si>
  <si>
    <t>123 - Outlet of Valve [94] -&gt; Inlet 3 of Mixer [98]: Entropy</t>
  </si>
  <si>
    <t>~2~123~4~~-5001~</t>
  </si>
  <si>
    <t>123 - Outlet of Valve [94] -&gt; Inlet 3 of Mixer [98]: Enthalpy</t>
  </si>
  <si>
    <t>~2~123~3~~-5001~</t>
  </si>
  <si>
    <t>123 - Outlet of Valve [94] -&gt; Inlet 3 of Mixer [98]: Enthalpy H*</t>
  </si>
  <si>
    <t>~2~123~5~~-5001~</t>
  </si>
  <si>
    <t>123 - Outlet of Valve [94] -&gt; Inlet 3 of Mixer [98]: Steam quality</t>
  </si>
  <si>
    <t>~2~123~10~~-5001~</t>
  </si>
  <si>
    <t>123 - Outlet of Valve [94] -&gt; Inlet 3 of Mixer [98]: Density</t>
  </si>
  <si>
    <t>~2~123~11~~-5001~</t>
  </si>
  <si>
    <t>123 - Outlet of Valve [94] -&gt; Inlet 3 of Mixer [98]: Specific heat</t>
  </si>
  <si>
    <t>~2~123~12~~-5001~</t>
  </si>
  <si>
    <t>123 - Outlet of Valve [94] -&gt; Inlet 3 of Mixer [98]: Thermal conductivity</t>
  </si>
  <si>
    <t>~2~123~13~~-5001~</t>
  </si>
  <si>
    <t>123 - Outlet of Valve [94] -&gt; Inlet 3 of Mixer [98]: Dynamic viscosity</t>
  </si>
  <si>
    <t>~2~125~0~~-5001~</t>
  </si>
  <si>
    <t>125 - Outlet of Mixer [17] -&gt; Inlet of Pipe (PCE) [32]: Pressure</t>
  </si>
  <si>
    <t>~2~125~1~~-5001~</t>
  </si>
  <si>
    <t>125 - Outlet of Mixer [17] -&gt; Inlet of Pipe (PCE) [32]: Temperature</t>
  </si>
  <si>
    <t>~2~125~2~~-5001~</t>
  </si>
  <si>
    <t>125 - Outlet of Mixer [17] -&gt; Inlet of Pipe (PCE) [32]: Mass flow</t>
  </si>
  <si>
    <t>~2~125~20~~-5001~</t>
  </si>
  <si>
    <t>125 - Outlet of Mixer [17] -&gt; Inlet of Pipe (PCE) [32]: Entropy</t>
  </si>
  <si>
    <t>~2~125~4~~-5001~</t>
  </si>
  <si>
    <t>125 - Outlet of Mixer [17] -&gt; Inlet of Pipe (PCE) [32]: Enthalpy</t>
  </si>
  <si>
    <t>~2~125~3~~-5001~</t>
  </si>
  <si>
    <t>125 - Outlet of Mixer [17] -&gt; Inlet of Pipe (PCE) [32]: Enthalpy H*</t>
  </si>
  <si>
    <t>~2~125~5~~-5001~</t>
  </si>
  <si>
    <t>125 - Outlet of Mixer [17] -&gt; Inlet of Pipe (PCE) [32]: Steam quality</t>
  </si>
  <si>
    <t>~2~125~10~~-5001~</t>
  </si>
  <si>
    <t>125 - Outlet of Mixer [17] -&gt; Inlet of Pipe (PCE) [32]: Density</t>
  </si>
  <si>
    <t>~2~125~11~~-5001~</t>
  </si>
  <si>
    <t>125 - Outlet of Mixer [17] -&gt; Inlet of Pipe (PCE) [32]: Specific heat</t>
  </si>
  <si>
    <t>~2~125~12~~-5001~</t>
  </si>
  <si>
    <t>125 - Outlet of Mixer [17] -&gt; Inlet of Pipe (PCE) [32]: Thermal conductivity</t>
  </si>
  <si>
    <t>~2~125~13~~-5001~</t>
  </si>
  <si>
    <t>125 - Outlet of Mixer [17] -&gt; Inlet of Pipe (PCE) [32]: Dynamic viscosity</t>
  </si>
  <si>
    <t>~2~126~0~~-5001~</t>
  </si>
  <si>
    <t>126 - Outlet of STAssembly [1]: Water Source [95] -&gt; Inlet 1 of Mixer [17]: Pressure</t>
  </si>
  <si>
    <t>~2~126~1~~-5001~</t>
  </si>
  <si>
    <t>126 - Outlet of STAssembly [1]: Water Source [95] -&gt; Inlet 1 of Mixer [17]: Temperature</t>
  </si>
  <si>
    <t>~2~126~2~~-5001~</t>
  </si>
  <si>
    <t>126 - Outlet of STAssembly [1]: Water Source [95] -&gt; Inlet 1 of Mixer [17]: Mass flow</t>
  </si>
  <si>
    <t>~2~126~20~~-5001~</t>
  </si>
  <si>
    <t>126 - Outlet of STAssembly [1]: Water Source [95] -&gt; Inlet 1 of Mixer [17]: Entropy</t>
  </si>
  <si>
    <t>~2~126~4~~-5001~</t>
  </si>
  <si>
    <t>126 - Outlet of STAssembly [1]: Water Source [95] -&gt; Inlet 1 of Mixer [17]: Enthalpy</t>
  </si>
  <si>
    <t>~2~126~3~~-5001~</t>
  </si>
  <si>
    <t>126 - Outlet of STAssembly [1]: Water Source [95] -&gt; Inlet 1 of Mixer [17]: Enthalpy H*</t>
  </si>
  <si>
    <t>~2~126~5~~-5001~</t>
  </si>
  <si>
    <t>126 - Outlet of STAssembly [1]: Water Source [95] -&gt; Inlet 1 of Mixer [17]: Steam quality</t>
  </si>
  <si>
    <t>~2~126~10~~-5001~</t>
  </si>
  <si>
    <t>126 - Outlet of STAssembly [1]: Water Source [95] -&gt; Inlet 1 of Mixer [17]: Density</t>
  </si>
  <si>
    <t>~2~126~11~~-5001~</t>
  </si>
  <si>
    <t>126 - Outlet of STAssembly [1]: Water Source [95] -&gt; Inlet 1 of Mixer [17]: Specific heat</t>
  </si>
  <si>
    <t>~2~126~12~~-5001~</t>
  </si>
  <si>
    <t>126 - Outlet of STAssembly [1]: Water Source [95] -&gt; Inlet 1 of Mixer [17]: Thermal conductivity</t>
  </si>
  <si>
    <t>~2~126~13~~-5001~</t>
  </si>
  <si>
    <t>126 - Outlet of STAssembly [1]: Water Source [95] -&gt; Inlet 1 of Mixer [17]: Dynamic viscosity</t>
  </si>
  <si>
    <t>~3~75~0~~-5001~</t>
  </si>
  <si>
    <t>75 - Outlet of Fuel Source [58] - COAL -&gt; Fuel inlet of Boiler Assembly [1]: Circulating Fluidized Bed [45] - CFB BOILER: Pressure</t>
  </si>
  <si>
    <t>~3~75~1~~-5001~</t>
  </si>
  <si>
    <t>75 - Outlet of Fuel Source [58] - COAL -&gt; Fuel inlet of Boiler Assembly [1]: Circulating Fluidized Bed [45] - CFB BOILER: Temperature</t>
  </si>
  <si>
    <t>~3~75~2~~-5001~</t>
  </si>
  <si>
    <t>75 - Outlet of Fuel Source [58] - COAL -&gt; Fuel inlet of Boiler Assembly [1]: Circulating Fluidized Bed [45] - CFB BOILER: Mass flow</t>
  </si>
  <si>
    <t>~3~75~3~~-5001~</t>
  </si>
  <si>
    <t>75 - Outlet of Fuel Source [58] - COAL -&gt; Fuel inlet of Boiler Assembly [1]: Circulating Fluidized Bed [45] - CFB BOILER: Enthalpy H*</t>
  </si>
  <si>
    <t>~3~75~4~~-5001~</t>
  </si>
  <si>
    <t>75 - Outlet of Fuel Source [58] - COAL -&gt; Fuel inlet of Boiler Assembly [1]: Circulating Fluidized Bed [45] - CFB BOILER: LHV</t>
  </si>
  <si>
    <t>~3~75~5~~-5001~</t>
  </si>
  <si>
    <t>75 - Outlet of Fuel Source [58] - COAL -&gt; Fuel inlet of Boiler Assembly [1]: Circulating Fluidized Bed [45] - CFB BOILER: HHV</t>
  </si>
  <si>
    <t>~3~75~8~~-5001~</t>
  </si>
  <si>
    <t>75 - Outlet of Fuel Source [58] - COAL -&gt; Fuel inlet of Boiler Assembly [1]: Circulating Fluidized Bed [45] - CFB BOILER: Molecular weight</t>
  </si>
  <si>
    <t>~3~75~6~~-5001~</t>
  </si>
  <si>
    <t>75 - Outlet of Fuel Source [58] - COAL -&gt; Fuel inlet of Boiler Assembly [1]: Circulating Fluidized Bed [45] - CFB BOILER: Energy flow (LHV)</t>
  </si>
  <si>
    <t>~3~75~7~~-5001~</t>
  </si>
  <si>
    <t>75 - Outlet of Fuel Source [58] - COAL -&gt; Fuel inlet of Boiler Assembly [1]: Circulating Fluidized Bed [45] - CFB BOILER: Energy flow (HHV)</t>
  </si>
  <si>
    <t>~3~75~120~~-5001~</t>
  </si>
  <si>
    <t>75 - Outlet of Fuel Source [58] - COAL -&gt; Fuel inlet of Boiler Assembly [1]: Circulating Fluidized Bed [45] - CFB BOILER: Fuel LHV price</t>
  </si>
  <si>
    <t>~3~75~20~~-5001~</t>
  </si>
  <si>
    <t>75 - Outlet of Fuel Source [58] - COAL -&gt; Fuel inlet of Boiler Assembly [1]: Circulating Fluidized Bed [45] - CFB BOILER: Weight percent of Ash</t>
  </si>
  <si>
    <t>~3~75~21~~-5001~</t>
  </si>
  <si>
    <t>75 - Outlet of Fuel Source [58] - COAL -&gt; Fuel inlet of Boiler Assembly [1]: Circulating Fluidized Bed [45] - CFB BOILER: Weight percent of Moisture</t>
  </si>
  <si>
    <t>~3~75~22~~-5001~</t>
  </si>
  <si>
    <t>75 - Outlet of Fuel Source [58] - COAL -&gt; Fuel inlet of Boiler Assembly [1]: Circulating Fluidized Bed [45] - CFB BOILER: Weight percent of Carbon</t>
  </si>
  <si>
    <t>~3~75~23~~-5001~</t>
  </si>
  <si>
    <t>75 - Outlet of Fuel Source [58] - COAL -&gt; Fuel inlet of Boiler Assembly [1]: Circulating Fluidized Bed [45] - CFB BOILER: Weight percent of Hydrogen</t>
  </si>
  <si>
    <t>~3~75~24~~-5001~</t>
  </si>
  <si>
    <t>75 - Outlet of Fuel Source [58] - COAL -&gt; Fuel inlet of Boiler Assembly [1]: Circulating Fluidized Bed [45] - CFB BOILER: Weight percent of Oxygen</t>
  </si>
  <si>
    <t>~3~75~25~~-5001~</t>
  </si>
  <si>
    <t>75 - Outlet of Fuel Source [58] - COAL -&gt; Fuel inlet of Boiler Assembly [1]: Circulating Fluidized Bed [45] - CFB BOILER: Weight percent of Nitrogen</t>
  </si>
  <si>
    <t>~3~75~26~~-5001~</t>
  </si>
  <si>
    <t>75 - Outlet of Fuel Source [58] - COAL -&gt; Fuel inlet of Boiler Assembly [1]: Circulating Fluidized Bed [45] - CFB BOILER: Weight percent of Sulfur</t>
  </si>
  <si>
    <t>~3~75~27~~-5001~</t>
  </si>
  <si>
    <t>75 - Outlet of Fuel Source [58] - COAL -&gt; Fuel inlet of Boiler Assembly [1]: Circulating Fluidized Bed [45] - CFB BOILER: Weight percent of Chlorine</t>
  </si>
  <si>
    <t>~3~75~28~~-5001~</t>
  </si>
  <si>
    <t>75 - Outlet of Fuel Source [58] - COAL -&gt; Fuel inlet of Boiler Assembly [1]: Circulating Fluidized Bed [45] - CFB BOILER: Weight percent of Argon</t>
  </si>
  <si>
    <t>INPUTS - C:\Users\Admin\Documents\Thermoflow\MYFILES29\UJKTT\UJKTT_Whatif 50%_RevA1.tfx: Case number for file used to start calculation (&lt;0 = Skip case)</t>
  </si>
  <si>
    <t>Power Out</t>
  </si>
  <si>
    <t>Turbine Pressure</t>
  </si>
  <si>
    <t>Trial Equation</t>
  </si>
  <si>
    <t>Load</t>
  </si>
  <si>
    <t>Power</t>
  </si>
  <si>
    <t>Range</t>
  </si>
  <si>
    <t>Elink</t>
  </si>
  <si>
    <t>HP - IP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</si>
  <si>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</si>
  <si>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</si>
  <si>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</si>
  <si>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</si>
  <si>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</si>
  <si>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</si>
  <si>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</si>
  <si>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</si>
  <si>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65</t>
  </si>
  <si>
    <t>Stream 63</t>
  </si>
  <si>
    <t>55 - &lt;70</t>
  </si>
  <si>
    <t>HP1 In (T-1)</t>
  </si>
  <si>
    <t>70 - 90</t>
  </si>
  <si>
    <t>HP2 In (T-2)</t>
  </si>
  <si>
    <t>&gt;90 - 110</t>
  </si>
  <si>
    <t>ELINK</t>
  </si>
  <si>
    <t>HP3 In (T-3)</t>
  </si>
  <si>
    <t>Full Load</t>
  </si>
  <si>
    <t>HP4 In (T-4)</t>
  </si>
  <si>
    <t>HP5 In (T-5)</t>
  </si>
  <si>
    <t>LP</t>
  </si>
  <si>
    <t>Pw</t>
  </si>
  <si>
    <t>Coal (tph)</t>
  </si>
  <si>
    <t>LP1 In (T-6)</t>
  </si>
  <si>
    <t>LP2 In (T-7)</t>
  </si>
  <si>
    <t>LP3 In (T-8)</t>
  </si>
  <si>
    <t>Ps</t>
  </si>
  <si>
    <t>Ts</t>
  </si>
  <si>
    <t>FEGT</t>
  </si>
  <si>
    <t>PP Losses</t>
  </si>
  <si>
    <t>Aux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</si>
  <si>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</si>
  <si>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</si>
  <si>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</si>
  <si>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</si>
  <si>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</si>
  <si>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</si>
  <si>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</si>
  <si>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</si>
  <si>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</si>
  <si>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</si>
  <si>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</si>
  <si>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</si>
  <si>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</si>
  <si>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N/A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</si>
  <si>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</si>
  <si>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</si>
  <si>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</si>
  <si>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</si>
  <si>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</si>
  <si>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</si>
  <si>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</si>
  <si>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</si>
  <si>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</si>
  <si>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</si>
  <si>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</si>
  <si>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</si>
  <si>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</si>
  <si>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</si>
  <si>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</si>
  <si>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</si>
  <si>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</si>
  <si>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y = 0.1213x + 525.11</t>
  </si>
  <si>
    <t>Korelasi formula dari expected output power</t>
  </si>
  <si>
    <t>Main Steam Press.</t>
  </si>
  <si>
    <t>bara</t>
  </si>
  <si>
    <t>y = 0.3976x + 48.908</t>
  </si>
  <si>
    <t>Turbine</t>
  </si>
  <si>
    <t>Turbine 2 inlet Press</t>
  </si>
  <si>
    <t>Korelasi formula dari main steam press</t>
  </si>
  <si>
    <t>Turbine 3 inlet Press</t>
  </si>
  <si>
    <t>Turbine 4 inlet Press</t>
  </si>
  <si>
    <t>Turbine 5 inlet Press</t>
  </si>
  <si>
    <t>Turbine 6 inlet Press</t>
  </si>
  <si>
    <t>Turbine 7 inlet Press</t>
  </si>
  <si>
    <t>Turbine 8 inlet Press</t>
  </si>
  <si>
    <t>Desup Spray</t>
  </si>
  <si>
    <t>ton/h</t>
  </si>
  <si>
    <t>y = 0.2239x - 7.295</t>
  </si>
  <si>
    <t>y = 0.2231x + 2.0473</t>
  </si>
  <si>
    <t>Furnace</t>
  </si>
  <si>
    <t>y = 1.4354x + 709.04</t>
  </si>
  <si>
    <t xml:space="preserve">Boiler </t>
  </si>
  <si>
    <t>PP Losses [44]</t>
  </si>
  <si>
    <t>y = -0.0955x + 15.185</t>
  </si>
  <si>
    <t>PP Losses [54]</t>
  </si>
  <si>
    <t>STG</t>
  </si>
  <si>
    <t>Auxiliary Power</t>
  </si>
  <si>
    <t>y = 33.694x + 5950.1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</si>
  <si>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</si>
  <si>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</si>
  <si>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</si>
  <si>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</si>
  <si>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</si>
  <si>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</si>
  <si>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</si>
  <si>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</si>
  <si>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</si>
  <si>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</si>
  <si>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</si>
  <si>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</si>
  <si>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</si>
  <si>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</si>
  <si>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</si>
  <si>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</si>
  <si>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</si>
  <si>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</si>
  <si>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</si>
  <si>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</si>
  <si>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</si>
  <si>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</si>
  <si>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</si>
  <si>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</si>
  <si>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</si>
  <si>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</si>
  <si>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</si>
  <si>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</si>
  <si>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</si>
  <si>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</si>
  <si>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</si>
  <si>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</si>
  <si>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</si>
  <si>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</si>
  <si>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</si>
  <si>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</si>
  <si>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Feedwater Temp.</t>
  </si>
  <si>
    <t>017</t>
  </si>
  <si>
    <t>Feedwater Press.</t>
  </si>
  <si>
    <t>018</t>
  </si>
  <si>
    <t>Condenser Press.</t>
  </si>
  <si>
    <t>kPa</t>
  </si>
  <si>
    <t>Should be converted from bara to kPa; multiply with 100 before send to SOKET</t>
  </si>
  <si>
    <t>019</t>
  </si>
  <si>
    <t>Cooling Water Inlet Temp.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</si>
  <si>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</si>
  <si>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</si>
  <si>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</si>
  <si>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</si>
  <si>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</si>
  <si>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</si>
  <si>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</si>
  <si>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</si>
  <si>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</si>
  <si>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</si>
  <si>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LP Steam Mass Flow</t>
  </si>
  <si>
    <t>025</t>
  </si>
  <si>
    <t>LP Steam Temp.</t>
  </si>
  <si>
    <t>026</t>
  </si>
  <si>
    <t>LP Steam Press.</t>
  </si>
  <si>
    <t>ST Group [1] - HPT 1 : Dry step efficiency</t>
  </si>
  <si>
    <t>HP1</t>
  </si>
  <si>
    <t>ST Group [2] - HPT 2 : Dry step efficiency</t>
  </si>
  <si>
    <t>HP2</t>
  </si>
  <si>
    <t>ST Group [3] - HPT 3 : Dry step efficiency</t>
  </si>
  <si>
    <t>HP3</t>
  </si>
  <si>
    <t>ST Group [4] - HPT 4 : Dry step efficiency</t>
  </si>
  <si>
    <t>HP4</t>
  </si>
  <si>
    <t>ST Group [5] - HPT 5 : Dry step efficiency</t>
  </si>
  <si>
    <t>HP5</t>
  </si>
  <si>
    <t>ST Group [6] - LPT 1 : Dry step efficiency</t>
  </si>
  <si>
    <t>LP1</t>
  </si>
  <si>
    <t>ST Group [7] - LPT 2 : Dry step efficiency</t>
  </si>
  <si>
    <t>LP2</t>
  </si>
  <si>
    <t>ST Group [8] - LPT 3 : Dry step efficiency</t>
  </si>
  <si>
    <t>LP3</t>
  </si>
  <si>
    <t>027</t>
  </si>
  <si>
    <t>HP Turbine Efficiency</t>
  </si>
  <si>
    <t>Average of HP1, HP2, HP3, HP4 &amp; HP5</t>
  </si>
  <si>
    <t>028</t>
  </si>
  <si>
    <t>LP Turbine Efficiency</t>
  </si>
  <si>
    <t>Average of LP1, LP2 &amp; LP3</t>
  </si>
  <si>
    <t>029</t>
  </si>
  <si>
    <t>deleted</t>
  </si>
  <si>
    <t>030</t>
  </si>
  <si>
    <t>HPH-1 DCA</t>
  </si>
  <si>
    <t>031</t>
  </si>
  <si>
    <t>HPH-1 TTD</t>
  </si>
  <si>
    <t>032</t>
  </si>
  <si>
    <t>HPH-2 DCA</t>
  </si>
  <si>
    <t>033</t>
  </si>
  <si>
    <t>HPH-2 TTD</t>
  </si>
  <si>
    <t>034</t>
  </si>
  <si>
    <t>LPH-4DCA</t>
  </si>
  <si>
    <t>035</t>
  </si>
  <si>
    <t>LPH-4 TTD</t>
  </si>
  <si>
    <t>036</t>
  </si>
  <si>
    <t>LPH-5 DCA</t>
  </si>
  <si>
    <t>037</t>
  </si>
  <si>
    <t>LPH-5 TTD</t>
  </si>
  <si>
    <t>038</t>
  </si>
  <si>
    <t>LPH-6 DCA</t>
  </si>
  <si>
    <t>039</t>
  </si>
  <si>
    <t>LPH-6 TTD</t>
  </si>
  <si>
    <t>040</t>
  </si>
  <si>
    <t>LPH-7 DCA</t>
  </si>
  <si>
    <t>041</t>
  </si>
  <si>
    <t>LPH-7 TTD</t>
  </si>
  <si>
    <t>Additional item for Summary Header in SOKET (Unit Configuration Result)</t>
  </si>
  <si>
    <t>Gross Output</t>
  </si>
  <si>
    <t>Gross Heat Rate (HHV)</t>
  </si>
  <si>
    <t>Nett Output</t>
  </si>
  <si>
    <t>Nett Heat Rate (HHV)</t>
  </si>
  <si>
    <t>Note : Following item are not shown in SOKET</t>
  </si>
  <si>
    <t>Gross Heat Rate (LHV)</t>
  </si>
  <si>
    <t>HHV</t>
  </si>
  <si>
    <t>LHV</t>
  </si>
  <si>
    <t>PP Losses [50]</t>
  </si>
  <si>
    <t>=[552]*[1122]/[1121]</t>
  </si>
  <si>
    <t>Elink Param</t>
  </si>
  <si>
    <t>Value</t>
  </si>
  <si>
    <t>ELINK3</t>
  </si>
  <si>
    <t>ELINK2</t>
  </si>
  <si>
    <t>OK</t>
  </si>
  <si>
    <t>°C</t>
  </si>
  <si>
    <t>k°Cal/kg</t>
  </si>
  <si>
    <t>kcal/kWh</t>
  </si>
  <si>
    <t>INPUTS - C:\Users\Admin\Documents\Thermoflow\MYFILES29\UJKTT\UJKTT_Whatif 75%_RevA1.tfx: Case number for file used to start calculation (&lt;0 = Skip case)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</si>
</sst>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0.0####E-00"/>
    <numFmt numFmtId="171" formatCode="#,##0.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4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indexed="8"/>
      <name val="Calibri"/>
      <family val="2"/>
      <scheme val="minor"/>
    </font>
    <font>
      <sz val="9"/>
      <color indexed="81"/>
      <name val="Tahoma"/>
      <charset val="1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2" fillId="0" borderId="0"/>
    <xf numFmtId="0" fontId="2" fillId="0" borderId="0"/>
  </cellStyleXfs>
  <cellXfs count="185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 wrapText="1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/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2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/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2" fontId="0" fillId="9" borderId="0" xfId="0" applyNumberFormat="1" applyFill="1"/>
    <xf numFmtId="0" fontId="0" fillId="0" borderId="4" xfId="0" applyBorder="1"/>
    <xf numFmtId="0" fontId="0" fillId="0" borderId="7" xfId="0" applyBorder="1"/>
    <xf numFmtId="0" fontId="0" fillId="0" borderId="16" xfId="0" applyBorder="1"/>
    <xf numFmtId="173" fontId="9" fillId="0" borderId="4" xfId="4" applyNumberFormat="1" applyBorder="1"/>
    <xf numFmtId="0" fontId="9" fillId="0" borderId="17" xfId="4" applyBorder="1"/>
    <xf numFmtId="173" fontId="9" fillId="0" borderId="0" xfId="4" applyNumberFormat="1"/>
    <xf numFmtId="0" fontId="5" fillId="0" borderId="13" xfId="0" applyFont="1" applyBorder="1" applyAlignment="1">
      <alignment horizontal="center" vertical="center"/>
    </xf>
    <xf numFmtId="0" fontId="0" fillId="0" borderId="2" xfId="0" applyBorder="1"/>
    <xf numFmtId="173" fontId="9" fillId="0" borderId="2" xfId="4" applyNumberFormat="1" applyBorder="1"/>
    <xf numFmtId="0" fontId="0" fillId="0" borderId="18" xfId="0" applyBorder="1"/>
    <xf numFmtId="2" fontId="9" fillId="0" borderId="0" xfId="4" applyNumberFormat="1"/>
    <xf numFmtId="174" fontId="0" fillId="0" borderId="0" xfId="2" applyNumberFormat="1" applyFont="1"/>
    <xf numFmtId="0" fontId="0" fillId="0" borderId="15" xfId="0" applyBorder="1"/>
    <xf numFmtId="0" fontId="0" fillId="9" borderId="4" xfId="0" applyFill="1" applyBorder="1"/>
    <xf numFmtId="0" fontId="0" fillId="0" borderId="17" xfId="0" applyBorder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2" fillId="0" borderId="0" xfId="5"/>
    <xf numFmtId="0" fontId="13" fillId="7" borderId="0" xfId="5" applyFont="1" applyFill="1" applyAlignment="1">
      <alignment vertical="center"/>
    </xf>
    <xf numFmtId="0" fontId="14" fillId="14" borderId="0" xfId="5" applyFont="1" applyFill="1" applyAlignment="1">
      <alignment horizontal="center" vertical="center"/>
    </xf>
    <xf numFmtId="0" fontId="12" fillId="0" borderId="0" xfId="5" applyAlignment="1">
      <alignment wrapText="1"/>
    </xf>
    <xf numFmtId="0" fontId="12" fillId="0" borderId="0" xfId="5" applyAlignment="1">
      <alignment horizontal="center" vertical="center"/>
    </xf>
    <xf numFmtId="0" fontId="12" fillId="11" borderId="0" xfId="5" applyFill="1"/>
    <xf numFmtId="2" fontId="12" fillId="15" borderId="2" xfId="5" applyNumberFormat="1" applyFill="1" applyBorder="1"/>
    <xf numFmtId="2" fontId="12" fillId="15" borderId="5" xfId="5" applyNumberFormat="1" applyFill="1" applyBorder="1"/>
    <xf numFmtId="175" fontId="12" fillId="0" borderId="0" xfId="5" applyNumberFormat="1" applyAlignment="1">
      <alignment horizontal="center" vertical="center"/>
    </xf>
    <xf numFmtId="0" fontId="15" fillId="0" borderId="0" xfId="0" applyFont="1" applyAlignment="1">
      <alignment horizontal="left"/>
    </xf>
    <xf numFmtId="1" fontId="12" fillId="15" borderId="1" xfId="5" applyNumberFormat="1" applyFill="1" applyBorder="1"/>
    <xf numFmtId="1" fontId="12" fillId="15" borderId="6" xfId="5" applyNumberFormat="1" applyFill="1" applyBorder="1"/>
    <xf numFmtId="0" fontId="12" fillId="15" borderId="1" xfId="5" applyFill="1" applyBorder="1"/>
    <xf numFmtId="0" fontId="12" fillId="15" borderId="6" xfId="5" applyFill="1" applyBorder="1"/>
    <xf numFmtId="0" fontId="12" fillId="15" borderId="4" xfId="5" applyFill="1" applyBorder="1"/>
    <xf numFmtId="0" fontId="12" fillId="15" borderId="7" xfId="5" applyFill="1" applyBorder="1"/>
    <xf numFmtId="0" fontId="12" fillId="9" borderId="0" xfId="5" applyFill="1"/>
    <xf numFmtId="0" fontId="15" fillId="9" borderId="0" xfId="0" applyFont="1" applyFill="1" applyAlignment="1">
      <alignment horizontal="left"/>
    </xf>
    <xf numFmtId="175" fontId="12" fillId="0" borderId="0" xfId="5" applyNumberFormat="1"/>
    <xf numFmtId="0" fontId="12" fillId="0" borderId="0" xfId="5" applyAlignment="1">
      <alignment vertical="center"/>
    </xf>
    <xf numFmtId="175" fontId="12" fillId="9" borderId="0" xfId="5" applyNumberFormat="1" applyFill="1"/>
    <xf numFmtId="0" fontId="12" fillId="9" borderId="0" xfId="5" applyFill="1" applyAlignment="1">
      <alignment vertical="center"/>
    </xf>
    <xf numFmtId="176" fontId="12" fillId="0" borderId="0" xfId="5" applyNumberFormat="1"/>
    <xf numFmtId="0" fontId="12" fillId="16" borderId="0" xfId="5" applyFill="1"/>
    <xf numFmtId="0" fontId="14" fillId="0" borderId="0" xfId="5" applyFont="1" applyAlignment="1">
      <alignment horizontal="center" vertical="center"/>
    </xf>
    <xf numFmtId="49" fontId="12" fillId="0" borderId="0" xfId="5" applyNumberFormat="1" applyAlignment="1">
      <alignment horizontal="center" vertical="center"/>
    </xf>
    <xf numFmtId="0" fontId="16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2" fillId="0" borderId="0" xfId="5" applyAlignment="1">
      <alignment horizontal="left" vertical="center"/>
    </xf>
    <xf numFmtId="0" fontId="12" fillId="9" borderId="0" xfId="5" applyFill="1" applyAlignment="1">
      <alignment horizontal="center" vertical="center"/>
    </xf>
    <xf numFmtId="49" fontId="12" fillId="9" borderId="0" xfId="5" applyNumberFormat="1" applyFill="1" applyAlignment="1">
      <alignment horizontal="center" vertical="center"/>
    </xf>
    <xf numFmtId="0" fontId="16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2" fillId="13" borderId="0" xfId="5" applyFill="1" applyAlignment="1">
      <alignment horizontal="left" vertical="center"/>
    </xf>
    <xf numFmtId="0" fontId="12" fillId="8" borderId="0" xfId="5" applyFill="1" applyAlignment="1">
      <alignment horizontal="left" vertical="center"/>
    </xf>
    <xf numFmtId="0" fontId="17" fillId="0" borderId="0" xfId="5" applyFont="1" applyAlignment="1">
      <alignment horizontal="center" vertical="center"/>
    </xf>
    <xf numFmtId="49" fontId="17" fillId="0" borderId="0" xfId="5" applyNumberFormat="1" applyFon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17" fillId="0" borderId="0" xfId="5" applyFont="1"/>
    <xf numFmtId="49" fontId="12" fillId="0" borderId="0" xfId="5" applyNumberFormat="1"/>
    <xf numFmtId="49" fontId="19" fillId="0" borderId="0" xfId="5" applyNumberFormat="1" applyFont="1"/>
    <xf numFmtId="0" fontId="12" fillId="11" borderId="0" xfId="5" quotePrefix="1" applyFill="1"/>
    <xf numFmtId="2" fontId="12" fillId="15" borderId="0" xfId="5" applyNumberFormat="1" applyFill="1" applyBorder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170" fontId="4" fillId="4" borderId="6" xfId="6" applyNumberFormat="1" applyFont="1" applyFill="1" applyBorder="1" applyAlignment="1">
      <alignment horizontal="center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2" fillId="0" borderId="6" xfId="6" applyFont="1" applyFill="1" applyBorder="1" applyAlignment="1">
      <alignment horizontal="center"/>
    </xf>
    <xf numFmtId="0" fontId="1" fillId="0" borderId="0" xfId="5" applyFont="1"/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42.97</c:v>
                </c:pt>
                <c:pt idx="1">
                  <c:v>61.63</c:v>
                </c:pt>
                <c:pt idx="2">
                  <c:v>74.36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2A-4D44-A6D0-142445115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847960"/>
        <c:axId val="241848744"/>
      </c:scatterChart>
      <c:valAx>
        <c:axId val="24184796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848744"/>
        <c:crosses val="autoZero"/>
        <c:crossBetween val="midCat"/>
      </c:valAx>
      <c:valAx>
        <c:axId val="24184874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847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026881014873142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70.5</c:v>
                </c:pt>
                <c:pt idx="1">
                  <c:v>88.2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036-4A59-B995-75A641CD7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849920"/>
        <c:axId val="241863640"/>
      </c:scatterChart>
      <c:valAx>
        <c:axId val="24184992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863640"/>
        <c:crosses val="autoZero"/>
        <c:crossBetween val="midCat"/>
      </c:valAx>
      <c:valAx>
        <c:axId val="241863640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849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531.70000000000005</c:v>
                </c:pt>
                <c:pt idx="1">
                  <c:v>537.1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C6-4E1B-826A-37275EDFB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859720"/>
        <c:axId val="241868736"/>
      </c:scatterChart>
      <c:valAx>
        <c:axId val="24185972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868736"/>
        <c:crosses val="autoZero"/>
        <c:crossBetween val="midCat"/>
      </c:valAx>
      <c:valAx>
        <c:axId val="2418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859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Eng_Info!$S$24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726881014873141"/>
                  <c:y val="0.175097696121318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Eng_Info!$R$25:$R$26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Eng_Info!$S$25:$S$26</c:f>
              <c:numCache>
                <c:formatCode>0.0</c:formatCode>
                <c:ptCount val="2"/>
                <c:pt idx="0">
                  <c:v>787</c:v>
                </c:pt>
                <c:pt idx="1">
                  <c:v>850.9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4FF-4580-B837-50FB97E0F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858936"/>
        <c:axId val="241861680"/>
      </c:scatterChart>
      <c:valAx>
        <c:axId val="24185893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861680"/>
        <c:crosses val="autoZero"/>
        <c:crossBetween val="midCat"/>
      </c:valAx>
      <c:valAx>
        <c:axId val="241861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858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65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6.5033245844269463E-2"/>
                  <c:y val="-3.55668562263050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5.3159999999999998</c:v>
                </c:pt>
                <c:pt idx="1">
                  <c:v>9.7899999999999991</c:v>
                </c:pt>
                <c:pt idx="2">
                  <c:v>15.54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7D8-4916-9BD8-96F64C9EC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860112"/>
        <c:axId val="241858544"/>
      </c:scatterChart>
      <c:valAx>
        <c:axId val="24186011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858544"/>
        <c:crosses val="autoZero"/>
        <c:crossBetween val="midCat"/>
      </c:valAx>
      <c:valAx>
        <c:axId val="241858544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860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Eng_Info!$AJ$4</c:f>
              <c:strCache>
                <c:ptCount val="1"/>
                <c:pt idx="0">
                  <c:v>Stream 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8.7449693788276467E-2"/>
                  <c:y val="4.068897637795275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Eng_Info!$AJ$5:$AJ$7</c:f>
              <c:numCache>
                <c:formatCode>General</c:formatCode>
                <c:ptCount val="3"/>
                <c:pt idx="0">
                  <c:v>13.81</c:v>
                </c:pt>
                <c:pt idx="1">
                  <c:v>21.13</c:v>
                </c:pt>
                <c:pt idx="2">
                  <c:v>23.54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AA5-4208-9E9E-269DAEB72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865992"/>
        <c:axId val="241860896"/>
      </c:scatterChart>
      <c:valAx>
        <c:axId val="24186599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860896"/>
        <c:crosses val="autoZero"/>
        <c:crossBetween val="midCat"/>
      </c:valAx>
      <c:valAx>
        <c:axId val="241860896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865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Eng_Info!$S$29:$S$30</c:f>
              <c:numCache>
                <c:formatCode>0.00</c:formatCode>
                <c:ptCount val="2"/>
                <c:pt idx="0">
                  <c:v>10</c:v>
                </c:pt>
                <c:pt idx="1">
                  <c:v>5.75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873-42D5-A276-731E2775D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861288"/>
        <c:axId val="241866776"/>
      </c:scatterChart>
      <c:valAx>
        <c:axId val="24186128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866776"/>
        <c:crosses val="autoZero"/>
        <c:crossBetween val="midCat"/>
      </c:valAx>
      <c:valAx>
        <c:axId val="241866776"/>
        <c:scaling>
          <c:orientation val="minMax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861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Eng_Info!$S$33:$S$34</c:f>
              <c:numCache>
                <c:formatCode>0</c:formatCode>
                <c:ptCount val="2"/>
                <c:pt idx="0">
                  <c:v>7780</c:v>
                </c:pt>
                <c:pt idx="1">
                  <c:v>9280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E2E-4DA9-B7C6-0EA2A4ED5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862856"/>
        <c:axId val="241864816"/>
      </c:scatterChart>
      <c:valAx>
        <c:axId val="24186285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864816"/>
        <c:crosses val="autoZero"/>
        <c:crossBetween val="midCat"/>
      </c:valAx>
      <c:valAx>
        <c:axId val="241864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862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9457" name="ELINK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41" name="ELINK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314960</xdr:colOff>
      <xdr:row>13</xdr:row>
      <xdr:rowOff>96520</xdr:rowOff>
    </xdr:from>
    <xdr:to>
      <xdr:col>15</xdr:col>
      <xdr:colOff>345440</xdr:colOff>
      <xdr:row>28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274320</xdr:colOff>
      <xdr:row>8</xdr:row>
      <xdr:rowOff>71120</xdr:rowOff>
    </xdr:from>
    <xdr:to>
      <xdr:col>37</xdr:col>
      <xdr:colOff>812800</xdr:colOff>
      <xdr:row>23</xdr:row>
      <xdr:rowOff>50800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284480</xdr:colOff>
      <xdr:row>23</xdr:row>
      <xdr:rowOff>121920</xdr:rowOff>
    </xdr:from>
    <xdr:to>
      <xdr:col>37</xdr:col>
      <xdr:colOff>822960</xdr:colOff>
      <xdr:row>38</xdr:row>
      <xdr:rowOff>121920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314960</xdr:colOff>
      <xdr:row>28</xdr:row>
      <xdr:rowOff>152400</xdr:rowOff>
    </xdr:from>
    <xdr:to>
      <xdr:col>15</xdr:col>
      <xdr:colOff>345440</xdr:colOff>
      <xdr:row>43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426720</xdr:colOff>
      <xdr:row>35</xdr:row>
      <xdr:rowOff>81280</xdr:rowOff>
    </xdr:from>
    <xdr:to>
      <xdr:col>24</xdr:col>
      <xdr:colOff>0</xdr:colOff>
      <xdr:row>50</xdr:row>
      <xdr:rowOff>81280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290642</xdr:colOff>
      <xdr:row>37</xdr:row>
      <xdr:rowOff>93933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482642" cy="6860493"/>
        </a:xfrm>
        <a:prstGeom prst="rect">
          <a:avLst/>
        </a:prstGeom>
      </xdr:spPr>
    </xdr:pic>
    <xdr:clientData/>
  </xdr:twoCellAnchor>
  <xdr:twoCellAnchor editAs="oneCell">
    <xdr:from>
      <xdr:col>21</xdr:col>
      <xdr:colOff>142874</xdr:colOff>
      <xdr:row>0</xdr:row>
      <xdr:rowOff>66675</xdr:rowOff>
    </xdr:from>
    <xdr:to>
      <xdr:col>35</xdr:col>
      <xdr:colOff>262472</xdr:colOff>
      <xdr:row>26</xdr:row>
      <xdr:rowOff>19050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44474" y="66675"/>
          <a:ext cx="8653998" cy="4707255"/>
        </a:xfrm>
        <a:prstGeom prst="rect">
          <a:avLst/>
        </a:prstGeom>
      </xdr:spPr>
    </xdr:pic>
    <xdr:clientData/>
  </xdr:twoCellAnchor>
  <xdr:twoCellAnchor editAs="oneCell">
    <xdr:from>
      <xdr:col>20</xdr:col>
      <xdr:colOff>542925</xdr:colOff>
      <xdr:row>26</xdr:row>
      <xdr:rowOff>152400</xdr:rowOff>
    </xdr:from>
    <xdr:to>
      <xdr:col>36</xdr:col>
      <xdr:colOff>437081</xdr:colOff>
      <xdr:row>36</xdr:row>
      <xdr:rowOff>72540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4925" y="4907280"/>
          <a:ext cx="9647756" cy="17489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964"/>
  <sheetViews>
    <sheetView topLeftCell="B1" workbookViewId="0">
      <selection activeCell="J8" sqref="J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7828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54310</v>
      </c>
      <c r="E10" s="156">
        <f t="shared" si="0"/>
        <v>75000</v>
      </c>
      <c r="F10" s="115">
        <f>VLOOKUP(B10,input!$I$3:$J$33,2,FALSE)</f>
        <v>75000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189.07376098632812</v>
      </c>
      <c r="E26" s="156">
        <f t="shared" si="0"/>
        <v>189.07376098632812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787.00006103515625</v>
      </c>
      <c r="E28" s="156">
        <f t="shared" si="0"/>
        <v>816.69499999999994</v>
      </c>
      <c r="F28" s="115">
        <f>VLOOKUP(B28,input!$I$3:$J$33,2,FALSE)</f>
        <v>816.69499999999994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22</v>
      </c>
      <c r="F29" s="115">
        <f>VLOOKUP(B29,input!$I$3:$J$33,2,FALSE)</f>
        <v>22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3">
        <v>10</v>
      </c>
      <c r="E56" s="156">
        <f t="shared" si="0"/>
        <v>8.0225000000000009</v>
      </c>
      <c r="F56" s="115">
        <f>VLOOKUP(B56,input!$I$3:$J$33,2,FALSE)</f>
        <v>8.0225000000000009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0.50118827819824219</v>
      </c>
      <c r="E64" s="156">
        <f t="shared" si="0"/>
        <v>0.50118827819824219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2.3321735858917236</v>
      </c>
      <c r="E76" s="156">
        <f t="shared" si="1"/>
        <v>2.3321735858917236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20.7269287109375</v>
      </c>
      <c r="E79" s="156">
        <f t="shared" si="1"/>
        <v>20.7269287109375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2.3321735858917236</v>
      </c>
      <c r="E90" s="156">
        <f t="shared" si="1"/>
        <v>2.3321735858917236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20.7269287109375</v>
      </c>
      <c r="E93" s="156">
        <f t="shared" si="1"/>
        <v>20.7269287109375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3.5966231822967529</v>
      </c>
      <c r="E104" s="156">
        <f t="shared" si="1"/>
        <v>3.5966231822967529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54.617973327636719</v>
      </c>
      <c r="E107" s="156">
        <f t="shared" si="1"/>
        <v>54.617973327636719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83.683212280273437</v>
      </c>
      <c r="E108" s="156">
        <f t="shared" si="1"/>
        <v>83.683212280273437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3.5966231822967529</v>
      </c>
      <c r="E118" s="156">
        <f t="shared" si="1"/>
        <v>3.5966231822967529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54.617973327636719</v>
      </c>
      <c r="E121" s="156">
        <f t="shared" si="1"/>
        <v>54.617973327636719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83.683212280273437</v>
      </c>
      <c r="E122" s="156">
        <f t="shared" si="1"/>
        <v>83.683212280273437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2.3248147964477539</v>
      </c>
      <c r="E132" s="156">
        <f t="shared" si="1"/>
        <v>2.3248147964477539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11.65889835357666</v>
      </c>
      <c r="E135" s="156">
        <f t="shared" si="1"/>
        <v>11.65889835357666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2.3248147964477539</v>
      </c>
      <c r="E146" s="156">
        <f t="shared" si="2"/>
        <v>2.3248147964477539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11.65889835357666</v>
      </c>
      <c r="E149" s="156">
        <f t="shared" si="2"/>
        <v>11.65889835357666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34</v>
      </c>
      <c r="F184" s="115">
        <f>VLOOKUP(B184,input!$I$3:$J$33,2,FALSE)</f>
        <v>34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531.70001220703125</v>
      </c>
      <c r="E338" s="156">
        <f t="shared" si="5"/>
        <v>534.20749999999998</v>
      </c>
      <c r="F338" s="115">
        <f>VLOOKUP(B338,input!$I$3:$J$33,2,FALSE)</f>
        <v>534.20749999999998</v>
      </c>
    </row>
    <row r="339" spans="1:6" ht="30">
      <c r="A339" s="119" t="s">
        <v>688</v>
      </c>
      <c r="B339" s="128" t="s">
        <v>689</v>
      </c>
      <c r="C339" s="133" t="s">
        <v>45</v>
      </c>
      <c r="D339" s="153">
        <v>10</v>
      </c>
      <c r="E339" s="156">
        <f t="shared" si="5"/>
        <v>8.0225000000000009</v>
      </c>
      <c r="F339" s="115">
        <f>VLOOKUP(B339,input!$I$3:$J$33,2,FALSE)</f>
        <v>8.0225000000000009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3">
        <v>10</v>
      </c>
      <c r="E343" s="156">
        <f t="shared" si="5"/>
        <v>8477.1500000000015</v>
      </c>
      <c r="F343" s="115">
        <f>VLOOKUP(B343,input!$I$3:$J$33,2,FALSE)</f>
        <v>8477.1500000000015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32</v>
      </c>
      <c r="F400" s="115">
        <f>VLOOKUP(B400,input!$I$3:$J$33,2,FALSE)</f>
        <v>32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9</v>
      </c>
      <c r="F413" s="115">
        <f>VLOOKUP(B413,input!$I$3:$J$33,2,FALSE)</f>
        <v>9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7780</v>
      </c>
      <c r="E415" s="156">
        <f t="shared" si="6"/>
        <v>7780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0">
        <v>4.869999885559082</v>
      </c>
      <c r="E417" s="156">
        <f t="shared" si="6"/>
        <v>9.4975000000000005</v>
      </c>
      <c r="F417" s="115">
        <f>VLOOKUP(B417,input!$I$3:$J$33,2,FALSE)</f>
        <v>9.4975000000000005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14.159998893737793</v>
      </c>
      <c r="E418" s="156">
        <f t="shared" si="6"/>
        <v>18.779799999999998</v>
      </c>
      <c r="F418" s="115">
        <f>VLOOKUP(B418,input!$I$3:$J$33,2,FALSE)</f>
        <v>18.779799999999998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70.5</v>
      </c>
      <c r="E453" s="156">
        <f t="shared" si="6"/>
        <v>78.728000000000009</v>
      </c>
      <c r="F453" s="115">
        <f>VLOOKUP(B453,input!$I$3:$J$33,2,FALSE)</f>
        <v>78.728000000000009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23.659999847412109</v>
      </c>
      <c r="E462" s="156">
        <f t="shared" si="7"/>
        <v>26.421188208616783</v>
      </c>
      <c r="F462" s="115">
        <f>VLOOKUP(B462,input!$I$3:$J$33,2,FALSE)</f>
        <v>26.421188208616783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13.75</v>
      </c>
      <c r="E471" s="156">
        <f t="shared" si="7"/>
        <v>15.352852607709751</v>
      </c>
      <c r="F471" s="115">
        <f>VLOOKUP(B471,input!$I$3:$J$33,2,FALSE)</f>
        <v>15.352852607709751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7.6700000762939453</v>
      </c>
      <c r="E480" s="156">
        <f t="shared" si="7"/>
        <v>8.5690340136054424</v>
      </c>
      <c r="F480" s="115">
        <f>VLOOKUP(B480,input!$I$3:$J$33,2,FALSE)</f>
        <v>8.5690340136054424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3.440000057220459</v>
      </c>
      <c r="E489" s="156">
        <f t="shared" si="7"/>
        <v>3.8382131519274378</v>
      </c>
      <c r="F489" s="115">
        <f>VLOOKUP(B489,input!$I$3:$J$33,2,FALSE)</f>
        <v>3.8382131519274378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1.6799999475479126</v>
      </c>
      <c r="E498" s="156">
        <f t="shared" si="7"/>
        <v>1.8744761904761906</v>
      </c>
      <c r="F498" s="115">
        <f>VLOOKUP(B498,input!$I$3:$J$33,2,FALSE)</f>
        <v>1.8744761904761906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4">
        <v>0.87999999523162842</v>
      </c>
      <c r="E507" s="156">
        <f t="shared" si="7"/>
        <v>0.98186848072562372</v>
      </c>
      <c r="F507" s="115">
        <f>VLOOKUP(B507,input!$I$3:$J$33,2,FALSE)</f>
        <v>0.98186848072562372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0.40000000596046448</v>
      </c>
      <c r="E516" s="156">
        <f t="shared" si="7"/>
        <v>0.44630385487528351</v>
      </c>
      <c r="F516" s="115">
        <f>VLOOKUP(B516,input!$I$3:$J$33,2,FALSE)</f>
        <v>0.44630385487528351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54309.77734375</v>
      </c>
      <c r="E546" s="170">
        <v>54309.77734375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46529.77734375</v>
      </c>
      <c r="E547" s="170">
        <v>46529.77734375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7780</v>
      </c>
      <c r="E548" s="170">
        <v>7780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7780</v>
      </c>
      <c r="E549" s="170">
        <v>7780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31.436288833618164</v>
      </c>
      <c r="E551" s="169">
        <v>31.436288833618164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11451.7333984375</v>
      </c>
      <c r="E552" s="170">
        <v>11451.7333984375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26.932968139648437</v>
      </c>
      <c r="E553" s="169">
        <v>26.932968139648437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13366.5185546875</v>
      </c>
      <c r="E554" s="170">
        <v>13366.5185546875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172761.421875</v>
      </c>
      <c r="E555" s="170">
        <v>172761.421875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26.932968139648437</v>
      </c>
      <c r="E557" s="169">
        <v>26.932968139648437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26.932968139648437</v>
      </c>
      <c r="E558" s="169">
        <v>26.932968139648437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24.311906814575195</v>
      </c>
      <c r="E559" s="169">
        <v>24.311906814575195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14807.55859375</v>
      </c>
      <c r="E560" s="170">
        <v>14807.55859375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191386.78125</v>
      </c>
      <c r="E561" s="170">
        <v>191386.78125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172761.421875</v>
      </c>
      <c r="E562" s="170">
        <v>172761.421875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26.932968139648437</v>
      </c>
      <c r="E563" s="169">
        <v>26.932968139648437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1.6481566429138184</v>
      </c>
      <c r="E564" s="168">
        <v>1.6481566429138184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1.8907375335693359</v>
      </c>
      <c r="E565" s="168">
        <v>1.8907375335693359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172761.421875</v>
      </c>
      <c r="E568" s="170">
        <v>172761.421875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191386.78125</v>
      </c>
      <c r="E571" s="170">
        <v>191386.78125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1894.4810791015625</v>
      </c>
      <c r="E573" s="175">
        <v>1894.4810791015625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15458288</v>
      </c>
      <c r="E577" s="170">
        <v>15458288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19971834</v>
      </c>
      <c r="E578" s="170">
        <v>19971834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10013.6767578125</v>
      </c>
      <c r="E579" s="170">
        <v>10013.6767578125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376.89120483398437</v>
      </c>
      <c r="E581" s="173">
        <v>376.89120483398437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5037.72265625</v>
      </c>
      <c r="E583" s="170">
        <v>5037.72265625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13.504426002502441</v>
      </c>
      <c r="E584" s="169">
        <v>13.504426002502441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505.17120361328125</v>
      </c>
      <c r="E585" s="173">
        <v>505.17120361328125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19971.833984375</v>
      </c>
      <c r="E586" s="170">
        <v>19971.833984375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429.2269287109375</v>
      </c>
      <c r="E587" s="173">
        <v>429.2269287109375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119144.5</v>
      </c>
      <c r="E588" s="170">
        <v>119144.5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5991.5498046875</v>
      </c>
      <c r="E589" s="170">
        <v>5991.5498046875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28.870534896850586</v>
      </c>
      <c r="E590" s="169">
        <v>28.870534896850586</v>
      </c>
    </row>
    <row r="591" spans="1:5" ht="30">
      <c r="A591" s="119" t="s">
        <v>1211</v>
      </c>
      <c r="B591" s="129" t="s">
        <v>1212</v>
      </c>
      <c r="C591" s="134" t="s">
        <v>45</v>
      </c>
      <c r="D591" s="158">
        <v>73.173080444335937</v>
      </c>
      <c r="E591" s="169">
        <v>73.173080444335937</v>
      </c>
    </row>
    <row r="592" spans="1:5">
      <c r="A592" s="119" t="s">
        <v>1213</v>
      </c>
      <c r="B592" s="129" t="s">
        <v>1214</v>
      </c>
      <c r="C592" s="134"/>
      <c r="D592" s="157">
        <v>1.4158178567886353</v>
      </c>
      <c r="E592" s="168">
        <v>1.4158178567886353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57530.0078125</v>
      </c>
      <c r="E593" s="170">
        <v>57530.0078125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4.887283593416214E-2</v>
      </c>
      <c r="E594" s="174">
        <v>4.887283593416214E-2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4.2526125907897949</v>
      </c>
      <c r="E595" s="168">
        <v>4.2526125907897949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15458288</v>
      </c>
      <c r="E596" s="170">
        <v>15458288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15458288</v>
      </c>
      <c r="E598" s="170">
        <v>15458288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3122299.25</v>
      </c>
      <c r="E599" s="170">
        <v>3122299.25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18580588</v>
      </c>
      <c r="E600" s="170">
        <v>18580588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1391245.875</v>
      </c>
      <c r="E601" s="170">
        <v>1391245.875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19971834</v>
      </c>
      <c r="E602" s="170">
        <v>19971834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54309.77734375</v>
      </c>
      <c r="E603" s="170">
        <v>54309.77734375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457.90435791015625</v>
      </c>
      <c r="E604" s="173">
        <v>457.90435791015625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222.79420471191406</v>
      </c>
      <c r="E606" s="173">
        <v>222.79420471191406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244.21665954589844</v>
      </c>
      <c r="E607" s="173">
        <v>244.21665954589844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244.21665954589844</v>
      </c>
      <c r="E608" s="173">
        <v>244.21665954589844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243.45304870605469</v>
      </c>
      <c r="E609" s="173">
        <v>243.45304870605469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243.45304870605469</v>
      </c>
      <c r="E610" s="173">
        <v>243.45304870605469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375.255615234375</v>
      </c>
      <c r="E611" s="173">
        <v>375.255615234375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375.255615234375</v>
      </c>
      <c r="E612" s="173">
        <v>375.255615234375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7">
        <v>7.1244277954101562</v>
      </c>
      <c r="E613" s="168">
        <v>7.1244277954101562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340.06289672851563</v>
      </c>
      <c r="E614" s="173">
        <v>340.06289672851563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67.285537719726563</v>
      </c>
      <c r="E615" s="169">
        <v>67.285537719726563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54.162406921386719</v>
      </c>
      <c r="E616" s="169">
        <v>54.162406921386719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340.0628662109375</v>
      </c>
      <c r="E617" s="173">
        <v>340.0628662109375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54.162406921386719</v>
      </c>
      <c r="E619" s="169">
        <v>54.162406921386719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114.05052947998047</v>
      </c>
      <c r="E621" s="173">
        <v>114.05052947998047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7780</v>
      </c>
      <c r="E623" s="170">
        <v>7780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172761.421875</v>
      </c>
      <c r="E624" s="170">
        <v>172761.421875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57.610221862792969</v>
      </c>
      <c r="E639" s="169">
        <v>57.610221862792969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265159.53125</v>
      </c>
      <c r="E642" s="170">
        <v>265159.53125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5153.37451171875</v>
      </c>
      <c r="E645" s="170">
        <v>5153.37451171875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415.791015625</v>
      </c>
      <c r="E648" s="173">
        <v>415.791015625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1714.5625</v>
      </c>
      <c r="E651" s="175">
        <v>1714.5625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357901.0625</v>
      </c>
      <c r="E657" s="170">
        <v>357901.0625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14206.3408203125</v>
      </c>
      <c r="E660" s="170">
        <v>14206.3408203125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7501.396484375</v>
      </c>
      <c r="E661" s="170">
        <v>7501.396484375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6827.517578125</v>
      </c>
      <c r="E662" s="170">
        <v>6827.517578125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8066.92822265625</v>
      </c>
      <c r="E663" s="170">
        <v>8066.92822265625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5481.53857421875</v>
      </c>
      <c r="E664" s="170">
        <v>5481.53857421875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3720.1806640625</v>
      </c>
      <c r="E665" s="170">
        <v>3720.1806640625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4608.89111328125</v>
      </c>
      <c r="E666" s="170">
        <v>4608.89111328125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4852.1240234375</v>
      </c>
      <c r="E667" s="170">
        <v>4852.1240234375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457.90435791015625</v>
      </c>
      <c r="E668" s="173">
        <v>457.90435791015625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222.79420471191406</v>
      </c>
      <c r="E674" s="173">
        <v>222.79420471191406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244.21665954589844</v>
      </c>
      <c r="E677" s="173">
        <v>244.21665954589844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244.21665954589844</v>
      </c>
      <c r="E680" s="173">
        <v>244.21665954589844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243.45304870605469</v>
      </c>
      <c r="E683" s="173">
        <v>243.45304870605469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243.45304870605469</v>
      </c>
      <c r="E686" s="173">
        <v>243.45304870605469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375.255615234375</v>
      </c>
      <c r="E689" s="173">
        <v>375.255615234375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375.255615234375</v>
      </c>
      <c r="E692" s="173">
        <v>375.255615234375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7">
        <v>7.1244277954101562</v>
      </c>
      <c r="E695" s="168">
        <v>7.1244277954101562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340.06289672851563</v>
      </c>
      <c r="E698" s="173">
        <v>340.06289672851563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67.285537719726563</v>
      </c>
      <c r="E701" s="169">
        <v>67.285537719726563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54.162406921386719</v>
      </c>
      <c r="E704" s="169">
        <v>54.162406921386719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340.0628662109375</v>
      </c>
      <c r="E707" s="173">
        <v>340.0628662109375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54.162406921386719</v>
      </c>
      <c r="E713" s="169">
        <v>54.162406921386719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170.16636657714844</v>
      </c>
      <c r="E719" s="173">
        <v>170.16636657714844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18.907375335693359</v>
      </c>
      <c r="E720" s="169">
        <v>18.907375335693359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80.104080200195312</v>
      </c>
      <c r="E721" s="169">
        <v>80.104080200195312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295.09991455078125</v>
      </c>
      <c r="E722" s="173">
        <v>295.09991455078125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2758.456298828125</v>
      </c>
      <c r="E723" s="175">
        <v>2758.456298828125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1.8907375335693359</v>
      </c>
      <c r="E724" s="168">
        <v>1.8907375335693359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1317.5787353515625</v>
      </c>
      <c r="E725" s="175">
        <v>1317.5787353515625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787.00006103515625</v>
      </c>
      <c r="E726" s="173">
        <v>787.00006103515625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295.09991455078125</v>
      </c>
      <c r="E727" s="173">
        <v>295.09991455078125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0.7841956615447998</v>
      </c>
      <c r="E734" s="174">
        <v>0.7841956615447998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101037.6640625</v>
      </c>
      <c r="E735" s="170">
        <v>101037.6640625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68109.0703125</v>
      </c>
      <c r="E736" s="170">
        <v>68109.0703125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7567.6748046875</v>
      </c>
      <c r="E737" s="170">
        <v>7567.6748046875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15398.041015625</v>
      </c>
      <c r="E738" s="170">
        <v>15398.041015625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9962.8759765625</v>
      </c>
      <c r="E739" s="170">
        <v>9962.8759765625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1610.459228515625</v>
      </c>
      <c r="E740" s="175">
        <v>1610.459228515625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7577.8251953125</v>
      </c>
      <c r="E741" s="170">
        <v>7577.8251953125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151.27943420410156</v>
      </c>
      <c r="E742" s="173">
        <v>151.27943420410156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352.98529052734375</v>
      </c>
      <c r="E743" s="173">
        <v>352.98529052734375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82.513916015625</v>
      </c>
      <c r="E744" s="169">
        <v>82.513916015625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147.37089538574219</v>
      </c>
      <c r="E745" s="173">
        <v>147.37089538574219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140.79841613769531</v>
      </c>
      <c r="E746" s="173">
        <v>140.79841613769531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42.966190338134766</v>
      </c>
      <c r="E750" s="169">
        <v>42.966190338134766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1031.1878662109375</v>
      </c>
      <c r="E751" s="175">
        <v>1031.1878662109375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172761.421875</v>
      </c>
      <c r="E752" s="170">
        <v>172761.421875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191386.796875</v>
      </c>
      <c r="E753" s="170">
        <v>191386.796875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236.81013488769531</v>
      </c>
      <c r="E754" s="173">
        <v>236.81013488769531</v>
      </c>
    </row>
    <row r="755" spans="1:5" ht="30">
      <c r="A755" s="119" t="s">
        <v>1526</v>
      </c>
      <c r="B755" s="129" t="s">
        <v>1527</v>
      </c>
      <c r="C755" s="134" t="s">
        <v>15</v>
      </c>
      <c r="D755" s="158">
        <v>95.29425048828125</v>
      </c>
      <c r="E755" s="169">
        <v>95.29425048828125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1.9893337488174438</v>
      </c>
      <c r="E756" s="168">
        <v>1.9893337488174438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0.17190776765346527</v>
      </c>
      <c r="E757" s="174">
        <v>0.17190776765346527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2.1612415313720703</v>
      </c>
      <c r="E760" s="168">
        <v>2.1612415313720703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0.64837247133255005</v>
      </c>
      <c r="E761" s="174">
        <v>0.64837247133255005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1.5128690004348755</v>
      </c>
      <c r="E762" s="168">
        <v>1.5128690004348755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136.27159118652344</v>
      </c>
      <c r="E777" s="173">
        <v>136.27159118652344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573.4898681640625</v>
      </c>
      <c r="E778" s="173">
        <v>573.4898681640625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182.22654724121094</v>
      </c>
      <c r="E779" s="173">
        <v>182.22654724121094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7.6700000762939453</v>
      </c>
      <c r="E781" s="168">
        <v>7.6700000762939453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397.49935913085937</v>
      </c>
      <c r="E782" s="173">
        <v>397.49935913085937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3262.81005859375</v>
      </c>
      <c r="E783" s="170">
        <v>3262.81005859375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7">
        <v>9.1738357543945313</v>
      </c>
      <c r="E784" s="168">
        <v>9.1738357543945313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13.75</v>
      </c>
      <c r="E785" s="169">
        <v>13.75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177.43220520019531</v>
      </c>
      <c r="E786" s="173">
        <v>177.43220520019531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751.990966796875</v>
      </c>
      <c r="E787" s="173">
        <v>751.990966796875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18.594123840332031</v>
      </c>
      <c r="E788" s="169">
        <v>18.594123840332031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209.99452209472656</v>
      </c>
      <c r="E792" s="173">
        <v>209.99452209472656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26.865795135498047</v>
      </c>
      <c r="E797" s="169">
        <v>26.865795135498047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26.865795135498047</v>
      </c>
      <c r="E801" s="169">
        <v>26.865795135498047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15.116141319274902</v>
      </c>
      <c r="E805" s="169">
        <v>15.116141319274902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15.116141319274902</v>
      </c>
      <c r="E809" s="169">
        <v>15.116141319274902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105.09801483154297</v>
      </c>
      <c r="E813" s="173">
        <v>105.09801483154297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190.96449279785156</v>
      </c>
      <c r="E815" s="173">
        <v>190.96449279785156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80.905120849609375</v>
      </c>
      <c r="E816" s="169">
        <v>80.905120849609375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952.35223388671875</v>
      </c>
      <c r="E817" s="173">
        <v>952.35223388671875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221.53945922851563</v>
      </c>
      <c r="E818" s="173">
        <v>221.53945922851563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190.96449279785156</v>
      </c>
      <c r="E819" s="173">
        <v>190.96449279785156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80.104080200195312</v>
      </c>
      <c r="E820" s="169">
        <v>80.104080200195312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295.09994506835937</v>
      </c>
      <c r="E821" s="173">
        <v>295.09994506835937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1317.578857421875</v>
      </c>
      <c r="E822" s="175">
        <v>1317.578857421875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304.95278930664062</v>
      </c>
      <c r="E823" s="173">
        <v>304.95278930664062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1.5128690004348755</v>
      </c>
      <c r="E824" s="168">
        <v>1.5128690004348755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507.436767578125</v>
      </c>
      <c r="E825" s="173">
        <v>507.436767578125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298.2615966796875</v>
      </c>
      <c r="E826" s="173">
        <v>298.2615966796875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19374</v>
      </c>
      <c r="E828" s="170">
        <v>19374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1937.4000244140625</v>
      </c>
      <c r="E829" s="175">
        <v>1937.4000244140625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0.8010401725769043</v>
      </c>
      <c r="E832" s="174">
        <v>0.8010401725769043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222.794189453125</v>
      </c>
      <c r="E834" s="173">
        <v>222.794189453125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151.19401550292969</v>
      </c>
      <c r="E836" s="173">
        <v>151.19401550292969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388946.8125</v>
      </c>
      <c r="E837" s="170">
        <v>388946.8125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304.95257568359375</v>
      </c>
      <c r="E838" s="173">
        <v>304.95257568359375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1.5128690004348755</v>
      </c>
      <c r="E839" s="168">
        <v>1.5128690004348755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1.5071417093276978</v>
      </c>
      <c r="E840" s="168">
        <v>1.5071417093276978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5.7273190468549728E-3</v>
      </c>
      <c r="E841" s="176">
        <v>5.7273190468549728E-3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2195.803955078125</v>
      </c>
      <c r="E842" s="175">
        <v>2195.803955078125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6603.7197265625</v>
      </c>
      <c r="E843" s="170">
        <v>6603.7197265625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8.3127298355102539</v>
      </c>
      <c r="E844" s="168">
        <v>8.3127298355102539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24.999923706054688</v>
      </c>
      <c r="E845" s="169">
        <v>24.999923706054688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1.2028275728225708</v>
      </c>
      <c r="E848" s="168">
        <v>1.2028275728225708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233.21757507324219</v>
      </c>
      <c r="E853" s="173">
        <v>233.21757507324219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233.21757507324219</v>
      </c>
      <c r="E854" s="173">
        <v>233.21757507324219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230.88540649414062</v>
      </c>
      <c r="E855" s="173">
        <v>230.88540649414062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20.7269287109375</v>
      </c>
      <c r="E856" s="169">
        <v>20.7269287109375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2.3321735858917236</v>
      </c>
      <c r="E863" s="168">
        <v>2.3321735858917236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256.427490234375</v>
      </c>
      <c r="E866" s="173">
        <v>256.427490234375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95.518585205078125</v>
      </c>
      <c r="E867" s="169">
        <v>95.518585205078125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244.21665954589844</v>
      </c>
      <c r="E870" s="173">
        <v>244.21665954589844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233.21757507324219</v>
      </c>
      <c r="E871" s="173">
        <v>233.21757507324219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95.496177673339844</v>
      </c>
      <c r="E872" s="169">
        <v>95.496177673339844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10.999088287353516</v>
      </c>
      <c r="E873" s="169">
        <v>10.999088287353516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244.87843322753906</v>
      </c>
      <c r="E874" s="173">
        <v>244.87843322753906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233.21757507324219</v>
      </c>
      <c r="E879" s="173">
        <v>233.21757507324219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233.21757507324219</v>
      </c>
      <c r="E880" s="173">
        <v>233.21757507324219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230.88540649414062</v>
      </c>
      <c r="E881" s="173">
        <v>230.88540649414062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20.7269287109375</v>
      </c>
      <c r="E882" s="169">
        <v>20.7269287109375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2.3321735858917236</v>
      </c>
      <c r="E889" s="168">
        <v>2.3321735858917236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256.427490234375</v>
      </c>
      <c r="E892" s="173">
        <v>256.427490234375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95.518585205078125</v>
      </c>
      <c r="E893" s="169">
        <v>95.518585205078125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244.21665954589844</v>
      </c>
      <c r="E896" s="173">
        <v>244.21665954589844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233.21757507324219</v>
      </c>
      <c r="E897" s="173">
        <v>233.21757507324219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95.496177673339844</v>
      </c>
      <c r="E898" s="169">
        <v>95.496177673339844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10.999088287353516</v>
      </c>
      <c r="E899" s="169">
        <v>10.999088287353516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244.87843322753906</v>
      </c>
      <c r="E900" s="173">
        <v>244.87843322753906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232.48170471191406</v>
      </c>
      <c r="E905" s="173">
        <v>232.48170471191406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232.48170471191406</v>
      </c>
      <c r="E906" s="173">
        <v>232.48170471191406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230.15689086914062</v>
      </c>
      <c r="E907" s="173">
        <v>230.15689086914062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11.65889835357666</v>
      </c>
      <c r="E908" s="169">
        <v>11.65889835357666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2.3248147964477539</v>
      </c>
      <c r="E915" s="168">
        <v>2.3248147964477539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255.62567138671875</v>
      </c>
      <c r="E918" s="173">
        <v>255.62567138671875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95.515869140625</v>
      </c>
      <c r="E919" s="169">
        <v>95.515869140625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243.45303344726562</v>
      </c>
      <c r="E922" s="173">
        <v>243.45303344726562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232.48170471191406</v>
      </c>
      <c r="E923" s="173">
        <v>232.48170471191406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95.493453979492188</v>
      </c>
      <c r="E924" s="169">
        <v>95.493453979492188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10.971331596374512</v>
      </c>
      <c r="E925" s="169">
        <v>10.971331596374512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244.10575866699219</v>
      </c>
      <c r="E926" s="173">
        <v>244.10575866699219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232.48170471191406</v>
      </c>
      <c r="E931" s="173">
        <v>232.48170471191406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232.48170471191406</v>
      </c>
      <c r="E932" s="173">
        <v>232.48170471191406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230.15689086914062</v>
      </c>
      <c r="E933" s="173">
        <v>230.15689086914062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11.65889835357666</v>
      </c>
      <c r="E934" s="169">
        <v>11.65889835357666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2.3248147964477539</v>
      </c>
      <c r="E941" s="168">
        <v>2.3248147964477539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255.62567138671875</v>
      </c>
      <c r="E944" s="173">
        <v>255.62567138671875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95.515869140625</v>
      </c>
      <c r="E945" s="169">
        <v>95.515869140625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243.45303344726562</v>
      </c>
      <c r="E948" s="173">
        <v>243.45303344726562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232.48170471191406</v>
      </c>
      <c r="E949" s="173">
        <v>232.48170471191406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95.493453979492188</v>
      </c>
      <c r="E950" s="169">
        <v>95.493453979492188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10.971331596374512</v>
      </c>
      <c r="E951" s="169">
        <v>10.971331596374512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244.10575866699219</v>
      </c>
      <c r="E952" s="173">
        <v>244.10575866699219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359.66265869140625</v>
      </c>
      <c r="E957" s="173">
        <v>359.66265869140625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359.66265869140625</v>
      </c>
      <c r="E958" s="173">
        <v>359.66265869140625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356.0660400390625</v>
      </c>
      <c r="E959" s="173">
        <v>356.0660400390625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54.617973327636719</v>
      </c>
      <c r="E960" s="169">
        <v>54.617973327636719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80.140289306640625</v>
      </c>
      <c r="E964" s="169">
        <v>80.140289306640625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80.000015258789063</v>
      </c>
      <c r="E965" s="169">
        <v>80.000015258789063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3.5966231822967529</v>
      </c>
      <c r="E967" s="168">
        <v>3.5966231822967529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394.01837158203125</v>
      </c>
      <c r="E970" s="173">
        <v>394.01837158203125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95.865386962890625</v>
      </c>
      <c r="E971" s="169">
        <v>95.865386962890625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375.255615234375</v>
      </c>
      <c r="E974" s="173">
        <v>375.255615234375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359.66265869140625</v>
      </c>
      <c r="E975" s="173">
        <v>359.66265869140625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95.844711303710938</v>
      </c>
      <c r="E976" s="169">
        <v>95.844711303710938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15.592944145202637</v>
      </c>
      <c r="E977" s="169">
        <v>15.592944145202637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377.64578247070312</v>
      </c>
      <c r="E978" s="173">
        <v>377.64578247070312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359.66265869140625</v>
      </c>
      <c r="E983" s="173">
        <v>359.66265869140625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359.66265869140625</v>
      </c>
      <c r="E984" s="173">
        <v>359.66265869140625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356.0660400390625</v>
      </c>
      <c r="E985" s="173">
        <v>356.0660400390625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54.617973327636719</v>
      </c>
      <c r="E986" s="169">
        <v>54.617973327636719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80.140289306640625</v>
      </c>
      <c r="E990" s="169">
        <v>80.140289306640625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80.000015258789063</v>
      </c>
      <c r="E991" s="169">
        <v>80.000015258789063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3.5966231822967529</v>
      </c>
      <c r="E993" s="168">
        <v>3.5966231822967529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394.01837158203125</v>
      </c>
      <c r="E996" s="173">
        <v>394.01837158203125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95.865386962890625</v>
      </c>
      <c r="E997" s="169">
        <v>95.865386962890625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375.255615234375</v>
      </c>
      <c r="E1000" s="173">
        <v>375.255615234375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359.66265869140625</v>
      </c>
      <c r="E1001" s="173">
        <v>359.66265869140625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95.844711303710938</v>
      </c>
      <c r="E1002" s="169">
        <v>95.844711303710938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15.592944145202637</v>
      </c>
      <c r="E1003" s="169">
        <v>15.592944145202637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377.64578247070312</v>
      </c>
      <c r="E1004" s="173">
        <v>377.64578247070312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6373.310546875</v>
      </c>
      <c r="E1007" s="170">
        <v>6373.310546875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5143.46240234375</v>
      </c>
      <c r="E1008" s="170">
        <v>5143.46240234375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2">
        <v>991.30352783203125</v>
      </c>
      <c r="E1009" s="173">
        <v>991.30352783203125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238.54481506347656</v>
      </c>
      <c r="E1010" s="173">
        <v>238.54481506347656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26.686775207519531</v>
      </c>
      <c r="E1011" s="169">
        <v>26.686775207519531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13.75</v>
      </c>
      <c r="E1023" s="169">
        <v>13.75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194.20716857910156</v>
      </c>
      <c r="E1024" s="173">
        <v>194.20716857910156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6078.8447265625</v>
      </c>
      <c r="E1025" s="170">
        <v>6078.8447265625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5083.58837890625</v>
      </c>
      <c r="E1026" s="170">
        <v>5083.58837890625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611.09295654296875</v>
      </c>
      <c r="E1027" s="173">
        <v>611.09295654296875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384.16348266601562</v>
      </c>
      <c r="E1028" s="173">
        <v>384.16348266601562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26.13420295715332</v>
      </c>
      <c r="E1029" s="169">
        <v>26.13420295715332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-0.63893640041351318</v>
      </c>
      <c r="E1030" s="174">
        <v>-0.63893640041351318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3.440000057220459</v>
      </c>
      <c r="E1041" s="168">
        <v>3.440000057220459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138.25436401367187</v>
      </c>
      <c r="E1042" s="173">
        <v>138.25436401367187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4729.56787109375</v>
      </c>
      <c r="E1043" s="170">
        <v>4729.56787109375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4567.60205078125</v>
      </c>
      <c r="E1044" s="170">
        <v>4567.60205078125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161.96572875976563</v>
      </c>
      <c r="E1045" s="173">
        <v>161.96572875976563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21.96075439453125</v>
      </c>
      <c r="E1046" s="169">
        <v>21.96075439453125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1.7639998197555542</v>
      </c>
      <c r="E1058" s="168">
        <v>1.7639998197555542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116.28699493408203</v>
      </c>
      <c r="E1059" s="173">
        <v>116.28699493408203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4752.12451171875</v>
      </c>
      <c r="E1060" s="170">
        <v>4752.12451171875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4430.22265625</v>
      </c>
      <c r="E1061" s="170">
        <v>4430.22265625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321.90185546875</v>
      </c>
      <c r="E1062" s="173">
        <v>321.90185546875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22.258539199829102</v>
      </c>
      <c r="E1063" s="169">
        <v>22.258539199829102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0.40000000596046448</v>
      </c>
      <c r="E1075" s="174">
        <v>0.40000000596046448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75.856826782226563</v>
      </c>
      <c r="E1076" s="169">
        <v>75.856826782226563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64">
        <v>2793.161376953125</v>
      </c>
      <c r="E1077" s="175">
        <v>2793.161376953125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64">
        <v>2730.49462890625</v>
      </c>
      <c r="E1078" s="175">
        <v>2730.49462890625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58">
        <v>62.666728973388672</v>
      </c>
      <c r="E1079" s="169">
        <v>62.666728973388672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14.921451568603516</v>
      </c>
      <c r="E1080" s="169">
        <v>14.921451568603516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5.1670923233032227</v>
      </c>
      <c r="E1081" s="168">
        <v>5.1670923233032227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94.071220397949219</v>
      </c>
      <c r="E1092" s="169">
        <v>94.071220397949219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7">
        <v>7.1244277954101562</v>
      </c>
      <c r="E1093" s="168">
        <v>7.1244277954101562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63">
        <v>0.87999999523162842</v>
      </c>
      <c r="E1094" s="174">
        <v>0.87999999523162842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96.071220397949219</v>
      </c>
      <c r="E1095" s="169">
        <v>96.071220397949219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4390.51806640625</v>
      </c>
      <c r="E1096" s="170">
        <v>4390.51806640625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3903.9228515625</v>
      </c>
      <c r="E1097" s="170">
        <v>3903.9228515625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486.59552001953125</v>
      </c>
      <c r="E1098" s="173">
        <v>486.59552001953125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21.339179992675781</v>
      </c>
      <c r="E1099" s="169">
        <v>21.339179992675781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42.966190338134766</v>
      </c>
      <c r="E1114" s="169">
        <v>42.966190338134766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172761.421875</v>
      </c>
      <c r="E1115" s="170">
        <v>172761.421875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191386.796875</v>
      </c>
      <c r="E1116" s="170">
        <v>191386.796875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1894.4810791015625</v>
      </c>
      <c r="E1118" s="175">
        <v>1894.4810791015625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58">
        <v>84.527236938476562</v>
      </c>
      <c r="E1139" s="169">
        <v>84.527236938476562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3.7944868206977844E-2</v>
      </c>
      <c r="E1148" s="174">
        <v>3.7944868206977844E-2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58">
        <v>84.527236938476562</v>
      </c>
      <c r="E1152" s="169">
        <v>84.527236938476562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3.7944868206977844E-2</v>
      </c>
      <c r="E1161" s="174">
        <v>3.7944868206977844E-2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47.546573638916016</v>
      </c>
      <c r="E1165" s="169">
        <v>47.546573638916016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2.1343987435102463E-2</v>
      </c>
      <c r="E1174" s="174">
        <v>2.1343987435102463E-2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47.546573638916016</v>
      </c>
      <c r="E1178" s="169">
        <v>47.546573638916016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2.1343987435102463E-2</v>
      </c>
      <c r="E1187" s="174">
        <v>2.1343987435102463E-2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828.35247802734375</v>
      </c>
      <c r="E1190" s="173">
        <v>828.35247802734375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73.144645690917969</v>
      </c>
      <c r="E1191" s="169">
        <v>73.144645690917969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73.144645690917969</v>
      </c>
      <c r="E1192" s="169">
        <v>73.144645690917969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74.999832153320312</v>
      </c>
      <c r="E1194" s="169">
        <v>74.999832153320312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325.65887451171875</v>
      </c>
      <c r="E1195" s="173">
        <v>325.65887451171875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315.88909912109375</v>
      </c>
      <c r="E1196" s="173">
        <v>315.88909912109375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340.06289672851563</v>
      </c>
      <c r="E1197" s="173">
        <v>340.06289672851563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104.99726104736328</v>
      </c>
      <c r="E1198" s="173">
        <v>104.99726104736328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104.99726104736328</v>
      </c>
      <c r="E1202" s="173">
        <v>104.99726104736328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81.732490539550781</v>
      </c>
      <c r="E1203" s="169">
        <v>81.732490539550781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168.71189880371094</v>
      </c>
      <c r="E1204" s="173">
        <v>168.71189880371094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717.61187744140625</v>
      </c>
      <c r="E1205" s="173">
        <v>717.61187744140625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351.944091796875</v>
      </c>
      <c r="E1207" s="173">
        <v>351.944091796875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95.779052734375</v>
      </c>
      <c r="E1208" s="169">
        <v>95.779052734375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340.06289672851563</v>
      </c>
      <c r="E1211" s="173">
        <v>340.06289672851563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325.65887451171875</v>
      </c>
      <c r="E1212" s="173">
        <v>325.65887451171875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95.764312744140625</v>
      </c>
      <c r="E1213" s="169">
        <v>95.764312744140625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14.40401554107666</v>
      </c>
      <c r="E1214" s="169">
        <v>14.40401554107666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337.03683471679687</v>
      </c>
      <c r="E1215" s="173">
        <v>337.03683471679687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104.90850830078125</v>
      </c>
      <c r="E1218" s="173">
        <v>104.90850830078125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75.00018310546875</v>
      </c>
      <c r="E1222" s="169">
        <v>75.00018310546875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63.300933837890625</v>
      </c>
      <c r="E1223" s="169">
        <v>63.300933837890625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61.401905059814453</v>
      </c>
      <c r="E1224" s="169">
        <v>61.401905059814453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67.285537719726563</v>
      </c>
      <c r="E1225" s="169">
        <v>67.285537719726563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161.1505126953125</v>
      </c>
      <c r="E1226" s="173">
        <v>161.1505126953125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53.766708374023438</v>
      </c>
      <c r="E1228" s="169">
        <v>53.766708374023438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225.08251953125</v>
      </c>
      <c r="E1229" s="173">
        <v>225.08251953125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161.1505126953125</v>
      </c>
      <c r="E1230" s="173">
        <v>161.1505126953125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53.886314392089844</v>
      </c>
      <c r="E1232" s="169">
        <v>53.886314392089844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226.45417785644531</v>
      </c>
      <c r="E1233" s="173">
        <v>226.45417785644531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58">
        <v>69.636375427246094</v>
      </c>
      <c r="E1235" s="169">
        <v>69.636375427246094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94.098678588867187</v>
      </c>
      <c r="E1236" s="169">
        <v>94.098678588867187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67.285537719726563</v>
      </c>
      <c r="E1239" s="169">
        <v>67.285537719726563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63.300933837890625</v>
      </c>
      <c r="E1240" s="169">
        <v>63.300933837890625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94.078071594238281</v>
      </c>
      <c r="E1241" s="169">
        <v>94.078071594238281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3.9846067428588867</v>
      </c>
      <c r="E1242" s="168">
        <v>3.9846067428588867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65.512557983398438</v>
      </c>
      <c r="E1243" s="169">
        <v>65.512557983398438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50.790664672851563</v>
      </c>
      <c r="E1251" s="169">
        <v>50.790664672851563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49.266944885253906</v>
      </c>
      <c r="E1252" s="169">
        <v>49.266944885253906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54.162406921386719</v>
      </c>
      <c r="E1253" s="169">
        <v>54.162406921386719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3842.721923828125</v>
      </c>
      <c r="E1254" s="170">
        <v>3842.721923828125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3842.721923828125</v>
      </c>
      <c r="E1258" s="170">
        <v>3842.721923828125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56.054744720458984</v>
      </c>
      <c r="E1263" s="169">
        <v>56.054744720458984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93.796432495117188</v>
      </c>
      <c r="E1264" s="169">
        <v>93.796432495117188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54.162406921386719</v>
      </c>
      <c r="E1267" s="169">
        <v>54.162406921386719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50.790664672851563</v>
      </c>
      <c r="E1268" s="169">
        <v>50.790664672851563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93.774757385253906</v>
      </c>
      <c r="E1269" s="169">
        <v>93.774757385253906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3.3717405796051025</v>
      </c>
      <c r="E1270" s="168">
        <v>3.3717405796051025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52.565196990966797</v>
      </c>
      <c r="E1271" s="169">
        <v>52.565196990966797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828.35247802734375</v>
      </c>
      <c r="E1274" s="173">
        <v>828.35247802734375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73.144645690917969</v>
      </c>
      <c r="E1275" s="169">
        <v>73.144645690917969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73.144645690917969</v>
      </c>
      <c r="E1276" s="169">
        <v>73.144645690917969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74.999832153320312</v>
      </c>
      <c r="E1278" s="169">
        <v>74.999832153320312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325.65884399414062</v>
      </c>
      <c r="E1279" s="173">
        <v>325.65884399414062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315.88906860351562</v>
      </c>
      <c r="E1280" s="173">
        <v>315.88906860351562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340.0628662109375</v>
      </c>
      <c r="E1281" s="173">
        <v>340.0628662109375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104.99724578857422</v>
      </c>
      <c r="E1282" s="173">
        <v>104.99724578857422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104.99724578857422</v>
      </c>
      <c r="E1286" s="173">
        <v>104.99724578857422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81.732490539550781</v>
      </c>
      <c r="E1287" s="169">
        <v>81.732490539550781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168.71189880371094</v>
      </c>
      <c r="E1288" s="173">
        <v>168.71189880371094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717.61187744140625</v>
      </c>
      <c r="E1289" s="173">
        <v>717.61187744140625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351.94406127929687</v>
      </c>
      <c r="E1291" s="173">
        <v>351.94406127929687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95.779052734375</v>
      </c>
      <c r="E1292" s="169">
        <v>95.779052734375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340.0628662109375</v>
      </c>
      <c r="E1295" s="173">
        <v>340.0628662109375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325.65884399414062</v>
      </c>
      <c r="E1296" s="173">
        <v>325.65884399414062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95.764305114746094</v>
      </c>
      <c r="E1297" s="169">
        <v>95.764305114746094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14.404014587402344</v>
      </c>
      <c r="E1298" s="169">
        <v>14.404014587402344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337.03680419921875</v>
      </c>
      <c r="E1299" s="173">
        <v>337.03680419921875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74.999832153320312</v>
      </c>
      <c r="E1306" s="169">
        <v>74.999832153320312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95.779052734375</v>
      </c>
      <c r="E1320" s="169">
        <v>95.779052734375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50.790664672851563</v>
      </c>
      <c r="E1335" s="169">
        <v>50.790664672851563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49.266944885253906</v>
      </c>
      <c r="E1336" s="169">
        <v>49.266944885253906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54.162406921386719</v>
      </c>
      <c r="E1337" s="169">
        <v>54.162406921386719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3842.721923828125</v>
      </c>
      <c r="E1338" s="170">
        <v>3842.721923828125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3842.721923828125</v>
      </c>
      <c r="E1342" s="170">
        <v>3842.721923828125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56.054744720458984</v>
      </c>
      <c r="E1347" s="169">
        <v>56.054744720458984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93.796432495117188</v>
      </c>
      <c r="E1348" s="169">
        <v>93.796432495117188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54.162406921386719</v>
      </c>
      <c r="E1351" s="169">
        <v>54.162406921386719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50.790664672851563</v>
      </c>
      <c r="E1352" s="169">
        <v>50.790664672851563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93.774757385253906</v>
      </c>
      <c r="E1353" s="169">
        <v>93.774757385253906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3.3717405796051025</v>
      </c>
      <c r="E1354" s="168">
        <v>3.3717405796051025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52.565196990966797</v>
      </c>
      <c r="E1355" s="169">
        <v>52.565196990966797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53.766708374023438</v>
      </c>
      <c r="E1368" s="169">
        <v>53.766708374023438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225.08251953125</v>
      </c>
      <c r="E1369" s="173">
        <v>225.08251953125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53.766708374023438</v>
      </c>
      <c r="E1372" s="169">
        <v>53.766708374023438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225.08251953125</v>
      </c>
      <c r="E1373" s="173">
        <v>225.08251953125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93.796432495117188</v>
      </c>
      <c r="E1376" s="169">
        <v>93.796432495117188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1.6481566429138184</v>
      </c>
      <c r="E1384" s="168">
        <v>1.6481566429138184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159.50234985351562</v>
      </c>
      <c r="E1391" s="173">
        <v>159.50234985351562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161.1505126953125</v>
      </c>
      <c r="E1394" s="173">
        <v>161.1505126953125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53.766708374023438</v>
      </c>
      <c r="E1395" s="169">
        <v>53.766708374023438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225.08251953125</v>
      </c>
      <c r="E1396" s="173">
        <v>225.08251953125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0.47603821754455566</v>
      </c>
      <c r="E1399" s="174">
        <v>0.47603821754455566</v>
      </c>
    </row>
    <row r="1400" spans="1:5" ht="30">
      <c r="A1400" s="119" t="s">
        <v>2785</v>
      </c>
      <c r="B1400" s="129" t="s">
        <v>2786</v>
      </c>
      <c r="C1400" s="134"/>
      <c r="D1400" s="163">
        <v>0.52396178245544434</v>
      </c>
      <c r="E1400" s="174">
        <v>0.52396178245544434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0.13089653849601746</v>
      </c>
      <c r="E1403" s="174">
        <v>0.13089653849601746</v>
      </c>
    </row>
    <row r="1404" spans="1:5" ht="30">
      <c r="A1404" s="119" t="s">
        <v>2789</v>
      </c>
      <c r="B1404" s="129" t="s">
        <v>2790</v>
      </c>
      <c r="C1404" s="134"/>
      <c r="D1404" s="163">
        <v>0.86910343170166016</v>
      </c>
      <c r="E1404" s="174">
        <v>0.86910343170166016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0.90316218137741089</v>
      </c>
      <c r="E1416" s="174">
        <v>0.90316218137741089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0.78419560194015503</v>
      </c>
      <c r="E1440" s="174">
        <v>0.78419560194015503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1.4009400306491671E-9</v>
      </c>
      <c r="E1446" s="177">
        <v>1.4009400306491671E-9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1.825558704204866E-9</v>
      </c>
      <c r="E1454" s="177">
        <v>1.825558704204866E-9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0.57991015911102295</v>
      </c>
      <c r="E1457" s="174">
        <v>0.57991015911102295</v>
      </c>
    </row>
    <row r="1458" spans="1:5" ht="30">
      <c r="A1458" s="119" t="s">
        <v>2867</v>
      </c>
      <c r="B1458" s="129" t="s">
        <v>2868</v>
      </c>
      <c r="C1458" s="134"/>
      <c r="D1458" s="163">
        <v>0.42008984088897705</v>
      </c>
      <c r="E1458" s="174">
        <v>0.42008984088897705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14251.6484375</v>
      </c>
      <c r="E1460" s="170">
        <v>14251.6484375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8722.9423828125</v>
      </c>
      <c r="E1461" s="170">
        <v>8722.9423828125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5528.70654296875</v>
      </c>
      <c r="E1462" s="170">
        <v>5528.70654296875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8510.1875</v>
      </c>
      <c r="E1463" s="170">
        <v>8510.1875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5393.8603515625</v>
      </c>
      <c r="E1464" s="170">
        <v>5393.8603515625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347.60006713867187</v>
      </c>
      <c r="E1465" s="173">
        <v>347.60006713867187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8.3999879658222198E-2</v>
      </c>
      <c r="E1470" s="174">
        <v>8.3999879658222198E-2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4.999992847442627</v>
      </c>
      <c r="E1471" s="168">
        <v>4.999992847442627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3.8144786357879639</v>
      </c>
      <c r="E1506" s="168">
        <v>3.8144786357879639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4.999997615814209</v>
      </c>
      <c r="E1507" s="168">
        <v>4.999997615814209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24.02784538269043</v>
      </c>
      <c r="E1518" s="169">
        <v>24.02784538269043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71.205001831054687</v>
      </c>
      <c r="E1519" s="169">
        <v>71.205001831054687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459.00332641601562</v>
      </c>
      <c r="E1520" s="173">
        <v>459.00332641601562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203.23374938964844</v>
      </c>
      <c r="E1521" s="173">
        <v>203.23374938964844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3308.93603515625</v>
      </c>
      <c r="E1522" s="170">
        <v>3308.93603515625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71.205001831054687</v>
      </c>
      <c r="E1523" s="169">
        <v>71.205001831054687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434.97549438476562</v>
      </c>
      <c r="E1524" s="173">
        <v>434.97549438476562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208.10374450683594</v>
      </c>
      <c r="E1525" s="173">
        <v>208.10374450683594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3248.294189453125</v>
      </c>
      <c r="E1526" s="170">
        <v>3248.294189453125</v>
      </c>
    </row>
    <row r="1527" spans="1:5">
      <c r="A1527" s="119" t="s">
        <v>3008</v>
      </c>
      <c r="B1527" s="129" t="s">
        <v>3009</v>
      </c>
      <c r="C1527" s="134" t="s">
        <v>20</v>
      </c>
      <c r="D1527" s="157">
        <v>4.8700003623962402</v>
      </c>
      <c r="E1527" s="168">
        <v>4.8700003623962402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717.6119384765625</v>
      </c>
      <c r="E1528" s="173">
        <v>717.6119384765625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62.327949523925781</v>
      </c>
      <c r="E1534" s="169">
        <v>62.327949523925781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72.629112243652344</v>
      </c>
      <c r="E1535" s="169">
        <v>72.629112243652344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421.00588989257812</v>
      </c>
      <c r="E1536" s="173">
        <v>421.00588989257812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189.07376098632812</v>
      </c>
      <c r="E1537" s="173">
        <v>189.07376098632812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3209.82666015625</v>
      </c>
      <c r="E1538" s="170">
        <v>3209.82666015625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72.629112243652344</v>
      </c>
      <c r="E1539" s="169">
        <v>72.629112243652344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358.67794799804687</v>
      </c>
      <c r="E1540" s="173">
        <v>358.67794799804687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203.23374938964844</v>
      </c>
      <c r="E1541" s="173">
        <v>203.23374938964844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3036.185546875</v>
      </c>
      <c r="E1542" s="170">
        <v>3036.185546875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14.159998893737793</v>
      </c>
      <c r="E1543" s="169">
        <v>14.159998893737793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717.6119384765625</v>
      </c>
      <c r="E1544" s="173">
        <v>717.6119384765625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350.64642333984375</v>
      </c>
      <c r="E1547" s="173">
        <v>350.64642333984375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1.8820105791091919</v>
      </c>
      <c r="E1548" s="168">
        <v>1.8820105791091919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44.156089782714844</v>
      </c>
      <c r="E1549" s="169">
        <v>44.156089782714844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0.95154047012329102</v>
      </c>
      <c r="E1561" s="174">
        <v>0.95154047012329102</v>
      </c>
    </row>
    <row r="1562" spans="1:5" ht="30">
      <c r="A1562" s="119" t="s">
        <v>3074</v>
      </c>
      <c r="B1562" s="129" t="s">
        <v>3075</v>
      </c>
      <c r="C1562" s="134"/>
      <c r="D1562" s="163">
        <v>4.845954105257988E-2</v>
      </c>
      <c r="E1562" s="174">
        <v>4.845954105257988E-2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0.95305758714675903</v>
      </c>
      <c r="E1565" s="174">
        <v>0.95305758714675903</v>
      </c>
    </row>
    <row r="1566" spans="1:5" ht="30">
      <c r="A1566" s="119" t="s">
        <v>3078</v>
      </c>
      <c r="B1566" s="129" t="s">
        <v>3079</v>
      </c>
      <c r="C1566" s="134"/>
      <c r="D1566" s="163">
        <v>4.6942446380853653E-2</v>
      </c>
      <c r="E1566" s="174">
        <v>4.6942446380853653E-2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0.97871631383895874</v>
      </c>
      <c r="E1569" s="174">
        <v>0.97871631383895874</v>
      </c>
    </row>
    <row r="1570" spans="1:5" ht="30">
      <c r="A1570" s="119" t="s">
        <v>3082</v>
      </c>
      <c r="B1570" s="129" t="s">
        <v>3083</v>
      </c>
      <c r="C1570" s="134"/>
      <c r="D1570" s="163">
        <v>2.1283719688653946E-2</v>
      </c>
      <c r="E1570" s="174">
        <v>2.1283719688653946E-2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0.95796686410903931</v>
      </c>
      <c r="E1573" s="174">
        <v>0.95796686410903931</v>
      </c>
    </row>
    <row r="1574" spans="1:5" ht="30">
      <c r="A1574" s="119" t="s">
        <v>3086</v>
      </c>
      <c r="B1574" s="129" t="s">
        <v>3087</v>
      </c>
      <c r="C1574" s="134"/>
      <c r="D1574" s="163">
        <v>4.2033042758703232E-2</v>
      </c>
      <c r="E1574" s="174">
        <v>4.2033042758703232E-2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0.95717138051986694</v>
      </c>
      <c r="E1577" s="174">
        <v>0.95717138051986694</v>
      </c>
    </row>
    <row r="1578" spans="1:5" ht="30">
      <c r="A1578" s="119" t="s">
        <v>3090</v>
      </c>
      <c r="B1578" s="129" t="s">
        <v>3091</v>
      </c>
      <c r="C1578" s="134"/>
      <c r="D1578" s="163">
        <v>4.2828727513551712E-2</v>
      </c>
      <c r="E1578" s="174">
        <v>4.2828727513551712E-2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0.96060621738433838</v>
      </c>
      <c r="E1581" s="174">
        <v>0.96060621738433838</v>
      </c>
    </row>
    <row r="1582" spans="1:5" ht="30">
      <c r="A1582" s="119" t="s">
        <v>3094</v>
      </c>
      <c r="B1582" s="129" t="s">
        <v>3095</v>
      </c>
      <c r="C1582" s="134"/>
      <c r="D1582" s="163">
        <v>3.9393734186887741E-2</v>
      </c>
      <c r="E1582" s="174">
        <v>3.9393734186887741E-2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0.98747783899307251</v>
      </c>
      <c r="E1585" s="174">
        <v>0.98747783899307251</v>
      </c>
    </row>
    <row r="1586" spans="1:5" ht="30">
      <c r="A1586" s="119" t="s">
        <v>3098</v>
      </c>
      <c r="B1586" s="129" t="s">
        <v>3099</v>
      </c>
      <c r="C1586" s="134"/>
      <c r="D1586" s="163">
        <v>1.2522125616669655E-2</v>
      </c>
      <c r="E1586" s="174">
        <v>1.2522125616669655E-2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0.25591173768043518</v>
      </c>
      <c r="E1589" s="174">
        <v>0.25591173768043518</v>
      </c>
    </row>
    <row r="1590" spans="1:5" ht="30">
      <c r="A1590" s="119" t="s">
        <v>3102</v>
      </c>
      <c r="B1590" s="129" t="s">
        <v>3103</v>
      </c>
      <c r="C1590" s="134"/>
      <c r="D1590" s="163">
        <v>0.74408823251724243</v>
      </c>
      <c r="E1590" s="174">
        <v>0.74408823251724243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1.4009399196268646E-9</v>
      </c>
      <c r="E1598" s="177">
        <v>1.4009399196268646E-9</v>
      </c>
    </row>
    <row r="1599" spans="1:5" ht="30">
      <c r="A1599" s="119" t="s">
        <v>3110</v>
      </c>
      <c r="B1599" s="129" t="s">
        <v>3111</v>
      </c>
      <c r="C1599" s="134"/>
      <c r="D1599" s="163">
        <v>0.49999994039535522</v>
      </c>
      <c r="E1599" s="174">
        <v>0.49999994039535522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9.0621419250965118E-2</v>
      </c>
      <c r="E1607" s="174">
        <v>9.0621419250965118E-2</v>
      </c>
    </row>
    <row r="1608" spans="1:5" ht="30">
      <c r="A1608" s="119" t="s">
        <v>3120</v>
      </c>
      <c r="B1608" s="129" t="s">
        <v>3121</v>
      </c>
      <c r="C1608" s="134"/>
      <c r="D1608" s="163">
        <v>0.9093785285949707</v>
      </c>
      <c r="E1608" s="174">
        <v>0.9093785285949707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1.825558704204866E-9</v>
      </c>
      <c r="E1611" s="177">
        <v>1.825558704204866E-9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157.60890197753906</v>
      </c>
      <c r="E1614" s="173">
        <v>157.60890197753906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1499.6494140625</v>
      </c>
      <c r="E1617" s="175">
        <v>1499.6494140625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0.78419560194015503</v>
      </c>
      <c r="E1622" s="174">
        <v>0.78419560194015503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1686.415283203125</v>
      </c>
      <c r="E1625" s="175">
        <v>1686.415283203125</v>
      </c>
    </row>
    <row r="1626" spans="1:5" ht="45">
      <c r="A1626" s="119" t="s">
        <v>3152</v>
      </c>
      <c r="B1626" s="129" t="s">
        <v>3153</v>
      </c>
      <c r="C1626" s="134"/>
      <c r="D1626" s="162">
        <v>590.03472900390625</v>
      </c>
      <c r="E1626" s="173">
        <v>590.03472900390625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5.7273190468549728E-3</v>
      </c>
      <c r="E1627" s="176">
        <v>5.7273190468549728E-3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8.3127298355102539</v>
      </c>
      <c r="E1628" s="168">
        <v>8.3127298355102539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24.999923706054688</v>
      </c>
      <c r="E1629" s="169">
        <v>24.999923706054688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189.07376098632812</v>
      </c>
      <c r="E1652" s="173">
        <v>189.07376098632812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73.35540771484375</v>
      </c>
      <c r="E1653" s="169">
        <v>73.35540771484375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2948.1484375</v>
      </c>
      <c r="E1654" s="175">
        <v>2948.1484375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332.00332641601562</v>
      </c>
      <c r="E1655" s="173">
        <v>332.00332641601562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189.07376098632812</v>
      </c>
      <c r="E1656" s="173">
        <v>189.07376098632812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72.629112243652344</v>
      </c>
      <c r="E1657" s="169">
        <v>72.629112243652344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3209.82666015625</v>
      </c>
      <c r="E1659" s="170">
        <v>3209.82666015625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304.95278930664062</v>
      </c>
      <c r="E1660" s="173">
        <v>304.95278930664062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1.5128690004348755</v>
      </c>
      <c r="E1661" s="168">
        <v>1.5128690004348755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649.10198974609375</v>
      </c>
      <c r="E1662" s="173">
        <v>649.10198974609375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507.43634033203125</v>
      </c>
      <c r="E1663" s="173">
        <v>507.43634033203125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13743.6787109375</v>
      </c>
      <c r="E1664" s="170">
        <v>13743.6787109375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1374.367919921875</v>
      </c>
      <c r="E1665" s="175">
        <v>1374.367919921875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0.72629481554031372</v>
      </c>
      <c r="E1668" s="174">
        <v>0.72629481554031372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208.10374450683594</v>
      </c>
      <c r="E1670" s="173">
        <v>208.10374450683594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71.205001831054687</v>
      </c>
      <c r="E1671" s="169">
        <v>71.205001831054687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3248.294189453125</v>
      </c>
      <c r="E1672" s="170">
        <v>3248.294189453125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434.9754638671875</v>
      </c>
      <c r="E1673" s="173">
        <v>434.9754638671875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208.10374450683594</v>
      </c>
      <c r="E1674" s="173">
        <v>208.10374450683594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70.5</v>
      </c>
      <c r="E1675" s="169">
        <v>70.5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531.70001220703125</v>
      </c>
      <c r="E1676" s="173">
        <v>531.70001220703125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3487.19140625</v>
      </c>
      <c r="E1677" s="170">
        <v>3487.19140625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304.95278930664062</v>
      </c>
      <c r="E1678" s="173">
        <v>304.95278930664062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1.5128690004348755</v>
      </c>
      <c r="E1679" s="168">
        <v>1.5128690004348755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787</v>
      </c>
      <c r="E1680" s="173">
        <v>787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649.1019287109375</v>
      </c>
      <c r="E1681" s="173">
        <v>649.1019287109375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13810.0498046875</v>
      </c>
      <c r="E1682" s="170">
        <v>13810.0498046875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1381.0048828125</v>
      </c>
      <c r="E1683" s="175">
        <v>1381.0048828125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0.70500153303146362</v>
      </c>
      <c r="E1686" s="174">
        <v>0.70500153303146362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81.732490539550781</v>
      </c>
      <c r="E1691" s="169">
        <v>81.732490539550781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168.7119140625</v>
      </c>
      <c r="E1692" s="173">
        <v>168.7119140625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717.61187744140625</v>
      </c>
      <c r="E1693" s="173">
        <v>717.61187744140625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104.99726104736328</v>
      </c>
      <c r="E1694" s="173">
        <v>104.99726104736328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81.732490539550781</v>
      </c>
      <c r="E1695" s="169">
        <v>81.732490539550781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168.7119140625</v>
      </c>
      <c r="E1696" s="173">
        <v>168.7119140625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717.61187744140625</v>
      </c>
      <c r="E1697" s="173">
        <v>717.61187744140625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104.99726104736328</v>
      </c>
      <c r="E1705" s="173">
        <v>104.99726104736328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81.732490539550781</v>
      </c>
      <c r="E1713" s="169">
        <v>81.732490539550781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168.7119140625</v>
      </c>
      <c r="E1714" s="173">
        <v>168.7119140625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717.61187744140625</v>
      </c>
      <c r="E1715" s="173">
        <v>717.61187744140625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104.99724578857422</v>
      </c>
      <c r="E1716" s="173">
        <v>104.99724578857422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81.732490539550781</v>
      </c>
      <c r="E1717" s="169">
        <v>81.732490539550781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168.7119140625</v>
      </c>
      <c r="E1718" s="173">
        <v>168.7119140625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717.61187744140625</v>
      </c>
      <c r="E1719" s="173">
        <v>717.61187744140625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80.905128479003906</v>
      </c>
      <c r="E1724" s="169">
        <v>80.905128479003906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221.53947448730469</v>
      </c>
      <c r="E1725" s="173">
        <v>221.53947448730469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952.35223388671875</v>
      </c>
      <c r="E1726" s="173">
        <v>952.35223388671875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190.96449279785156</v>
      </c>
      <c r="E1727" s="173">
        <v>190.96449279785156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80.905128479003906</v>
      </c>
      <c r="E1728" s="169">
        <v>80.905128479003906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221.53947448730469</v>
      </c>
      <c r="E1729" s="173">
        <v>221.53947448730469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952.35223388671875</v>
      </c>
      <c r="E1730" s="173">
        <v>952.35223388671875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70.5</v>
      </c>
      <c r="E1735" s="169">
        <v>70.5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531.69903564453125</v>
      </c>
      <c r="E1736" s="173">
        <v>531.69903564453125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3487.19140625</v>
      </c>
      <c r="E1737" s="170">
        <v>3487.19140625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208.10374450683594</v>
      </c>
      <c r="E1738" s="173">
        <v>208.10374450683594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70.5</v>
      </c>
      <c r="E1739" s="169">
        <v>70.5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531.69903564453125</v>
      </c>
      <c r="E1740" s="173">
        <v>531.69903564453125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3487.19140625</v>
      </c>
      <c r="E1741" s="170">
        <v>3487.19140625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104.99724578857422</v>
      </c>
      <c r="E1749" s="173">
        <v>104.99724578857422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-73.144645690917969</v>
      </c>
      <c r="E1756" s="169">
        <v>-73.144645690917969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81.732490539550781</v>
      </c>
      <c r="E1761" s="169">
        <v>81.732490539550781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166.21238708496094</v>
      </c>
      <c r="E1762" s="173">
        <v>166.21238708496094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53.886337280273437</v>
      </c>
      <c r="E1780" s="169">
        <v>53.886337280273437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226.45419311523437</v>
      </c>
      <c r="E1781" s="173">
        <v>226.45419311523437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161.1505126953125</v>
      </c>
      <c r="E1782" s="173">
        <v>161.1505126953125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53.886337280273437</v>
      </c>
      <c r="E1784" s="169">
        <v>53.886337280273437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226.45419311523437</v>
      </c>
      <c r="E1785" s="173">
        <v>226.45419311523437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53.766708374023438</v>
      </c>
      <c r="E1791" s="169">
        <v>53.766708374023438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225.08251953125</v>
      </c>
      <c r="E1792" s="173">
        <v>225.08251953125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53.558204650878906</v>
      </c>
      <c r="E1795" s="169">
        <v>53.558204650878906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225.08251953125</v>
      </c>
      <c r="E1796" s="173">
        <v>225.08251953125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7685.44384765625</v>
      </c>
      <c r="E1800" s="170">
        <v>7685.44384765625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7685.44384765625</v>
      </c>
      <c r="E1804" s="170">
        <v>7685.44384765625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7.6700000762939453</v>
      </c>
      <c r="E1805" s="168">
        <v>7.6700000762939453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502.61654663085937</v>
      </c>
      <c r="E1806" s="173">
        <v>502.61654663085937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3487.19140625</v>
      </c>
      <c r="E1807" s="170">
        <v>3487.19140625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2672.899658203125</v>
      </c>
      <c r="E1811" s="175">
        <v>2672.899658203125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0.40000000596046448</v>
      </c>
      <c r="E1813" s="174">
        <v>0.40000000596046448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498.98455810546875</v>
      </c>
      <c r="E1814" s="173">
        <v>498.98455810546875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3487.19140625</v>
      </c>
      <c r="E1815" s="170">
        <v>3487.19140625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92643.2421875</v>
      </c>
      <c r="E1820" s="170">
        <v>92643.2421875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54309.77734375</v>
      </c>
      <c r="E1822" s="170">
        <v>54309.77734375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98.271697998046875</v>
      </c>
      <c r="E1823" s="169">
        <v>98.271697998046875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58">
        <v>85.537895202636719</v>
      </c>
      <c r="E1824" s="169">
        <v>85.537895202636719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28.512632369995117</v>
      </c>
      <c r="E1825" s="169">
        <v>28.512632369995117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60.026584625244141</v>
      </c>
      <c r="E1826" s="169">
        <v>60.026584625244141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98.232574462890625</v>
      </c>
      <c r="E1828" s="169">
        <v>98.232574462890625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74.025001525878906</v>
      </c>
      <c r="E1829" s="169">
        <v>74.025001525878906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531.69903564453125</v>
      </c>
      <c r="E1830" s="173">
        <v>531.69903564453125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208.10374450683594</v>
      </c>
      <c r="E1831" s="173">
        <v>208.10374450683594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57025.26171875</v>
      </c>
      <c r="E1836" s="170">
        <v>57025.26171875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98.232574462890625</v>
      </c>
      <c r="E1837" s="169">
        <v>98.232574462890625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54309.77734375</v>
      </c>
      <c r="E1840" s="170">
        <v>54309.77734375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55264.921875</v>
      </c>
      <c r="E1841" s="170">
        <v>55264.921875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98.271697998046875</v>
      </c>
      <c r="E1842" s="169">
        <v>98.271697998046875</v>
      </c>
    </row>
    <row r="1843" spans="1:5">
      <c r="A1843" s="119" t="s">
        <v>3582</v>
      </c>
      <c r="B1843" s="129" t="s">
        <v>3583</v>
      </c>
      <c r="C1843" s="134" t="s">
        <v>15</v>
      </c>
      <c r="D1843" s="162">
        <v>955.14556884765625</v>
      </c>
      <c r="E1843" s="173">
        <v>955.14556884765625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2">
        <v>834.20001220703125</v>
      </c>
      <c r="E1844" s="173">
        <v>834.20001220703125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120.94556427001953</v>
      </c>
      <c r="E1845" s="173">
        <v>120.94556427001953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12.372907638549805</v>
      </c>
      <c r="E1846" s="169">
        <v>12.372907638549805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3.7214198112487793</v>
      </c>
      <c r="E1847" s="168">
        <v>3.7214198112487793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111977.8046875</v>
      </c>
      <c r="E1848" s="170">
        <v>111977.8046875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8.5122528076171875</v>
      </c>
      <c r="E1849" s="168">
        <v>8.5122528076171875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3.1380198001861572</v>
      </c>
      <c r="E1850" s="168">
        <v>3.1380198001861572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99191.546875</v>
      </c>
      <c r="E1851" s="170">
        <v>99191.546875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20.885160446166992</v>
      </c>
      <c r="E1852" s="169">
        <v>20.885160446166992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3.7214198112487793</v>
      </c>
      <c r="E1853" s="168">
        <v>3.7214198112487793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211169.359375</v>
      </c>
      <c r="E1854" s="170">
        <v>211169.359375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23.122282028198242</v>
      </c>
      <c r="E1855" s="169">
        <v>23.122282028198242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4.4657039642333984</v>
      </c>
      <c r="E1856" s="168">
        <v>4.4657039642333984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12587294</v>
      </c>
      <c r="E1857" s="170">
        <v>12587294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15458288</v>
      </c>
      <c r="E1858" s="170">
        <v>15458288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70.5</v>
      </c>
      <c r="E1861" s="169">
        <v>70.5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70.5</v>
      </c>
      <c r="E1862" s="169">
        <v>70.5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531.69903564453125</v>
      </c>
      <c r="E1863" s="173">
        <v>531.69903564453125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208.10374450683594</v>
      </c>
      <c r="E1864" s="173">
        <v>208.10374450683594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3487.19140625</v>
      </c>
      <c r="E1865" s="170">
        <v>3487.19140625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70.5</v>
      </c>
      <c r="E1866" s="169">
        <v>70.5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199.66374206542969</v>
      </c>
      <c r="E1867" s="173">
        <v>199.66374206542969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3487.19140625</v>
      </c>
      <c r="E1868" s="170">
        <v>3487.19140625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23.659999847412109</v>
      </c>
      <c r="E1869" s="169">
        <v>23.659999847412109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3230.99951171875</v>
      </c>
      <c r="E1870" s="170">
        <v>3230.99951171875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23.659999847412109</v>
      </c>
      <c r="E1871" s="169">
        <v>23.659999847412109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394.97927856445313</v>
      </c>
      <c r="E1872" s="173">
        <v>394.97927856445313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199.66374206542969</v>
      </c>
      <c r="E1873" s="173">
        <v>199.66374206542969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3230.99951171875</v>
      </c>
      <c r="E1874" s="170">
        <v>3230.99951171875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6.9927558898925781</v>
      </c>
      <c r="E1875" s="168">
        <v>6.9927558898925781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7.0087849162518978E-3</v>
      </c>
      <c r="E1878" s="176">
        <v>7.0087849162518978E-3</v>
      </c>
    </row>
    <row r="1879" spans="1:5" ht="30">
      <c r="A1879" s="119" t="s">
        <v>3655</v>
      </c>
      <c r="B1879" s="129" t="s">
        <v>3656</v>
      </c>
      <c r="C1879" s="134"/>
      <c r="D1879" s="157">
        <v>2.9797124862670898</v>
      </c>
      <c r="E1879" s="168">
        <v>2.9797124862670898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72.435111999511719</v>
      </c>
      <c r="E1880" s="169">
        <v>72.435111999511719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74.515571594238281</v>
      </c>
      <c r="E1881" s="169">
        <v>74.515571594238281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74.515571594238281</v>
      </c>
      <c r="E1882" s="169">
        <v>74.515571594238281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14209.1826171875</v>
      </c>
      <c r="E1883" s="170">
        <v>14209.1826171875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14206.3408203125</v>
      </c>
      <c r="E1884" s="170">
        <v>14206.3408203125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2.841461181640625</v>
      </c>
      <c r="E1885" s="168">
        <v>2.841461181640625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23.659999847412109</v>
      </c>
      <c r="E1888" s="169">
        <v>23.659999847412109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23.659999847412109</v>
      </c>
      <c r="E1889" s="169">
        <v>23.659999847412109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394.97927856445313</v>
      </c>
      <c r="E1890" s="173">
        <v>394.97927856445313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189.98812866210937</v>
      </c>
      <c r="E1891" s="173">
        <v>189.98812866210937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3230.99951171875</v>
      </c>
      <c r="E1892" s="170">
        <v>3230.99951171875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23.659999847412109</v>
      </c>
      <c r="E1893" s="169">
        <v>23.659999847412109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189.98812866210937</v>
      </c>
      <c r="E1894" s="173">
        <v>189.98812866210937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3230.99951171875</v>
      </c>
      <c r="E1895" s="170">
        <v>3230.99951171875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13.75</v>
      </c>
      <c r="E1896" s="169">
        <v>13.75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3088.83251953125</v>
      </c>
      <c r="E1897" s="170">
        <v>3088.83251953125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13.75</v>
      </c>
      <c r="E1898" s="169">
        <v>13.75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321.52896118164062</v>
      </c>
      <c r="E1899" s="173">
        <v>321.52896118164062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189.98812866210937</v>
      </c>
      <c r="E1900" s="173">
        <v>189.98812866210937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3088.83251953125</v>
      </c>
      <c r="E1901" s="170">
        <v>3088.83251953125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10.221564292907715</v>
      </c>
      <c r="E1902" s="169">
        <v>10.221564292907715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1.8242962658405304E-2</v>
      </c>
      <c r="E1905" s="174">
        <v>1.8242962658405304E-2</v>
      </c>
    </row>
    <row r="1906" spans="1:5" ht="30">
      <c r="A1906" s="119" t="s">
        <v>3709</v>
      </c>
      <c r="B1906" s="129" t="s">
        <v>3710</v>
      </c>
      <c r="C1906" s="134"/>
      <c r="D1906" s="157">
        <v>1.7207273244857788</v>
      </c>
      <c r="E1906" s="168">
        <v>1.7207273244857788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93.266860961914063</v>
      </c>
      <c r="E1908" s="169">
        <v>93.266860961914063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93.266860961914063</v>
      </c>
      <c r="E1909" s="169">
        <v>93.266860961914063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7502.89697265625</v>
      </c>
      <c r="E1910" s="170">
        <v>7502.89697265625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7501.396484375</v>
      </c>
      <c r="E1911" s="170">
        <v>7501.396484375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1.5003812313079834</v>
      </c>
      <c r="E1912" s="168">
        <v>1.5003812313079834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13.75</v>
      </c>
      <c r="E1915" s="169">
        <v>13.75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13.75</v>
      </c>
      <c r="E1916" s="169">
        <v>13.75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321.52896118164062</v>
      </c>
      <c r="E1917" s="173">
        <v>321.52896118164062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181.06962585449219</v>
      </c>
      <c r="E1918" s="173">
        <v>181.06962585449219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3088.83251953125</v>
      </c>
      <c r="E1919" s="170">
        <v>3088.83251953125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13.75</v>
      </c>
      <c r="E1920" s="169">
        <v>13.75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181.06962585449219</v>
      </c>
      <c r="E1921" s="173">
        <v>181.06962585449219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3088.83251953125</v>
      </c>
      <c r="E1922" s="170">
        <v>3088.83251953125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7.6700000762939453</v>
      </c>
      <c r="E1923" s="168">
        <v>7.6700000762939453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2953.06396484375</v>
      </c>
      <c r="E1924" s="175">
        <v>2953.06396484375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7.6700000762939453</v>
      </c>
      <c r="E1925" s="168">
        <v>7.6700000762939453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250.6192626953125</v>
      </c>
      <c r="E1926" s="173">
        <v>250.6192626953125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181.06962585449219</v>
      </c>
      <c r="E1927" s="173">
        <v>181.06962585449219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2953.06396484375</v>
      </c>
      <c r="E1928" s="175">
        <v>2953.06396484375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15.420805931091309</v>
      </c>
      <c r="E1929" s="169">
        <v>15.420805931091309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2.8267759829759598E-2</v>
      </c>
      <c r="E1932" s="174">
        <v>2.8267759829759598E-2</v>
      </c>
    </row>
    <row r="1933" spans="1:5" ht="30">
      <c r="A1933" s="119" t="s">
        <v>3763</v>
      </c>
      <c r="B1933" s="129" t="s">
        <v>3764</v>
      </c>
      <c r="C1933" s="134"/>
      <c r="D1933" s="157">
        <v>1.7926987409591675</v>
      </c>
      <c r="E1933" s="168">
        <v>1.7926987409591675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93.302558898925781</v>
      </c>
      <c r="E1935" s="169">
        <v>93.302558898925781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93.302558898925781</v>
      </c>
      <c r="E1936" s="169">
        <v>93.302558898925781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6828.88330078125</v>
      </c>
      <c r="E1937" s="170">
        <v>6828.88330078125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6827.517578125</v>
      </c>
      <c r="E1938" s="170">
        <v>6827.517578125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1.3655962944030762</v>
      </c>
      <c r="E1939" s="168">
        <v>1.3655962944030762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7.6700000762939453</v>
      </c>
      <c r="E1942" s="168">
        <v>7.6700000762939453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7.6700000762939453</v>
      </c>
      <c r="E1943" s="168">
        <v>7.6700000762939453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250.6192626953125</v>
      </c>
      <c r="E1944" s="173">
        <v>250.6192626953125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177.21578979492187</v>
      </c>
      <c r="E1945" s="173">
        <v>177.21578979492187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2953.06396484375</v>
      </c>
      <c r="E1946" s="175">
        <v>2953.06396484375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7.6700000762939453</v>
      </c>
      <c r="E1947" s="168">
        <v>7.6700000762939453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177.21578979492187</v>
      </c>
      <c r="E1948" s="173">
        <v>177.21578979492187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2953.06396484375</v>
      </c>
      <c r="E1949" s="175">
        <v>2953.06396484375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3.440000057220459</v>
      </c>
      <c r="E1950" s="168">
        <v>3.440000057220459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2789.160400390625</v>
      </c>
      <c r="E1951" s="175">
        <v>2789.160400390625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3.440000057220459</v>
      </c>
      <c r="E1952" s="168">
        <v>3.440000057220459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164.53860473632812</v>
      </c>
      <c r="E1953" s="173">
        <v>164.53860473632812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177.21578979492187</v>
      </c>
      <c r="E1954" s="173">
        <v>177.21578979492187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2789.160400390625</v>
      </c>
      <c r="E1955" s="175">
        <v>2789.160400390625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28.163614273071289</v>
      </c>
      <c r="E1956" s="169">
        <v>28.163614273071289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4.6605505049228668E-2</v>
      </c>
      <c r="E1959" s="174">
        <v>4.6605505049228668E-2</v>
      </c>
    </row>
    <row r="1960" spans="1:5" ht="30">
      <c r="A1960" s="119" t="s">
        <v>3817</v>
      </c>
      <c r="B1960" s="129" t="s">
        <v>3818</v>
      </c>
      <c r="C1960" s="134"/>
      <c r="D1960" s="157">
        <v>2.2296512126922607</v>
      </c>
      <c r="E1960" s="168">
        <v>2.2296512126922607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95.296363830566406</v>
      </c>
      <c r="E1962" s="169">
        <v>95.296363830566406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95.296363830566406</v>
      </c>
      <c r="E1963" s="169">
        <v>95.296363830566406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8068.54150390625</v>
      </c>
      <c r="E1964" s="170">
        <v>8068.54150390625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8066.92822265625</v>
      </c>
      <c r="E1965" s="170">
        <v>8066.92822265625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1.6134951114654541</v>
      </c>
      <c r="E1966" s="168">
        <v>1.6134951114654541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3.440000057220459</v>
      </c>
      <c r="E1969" s="168">
        <v>3.440000057220459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3.440000057220459</v>
      </c>
      <c r="E1970" s="168">
        <v>3.440000057220459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164.53860473632812</v>
      </c>
      <c r="E1971" s="173">
        <v>164.53860473632812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169.76686096191406</v>
      </c>
      <c r="E1972" s="173">
        <v>169.76686096191406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2789.160400390625</v>
      </c>
      <c r="E1973" s="175">
        <v>2789.160400390625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3.440000057220459</v>
      </c>
      <c r="E1974" s="168">
        <v>3.440000057220459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169.76686096191406</v>
      </c>
      <c r="E1975" s="173">
        <v>169.76686096191406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2789.160400390625</v>
      </c>
      <c r="E1976" s="175">
        <v>2789.160400390625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1.7639998197555542</v>
      </c>
      <c r="E1977" s="168">
        <v>1.7639998197555542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2672.899658203125</v>
      </c>
      <c r="E1978" s="175">
        <v>2672.899658203125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1.7639998197555542</v>
      </c>
      <c r="E1979" s="168">
        <v>1.7639998197555542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116.2869873046875</v>
      </c>
      <c r="E1980" s="173">
        <v>116.2869873046875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169.20686340332031</v>
      </c>
      <c r="E1981" s="173">
        <v>169.20686340332031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2672.899658203125</v>
      </c>
      <c r="E1982" s="175">
        <v>2672.899658203125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46.390205383300781</v>
      </c>
      <c r="E1983" s="169">
        <v>46.390205383300781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9.1068536043167114E-2</v>
      </c>
      <c r="E1986" s="174">
        <v>9.1068536043167114E-2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95.09661865234375</v>
      </c>
      <c r="E1989" s="169">
        <v>95.09661865234375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95.09661865234375</v>
      </c>
      <c r="E1990" s="169">
        <v>95.09661865234375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5482.634765625</v>
      </c>
      <c r="E1991" s="170">
        <v>5482.634765625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5481.53857421875</v>
      </c>
      <c r="E1992" s="170">
        <v>5481.53857421875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1.0963822603225708</v>
      </c>
      <c r="E1993" s="168">
        <v>1.0963822603225708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1.6799999475479126</v>
      </c>
      <c r="E1996" s="168">
        <v>1.6799999475479126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1.6799999475479126</v>
      </c>
      <c r="E1997" s="168">
        <v>1.6799999475479126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114.78603363037109</v>
      </c>
      <c r="E1998" s="173">
        <v>114.78603363037109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161.9599609375</v>
      </c>
      <c r="E1999" s="173">
        <v>161.9599609375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2672.899658203125</v>
      </c>
      <c r="E2000" s="175">
        <v>2672.899658203125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1.6799999475479126</v>
      </c>
      <c r="E2001" s="168">
        <v>1.6799999475479126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161.9599609375</v>
      </c>
      <c r="E2002" s="173">
        <v>161.9599609375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2672.899658203125</v>
      </c>
      <c r="E2003" s="175">
        <v>2672.899658203125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63">
        <v>0.87999999523162842</v>
      </c>
      <c r="E2004" s="174">
        <v>0.87999999523162842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2590.002685546875</v>
      </c>
      <c r="E2005" s="175">
        <v>2590.002685546875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63">
        <v>0.87999999523162842</v>
      </c>
      <c r="E2006" s="174">
        <v>0.87999999523162842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96.07122802734375</v>
      </c>
      <c r="E2007" s="169">
        <v>96.07122802734375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161.9599609375</v>
      </c>
      <c r="E2008" s="173">
        <v>161.9599609375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2590.002685546875</v>
      </c>
      <c r="E2009" s="175">
        <v>2590.002685546875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58">
        <v>82.882492065429688</v>
      </c>
      <c r="E2010" s="169">
        <v>82.882492065429688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0.16591352224349976</v>
      </c>
      <c r="E2013" s="174">
        <v>0.16591352224349976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77.192070007324219</v>
      </c>
      <c r="E2015" s="169">
        <v>77.192070007324219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76.947769165039063</v>
      </c>
      <c r="E2016" s="169">
        <v>76.947769165039063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76.947769165039063</v>
      </c>
      <c r="E2017" s="169">
        <v>76.947769165039063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3729.50439453125</v>
      </c>
      <c r="E2018" s="170">
        <v>3729.50439453125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3720.1806640625</v>
      </c>
      <c r="E2019" s="170">
        <v>3720.1806640625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7">
        <v>9.3237514495849609</v>
      </c>
      <c r="E2020" s="168">
        <v>9.3237514495849609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63">
        <v>0.87999999523162842</v>
      </c>
      <c r="E2023" s="174">
        <v>0.87999999523162842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63">
        <v>0.87999999523162842</v>
      </c>
      <c r="E2024" s="174">
        <v>0.87999999523162842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96.07122802734375</v>
      </c>
      <c r="E2025" s="169">
        <v>96.07122802734375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155.57974243164062</v>
      </c>
      <c r="E2026" s="173">
        <v>155.57974243164062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2590.002685546875</v>
      </c>
      <c r="E2027" s="175">
        <v>2590.002685546875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63">
        <v>0.87999999523162842</v>
      </c>
      <c r="E2028" s="174">
        <v>0.87999999523162842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155.57974243164062</v>
      </c>
      <c r="E2029" s="173">
        <v>155.57974243164062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2590.002685546875</v>
      </c>
      <c r="E2030" s="175">
        <v>2590.002685546875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0.40000000596046448</v>
      </c>
      <c r="E2031" s="174">
        <v>0.40000000596046448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2483.0908203125</v>
      </c>
      <c r="E2032" s="175">
        <v>2483.0908203125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0.40000000596046448</v>
      </c>
      <c r="E2033" s="174">
        <v>0.40000000596046448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75.856826782226563</v>
      </c>
      <c r="E2034" s="169">
        <v>75.856826782226563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155.57974243164062</v>
      </c>
      <c r="E2035" s="173">
        <v>155.57974243164062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2483.0908203125</v>
      </c>
      <c r="E2036" s="175">
        <v>2483.0908203125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161.17755126953125</v>
      </c>
      <c r="E2037" s="173">
        <v>161.17755126953125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0.29087451100349426</v>
      </c>
      <c r="E2040" s="174">
        <v>0.29087451100349426</v>
      </c>
    </row>
    <row r="2041" spans="1:5" ht="30">
      <c r="A2041" s="119" t="s">
        <v>3979</v>
      </c>
      <c r="B2041" s="129" t="s">
        <v>3980</v>
      </c>
      <c r="C2041" s="134"/>
      <c r="D2041" s="157">
        <v>2.1999998092651367</v>
      </c>
      <c r="E2041" s="168">
        <v>2.1999998092651367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87.501075744628906</v>
      </c>
      <c r="E2043" s="169">
        <v>87.501075744628906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87.501075744628906</v>
      </c>
      <c r="E2044" s="169">
        <v>87.501075744628906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4620.4423828125</v>
      </c>
      <c r="E2045" s="170">
        <v>4620.4423828125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4608.89111328125</v>
      </c>
      <c r="E2046" s="170">
        <v>4608.89111328125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11.551095008850098</v>
      </c>
      <c r="E2047" s="169">
        <v>11.551095008850098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0.40000000596046448</v>
      </c>
      <c r="E2050" s="174">
        <v>0.40000000596046448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0.40000000596046448</v>
      </c>
      <c r="E2051" s="174">
        <v>0.40000000596046448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75.856826782226563</v>
      </c>
      <c r="E2052" s="169">
        <v>75.856826782226563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153.63156127929687</v>
      </c>
      <c r="E2053" s="173">
        <v>153.63156127929687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2483.0908203125</v>
      </c>
      <c r="E2054" s="175">
        <v>2483.0908203125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0.40000000596046448</v>
      </c>
      <c r="E2055" s="174">
        <v>0.40000000596046448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153.63156127929687</v>
      </c>
      <c r="E2056" s="173">
        <v>153.63156127929687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2483.0908203125</v>
      </c>
      <c r="E2057" s="175">
        <v>2483.0908203125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2362.31103515625</v>
      </c>
      <c r="E2059" s="175">
        <v>2362.31103515625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155.22416687011719</v>
      </c>
      <c r="E2062" s="173">
        <v>155.22416687011719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2373.249267578125</v>
      </c>
      <c r="E2063" s="175">
        <v>2373.249267578125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384.333984375</v>
      </c>
      <c r="E2065" s="173">
        <v>384.333984375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2.9651868343353271</v>
      </c>
      <c r="E2066" s="168">
        <v>2.9651868343353271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129.61543273925781</v>
      </c>
      <c r="E2067" s="173">
        <v>129.61543273925781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1802.15380859375</v>
      </c>
      <c r="E2068" s="175">
        <v>1802.15380859375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523.7335205078125</v>
      </c>
      <c r="E2069" s="173">
        <v>523.7335205078125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6.7982969284057617</v>
      </c>
      <c r="E2070" s="168">
        <v>6.7982969284057617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7">
        <v>9.2777462005615234</v>
      </c>
      <c r="E2071" s="168">
        <v>9.2777462005615234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0.59635835886001587</v>
      </c>
      <c r="E2072" s="174">
        <v>0.59635835886001587</v>
      </c>
    </row>
    <row r="2073" spans="1:5" ht="30">
      <c r="A2073" s="119" t="s">
        <v>4044</v>
      </c>
      <c r="B2073" s="129" t="s">
        <v>4045</v>
      </c>
      <c r="C2073" s="134"/>
      <c r="D2073" s="157">
        <v>2.661344051361084</v>
      </c>
      <c r="E2073" s="168">
        <v>2.661344051361084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82.295486450195313</v>
      </c>
      <c r="E2075" s="169">
        <v>82.295486450195313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87.203872680664063</v>
      </c>
      <c r="E2076" s="169">
        <v>87.203872680664063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4864.28466796875</v>
      </c>
      <c r="E2077" s="170">
        <v>4864.28466796875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4852.1240234375</v>
      </c>
      <c r="E2078" s="170">
        <v>4852.1240234375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12.160700798034668</v>
      </c>
      <c r="E2079" s="169">
        <v>12.160700798034668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8">
        <v>10.167089462280273</v>
      </c>
      <c r="E2080" s="169">
        <v>10.167089462280273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70.5</v>
      </c>
      <c r="E2082" s="169">
        <v>70.5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0.40000000596046448</v>
      </c>
      <c r="E2083" s="174">
        <v>0.40000000596046448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531.69903564453125</v>
      </c>
      <c r="E2084" s="173">
        <v>531.69903564453125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498.98452758789062</v>
      </c>
      <c r="E2085" s="173">
        <v>498.98452758789062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3487.19140625</v>
      </c>
      <c r="E2086" s="170">
        <v>3487.19140625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49.839157104492188</v>
      </c>
      <c r="E2087" s="169">
        <v>49.839157104492188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54.23077392578125</v>
      </c>
      <c r="E2089" s="169">
        <v>54.23077392578125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7.6700000762939453</v>
      </c>
      <c r="E2090" s="168">
        <v>7.6700000762939453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524.53955078125</v>
      </c>
      <c r="E2091" s="173">
        <v>524.53955078125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502.61654663085937</v>
      </c>
      <c r="E2092" s="173">
        <v>502.61654663085937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3487.19140625</v>
      </c>
      <c r="E2093" s="170">
        <v>3487.19140625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71.477645874023438</v>
      </c>
      <c r="E2094" s="169">
        <v>71.477645874023438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7.6700000762939453</v>
      </c>
      <c r="E2096" s="168">
        <v>7.6700000762939453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502.61654663085937</v>
      </c>
      <c r="E2098" s="173">
        <v>502.61654663085937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499.40762329101562</v>
      </c>
      <c r="E2099" s="173">
        <v>499.40762329101562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3487.19140625</v>
      </c>
      <c r="E2100" s="170">
        <v>3487.19140625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90.013374328613281</v>
      </c>
      <c r="E2101" s="169">
        <v>90.013374328613281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1.7639998197555542</v>
      </c>
      <c r="E2103" s="168">
        <v>1.7639998197555542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116.28699493408203</v>
      </c>
      <c r="E2105" s="173">
        <v>116.28699493408203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2672.899658203125</v>
      </c>
      <c r="E2107" s="175">
        <v>2672.899658203125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3487.19140625</v>
      </c>
      <c r="E2111" s="170">
        <v>3487.19140625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0.3560090959072113</v>
      </c>
      <c r="E2113" s="174">
        <v>0.3560090959072113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1.4111742973327637</v>
      </c>
      <c r="E2117" s="168">
        <v>1.4111742973327637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85.647239685058594</v>
      </c>
      <c r="E2118" s="169">
        <v>85.647239685058594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77.312225341796875</v>
      </c>
      <c r="E2119" s="169">
        <v>77.312225341796875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172.76141357421875</v>
      </c>
      <c r="E2120" s="173">
        <v>172.76141357421875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191.38679504394531</v>
      </c>
      <c r="E2121" s="173">
        <v>191.38679504394531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42.966190338134766</v>
      </c>
      <c r="E2122" s="169">
        <v>42.966190338134766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147965.390625</v>
      </c>
      <c r="E2123" s="170">
        <v>147965.390625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70.5</v>
      </c>
      <c r="E2124" s="169">
        <v>70.5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531.70001220703125</v>
      </c>
      <c r="E2125" s="173">
        <v>531.70001220703125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208.10374450683594</v>
      </c>
      <c r="E2126" s="173">
        <v>208.10374450683594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3487.19140625</v>
      </c>
      <c r="E2127" s="170">
        <v>3487.19140625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80.905120849609375</v>
      </c>
      <c r="E2128" s="169">
        <v>80.905120849609375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221.53947448730469</v>
      </c>
      <c r="E2129" s="173">
        <v>221.53947448730469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190.96449279785156</v>
      </c>
      <c r="E2130" s="173">
        <v>190.96449279785156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952.35223388671875</v>
      </c>
      <c r="E2131" s="173">
        <v>952.35223388671875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649.1019287109375</v>
      </c>
      <c r="E2133" s="173">
        <v>649.1019287109375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304.95257568359375</v>
      </c>
      <c r="E2134" s="173">
        <v>304.95257568359375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1.5128690004348755</v>
      </c>
      <c r="E2135" s="168">
        <v>1.5128690004348755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667.51373291015625</v>
      </c>
      <c r="E2136" s="173">
        <v>667.51373291015625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1.6073246002197266</v>
      </c>
      <c r="E2138" s="168">
        <v>1.6073246002197266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734.3525390625</v>
      </c>
      <c r="E2139" s="173">
        <v>734.3525390625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62.485443115234375</v>
      </c>
      <c r="E2141" s="169">
        <v>62.485443115234375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230.65032958984375</v>
      </c>
      <c r="E2142" s="173">
        <v>230.65032958984375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0.36726200580596924</v>
      </c>
      <c r="E2143" s="174">
        <v>0.36726200580596924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0.7841956615447998</v>
      </c>
      <c r="E2149" s="174">
        <v>0.7841956615447998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238981.34375</v>
      </c>
      <c r="E2158" s="170">
        <v>238981.34375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787.00006103515625</v>
      </c>
      <c r="E2160" s="173">
        <v>787.00006103515625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304.95257568359375</v>
      </c>
      <c r="E2161" s="173">
        <v>304.95257568359375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1.5128690004348755</v>
      </c>
      <c r="E2162" s="168">
        <v>1.5128690004348755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839.94549560546875</v>
      </c>
      <c r="E2163" s="173">
        <v>839.94549560546875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1.7868791818618774</v>
      </c>
      <c r="E2165" s="168">
        <v>1.7868791818618774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912.8262939453125</v>
      </c>
      <c r="E2166" s="173">
        <v>912.8262939453125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62.485443115234375</v>
      </c>
      <c r="E2168" s="169">
        <v>62.485443115234375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264.46832275390625</v>
      </c>
      <c r="E2169" s="173">
        <v>264.46832275390625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0.32029962539672852</v>
      </c>
      <c r="E2170" s="174">
        <v>0.32029962539672852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0.7841956615447998</v>
      </c>
      <c r="E2176" s="174">
        <v>0.7841956615447998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238981.34375</v>
      </c>
      <c r="E2185" s="170">
        <v>238981.34375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507.43643188476562</v>
      </c>
      <c r="E2187" s="173">
        <v>507.43643188476562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304.95257568359375</v>
      </c>
      <c r="E2188" s="173">
        <v>304.95257568359375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1.5128690004348755</v>
      </c>
      <c r="E2189" s="168">
        <v>1.5128690004348755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492.40408325195312</v>
      </c>
      <c r="E2190" s="173">
        <v>492.40408325195312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1.3990871906280518</v>
      </c>
      <c r="E2192" s="168">
        <v>1.3990871906280518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556.75396728515625</v>
      </c>
      <c r="E2193" s="173">
        <v>556.75396728515625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62.485443115234375</v>
      </c>
      <c r="E2195" s="169">
        <v>62.485443115234375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195.71600341796875</v>
      </c>
      <c r="E2196" s="173">
        <v>195.71600341796875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0.43281641602516174</v>
      </c>
      <c r="E2197" s="174">
        <v>0.43281641602516174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0.7841956615447998</v>
      </c>
      <c r="E2203" s="174">
        <v>0.7841956615447998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238981.34375</v>
      </c>
      <c r="E2212" s="170">
        <v>238981.34375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58">
        <v>84.527236938476562</v>
      </c>
      <c r="E2215" s="169">
        <v>84.527236938476562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3.7944864481687546E-2</v>
      </c>
      <c r="E2222" s="174">
        <v>3.7944864481687546E-2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20.7269287109375</v>
      </c>
      <c r="E2223" s="169">
        <v>20.7269287109375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66400.7109375</v>
      </c>
      <c r="E2239" s="170">
        <v>66400.7109375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58">
        <v>84.527236938476562</v>
      </c>
      <c r="E2242" s="169">
        <v>84.527236938476562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3.7944864481687546E-2</v>
      </c>
      <c r="E2249" s="174">
        <v>3.7944864481687546E-2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20.7269287109375</v>
      </c>
      <c r="E2250" s="169">
        <v>20.7269287109375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66400.7109375</v>
      </c>
      <c r="E2266" s="170">
        <v>66400.7109375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58">
        <v>84.527236938476562</v>
      </c>
      <c r="E2269" s="169">
        <v>84.527236938476562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3.7944864481687546E-2</v>
      </c>
      <c r="E2276" s="174">
        <v>3.7944864481687546E-2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19.587074279785156</v>
      </c>
      <c r="E2277" s="169">
        <v>19.587074279785156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66400.7109375</v>
      </c>
      <c r="E2293" s="170">
        <v>66400.7109375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58">
        <v>84.527236938476562</v>
      </c>
      <c r="E2296" s="169">
        <v>84.527236938476562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3.7944864481687546E-2</v>
      </c>
      <c r="E2303" s="174">
        <v>3.7944864481687546E-2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19.587074279785156</v>
      </c>
      <c r="E2304" s="169">
        <v>19.587074279785156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66400.7109375</v>
      </c>
      <c r="E2320" s="170">
        <v>66400.7109375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58">
        <v>84.527236938476562</v>
      </c>
      <c r="E2323" s="169">
        <v>84.527236938476562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3.7944864481687546E-2</v>
      </c>
      <c r="E2330" s="174">
        <v>3.7944864481687546E-2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19.606834411621094</v>
      </c>
      <c r="E2331" s="169">
        <v>19.606834411621094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66400.7109375</v>
      </c>
      <c r="E2347" s="170">
        <v>66400.7109375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58">
        <v>84.527236938476562</v>
      </c>
      <c r="E2350" s="169">
        <v>84.527236938476562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3.7944864481687546E-2</v>
      </c>
      <c r="E2357" s="174">
        <v>3.7944864481687546E-2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19.606834411621094</v>
      </c>
      <c r="E2358" s="169">
        <v>19.606834411621094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66400.7109375</v>
      </c>
      <c r="E2374" s="170">
        <v>66400.7109375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47.546573638916016</v>
      </c>
      <c r="E2377" s="169">
        <v>47.546573638916016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2.1343987435102463E-2</v>
      </c>
      <c r="E2384" s="174">
        <v>2.1343987435102463E-2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11.65889835357666</v>
      </c>
      <c r="E2385" s="169">
        <v>11.65889835357666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37350.40234375</v>
      </c>
      <c r="E2401" s="170">
        <v>37350.40234375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47.546573638916016</v>
      </c>
      <c r="E2404" s="169">
        <v>47.546573638916016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2.1343987435102463E-2</v>
      </c>
      <c r="E2411" s="174">
        <v>2.1343987435102463E-2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11.65889835357666</v>
      </c>
      <c r="E2412" s="169">
        <v>11.65889835357666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37350.40234375</v>
      </c>
      <c r="E2428" s="170">
        <v>37350.40234375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47.546573638916016</v>
      </c>
      <c r="E2431" s="169">
        <v>47.546573638916016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2.1343987435102463E-2</v>
      </c>
      <c r="E2438" s="174">
        <v>2.1343987435102463E-2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10.555399894714355</v>
      </c>
      <c r="E2439" s="169">
        <v>10.555399894714355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37350.40234375</v>
      </c>
      <c r="E2455" s="170">
        <v>37350.40234375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47.546573638916016</v>
      </c>
      <c r="E2458" s="169">
        <v>47.546573638916016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2.1343987435102463E-2</v>
      </c>
      <c r="E2465" s="174">
        <v>2.1343987435102463E-2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10.555399894714355</v>
      </c>
      <c r="E2466" s="169">
        <v>10.555399894714355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37350.40234375</v>
      </c>
      <c r="E2482" s="170">
        <v>37350.40234375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47.546573638916016</v>
      </c>
      <c r="E2485" s="169">
        <v>47.546573638916016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2.1343987435102463E-2</v>
      </c>
      <c r="E2492" s="174">
        <v>2.1343987435102463E-2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10.563831329345703</v>
      </c>
      <c r="E2493" s="169">
        <v>10.563831329345703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37350.40234375</v>
      </c>
      <c r="E2509" s="170">
        <v>37350.40234375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47.546573638916016</v>
      </c>
      <c r="E2512" s="169">
        <v>47.546573638916016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2.1343987435102463E-2</v>
      </c>
      <c r="E2519" s="174">
        <v>2.1343987435102463E-2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10.563831329345703</v>
      </c>
      <c r="E2520" s="169">
        <v>10.563831329345703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37350.40234375</v>
      </c>
      <c r="E2536" s="170">
        <v>37350.40234375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58">
        <v>95.093147277832031</v>
      </c>
      <c r="E2539" s="169">
        <v>95.093147277832031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4.2687974870204926E-2</v>
      </c>
      <c r="E2546" s="174">
        <v>4.2687974870204926E-2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34.408782958984375</v>
      </c>
      <c r="E2547" s="169">
        <v>34.408782958984375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74700.8046875</v>
      </c>
      <c r="E2563" s="170">
        <v>74700.8046875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58">
        <v>95.093147277832031</v>
      </c>
      <c r="E2566" s="169">
        <v>95.093147277832031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4.2687974870204926E-2</v>
      </c>
      <c r="E2573" s="174">
        <v>4.2687974870204926E-2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21.127662658691406</v>
      </c>
      <c r="E2574" s="169">
        <v>21.127662658691406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74700.8046875</v>
      </c>
      <c r="E2590" s="170">
        <v>74700.8046875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169.05447387695312</v>
      </c>
      <c r="E2593" s="173">
        <v>169.05447387695312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7.5889728963375092E-2</v>
      </c>
      <c r="E2600" s="174">
        <v>7.5889728963375092E-2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39.213668823242187</v>
      </c>
      <c r="E2601" s="169">
        <v>39.213668823242187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0.90316218137741089</v>
      </c>
      <c r="E2608" s="174">
        <v>0.90316218137741089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132801.421875</v>
      </c>
      <c r="E2617" s="170">
        <v>132801.421875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169.05447387695312</v>
      </c>
      <c r="E2620" s="173">
        <v>169.05447387695312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7.5889728963375092E-2</v>
      </c>
      <c r="E2627" s="174">
        <v>7.5889728963375092E-2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61.74542236328125</v>
      </c>
      <c r="E2628" s="169">
        <v>61.74542236328125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0.90316218137741089</v>
      </c>
      <c r="E2635" s="174">
        <v>0.90316218137741089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132801.421875</v>
      </c>
      <c r="E2644" s="170">
        <v>132801.421875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298.261962890625</v>
      </c>
      <c r="E2646" s="173">
        <v>298.261962890625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304.95257568359375</v>
      </c>
      <c r="E2647" s="173">
        <v>304.95257568359375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1.5128690004348755</v>
      </c>
      <c r="E2648" s="168">
        <v>1.5128690004348755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251.44694519042969</v>
      </c>
      <c r="E2649" s="173">
        <v>251.44694519042969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1.0269976854324341</v>
      </c>
      <c r="E2651" s="168">
        <v>1.0269976854324341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306.37075805664062</v>
      </c>
      <c r="E2652" s="173">
        <v>306.37075805664062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62.485443115234375</v>
      </c>
      <c r="E2654" s="169">
        <v>62.485443115234375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143.63435363769531</v>
      </c>
      <c r="E2655" s="173">
        <v>143.63435363769531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0.58975511789321899</v>
      </c>
      <c r="E2656" s="174">
        <v>0.58975511789321899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0.7841956615447998</v>
      </c>
      <c r="E2662" s="174">
        <v>0.7841956615447998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238981.34375</v>
      </c>
      <c r="E2671" s="170">
        <v>238981.34375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151.19401550292969</v>
      </c>
      <c r="E2673" s="173">
        <v>151.19401550292969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304.95257568359375</v>
      </c>
      <c r="E2674" s="173">
        <v>304.95257568359375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1.5128690004348755</v>
      </c>
      <c r="E2675" s="168">
        <v>1.5128690004348755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104.65682983398437</v>
      </c>
      <c r="E2676" s="173">
        <v>104.65682983398437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3.4886057376861572</v>
      </c>
      <c r="E2677" s="168">
        <v>3.4886057376861572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0.69212555885314941</v>
      </c>
      <c r="E2678" s="174">
        <v>0.69212555885314941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138.85990905761719</v>
      </c>
      <c r="E2679" s="173">
        <v>138.85990905761719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62.485443115234375</v>
      </c>
      <c r="E2681" s="169">
        <v>62.485443115234375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108.04078674316406</v>
      </c>
      <c r="E2682" s="173">
        <v>108.04078674316406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0.78404748439788818</v>
      </c>
      <c r="E2683" s="174">
        <v>0.78404748439788818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0.7841956615447998</v>
      </c>
      <c r="E2689" s="174">
        <v>0.7841956615447998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238981.34375</v>
      </c>
      <c r="E2698" s="170">
        <v>238981.34375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151.19401550292969</v>
      </c>
      <c r="E2700" s="173">
        <v>151.19401550292969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304.95257568359375</v>
      </c>
      <c r="E2701" s="173">
        <v>304.95257568359375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5.7273190468549728E-3</v>
      </c>
      <c r="E2702" s="176">
        <v>5.7273190468549728E-3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104.65682983398437</v>
      </c>
      <c r="E2703" s="173">
        <v>104.65682983398437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3.4593849182128906</v>
      </c>
      <c r="E2704" s="168">
        <v>3.4593849182128906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0.69457060098648071</v>
      </c>
      <c r="E2705" s="174">
        <v>0.69457060098648071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138.85990905761719</v>
      </c>
      <c r="E2706" s="173">
        <v>138.85990905761719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62.485443115234375</v>
      </c>
      <c r="E2708" s="169">
        <v>62.485443115234375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108.95339202880859</v>
      </c>
      <c r="E2709" s="173">
        <v>108.95339202880859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0.77748012542724609</v>
      </c>
      <c r="E2710" s="174">
        <v>0.77748012542724609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0.7841956615447998</v>
      </c>
      <c r="E2716" s="174">
        <v>0.7841956615447998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238981.34375</v>
      </c>
      <c r="E2725" s="170">
        <v>238981.34375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150.08290100097656</v>
      </c>
      <c r="E2727" s="173">
        <v>150.08290100097656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304.95257568359375</v>
      </c>
      <c r="E2728" s="173">
        <v>304.95257568359375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5.7273190468549728E-3</v>
      </c>
      <c r="E2729" s="176">
        <v>5.7273190468549728E-3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103.6416015625</v>
      </c>
      <c r="E2730" s="173">
        <v>103.6416015625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3.5451176166534424</v>
      </c>
      <c r="E2731" s="168">
        <v>3.5451176166534424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0.69315803050994873</v>
      </c>
      <c r="E2732" s="174">
        <v>0.69315803050994873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137.61923217773437</v>
      </c>
      <c r="E2733" s="173">
        <v>137.61923217773437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62.485443115234375</v>
      </c>
      <c r="E2735" s="169">
        <v>62.485443115234375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109.23593139648437</v>
      </c>
      <c r="E2736" s="173">
        <v>109.23593139648437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0.77546912431716919</v>
      </c>
      <c r="E2737" s="174">
        <v>0.77546912431716919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0.7841956615447998</v>
      </c>
      <c r="E2743" s="174">
        <v>0.7841956615447998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238981.34375</v>
      </c>
      <c r="E2752" s="170">
        <v>238981.34375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150.08290100097656</v>
      </c>
      <c r="E2754" s="173">
        <v>150.08290100097656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152.47628784179687</v>
      </c>
      <c r="E2755" s="173">
        <v>152.47628784179687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2.8636595234274864E-3</v>
      </c>
      <c r="E2756" s="176">
        <v>2.8636595234274864E-3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103.6416015625</v>
      </c>
      <c r="E2757" s="173">
        <v>103.6416015625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3.5451176166534424</v>
      </c>
      <c r="E2758" s="168">
        <v>3.5451176166534424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0.69315803050994873</v>
      </c>
      <c r="E2759" s="174">
        <v>0.69315803050994873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137.61923217773437</v>
      </c>
      <c r="E2760" s="173">
        <v>137.61923217773437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31.242721557617188</v>
      </c>
      <c r="E2762" s="169">
        <v>31.242721557617188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54.617965698242188</v>
      </c>
      <c r="E2763" s="169">
        <v>54.617965698242188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0.77546912431716919</v>
      </c>
      <c r="E2764" s="174">
        <v>0.77546912431716919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0.7841956615447998</v>
      </c>
      <c r="E2770" s="174">
        <v>0.7841956615447998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119490.671875</v>
      </c>
      <c r="E2779" s="170">
        <v>119490.671875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150.08290100097656</v>
      </c>
      <c r="E2781" s="173">
        <v>150.08290100097656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152.47628784179687</v>
      </c>
      <c r="E2782" s="173">
        <v>152.47628784179687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2.8636595234274864E-3</v>
      </c>
      <c r="E2783" s="176">
        <v>2.8636595234274864E-3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103.6416015625</v>
      </c>
      <c r="E2784" s="173">
        <v>103.6416015625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3.5451176166534424</v>
      </c>
      <c r="E2785" s="168">
        <v>3.5451176166534424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0.69315803050994873</v>
      </c>
      <c r="E2786" s="174">
        <v>0.69315803050994873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137.61923217773437</v>
      </c>
      <c r="E2787" s="173">
        <v>137.61923217773437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31.242721557617188</v>
      </c>
      <c r="E2789" s="169">
        <v>31.242721557617188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54.617965698242188</v>
      </c>
      <c r="E2790" s="169">
        <v>54.617965698242188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0.77546912431716919</v>
      </c>
      <c r="E2791" s="174">
        <v>0.77546912431716919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0.7841956615447998</v>
      </c>
      <c r="E2797" s="174">
        <v>0.7841956615447998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119490.671875</v>
      </c>
      <c r="E2806" s="170">
        <v>119490.671875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157.60537719726562</v>
      </c>
      <c r="E2808" s="173">
        <v>157.60537719726562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152.47628784179687</v>
      </c>
      <c r="E2809" s="173">
        <v>152.47628784179687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2.8636595234274864E-3</v>
      </c>
      <c r="E2810" s="176">
        <v>2.8636595234274864E-3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110.54501342773437</v>
      </c>
      <c r="E2811" s="173">
        <v>110.54501342773437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3.0715830326080322</v>
      </c>
      <c r="E2812" s="168">
        <v>3.0715830326080322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0.69706779718399048</v>
      </c>
      <c r="E2813" s="174">
        <v>0.69706779718399048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146.0257568359375</v>
      </c>
      <c r="E2814" s="173">
        <v>146.0257568359375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31.242721557617188</v>
      </c>
      <c r="E2816" s="169">
        <v>31.242721557617188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52.651840209960938</v>
      </c>
      <c r="E2817" s="169">
        <v>52.651840209960938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0.80442678928375244</v>
      </c>
      <c r="E2818" s="174">
        <v>0.80442678928375244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0.7841956615447998</v>
      </c>
      <c r="E2824" s="174">
        <v>0.7841956615447998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119490.671875</v>
      </c>
      <c r="E2833" s="170">
        <v>119490.671875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157.60537719726562</v>
      </c>
      <c r="E2835" s="173">
        <v>157.60537719726562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152.47628784179687</v>
      </c>
      <c r="E2836" s="173">
        <v>152.47628784179687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2.8636595234274864E-3</v>
      </c>
      <c r="E2837" s="176">
        <v>2.8636595234274864E-3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110.54501342773437</v>
      </c>
      <c r="E2838" s="173">
        <v>110.54501342773437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3.0715830326080322</v>
      </c>
      <c r="E2839" s="168">
        <v>3.0715830326080322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0.69706779718399048</v>
      </c>
      <c r="E2840" s="174">
        <v>0.69706779718399048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146.0257568359375</v>
      </c>
      <c r="E2841" s="173">
        <v>146.0257568359375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31.242721557617188</v>
      </c>
      <c r="E2843" s="169">
        <v>31.242721557617188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52.651840209960938</v>
      </c>
      <c r="E2844" s="169">
        <v>52.651840209960938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0.80442678928375244</v>
      </c>
      <c r="E2845" s="174">
        <v>0.80442678928375244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0.7841956615447998</v>
      </c>
      <c r="E2851" s="174">
        <v>0.7841956615447998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119490.671875</v>
      </c>
      <c r="E2860" s="170">
        <v>119490.671875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157.60890197753906</v>
      </c>
      <c r="E2862" s="173">
        <v>157.60890197753906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304.95257568359375</v>
      </c>
      <c r="E2863" s="173">
        <v>304.95257568359375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5.7273190468549728E-3</v>
      </c>
      <c r="E2864" s="176">
        <v>5.7273190468549728E-3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110.54827117919922</v>
      </c>
      <c r="E2865" s="173">
        <v>110.54827117919922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3.0713040828704834</v>
      </c>
      <c r="E2866" s="168">
        <v>3.0713040828704834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0.69707697629928589</v>
      </c>
      <c r="E2867" s="174">
        <v>0.69707697629928589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146.02967834472656</v>
      </c>
      <c r="E2868" s="173">
        <v>146.02967834472656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62.485435485839844</v>
      </c>
      <c r="E2870" s="169">
        <v>62.485435485839844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105.30453491210937</v>
      </c>
      <c r="E2871" s="173">
        <v>105.30453491210937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0.80442017316818237</v>
      </c>
      <c r="E2872" s="174">
        <v>0.80442017316818237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0.78419560194015503</v>
      </c>
      <c r="E2878" s="174">
        <v>0.78419560194015503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238981.34375</v>
      </c>
      <c r="E2887" s="170">
        <v>238981.34375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23.659999847412109</v>
      </c>
      <c r="E2888" s="169">
        <v>23.659999847412109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394.97927856445313</v>
      </c>
      <c r="E2889" s="173">
        <v>394.97927856445313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199.66374206542969</v>
      </c>
      <c r="E2890" s="173">
        <v>199.66374206542969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7.0279984474182129</v>
      </c>
      <c r="E2891" s="168">
        <v>7.0279984474182129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3230.99951171875</v>
      </c>
      <c r="E2892" s="170">
        <v>3230.99951171875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683.51092529296875</v>
      </c>
      <c r="E2893" s="173">
        <v>683.51092529296875</v>
      </c>
    </row>
    <row r="2894" spans="1:5" ht="30">
      <c r="A2894" s="119" t="s">
        <v>5688</v>
      </c>
      <c r="B2894" s="129" t="s">
        <v>5689</v>
      </c>
      <c r="C2894" s="134"/>
      <c r="D2894" s="157">
        <v>1.2318894863128662</v>
      </c>
      <c r="E2894" s="168">
        <v>1.2318894863128662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7.9313774108886719</v>
      </c>
      <c r="E2895" s="168">
        <v>7.9313774108886719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2.2154195308685303</v>
      </c>
      <c r="E2896" s="168">
        <v>2.2154195308685303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5.6159719824790955E-2</v>
      </c>
      <c r="E2897" s="174">
        <v>5.6159719824790955E-2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2.419154770905152E-5</v>
      </c>
      <c r="E2898" s="177">
        <v>2.419154770905152E-5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23.659999847412109</v>
      </c>
      <c r="E2899" s="169">
        <v>23.659999847412109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394.97927856445313</v>
      </c>
      <c r="E2900" s="173">
        <v>394.97927856445313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189.98812866210937</v>
      </c>
      <c r="E2901" s="173">
        <v>189.98812866210937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7.0279984474182129</v>
      </c>
      <c r="E2902" s="168">
        <v>7.0279984474182129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3230.99951171875</v>
      </c>
      <c r="E2903" s="170">
        <v>3230.99951171875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683.51092529296875</v>
      </c>
      <c r="E2904" s="173">
        <v>683.51092529296875</v>
      </c>
    </row>
    <row r="2905" spans="1:5" ht="30">
      <c r="A2905" s="119" t="s">
        <v>5712</v>
      </c>
      <c r="B2905" s="129" t="s">
        <v>5713</v>
      </c>
      <c r="C2905" s="134"/>
      <c r="D2905" s="157">
        <v>1.2318894863128662</v>
      </c>
      <c r="E2905" s="168">
        <v>1.2318894863128662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7.9313774108886719</v>
      </c>
      <c r="E2906" s="168">
        <v>7.9313774108886719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2.2154195308685303</v>
      </c>
      <c r="E2907" s="168">
        <v>2.2154195308685303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5.6159719824790955E-2</v>
      </c>
      <c r="E2908" s="174">
        <v>5.6159719824790955E-2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2.419154770905152E-5</v>
      </c>
      <c r="E2909" s="177">
        <v>2.419154770905152E-5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23.659999847412109</v>
      </c>
      <c r="E2910" s="169">
        <v>23.659999847412109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394.97927856445313</v>
      </c>
      <c r="E2911" s="173">
        <v>394.97927856445313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7">
        <v>9.6756134033203125</v>
      </c>
      <c r="E2912" s="168">
        <v>9.6756134033203125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7.0279984474182129</v>
      </c>
      <c r="E2913" s="168">
        <v>7.0279984474182129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3230.99951171875</v>
      </c>
      <c r="E2914" s="170">
        <v>3230.99951171875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683.51092529296875</v>
      </c>
      <c r="E2915" s="173">
        <v>683.51092529296875</v>
      </c>
    </row>
    <row r="2916" spans="1:5" ht="30">
      <c r="A2916" s="119" t="s">
        <v>5734</v>
      </c>
      <c r="B2916" s="129" t="s">
        <v>5735</v>
      </c>
      <c r="C2916" s="134"/>
      <c r="D2916" s="157">
        <v>1.2318894863128662</v>
      </c>
      <c r="E2916" s="168">
        <v>1.2318894863128662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7.9313774108886719</v>
      </c>
      <c r="E2917" s="168">
        <v>7.9313774108886719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2.2154195308685303</v>
      </c>
      <c r="E2918" s="168">
        <v>2.2154195308685303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5.6159719824790955E-2</v>
      </c>
      <c r="E2919" s="174">
        <v>5.6159719824790955E-2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2.419154770905152E-5</v>
      </c>
      <c r="E2920" s="177">
        <v>2.419154770905152E-5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13.75</v>
      </c>
      <c r="E2921" s="169">
        <v>13.75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321.52896118164062</v>
      </c>
      <c r="E2922" s="173">
        <v>321.52896118164062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189.98812866210937</v>
      </c>
      <c r="E2923" s="173">
        <v>189.98812866210937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7.0453176498413086</v>
      </c>
      <c r="E2924" s="168">
        <v>7.0453176498413086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3088.83251953125</v>
      </c>
      <c r="E2925" s="170">
        <v>3088.83251953125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541.34405517578125</v>
      </c>
      <c r="E2926" s="173">
        <v>541.34405517578125</v>
      </c>
    </row>
    <row r="2927" spans="1:5" ht="30">
      <c r="A2927" s="119" t="s">
        <v>5756</v>
      </c>
      <c r="B2927" s="129" t="s">
        <v>5757</v>
      </c>
      <c r="C2927" s="134"/>
      <c r="D2927" s="157">
        <v>1.1531696319580078</v>
      </c>
      <c r="E2927" s="168">
        <v>1.1531696319580078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5.1630568504333496</v>
      </c>
      <c r="E2928" s="168">
        <v>5.1630568504333496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2.1794178485870361</v>
      </c>
      <c r="E2929" s="168">
        <v>2.1794178485870361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4.7210179269313812E-2</v>
      </c>
      <c r="E2930" s="174">
        <v>4.7210179269313812E-2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2.1091627786518075E-5</v>
      </c>
      <c r="E2931" s="177">
        <v>2.1091627786518075E-5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13.75</v>
      </c>
      <c r="E2932" s="169">
        <v>13.75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321.52896118164062</v>
      </c>
      <c r="E2933" s="173">
        <v>321.52896118164062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181.06962585449219</v>
      </c>
      <c r="E2934" s="173">
        <v>181.06962585449219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7.0453176498413086</v>
      </c>
      <c r="E2935" s="168">
        <v>7.0453176498413086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3088.83251953125</v>
      </c>
      <c r="E2936" s="170">
        <v>3088.83251953125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541.34405517578125</v>
      </c>
      <c r="E2937" s="173">
        <v>541.34405517578125</v>
      </c>
    </row>
    <row r="2938" spans="1:5" ht="30">
      <c r="A2938" s="119" t="s">
        <v>5778</v>
      </c>
      <c r="B2938" s="129" t="s">
        <v>5779</v>
      </c>
      <c r="C2938" s="134"/>
      <c r="D2938" s="157">
        <v>1.1531696319580078</v>
      </c>
      <c r="E2938" s="168">
        <v>1.1531696319580078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5.1630568504333496</v>
      </c>
      <c r="E2939" s="168">
        <v>5.1630568504333496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2.1794178485870361</v>
      </c>
      <c r="E2940" s="168">
        <v>2.1794178485870361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4.7210179269313812E-2</v>
      </c>
      <c r="E2941" s="174">
        <v>4.7210179269313812E-2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2.1091627786518075E-5</v>
      </c>
      <c r="E2942" s="177">
        <v>2.1091627786518075E-5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7.6700000762939453</v>
      </c>
      <c r="E2943" s="168">
        <v>7.6700000762939453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250.6192626953125</v>
      </c>
      <c r="E2944" s="173">
        <v>250.6192626953125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181.06962585449219</v>
      </c>
      <c r="E2945" s="173">
        <v>181.06962585449219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7.0640006065368652</v>
      </c>
      <c r="E2946" s="168">
        <v>7.0640006065368652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2953.06396484375</v>
      </c>
      <c r="E2947" s="175">
        <v>2953.06396484375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405.57528686523437</v>
      </c>
      <c r="E2948" s="173">
        <v>405.57528686523437</v>
      </c>
    </row>
    <row r="2949" spans="1:5" ht="30">
      <c r="A2949" s="119" t="s">
        <v>5800</v>
      </c>
      <c r="B2949" s="129" t="s">
        <v>5801</v>
      </c>
      <c r="C2949" s="134"/>
      <c r="D2949" s="157">
        <v>1.0908322334289551</v>
      </c>
      <c r="E2949" s="168">
        <v>1.0908322334289551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3.2616417407989502</v>
      </c>
      <c r="E2950" s="168">
        <v>3.2616417407989502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2.1607716083526611</v>
      </c>
      <c r="E2951" s="168">
        <v>2.1607716083526611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3.9346840232610703E-2</v>
      </c>
      <c r="E2952" s="174">
        <v>3.9346840232610703E-2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1.8142050976166502E-5</v>
      </c>
      <c r="E2953" s="177">
        <v>1.8142050976166502E-5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7.6700000762939453</v>
      </c>
      <c r="E2954" s="168">
        <v>7.6700000762939453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250.6192626953125</v>
      </c>
      <c r="E2955" s="173">
        <v>250.6192626953125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177.21578979492187</v>
      </c>
      <c r="E2956" s="173">
        <v>177.21578979492187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7.0640006065368652</v>
      </c>
      <c r="E2957" s="168">
        <v>7.0640006065368652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2953.06396484375</v>
      </c>
      <c r="E2958" s="175">
        <v>2953.06396484375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405.57528686523437</v>
      </c>
      <c r="E2959" s="173">
        <v>405.57528686523437</v>
      </c>
    </row>
    <row r="2960" spans="1:5" ht="30">
      <c r="A2960" s="119" t="s">
        <v>5822</v>
      </c>
      <c r="B2960" s="129" t="s">
        <v>5823</v>
      </c>
      <c r="C2960" s="134"/>
      <c r="D2960" s="157">
        <v>1.0908322334289551</v>
      </c>
      <c r="E2960" s="168">
        <v>1.0908322334289551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3.2616417407989502</v>
      </c>
      <c r="E2961" s="168">
        <v>3.2616417407989502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2.1607716083526611</v>
      </c>
      <c r="E2962" s="168">
        <v>2.1607716083526611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3.9346840232610703E-2</v>
      </c>
      <c r="E2963" s="174">
        <v>3.9346840232610703E-2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1.8142050976166502E-5</v>
      </c>
      <c r="E2964" s="177">
        <v>1.8142050976166502E-5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7.6700000762939453</v>
      </c>
      <c r="E2965" s="168">
        <v>7.6700000762939453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250.6192626953125</v>
      </c>
      <c r="E2966" s="173">
        <v>250.6192626953125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3.8538351058959961</v>
      </c>
      <c r="E2967" s="168">
        <v>3.8538351058959961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7.0640006065368652</v>
      </c>
      <c r="E2968" s="168">
        <v>7.0640006065368652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2953.06396484375</v>
      </c>
      <c r="E2969" s="175">
        <v>2953.06396484375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405.57528686523437</v>
      </c>
      <c r="E2970" s="173">
        <v>405.57528686523437</v>
      </c>
    </row>
    <row r="2971" spans="1:5" ht="30">
      <c r="A2971" s="119" t="s">
        <v>5844</v>
      </c>
      <c r="B2971" s="129" t="s">
        <v>5845</v>
      </c>
      <c r="C2971" s="134"/>
      <c r="D2971" s="157">
        <v>1.0908322334289551</v>
      </c>
      <c r="E2971" s="168">
        <v>1.0908322334289551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3.2616417407989502</v>
      </c>
      <c r="E2972" s="168">
        <v>3.2616417407989502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2.1607716083526611</v>
      </c>
      <c r="E2973" s="168">
        <v>2.1607716083526611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3.9346840232610703E-2</v>
      </c>
      <c r="E2974" s="174">
        <v>3.9346840232610703E-2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1.8142050976166502E-5</v>
      </c>
      <c r="E2975" s="177">
        <v>1.8142050976166502E-5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3.440000057220459</v>
      </c>
      <c r="E2976" s="168">
        <v>3.440000057220459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164.53860473632812</v>
      </c>
      <c r="E2977" s="173">
        <v>164.53860473632812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177.21578979492187</v>
      </c>
      <c r="E2978" s="173">
        <v>177.21578979492187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7.0825257301330566</v>
      </c>
      <c r="E2979" s="168">
        <v>7.0825257301330566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2789.160400390625</v>
      </c>
      <c r="E2980" s="175">
        <v>2789.160400390625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241.6717529296875</v>
      </c>
      <c r="E2981" s="173">
        <v>241.6717529296875</v>
      </c>
    </row>
    <row r="2982" spans="1:5" ht="30">
      <c r="A2982" s="119" t="s">
        <v>5866</v>
      </c>
      <c r="B2982" s="129" t="s">
        <v>5867</v>
      </c>
      <c r="C2982" s="134"/>
      <c r="D2982" s="157">
        <v>1.0269773006439209</v>
      </c>
      <c r="E2982" s="168">
        <v>1.0269773006439209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1.7478808164596558</v>
      </c>
      <c r="E2983" s="168">
        <v>1.7478808164596558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2.1494967937469482</v>
      </c>
      <c r="E2984" s="168">
        <v>2.1494967937469482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3.0921731144189835E-2</v>
      </c>
      <c r="E2985" s="174">
        <v>3.0921731144189835E-2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1.4671368262497708E-5</v>
      </c>
      <c r="E2986" s="177">
        <v>1.4671368262497708E-5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3.440000057220459</v>
      </c>
      <c r="E2987" s="168">
        <v>3.440000057220459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164.53860473632812</v>
      </c>
      <c r="E2988" s="173">
        <v>164.53860473632812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169.76686096191406</v>
      </c>
      <c r="E2989" s="173">
        <v>169.76686096191406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7.0825257301330566</v>
      </c>
      <c r="E2990" s="168">
        <v>7.0825257301330566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2789.160400390625</v>
      </c>
      <c r="E2991" s="175">
        <v>2789.160400390625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241.6717529296875</v>
      </c>
      <c r="E2992" s="173">
        <v>241.6717529296875</v>
      </c>
    </row>
    <row r="2993" spans="1:5" ht="30">
      <c r="A2993" s="119" t="s">
        <v>5888</v>
      </c>
      <c r="B2993" s="129" t="s">
        <v>5889</v>
      </c>
      <c r="C2993" s="134"/>
      <c r="D2993" s="157">
        <v>1.0269773006439209</v>
      </c>
      <c r="E2993" s="168">
        <v>1.0269773006439209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1.7478808164596558</v>
      </c>
      <c r="E2994" s="168">
        <v>1.7478808164596558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2.1494967937469482</v>
      </c>
      <c r="E2995" s="168">
        <v>2.1494967937469482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3.0921731144189835E-2</v>
      </c>
      <c r="E2996" s="174">
        <v>3.0921731144189835E-2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1.4671368262497708E-5</v>
      </c>
      <c r="E2997" s="177">
        <v>1.4671368262497708E-5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3.440000057220459</v>
      </c>
      <c r="E2998" s="168">
        <v>3.440000057220459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164.53860473632812</v>
      </c>
      <c r="E2999" s="173">
        <v>164.53860473632812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7">
        <v>7.4489192962646484</v>
      </c>
      <c r="E3000" s="168">
        <v>7.4489192962646484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7.0825257301330566</v>
      </c>
      <c r="E3001" s="168">
        <v>7.0825257301330566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2789.160400390625</v>
      </c>
      <c r="E3002" s="175">
        <v>2789.160400390625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241.6717529296875</v>
      </c>
      <c r="E3003" s="173">
        <v>241.6717529296875</v>
      </c>
    </row>
    <row r="3004" spans="1:5" ht="30">
      <c r="A3004" s="119" t="s">
        <v>5910</v>
      </c>
      <c r="B3004" s="129" t="s">
        <v>5911</v>
      </c>
      <c r="C3004" s="134"/>
      <c r="D3004" s="157">
        <v>1.0269773006439209</v>
      </c>
      <c r="E3004" s="168">
        <v>1.0269773006439209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1.7478808164596558</v>
      </c>
      <c r="E3005" s="168">
        <v>1.7478808164596558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2.1494967937469482</v>
      </c>
      <c r="E3006" s="168">
        <v>2.1494967937469482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3.0921731144189835E-2</v>
      </c>
      <c r="E3007" s="174">
        <v>3.0921731144189835E-2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1.4671368262497708E-5</v>
      </c>
      <c r="E3008" s="177">
        <v>1.4671368262497708E-5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1.7639998197555542</v>
      </c>
      <c r="E3009" s="168">
        <v>1.7639998197555542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116.2869873046875</v>
      </c>
      <c r="E3010" s="173">
        <v>116.2869873046875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169.20686340332031</v>
      </c>
      <c r="E3011" s="173">
        <v>169.20686340332031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7.0979189872741699</v>
      </c>
      <c r="E3012" s="168">
        <v>7.0979189872741699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2672.899658203125</v>
      </c>
      <c r="E3013" s="175">
        <v>2672.899658203125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125.41123962402344</v>
      </c>
      <c r="E3014" s="173">
        <v>125.41123962402344</v>
      </c>
    </row>
    <row r="3015" spans="1:5" ht="30">
      <c r="A3015" s="119" t="s">
        <v>5932</v>
      </c>
      <c r="B3015" s="129" t="s">
        <v>5933</v>
      </c>
      <c r="C3015" s="134"/>
      <c r="D3015" s="163">
        <v>0.98752838373184204</v>
      </c>
      <c r="E3015" s="174">
        <v>0.98752838373184204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1.0165255069732666</v>
      </c>
      <c r="E3016" s="168">
        <v>1.0165255069732666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4.2381367683410645</v>
      </c>
      <c r="E3017" s="168">
        <v>4.2381367683410645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2.6562046259641647E-2</v>
      </c>
      <c r="E3018" s="174">
        <v>2.6562046259641647E-2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1.2843582226196304E-5</v>
      </c>
      <c r="E3019" s="177">
        <v>1.2843582226196304E-5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63">
        <v>0.87999999523162842</v>
      </c>
      <c r="E3020" s="174">
        <v>0.87999999523162842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96.07122802734375</v>
      </c>
      <c r="E3021" s="169">
        <v>96.07122802734375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161.9599609375</v>
      </c>
      <c r="E3022" s="173">
        <v>161.9599609375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7.1869411468505859</v>
      </c>
      <c r="E3023" s="168">
        <v>7.1869411468505859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2590.002685546875</v>
      </c>
      <c r="E3024" s="175">
        <v>2590.002685546875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42.51416015625</v>
      </c>
      <c r="E3025" s="169">
        <v>42.51416015625</v>
      </c>
    </row>
    <row r="3026" spans="1:5" ht="30">
      <c r="A3026" s="119" t="s">
        <v>5954</v>
      </c>
      <c r="B3026" s="129" t="s">
        <v>5955</v>
      </c>
      <c r="C3026" s="134"/>
      <c r="D3026" s="163">
        <v>0.96500468254089355</v>
      </c>
      <c r="E3026" s="174">
        <v>0.96500468254089355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0.54279273748397827</v>
      </c>
      <c r="E3027" s="174">
        <v>0.54279273748397827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4.2109298706054687</v>
      </c>
      <c r="E3028" s="168">
        <v>4.2109298706054687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2.4418115615844727E-2</v>
      </c>
      <c r="E3029" s="174">
        <v>2.4418115615844727E-2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1.2144751963205636E-5</v>
      </c>
      <c r="E3030" s="177">
        <v>1.2144751963205636E-5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63">
        <v>0.87999999523162842</v>
      </c>
      <c r="E3031" s="174">
        <v>0.87999999523162842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96.07122802734375</v>
      </c>
      <c r="E3032" s="169">
        <v>96.07122802734375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155.57974243164062</v>
      </c>
      <c r="E3033" s="173">
        <v>155.57974243164062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7.1869411468505859</v>
      </c>
      <c r="E3034" s="168">
        <v>7.1869411468505859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2590.002685546875</v>
      </c>
      <c r="E3035" s="175">
        <v>2590.002685546875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42.51416015625</v>
      </c>
      <c r="E3036" s="169">
        <v>42.51416015625</v>
      </c>
    </row>
    <row r="3037" spans="1:5" ht="30">
      <c r="A3037" s="119" t="s">
        <v>5976</v>
      </c>
      <c r="B3037" s="129" t="s">
        <v>5977</v>
      </c>
      <c r="C3037" s="134"/>
      <c r="D3037" s="163">
        <v>0.96500468254089355</v>
      </c>
      <c r="E3037" s="174">
        <v>0.96500468254089355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0.54279273748397827</v>
      </c>
      <c r="E3038" s="174">
        <v>0.54279273748397827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4.2109298706054687</v>
      </c>
      <c r="E3039" s="168">
        <v>4.2109298706054687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2.4418115615844727E-2</v>
      </c>
      <c r="E3040" s="174">
        <v>2.4418115615844727E-2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1.2144751963205636E-5</v>
      </c>
      <c r="E3041" s="177">
        <v>1.2144751963205636E-5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0.40000000596046448</v>
      </c>
      <c r="E3042" s="174">
        <v>0.40000000596046448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75.856826782226563</v>
      </c>
      <c r="E3043" s="169">
        <v>75.856826782226563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155.57974243164062</v>
      </c>
      <c r="E3044" s="173">
        <v>155.57974243164062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7.2306981086730957</v>
      </c>
      <c r="E3045" s="168">
        <v>7.2306981086730957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2483.0908203125</v>
      </c>
      <c r="E3046" s="175">
        <v>2483.0908203125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-64.397796630859375</v>
      </c>
      <c r="E3047" s="169">
        <v>-64.397796630859375</v>
      </c>
    </row>
    <row r="3048" spans="1:5" ht="30">
      <c r="A3048" s="119" t="s">
        <v>5998</v>
      </c>
      <c r="B3048" s="129" t="s">
        <v>5999</v>
      </c>
      <c r="C3048" s="134"/>
      <c r="D3048" s="163">
        <v>0.93402582406997681</v>
      </c>
      <c r="E3048" s="174">
        <v>0.93402582406997681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0.26812559366226196</v>
      </c>
      <c r="E3049" s="174">
        <v>0.26812559366226196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4.1933045387268066</v>
      </c>
      <c r="E3050" s="168">
        <v>4.1933045387268066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2.2502120584249496E-2</v>
      </c>
      <c r="E3051" s="174">
        <v>2.2502120584249496E-2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1.1460077985248063E-5</v>
      </c>
      <c r="E3052" s="177">
        <v>1.1460077985248063E-5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23.659999847412109</v>
      </c>
      <c r="E3053" s="169">
        <v>23.659999847412109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394.97927856445313</v>
      </c>
      <c r="E3054" s="173">
        <v>394.97927856445313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7">
        <v>9.6756134033203125</v>
      </c>
      <c r="E3055" s="168">
        <v>9.6756134033203125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7.0279984474182129</v>
      </c>
      <c r="E3056" s="168">
        <v>7.0279984474182129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3230.99951171875</v>
      </c>
      <c r="E3057" s="170">
        <v>3230.99951171875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683.51092529296875</v>
      </c>
      <c r="E3058" s="173">
        <v>683.51092529296875</v>
      </c>
    </row>
    <row r="3059" spans="1:5" ht="45">
      <c r="A3059" s="119" t="s">
        <v>6020</v>
      </c>
      <c r="B3059" s="129" t="s">
        <v>6021</v>
      </c>
      <c r="C3059" s="134"/>
      <c r="D3059" s="157">
        <v>1.2318894863128662</v>
      </c>
      <c r="E3059" s="168">
        <v>1.2318894863128662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7.9313774108886719</v>
      </c>
      <c r="E3060" s="168">
        <v>7.9313774108886719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2.2154195308685303</v>
      </c>
      <c r="E3061" s="168">
        <v>2.2154195308685303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5.6159719824790955E-2</v>
      </c>
      <c r="E3062" s="174">
        <v>5.6159719824790955E-2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2.419154770905152E-5</v>
      </c>
      <c r="E3063" s="177">
        <v>2.419154770905152E-5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13.75</v>
      </c>
      <c r="E3064" s="169">
        <v>13.75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321.52896118164062</v>
      </c>
      <c r="E3065" s="173">
        <v>321.52896118164062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7">
        <v>8.9185075759887695</v>
      </c>
      <c r="E3066" s="168">
        <v>8.9185075759887695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7.0453176498413086</v>
      </c>
      <c r="E3067" s="168">
        <v>7.0453176498413086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3088.83251953125</v>
      </c>
      <c r="E3068" s="170">
        <v>3088.83251953125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541.34405517578125</v>
      </c>
      <c r="E3069" s="173">
        <v>541.34405517578125</v>
      </c>
    </row>
    <row r="3070" spans="1:5" ht="45">
      <c r="A3070" s="119" t="s">
        <v>6042</v>
      </c>
      <c r="B3070" s="129" t="s">
        <v>6043</v>
      </c>
      <c r="C3070" s="134"/>
      <c r="D3070" s="157">
        <v>1.1531696319580078</v>
      </c>
      <c r="E3070" s="168">
        <v>1.1531696319580078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5.1630568504333496</v>
      </c>
      <c r="E3071" s="168">
        <v>5.1630568504333496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2.1794178485870361</v>
      </c>
      <c r="E3072" s="168">
        <v>2.1794178485870361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4.7210179269313812E-2</v>
      </c>
      <c r="E3073" s="174">
        <v>4.7210179269313812E-2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2.1091627786518075E-5</v>
      </c>
      <c r="E3074" s="177">
        <v>2.1091627786518075E-5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7.6700000762939453</v>
      </c>
      <c r="E3075" s="168">
        <v>7.6700000762939453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397.49935913085937</v>
      </c>
      <c r="E3076" s="173">
        <v>397.49935913085937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7">
        <v>9.1738357543945313</v>
      </c>
      <c r="E3077" s="168">
        <v>9.1738357543945313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7.5854229927062988</v>
      </c>
      <c r="E3078" s="168">
        <v>7.5854229927062988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3262.81005859375</v>
      </c>
      <c r="E3079" s="170">
        <v>3262.81005859375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715.321533203125</v>
      </c>
      <c r="E3080" s="173">
        <v>715.321533203125</v>
      </c>
    </row>
    <row r="3081" spans="1:5" ht="45">
      <c r="A3081" s="119" t="s">
        <v>6064</v>
      </c>
      <c r="B3081" s="129" t="s">
        <v>6065</v>
      </c>
      <c r="C3081" s="134"/>
      <c r="D3081" s="157">
        <v>1.2416950464248657</v>
      </c>
      <c r="E3081" s="168">
        <v>1.2416950464248657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2.5036334991455078</v>
      </c>
      <c r="E3082" s="168">
        <v>2.5036334991455078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2.1049971580505371</v>
      </c>
      <c r="E3083" s="168">
        <v>2.1049971580505371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5.5004063993692398E-2</v>
      </c>
      <c r="E3084" s="174">
        <v>5.5004063993692398E-2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2.4334780391654931E-5</v>
      </c>
      <c r="E3085" s="177">
        <v>2.4334780391654931E-5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3.440000057220459</v>
      </c>
      <c r="E3086" s="168">
        <v>3.440000057220459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164.53860473632812</v>
      </c>
      <c r="E3087" s="173">
        <v>164.53860473632812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7">
        <v>7.4489192962646484</v>
      </c>
      <c r="E3088" s="168">
        <v>7.4489192962646484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7.0825257301330566</v>
      </c>
      <c r="E3089" s="168">
        <v>7.0825257301330566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2789.160400390625</v>
      </c>
      <c r="E3090" s="175">
        <v>2789.160400390625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241.6717529296875</v>
      </c>
      <c r="E3091" s="173">
        <v>241.6717529296875</v>
      </c>
    </row>
    <row r="3092" spans="1:5" ht="45">
      <c r="A3092" s="119" t="s">
        <v>6086</v>
      </c>
      <c r="B3092" s="129" t="s">
        <v>6087</v>
      </c>
      <c r="C3092" s="134"/>
      <c r="D3092" s="157">
        <v>1.0269773006439209</v>
      </c>
      <c r="E3092" s="168">
        <v>1.0269773006439209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1.7478808164596558</v>
      </c>
      <c r="E3093" s="168">
        <v>1.7478808164596558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2.1494967937469482</v>
      </c>
      <c r="E3094" s="168">
        <v>2.1494967937469482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3.0921731144189835E-2</v>
      </c>
      <c r="E3095" s="174">
        <v>3.0921731144189835E-2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1.4671368262497708E-5</v>
      </c>
      <c r="E3096" s="177">
        <v>1.4671368262497708E-5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1.7639998197555542</v>
      </c>
      <c r="E3097" s="168">
        <v>1.7639998197555542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116.2869873046875</v>
      </c>
      <c r="E3098" s="173">
        <v>116.2869873046875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7">
        <v>7.2469143867492676</v>
      </c>
      <c r="E3099" s="168">
        <v>7.2469143867492676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7.0979189872741699</v>
      </c>
      <c r="E3100" s="168">
        <v>7.0979189872741699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2672.899658203125</v>
      </c>
      <c r="E3101" s="175">
        <v>2672.899658203125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125.41123962402344</v>
      </c>
      <c r="E3102" s="173">
        <v>125.41123962402344</v>
      </c>
    </row>
    <row r="3103" spans="1:5" ht="45">
      <c r="A3103" s="119" t="s">
        <v>6108</v>
      </c>
      <c r="B3103" s="129" t="s">
        <v>6109</v>
      </c>
      <c r="C3103" s="134"/>
      <c r="D3103" s="163">
        <v>0.98752838373184204</v>
      </c>
      <c r="E3103" s="174">
        <v>0.98752838373184204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1.0165255069732666</v>
      </c>
      <c r="E3104" s="168">
        <v>1.0165255069732666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4.2381367683410645</v>
      </c>
      <c r="E3105" s="168">
        <v>4.2381367683410645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2.6562046259641647E-2</v>
      </c>
      <c r="E3106" s="174">
        <v>2.6562046259641647E-2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1.2843582226196304E-5</v>
      </c>
      <c r="E3107" s="177">
        <v>1.2843582226196304E-5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63">
        <v>0.87999999523162842</v>
      </c>
      <c r="E3108" s="174">
        <v>0.87999999523162842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96.07122802734375</v>
      </c>
      <c r="E3109" s="169">
        <v>96.07122802734375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7">
        <v>6.3802080154418945</v>
      </c>
      <c r="E3110" s="168">
        <v>6.3802080154418945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7.1869411468505859</v>
      </c>
      <c r="E3111" s="168">
        <v>7.1869411468505859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2590.002685546875</v>
      </c>
      <c r="E3112" s="175">
        <v>2590.002685546875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42.51416015625</v>
      </c>
      <c r="E3113" s="169">
        <v>42.51416015625</v>
      </c>
    </row>
    <row r="3114" spans="1:5" ht="45">
      <c r="A3114" s="119" t="s">
        <v>6130</v>
      </c>
      <c r="B3114" s="129" t="s">
        <v>6131</v>
      </c>
      <c r="C3114" s="134"/>
      <c r="D3114" s="163">
        <v>0.96500468254089355</v>
      </c>
      <c r="E3114" s="174">
        <v>0.96500468254089355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0.54279273748397827</v>
      </c>
      <c r="E3115" s="174">
        <v>0.54279273748397827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4.2109298706054687</v>
      </c>
      <c r="E3116" s="168">
        <v>4.2109298706054687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2.4418115615844727E-2</v>
      </c>
      <c r="E3117" s="174">
        <v>2.4418115615844727E-2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1.2144751963205636E-5</v>
      </c>
      <c r="E3118" s="177">
        <v>1.2144751963205636E-5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0.40000000596046448</v>
      </c>
      <c r="E3119" s="174">
        <v>0.40000000596046448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242.22154235839844</v>
      </c>
      <c r="E3120" s="173">
        <v>242.22154235839844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3.7181894779205322</v>
      </c>
      <c r="E3121" s="168">
        <v>3.7181894779205322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8.4306478500366211</v>
      </c>
      <c r="E3122" s="168">
        <v>8.4306478500366211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2961.124755859375</v>
      </c>
      <c r="E3123" s="175">
        <v>2961.124755859375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413.63638305664062</v>
      </c>
      <c r="E3124" s="173">
        <v>413.63638305664062</v>
      </c>
    </row>
    <row r="3125" spans="1:5" ht="45">
      <c r="A3125" s="119" t="s">
        <v>6152</v>
      </c>
      <c r="B3125" s="129" t="s">
        <v>6153</v>
      </c>
      <c r="C3125" s="134"/>
      <c r="D3125" s="157">
        <v>1.1402096748352051</v>
      </c>
      <c r="E3125" s="168">
        <v>1.1402096748352051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0.16841863095760345</v>
      </c>
      <c r="E3126" s="174">
        <v>0.16841863095760345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1.9721941947937012</v>
      </c>
      <c r="E3127" s="168">
        <v>1.9721941947937012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3.7465572357177734E-2</v>
      </c>
      <c r="E3128" s="174">
        <v>3.7465572357177734E-2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1.7918926459969953E-5</v>
      </c>
      <c r="E3129" s="177">
        <v>1.7918926459969953E-5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0.40000000596046448</v>
      </c>
      <c r="E3130" s="174">
        <v>0.40000000596046448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75.856826782226563</v>
      </c>
      <c r="E3131" s="169">
        <v>75.856826782226563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153.63156127929687</v>
      </c>
      <c r="E3132" s="173">
        <v>153.63156127929687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7.2306981086730957</v>
      </c>
      <c r="E3133" s="168">
        <v>7.2306981086730957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2483.0908203125</v>
      </c>
      <c r="E3134" s="175">
        <v>2483.0908203125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-64.397796630859375</v>
      </c>
      <c r="E3135" s="169">
        <v>-64.397796630859375</v>
      </c>
    </row>
    <row r="3136" spans="1:5" ht="30">
      <c r="A3136" s="119" t="s">
        <v>6174</v>
      </c>
      <c r="B3136" s="129" t="s">
        <v>6175</v>
      </c>
      <c r="C3136" s="134"/>
      <c r="D3136" s="163">
        <v>0.93402582406997681</v>
      </c>
      <c r="E3136" s="174">
        <v>0.93402582406997681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0.26812559366226196</v>
      </c>
      <c r="E3137" s="174">
        <v>0.26812559366226196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4.1933045387268066</v>
      </c>
      <c r="E3138" s="168">
        <v>4.1933045387268066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2.2502120584249496E-2</v>
      </c>
      <c r="E3139" s="174">
        <v>2.2502120584249496E-2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1.1460077985248063E-5</v>
      </c>
      <c r="E3140" s="177">
        <v>1.1460077985248063E-5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13.75</v>
      </c>
      <c r="E3141" s="169">
        <v>13.75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321.52896118164062</v>
      </c>
      <c r="E3142" s="173">
        <v>321.52896118164062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7">
        <v>8.9185075759887695</v>
      </c>
      <c r="E3143" s="168">
        <v>8.9185075759887695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7.0453176498413086</v>
      </c>
      <c r="E3144" s="168">
        <v>7.0453176498413086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3088.83251953125</v>
      </c>
      <c r="E3145" s="170">
        <v>3088.83251953125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541.34405517578125</v>
      </c>
      <c r="E3146" s="173">
        <v>541.34405517578125</v>
      </c>
    </row>
    <row r="3147" spans="1:5" ht="30">
      <c r="A3147" s="119" t="s">
        <v>6196</v>
      </c>
      <c r="B3147" s="129" t="s">
        <v>6197</v>
      </c>
      <c r="C3147" s="134"/>
      <c r="D3147" s="157">
        <v>1.1531696319580078</v>
      </c>
      <c r="E3147" s="168">
        <v>1.1531696319580078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5.1630568504333496</v>
      </c>
      <c r="E3148" s="168">
        <v>5.1630568504333496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2.1794178485870361</v>
      </c>
      <c r="E3149" s="168">
        <v>2.1794178485870361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4.7210179269313812E-2</v>
      </c>
      <c r="E3150" s="174">
        <v>4.7210179269313812E-2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2.1091627786518075E-5</v>
      </c>
      <c r="E3151" s="177">
        <v>2.1091627786518075E-5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1.6799999475479126</v>
      </c>
      <c r="E3152" s="168">
        <v>1.6799999475479126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114.78603363037109</v>
      </c>
      <c r="E3153" s="173">
        <v>114.78603363037109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161.9599609375</v>
      </c>
      <c r="E3154" s="173">
        <v>161.9599609375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7.1196799278259277</v>
      </c>
      <c r="E3155" s="168">
        <v>7.1196799278259277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2672.899658203125</v>
      </c>
      <c r="E3156" s="175">
        <v>2672.899658203125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125.41123962402344</v>
      </c>
      <c r="E3157" s="173">
        <v>125.41123962402344</v>
      </c>
    </row>
    <row r="3158" spans="1:5" ht="30">
      <c r="A3158" s="119" t="s">
        <v>6218</v>
      </c>
      <c r="B3158" s="129" t="s">
        <v>6219</v>
      </c>
      <c r="C3158" s="134"/>
      <c r="D3158" s="163">
        <v>0.9885561466217041</v>
      </c>
      <c r="E3158" s="174">
        <v>0.9885561466217041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63">
        <v>0.97015255689620972</v>
      </c>
      <c r="E3159" s="174">
        <v>0.97015255689620972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4.2357420921325684</v>
      </c>
      <c r="E3160" s="168">
        <v>4.2357420921325684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2.6393784210085869E-2</v>
      </c>
      <c r="E3161" s="174">
        <v>2.6393784210085869E-2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1.2791370863851625E-5</v>
      </c>
      <c r="E3162" s="177">
        <v>1.2791370863851625E-5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0.40000000596046448</v>
      </c>
      <c r="E3163" s="174">
        <v>0.40000000596046448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75.856826782226563</v>
      </c>
      <c r="E3164" s="169">
        <v>75.856826782226563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1.9481891393661499</v>
      </c>
      <c r="E3165" s="168">
        <v>1.9481891393661499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7.2306981086730957</v>
      </c>
      <c r="E3166" s="168">
        <v>7.2306981086730957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2483.0908203125</v>
      </c>
      <c r="E3167" s="175">
        <v>2483.0908203125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-64.397796630859375</v>
      </c>
      <c r="E3168" s="169">
        <v>-64.397796630859375</v>
      </c>
    </row>
    <row r="3169" spans="1:5" ht="30">
      <c r="A3169" s="119" t="s">
        <v>6240</v>
      </c>
      <c r="B3169" s="129" t="s">
        <v>6241</v>
      </c>
      <c r="C3169" s="134"/>
      <c r="D3169" s="163">
        <v>0.93402582406997681</v>
      </c>
      <c r="E3169" s="174">
        <v>0.93402582406997681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0.26812559366226196</v>
      </c>
      <c r="E3170" s="174">
        <v>0.26812559366226196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4.1933045387268066</v>
      </c>
      <c r="E3171" s="168">
        <v>4.1933045387268066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2.2502120584249496E-2</v>
      </c>
      <c r="E3172" s="174">
        <v>2.2502120584249496E-2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1.1460077985248063E-5</v>
      </c>
      <c r="E3173" s="177">
        <v>1.1460077985248063E-5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1.7639998197555542</v>
      </c>
      <c r="E3174" s="168">
        <v>1.7639998197555542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116.2869873046875</v>
      </c>
      <c r="E3175" s="173">
        <v>116.2869873046875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7">
        <v>7.2469143867492676</v>
      </c>
      <c r="E3176" s="168">
        <v>7.2469143867492676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7.0979189872741699</v>
      </c>
      <c r="E3177" s="168">
        <v>7.0979189872741699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2672.899658203125</v>
      </c>
      <c r="E3178" s="175">
        <v>2672.899658203125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125.41123962402344</v>
      </c>
      <c r="E3179" s="173">
        <v>125.41123962402344</v>
      </c>
    </row>
    <row r="3180" spans="1:5" ht="30">
      <c r="A3180" s="119" t="s">
        <v>6262</v>
      </c>
      <c r="B3180" s="129" t="s">
        <v>6263</v>
      </c>
      <c r="C3180" s="134"/>
      <c r="D3180" s="163">
        <v>0.98752838373184204</v>
      </c>
      <c r="E3180" s="174">
        <v>0.98752838373184204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1.0165255069732666</v>
      </c>
      <c r="E3181" s="168">
        <v>1.0165255069732666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4.2381367683410645</v>
      </c>
      <c r="E3182" s="168">
        <v>4.2381367683410645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2.6562046259641647E-2</v>
      </c>
      <c r="E3183" s="174">
        <v>2.6562046259641647E-2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1.2843582226196304E-5</v>
      </c>
      <c r="E3184" s="177">
        <v>1.2843582226196304E-5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63">
        <v>0.87999999523162842</v>
      </c>
      <c r="E3185" s="174">
        <v>0.87999999523162842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96.07122802734375</v>
      </c>
      <c r="E3186" s="169">
        <v>96.07122802734375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7">
        <v>6.3802080154418945</v>
      </c>
      <c r="E3187" s="168">
        <v>6.3802080154418945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7.1869411468505859</v>
      </c>
      <c r="E3188" s="168">
        <v>7.1869411468505859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2590.002685546875</v>
      </c>
      <c r="E3189" s="175">
        <v>2590.002685546875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42.51416015625</v>
      </c>
      <c r="E3190" s="169">
        <v>42.51416015625</v>
      </c>
    </row>
    <row r="3191" spans="1:5" ht="30">
      <c r="A3191" s="119" t="s">
        <v>6284</v>
      </c>
      <c r="B3191" s="129" t="s">
        <v>6285</v>
      </c>
      <c r="C3191" s="134"/>
      <c r="D3191" s="163">
        <v>0.96500468254089355</v>
      </c>
      <c r="E3191" s="174">
        <v>0.96500468254089355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0.54279273748397827</v>
      </c>
      <c r="E3192" s="174">
        <v>0.54279273748397827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4.2109298706054687</v>
      </c>
      <c r="E3193" s="168">
        <v>4.2109298706054687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2.4418115615844727E-2</v>
      </c>
      <c r="E3194" s="174">
        <v>2.4418115615844727E-2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1.2144751963205636E-5</v>
      </c>
      <c r="E3195" s="177">
        <v>1.2144751963205636E-5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1.7639998197555542</v>
      </c>
      <c r="E3196" s="168">
        <v>1.7639998197555542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116.2869873046875</v>
      </c>
      <c r="E3197" s="173">
        <v>116.2869873046875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161.9599609375</v>
      </c>
      <c r="E3198" s="173">
        <v>161.9599609375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7.0979189872741699</v>
      </c>
      <c r="E3199" s="168">
        <v>7.0979189872741699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2672.899658203125</v>
      </c>
      <c r="E3200" s="175">
        <v>2672.899658203125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125.41123962402344</v>
      </c>
      <c r="E3201" s="173">
        <v>125.41123962402344</v>
      </c>
    </row>
    <row r="3202" spans="1:5" ht="30">
      <c r="A3202" s="119" t="s">
        <v>6306</v>
      </c>
      <c r="B3202" s="129" t="s">
        <v>6307</v>
      </c>
      <c r="C3202" s="134"/>
      <c r="D3202" s="163">
        <v>0.98752838373184204</v>
      </c>
      <c r="E3202" s="174">
        <v>0.98752838373184204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1.0165255069732666</v>
      </c>
      <c r="E3203" s="168">
        <v>1.0165255069732666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4.2381367683410645</v>
      </c>
      <c r="E3204" s="168">
        <v>4.2381367683410645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2.6562046259641647E-2</v>
      </c>
      <c r="E3205" s="174">
        <v>2.6562046259641647E-2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1.2843582226196304E-5</v>
      </c>
      <c r="E3206" s="177">
        <v>1.2843582226196304E-5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155.22416687011719</v>
      </c>
      <c r="E3209" s="173">
        <v>155.22416687011719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7.3183035850524902</v>
      </c>
      <c r="E3210" s="168">
        <v>7.3183035850524902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2373.249267578125</v>
      </c>
      <c r="E3211" s="175">
        <v>2373.249267578125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-174.23934936523437</v>
      </c>
      <c r="E3212" s="173">
        <v>-174.23934936523437</v>
      </c>
    </row>
    <row r="3213" spans="1:5" ht="45">
      <c r="A3213" s="119" t="s">
        <v>6328</v>
      </c>
      <c r="B3213" s="129" t="s">
        <v>6329</v>
      </c>
      <c r="C3213" s="134"/>
      <c r="D3213" s="163">
        <v>0.90510082244873047</v>
      </c>
      <c r="E3213" s="174">
        <v>0.90510082244873047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0.1104704886674881</v>
      </c>
      <c r="E3214" s="174">
        <v>0.1104704886674881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7685.44384765625</v>
      </c>
      <c r="E3220" s="170">
        <v>7685.44384765625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159.50234985351562</v>
      </c>
      <c r="E3231" s="173">
        <v>159.50234985351562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53.886268615722656</v>
      </c>
      <c r="E3241" s="169">
        <v>53.886268615722656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161.1505126953125</v>
      </c>
      <c r="E3242" s="173">
        <v>161.1505126953125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0.75324982404708862</v>
      </c>
      <c r="E3243" s="174">
        <v>0.75324982404708862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226.45405578613281</v>
      </c>
      <c r="E3244" s="173">
        <v>226.45405578613281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-2321.034423828125</v>
      </c>
      <c r="E3245" s="175">
        <v>-2321.034423828125</v>
      </c>
    </row>
    <row r="3246" spans="1:5" ht="45">
      <c r="A3246" s="119" t="s">
        <v>6394</v>
      </c>
      <c r="B3246" s="129" t="s">
        <v>6395</v>
      </c>
      <c r="C3246" s="134"/>
      <c r="D3246" s="163">
        <v>-0.27364441752433777</v>
      </c>
      <c r="E3246" s="174">
        <v>-0.27364441752433777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986.698486328125</v>
      </c>
      <c r="E3247" s="173">
        <v>986.698486328125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4.1797738075256348</v>
      </c>
      <c r="E3248" s="168">
        <v>4.1797738075256348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0.64574187994003296</v>
      </c>
      <c r="E3249" s="174">
        <v>0.64574187994003296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5.1293312571942806E-4</v>
      </c>
      <c r="E3250" s="178">
        <v>5.1293312571942806E-4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55.768287658691406</v>
      </c>
      <c r="E3252" s="169">
        <v>55.768287658691406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161.1505126953125</v>
      </c>
      <c r="E3253" s="173">
        <v>161.1505126953125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0.77724909782409668</v>
      </c>
      <c r="E3254" s="174">
        <v>0.77724909782409668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234.28720092773437</v>
      </c>
      <c r="E3255" s="173">
        <v>234.28720092773437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-2313.201416015625</v>
      </c>
      <c r="E3256" s="175">
        <v>-2313.201416015625</v>
      </c>
    </row>
    <row r="3257" spans="1:5" ht="60">
      <c r="A3257" s="119" t="s">
        <v>6416</v>
      </c>
      <c r="B3257" s="129" t="s">
        <v>6417</v>
      </c>
      <c r="C3257" s="134"/>
      <c r="D3257" s="163">
        <v>-0.26508268713951111</v>
      </c>
      <c r="E3257" s="174">
        <v>-0.26508268713951111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985.7718505859375</v>
      </c>
      <c r="E3258" s="173">
        <v>985.7718505859375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4.1805782318115234</v>
      </c>
      <c r="E3259" s="168">
        <v>4.1805782318115234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0.64766412973403931</v>
      </c>
      <c r="E3260" s="174">
        <v>0.64766412973403931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4.9785623559728265E-4</v>
      </c>
      <c r="E3261" s="178">
        <v>4.9785623559728265E-4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161.1505126953125</v>
      </c>
      <c r="E3264" s="173">
        <v>161.1505126953125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92.028465270996094</v>
      </c>
      <c r="E3274" s="169">
        <v>92.028465270996094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182.22654724121094</v>
      </c>
      <c r="E3275" s="173">
        <v>182.22654724121094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1.2154470682144165</v>
      </c>
      <c r="E3276" s="168">
        <v>1.2154470682144165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386.17608642578125</v>
      </c>
      <c r="E3277" s="173">
        <v>386.17608642578125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-2161.3125</v>
      </c>
      <c r="E3278" s="175">
        <v>-2161.3125</v>
      </c>
    </row>
    <row r="3279" spans="1:5" ht="60">
      <c r="A3279" s="119" t="s">
        <v>6460</v>
      </c>
      <c r="B3279" s="129" t="s">
        <v>6461</v>
      </c>
      <c r="C3279" s="134"/>
      <c r="D3279" s="163">
        <v>-0.18038541078567505</v>
      </c>
      <c r="E3279" s="174">
        <v>-0.18038541078567505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964.36572265625</v>
      </c>
      <c r="E3280" s="173">
        <v>964.36572265625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4.2048015594482422</v>
      </c>
      <c r="E3281" s="168">
        <v>4.2048015594482422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0.67509669065475464</v>
      </c>
      <c r="E3282" s="174">
        <v>0.67509669065475464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3.0797079671174288E-4</v>
      </c>
      <c r="E3283" s="178">
        <v>3.0797079671174288E-4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114.29360961914062</v>
      </c>
      <c r="E3285" s="173">
        <v>114.29360961914062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182.22654724121094</v>
      </c>
      <c r="E3286" s="173">
        <v>182.22654724121094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1.4651882648468018</v>
      </c>
      <c r="E3287" s="168">
        <v>1.4651882648468018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480.05581665039062</v>
      </c>
      <c r="E3288" s="173">
        <v>480.05581665039062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-2067.4326171875</v>
      </c>
      <c r="E3289" s="175">
        <v>-2067.4326171875</v>
      </c>
    </row>
    <row r="3290" spans="1:5" ht="60">
      <c r="A3290" s="119" t="s">
        <v>6482</v>
      </c>
      <c r="B3290" s="129" t="s">
        <v>6483</v>
      </c>
      <c r="C3290" s="134"/>
      <c r="D3290" s="163">
        <v>-0.12939073145389557</v>
      </c>
      <c r="E3290" s="174">
        <v>-0.12939073145389557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948.03076171875</v>
      </c>
      <c r="E3291" s="173">
        <v>948.03076171875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4.2331967353820801</v>
      </c>
      <c r="E3292" s="168">
        <v>4.2331967353820801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0.68340104818344116</v>
      </c>
      <c r="E3293" s="174">
        <v>0.68340104818344116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2.4489586940035224E-4</v>
      </c>
      <c r="E3294" s="178">
        <v>2.4489586940035224E-4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136.27159118652344</v>
      </c>
      <c r="E3296" s="173">
        <v>136.27159118652344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182.22654724121094</v>
      </c>
      <c r="E3297" s="173">
        <v>182.22654724121094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1.6999669075012207</v>
      </c>
      <c r="E3298" s="168">
        <v>1.6999669075012207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573.48992919921875</v>
      </c>
      <c r="E3299" s="173">
        <v>573.48992919921875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-1973.9986572265625</v>
      </c>
      <c r="E3300" s="175">
        <v>-1973.9986572265625</v>
      </c>
    </row>
    <row r="3301" spans="1:5" ht="45">
      <c r="A3301" s="119" t="s">
        <v>6504</v>
      </c>
      <c r="B3301" s="129" t="s">
        <v>6505</v>
      </c>
      <c r="C3301" s="134"/>
      <c r="D3301" s="163">
        <v>-7.8796207904815674E-2</v>
      </c>
      <c r="E3301" s="174">
        <v>-7.8796207904815674E-2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929.74530029296875</v>
      </c>
      <c r="E3302" s="173">
        <v>929.74530029296875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4.2747802734375</v>
      </c>
      <c r="E3303" s="168">
        <v>4.2747802734375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0.68585044145584106</v>
      </c>
      <c r="E3304" s="174">
        <v>0.68585044145584106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2.0225085609126836E-4</v>
      </c>
      <c r="E3305" s="178">
        <v>2.0225085609126836E-4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104.99726104736328</v>
      </c>
      <c r="E3308" s="173">
        <v>104.99726104736328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81.732490539550781</v>
      </c>
      <c r="E3317" s="169">
        <v>81.732490539550781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168.7119140625</v>
      </c>
      <c r="E3318" s="173">
        <v>168.7119140625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104.99726104736328</v>
      </c>
      <c r="E3319" s="173">
        <v>104.99726104736328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2.0199830532073975</v>
      </c>
      <c r="E3320" s="168">
        <v>2.0199830532073975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717.6119384765625</v>
      </c>
      <c r="E3321" s="173">
        <v>717.6119384765625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-1829.8765869140625</v>
      </c>
      <c r="E3322" s="175">
        <v>-1829.8765869140625</v>
      </c>
    </row>
    <row r="3323" spans="1:5" ht="30">
      <c r="A3323" s="119" t="s">
        <v>6548</v>
      </c>
      <c r="B3323" s="129" t="s">
        <v>6549</v>
      </c>
      <c r="C3323" s="134"/>
      <c r="D3323" s="163">
        <v>-0.4247911274433136</v>
      </c>
      <c r="E3323" s="174">
        <v>-0.4247911274433136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903.36383056640625</v>
      </c>
      <c r="E3324" s="173">
        <v>903.36383056640625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4.3384027481079102</v>
      </c>
      <c r="E3325" s="168">
        <v>4.3384027481079102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0.68506574630737305</v>
      </c>
      <c r="E3326" s="174">
        <v>0.68506574630737305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1.6202729602809995E-4</v>
      </c>
      <c r="E3327" s="178">
        <v>1.6202729602809995E-4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81.318809509277344</v>
      </c>
      <c r="E3328" s="169">
        <v>81.318809509277344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194.858154296875</v>
      </c>
      <c r="E3329" s="173">
        <v>194.858154296875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190.96449279785156</v>
      </c>
      <c r="E3330" s="173">
        <v>190.96449279785156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2.2719547748565674</v>
      </c>
      <c r="E3331" s="168">
        <v>2.2719547748565674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832.20672607421875</v>
      </c>
      <c r="E3332" s="173">
        <v>832.20672607421875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-1715.2818603515625</v>
      </c>
      <c r="E3333" s="175">
        <v>-1715.2818603515625</v>
      </c>
    </row>
    <row r="3334" spans="1:5" ht="60">
      <c r="A3334" s="119" t="s">
        <v>6570</v>
      </c>
      <c r="B3334" s="129" t="s">
        <v>6571</v>
      </c>
      <c r="C3334" s="134"/>
      <c r="D3334" s="163">
        <v>-0.34269744157791138</v>
      </c>
      <c r="E3334" s="174">
        <v>-0.34269744157791138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875.5</v>
      </c>
      <c r="E3335" s="173">
        <v>875.5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4.4361991882324219</v>
      </c>
      <c r="E3336" s="168">
        <v>4.4361991882324219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0.67282968759536743</v>
      </c>
      <c r="E3337" s="174">
        <v>0.67282968759536743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1.3900989142712206E-4</v>
      </c>
      <c r="E3338" s="178">
        <v>1.3900989142712206E-4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104.99724578857422</v>
      </c>
      <c r="E3341" s="173">
        <v>104.99724578857422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201.56442260742187</v>
      </c>
      <c r="E3351" s="173">
        <v>201.56442260742187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7">
        <v>9.6756134033203125</v>
      </c>
      <c r="E3352" s="168">
        <v>9.6756134033203125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2.3443427085876465</v>
      </c>
      <c r="E3353" s="168">
        <v>2.3443427085876465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859.72186279296875</v>
      </c>
      <c r="E3354" s="173">
        <v>859.72186279296875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-1687.7666015625</v>
      </c>
      <c r="E3355" s="175">
        <v>-1687.7666015625</v>
      </c>
    </row>
    <row r="3356" spans="1:5" ht="60">
      <c r="A3356" s="119" t="s">
        <v>6614</v>
      </c>
      <c r="B3356" s="129" t="s">
        <v>6615</v>
      </c>
      <c r="C3356" s="134"/>
      <c r="D3356" s="163">
        <v>-4.7900833189487457E-2</v>
      </c>
      <c r="E3356" s="174">
        <v>-4.7900833189487457E-2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863.45318603515625</v>
      </c>
      <c r="E3357" s="173">
        <v>863.45318603515625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4.499847412109375</v>
      </c>
      <c r="E3358" s="168">
        <v>4.499847412109375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0.6635163426399231</v>
      </c>
      <c r="E3359" s="174">
        <v>0.6635163426399231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1.3272165961097926E-4</v>
      </c>
      <c r="E3360" s="178">
        <v>1.3272165961097926E-4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13.75</v>
      </c>
      <c r="E3361" s="169">
        <v>13.75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177.43220520019531</v>
      </c>
      <c r="E3362" s="173">
        <v>177.43220520019531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18.594123840332031</v>
      </c>
      <c r="E3363" s="169">
        <v>18.594123840332031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2.114030122756958</v>
      </c>
      <c r="E3364" s="168">
        <v>2.114030122756958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751.9910888671875</v>
      </c>
      <c r="E3365" s="173">
        <v>751.9910888671875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-1795.4974365234375</v>
      </c>
      <c r="E3366" s="175">
        <v>-1795.4974365234375</v>
      </c>
    </row>
    <row r="3367" spans="1:5" ht="45">
      <c r="A3367" s="119" t="s">
        <v>6636</v>
      </c>
      <c r="B3367" s="129" t="s">
        <v>6637</v>
      </c>
      <c r="C3367" s="134"/>
      <c r="D3367" s="163">
        <v>-3.7909381091594696E-2</v>
      </c>
      <c r="E3367" s="174">
        <v>-3.7909381091594696E-2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890.0499267578125</v>
      </c>
      <c r="E3368" s="173">
        <v>890.0499267578125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4.3955850601196289</v>
      </c>
      <c r="E3369" s="168">
        <v>4.3955850601196289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0.67660325765609741</v>
      </c>
      <c r="E3370" s="174">
        <v>0.67660325765609741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1.5183372306637466E-4</v>
      </c>
      <c r="E3371" s="178">
        <v>1.5183372306637466E-4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3.440000057220459</v>
      </c>
      <c r="E3372" s="168">
        <v>3.440000057220459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119.90359497070312</v>
      </c>
      <c r="E3373" s="173">
        <v>119.90359497070312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7">
        <v>7.4489192962646484</v>
      </c>
      <c r="E3374" s="168">
        <v>7.4489192962646484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1.5266414880752563</v>
      </c>
      <c r="E3375" s="168">
        <v>1.5266414880752563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503.43511962890625</v>
      </c>
      <c r="E3376" s="173">
        <v>503.43511962890625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-2044.0533447265625</v>
      </c>
      <c r="E3377" s="175">
        <v>-2044.0533447265625</v>
      </c>
    </row>
    <row r="3378" spans="1:5" ht="60">
      <c r="A3378" s="119" t="s">
        <v>6658</v>
      </c>
      <c r="B3378" s="129" t="s">
        <v>6659</v>
      </c>
      <c r="C3378" s="134"/>
      <c r="D3378" s="163">
        <v>-3.6416210234165192E-2</v>
      </c>
      <c r="E3378" s="174">
        <v>-3.6416210234165192E-2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943.29205322265625</v>
      </c>
      <c r="E3379" s="173">
        <v>943.29205322265625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4.2438015937805176</v>
      </c>
      <c r="E3380" s="168">
        <v>4.2438015937805176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0.68422883749008179</v>
      </c>
      <c r="E3381" s="174">
        <v>0.68422883749008179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2.3238625726662576E-4</v>
      </c>
      <c r="E3382" s="178">
        <v>2.3238625726662576E-4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1.7639998197555542</v>
      </c>
      <c r="E3383" s="168">
        <v>1.7639998197555542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58">
        <v>97.629356384277344</v>
      </c>
      <c r="E3384" s="169">
        <v>97.629356384277344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14.695833206176758</v>
      </c>
      <c r="E3385" s="169">
        <v>14.695833206176758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1.2800917625427246</v>
      </c>
      <c r="E3386" s="168">
        <v>1.2800917625427246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409.15948486328125</v>
      </c>
      <c r="E3387" s="173">
        <v>409.15948486328125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-2138.3291015625</v>
      </c>
      <c r="E3388" s="175">
        <v>-2138.3291015625</v>
      </c>
    </row>
    <row r="3389" spans="1:5" ht="60">
      <c r="A3389" s="119" t="s">
        <v>6680</v>
      </c>
      <c r="B3389" s="129" t="s">
        <v>6681</v>
      </c>
      <c r="C3389" s="134"/>
      <c r="D3389" s="163">
        <v>-3.5640638321638107E-2</v>
      </c>
      <c r="E3389" s="174">
        <v>-3.5640638321638107E-2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960.11883544921875</v>
      </c>
      <c r="E3390" s="173">
        <v>960.11883544921875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4.2124700546264648</v>
      </c>
      <c r="E3391" s="168">
        <v>4.2124700546264648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0.67734342813491821</v>
      </c>
      <c r="E3392" s="174">
        <v>0.67734342813491821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2.8940296033397317E-4</v>
      </c>
      <c r="E3393" s="178">
        <v>2.8940296033397317E-4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7685.44384765625</v>
      </c>
      <c r="E3396" s="170">
        <v>7685.44384765625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0.40000000596046448</v>
      </c>
      <c r="E3405" s="174">
        <v>0.40000000596046448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61.372230529785156</v>
      </c>
      <c r="E3406" s="169">
        <v>61.372230529785156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3.7181894779205322</v>
      </c>
      <c r="E3407" s="168">
        <v>3.7181894779205322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0.84840023517608643</v>
      </c>
      <c r="E3408" s="174">
        <v>0.84840023517608643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256.895263671875</v>
      </c>
      <c r="E3409" s="173">
        <v>256.895263671875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-2290.59326171875</v>
      </c>
      <c r="E3410" s="175">
        <v>-2290.59326171875</v>
      </c>
    </row>
    <row r="3411" spans="1:5" ht="45">
      <c r="A3411" s="119" t="s">
        <v>6724</v>
      </c>
      <c r="B3411" s="129" t="s">
        <v>6725</v>
      </c>
      <c r="C3411" s="134"/>
      <c r="D3411" s="163">
        <v>-2.6168493553996086E-2</v>
      </c>
      <c r="E3411" s="174">
        <v>-2.6168493553996086E-2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982.50970458984375</v>
      </c>
      <c r="E3412" s="173">
        <v>982.50970458984375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4.1851615905761719</v>
      </c>
      <c r="E3413" s="168">
        <v>4.1851615905761719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0.65262055397033691</v>
      </c>
      <c r="E3414" s="174">
        <v>0.65262055397033691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4.5688869431614876E-4</v>
      </c>
      <c r="E3415" s="178">
        <v>4.5688869431614876E-4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3842.721923828125</v>
      </c>
      <c r="E3418" s="170">
        <v>3842.721923828125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7685.44384765625</v>
      </c>
      <c r="E3429" s="170">
        <v>7685.44384765625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7.3481411933898926</v>
      </c>
      <c r="E3441" s="168">
        <v>7.3481411933898926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2672.899658203125</v>
      </c>
      <c r="E3442" s="175">
        <v>2672.899658203125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125.41123962402344</v>
      </c>
      <c r="E3443" s="173">
        <v>125.41123962402344</v>
      </c>
    </row>
    <row r="3444" spans="1:5" ht="45">
      <c r="A3444" s="119" t="s">
        <v>6790</v>
      </c>
      <c r="B3444" s="129" t="s">
        <v>6791</v>
      </c>
      <c r="C3444" s="134"/>
      <c r="D3444" s="163">
        <v>0.99886876344680786</v>
      </c>
      <c r="E3444" s="174">
        <v>0.99886876344680786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0.59732538461685181</v>
      </c>
      <c r="E3445" s="174">
        <v>0.59732538461685181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80.905128479003906</v>
      </c>
      <c r="E3460" s="169">
        <v>80.905128479003906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221.53947448730469</v>
      </c>
      <c r="E3461" s="173">
        <v>221.53947448730469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190.96449279785156</v>
      </c>
      <c r="E3462" s="173">
        <v>190.96449279785156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2.5215213298797607</v>
      </c>
      <c r="E3463" s="168">
        <v>2.5215213298797607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952.35235595703125</v>
      </c>
      <c r="E3464" s="173">
        <v>952.35235595703125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-1595.13623046875</v>
      </c>
      <c r="E3465" s="175">
        <v>-1595.13623046875</v>
      </c>
    </row>
    <row r="3466" spans="1:5" ht="45">
      <c r="A3466" s="119" t="s">
        <v>6834</v>
      </c>
      <c r="B3466" s="129" t="s">
        <v>6835</v>
      </c>
      <c r="C3466" s="134"/>
      <c r="D3466" s="163">
        <v>-0.2570304274559021</v>
      </c>
      <c r="E3466" s="174">
        <v>-0.2570304274559021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843.2978515625</v>
      </c>
      <c r="E3467" s="173">
        <v>843.2978515625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4.5789413452148437</v>
      </c>
      <c r="E3468" s="168">
        <v>4.5789413452148437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0.65310168266296387</v>
      </c>
      <c r="E3469" s="174">
        <v>0.65310168266296387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1.2153442366980016E-4</v>
      </c>
      <c r="E3470" s="178">
        <v>1.2153442366980016E-4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71.205001831054687</v>
      </c>
      <c r="E3471" s="169">
        <v>71.205001831054687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459.00332641601562</v>
      </c>
      <c r="E3472" s="173">
        <v>459.00332641601562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203.23374938964844</v>
      </c>
      <c r="E3473" s="173">
        <v>203.23374938964844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6.6563510894775391</v>
      </c>
      <c r="E3474" s="168">
        <v>6.6563510894775391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3308.93603515625</v>
      </c>
      <c r="E3475" s="170">
        <v>3308.93603515625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761.4473876953125</v>
      </c>
      <c r="E3476" s="173">
        <v>761.4473876953125</v>
      </c>
    </row>
    <row r="3477" spans="1:5" ht="60">
      <c r="A3477" s="119" t="s">
        <v>6856</v>
      </c>
      <c r="B3477" s="129" t="s">
        <v>6857</v>
      </c>
      <c r="C3477" s="134"/>
      <c r="D3477" s="157">
        <v>1.3592617511749268</v>
      </c>
      <c r="E3477" s="168">
        <v>1.3592617511749268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22.676908493041992</v>
      </c>
      <c r="E3478" s="169">
        <v>22.676908493041992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2.4631316661834717</v>
      </c>
      <c r="E3479" s="168">
        <v>2.4631316661834717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6.8025007843971252E-2</v>
      </c>
      <c r="E3480" s="174">
        <v>6.8025007843971252E-2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2.7001287890016101E-5</v>
      </c>
      <c r="E3481" s="177">
        <v>2.7001287890016101E-5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80.905128479003906</v>
      </c>
      <c r="E3482" s="169">
        <v>80.905128479003906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221.53947448730469</v>
      </c>
      <c r="E3483" s="173">
        <v>221.53947448730469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190.96449279785156</v>
      </c>
      <c r="E3484" s="173">
        <v>190.96449279785156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2.5215213298797607</v>
      </c>
      <c r="E3485" s="168">
        <v>2.5215213298797607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952.35235595703125</v>
      </c>
      <c r="E3486" s="173">
        <v>952.35235595703125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-1595.13623046875</v>
      </c>
      <c r="E3487" s="175">
        <v>-1595.13623046875</v>
      </c>
    </row>
    <row r="3488" spans="1:5" ht="30">
      <c r="A3488" s="119" t="s">
        <v>6878</v>
      </c>
      <c r="B3488" s="129" t="s">
        <v>6879</v>
      </c>
      <c r="C3488" s="134"/>
      <c r="D3488" s="163">
        <v>-0.2570304274559021</v>
      </c>
      <c r="E3488" s="174">
        <v>-0.2570304274559021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843.2978515625</v>
      </c>
      <c r="E3489" s="173">
        <v>843.2978515625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4.5789413452148437</v>
      </c>
      <c r="E3490" s="168">
        <v>4.5789413452148437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0.65310168266296387</v>
      </c>
      <c r="E3491" s="174">
        <v>0.65310168266296387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1.2153442366980016E-4</v>
      </c>
      <c r="E3492" s="178">
        <v>1.2153442366980016E-4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80.905128479003906</v>
      </c>
      <c r="E3493" s="169">
        <v>80.905128479003906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221.53947448730469</v>
      </c>
      <c r="E3494" s="173">
        <v>221.53947448730469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190.96449279785156</v>
      </c>
      <c r="E3495" s="173">
        <v>190.96449279785156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2.5215213298797607</v>
      </c>
      <c r="E3496" s="168">
        <v>2.5215213298797607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952.35235595703125</v>
      </c>
      <c r="E3497" s="173">
        <v>952.35235595703125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-1595.13623046875</v>
      </c>
      <c r="E3498" s="175">
        <v>-1595.13623046875</v>
      </c>
    </row>
    <row r="3499" spans="1:5" ht="45">
      <c r="A3499" s="119" t="s">
        <v>6900</v>
      </c>
      <c r="B3499" s="129" t="s">
        <v>6901</v>
      </c>
      <c r="C3499" s="134"/>
      <c r="D3499" s="163">
        <v>-0.2570304274559021</v>
      </c>
      <c r="E3499" s="174">
        <v>-0.2570304274559021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843.2978515625</v>
      </c>
      <c r="E3500" s="173">
        <v>843.2978515625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4.5789413452148437</v>
      </c>
      <c r="E3501" s="168">
        <v>4.5789413452148437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0.65310168266296387</v>
      </c>
      <c r="E3502" s="174">
        <v>0.65310168266296387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1.2153442366980016E-4</v>
      </c>
      <c r="E3503" s="178">
        <v>1.2153442366980016E-4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80.104080200195312</v>
      </c>
      <c r="E3504" s="169">
        <v>80.104080200195312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295.1077880859375</v>
      </c>
      <c r="E3505" s="173">
        <v>295.1077880859375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190.96449279785156</v>
      </c>
      <c r="E3506" s="173">
        <v>190.96449279785156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3.2085814476013184</v>
      </c>
      <c r="E3507" s="168">
        <v>3.2085814476013184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1317.5787353515625</v>
      </c>
      <c r="E3508" s="175">
        <v>1317.5787353515625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-1229.90966796875</v>
      </c>
      <c r="E3509" s="175">
        <v>-1229.90966796875</v>
      </c>
    </row>
    <row r="3510" spans="1:5" ht="60">
      <c r="A3510" s="119" t="s">
        <v>6922</v>
      </c>
      <c r="B3510" s="129" t="s">
        <v>6923</v>
      </c>
      <c r="C3510" s="134"/>
      <c r="D3510" s="166">
        <v>-9.8522420444169256E-8</v>
      </c>
      <c r="E3510" s="177">
        <v>-9.8522420444169256E-8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722.0294189453125</v>
      </c>
      <c r="E3511" s="173">
        <v>722.0294189453125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5.5389542579650879</v>
      </c>
      <c r="E3512" s="168">
        <v>5.5389542579650879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0.55386310815811157</v>
      </c>
      <c r="E3513" s="174">
        <v>0.55386310815811157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8.7660395365674049E-5</v>
      </c>
      <c r="E3514" s="177">
        <v>8.7660395365674049E-5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80.104080200195312</v>
      </c>
      <c r="E3515" s="169">
        <v>80.104080200195312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295.08297729492187</v>
      </c>
      <c r="E3516" s="173">
        <v>295.08297729492187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189.07376098632812</v>
      </c>
      <c r="E3517" s="173">
        <v>189.07376098632812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5.7439699172973633</v>
      </c>
      <c r="E3518" s="168">
        <v>5.7439699172973633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2758.456298828125</v>
      </c>
      <c r="E3519" s="175">
        <v>2758.456298828125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210.9677734375</v>
      </c>
      <c r="E3520" s="173">
        <v>210.9677734375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42.556880950927734</v>
      </c>
      <c r="E3522" s="169">
        <v>42.556880950927734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5.5410475730895996</v>
      </c>
      <c r="E3523" s="168">
        <v>5.5410475730895996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6.9010667502880096E-2</v>
      </c>
      <c r="E3524" s="174">
        <v>6.9010667502880096E-2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1.9498807887430303E-5</v>
      </c>
      <c r="E3525" s="177">
        <v>1.9498807887430303E-5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76.289604187011719</v>
      </c>
      <c r="E3526" s="169">
        <v>76.289604187011719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291.71157836914062</v>
      </c>
      <c r="E3527" s="173">
        <v>291.71157836914062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189.07376098632812</v>
      </c>
      <c r="E3528" s="173">
        <v>189.07376098632812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5.7603816986083984</v>
      </c>
      <c r="E3529" s="168">
        <v>5.7603816986083984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2758.456298828125</v>
      </c>
      <c r="E3530" s="175">
        <v>2758.456298828125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210.9677734375</v>
      </c>
      <c r="E3531" s="173">
        <v>210.9677734375</v>
      </c>
    </row>
    <row r="3532" spans="1:5" ht="45">
      <c r="A3532" s="119" t="s">
        <v>6966</v>
      </c>
      <c r="B3532" s="129" t="s">
        <v>6967</v>
      </c>
      <c r="C3532" s="134"/>
      <c r="D3532" s="163">
        <v>0.99621272087097168</v>
      </c>
      <c r="E3532" s="174">
        <v>0.99621272087097168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40.396289825439453</v>
      </c>
      <c r="E3533" s="169">
        <v>40.396289825439453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5.3416438102722168</v>
      </c>
      <c r="E3534" s="168">
        <v>5.3416438102722168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6.7249201238155365E-2</v>
      </c>
      <c r="E3535" s="174">
        <v>6.7249201238155365E-2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1.9337116100359708E-5</v>
      </c>
      <c r="E3536" s="177">
        <v>1.9337116100359708E-5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73.355384826660156</v>
      </c>
      <c r="E3537" s="169">
        <v>73.355384826660156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332.00335693359375</v>
      </c>
      <c r="E3538" s="173">
        <v>332.00335693359375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189.07376098632812</v>
      </c>
      <c r="E3539" s="173">
        <v>189.07376098632812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6.1002001762390137</v>
      </c>
      <c r="E3540" s="168">
        <v>6.1002001762390137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2948.1484375</v>
      </c>
      <c r="E3541" s="175">
        <v>2948.1484375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400.65985107421875</v>
      </c>
      <c r="E3542" s="173">
        <v>400.65985107421875</v>
      </c>
    </row>
    <row r="3543" spans="1:5" ht="75">
      <c r="A3543" s="119" t="s">
        <v>6988</v>
      </c>
      <c r="B3543" s="129" t="s">
        <v>6989</v>
      </c>
      <c r="C3543" s="134"/>
      <c r="D3543" s="157">
        <v>1.1213639974594116</v>
      </c>
      <c r="E3543" s="168">
        <v>1.1213639974594116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31.770050048828125</v>
      </c>
      <c r="E3544" s="169">
        <v>31.770050048828125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3.5038816928863525</v>
      </c>
      <c r="E3545" s="168">
        <v>3.5038816928863525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6.020277738571167E-2</v>
      </c>
      <c r="E3546" s="174">
        <v>6.020277738571167E-2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2.1293419194989838E-5</v>
      </c>
      <c r="E3547" s="177">
        <v>2.1293419194989838E-5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72.629112243652344</v>
      </c>
      <c r="E3548" s="169">
        <v>72.629112243652344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358.67794799804687</v>
      </c>
      <c r="E3549" s="173">
        <v>358.67794799804687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203.23374938964844</v>
      </c>
      <c r="E3550" s="173">
        <v>203.23374938964844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6.2465081214904785</v>
      </c>
      <c r="E3551" s="168">
        <v>6.2465081214904785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3036.185546875</v>
      </c>
      <c r="E3552" s="170">
        <v>3036.185546875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488.6968994140625</v>
      </c>
      <c r="E3553" s="173">
        <v>488.6968994140625</v>
      </c>
    </row>
    <row r="3554" spans="1:5" ht="60">
      <c r="A3554" s="119" t="s">
        <v>7010</v>
      </c>
      <c r="B3554" s="129" t="s">
        <v>7011</v>
      </c>
      <c r="C3554" s="134"/>
      <c r="D3554" s="157">
        <v>1.1794772148132324</v>
      </c>
      <c r="E3554" s="168">
        <v>1.1794772148132324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28.911836624145508</v>
      </c>
      <c r="E3555" s="169">
        <v>28.911836624145508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3.0516157150268555</v>
      </c>
      <c r="E3556" s="168">
        <v>3.0516157150268555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6.0267888009548187E-2</v>
      </c>
      <c r="E3557" s="174">
        <v>6.0267888009548187E-2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2.2535270545631647E-5</v>
      </c>
      <c r="E3558" s="177">
        <v>2.2535270545631647E-5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81.732490539550781</v>
      </c>
      <c r="E3559" s="169">
        <v>81.732490539550781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168.7119140625</v>
      </c>
      <c r="E3560" s="173">
        <v>168.7119140625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14.159998893737793</v>
      </c>
      <c r="E3561" s="169">
        <v>14.159998893737793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2.0199830532073975</v>
      </c>
      <c r="E3562" s="168">
        <v>2.0199830532073975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717.61212158203125</v>
      </c>
      <c r="E3563" s="173">
        <v>717.61212158203125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-1829.87646484375</v>
      </c>
      <c r="E3564" s="175">
        <v>-1829.87646484375</v>
      </c>
    </row>
    <row r="3565" spans="1:5" ht="45">
      <c r="A3565" s="119" t="s">
        <v>7032</v>
      </c>
      <c r="B3565" s="129" t="s">
        <v>7033</v>
      </c>
      <c r="C3565" s="134"/>
      <c r="D3565" s="163">
        <v>-0.42479103803634644</v>
      </c>
      <c r="E3565" s="174">
        <v>-0.42479103803634644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903.36383056640625</v>
      </c>
      <c r="E3566" s="173">
        <v>903.36383056640625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4.3384027481079102</v>
      </c>
      <c r="E3567" s="168">
        <v>4.3384027481079102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0.68506574630737305</v>
      </c>
      <c r="E3568" s="174">
        <v>0.68506574630737305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1.6202729602809995E-4</v>
      </c>
      <c r="E3569" s="178">
        <v>1.6202729602809995E-4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72.629112243652344</v>
      </c>
      <c r="E3570" s="169">
        <v>72.629112243652344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421.00588989257812</v>
      </c>
      <c r="E3571" s="173">
        <v>421.00588989257812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189.07376098632812</v>
      </c>
      <c r="E3572" s="173">
        <v>189.07376098632812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6.5089173316955566</v>
      </c>
      <c r="E3573" s="168">
        <v>6.5089173316955566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3209.82666015625</v>
      </c>
      <c r="E3574" s="170">
        <v>3209.82666015625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662.338134765625</v>
      </c>
      <c r="E3575" s="173">
        <v>662.338134765625</v>
      </c>
    </row>
    <row r="3576" spans="1:5" ht="45">
      <c r="A3576" s="119" t="s">
        <v>7054</v>
      </c>
      <c r="B3576" s="129" t="s">
        <v>7055</v>
      </c>
      <c r="C3576" s="134"/>
      <c r="D3576" s="157">
        <v>1.2961523532867432</v>
      </c>
      <c r="E3576" s="168">
        <v>1.2961523532867432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24.932483673095703</v>
      </c>
      <c r="E3577" s="169">
        <v>24.932483673095703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2.5905840396881104</v>
      </c>
      <c r="E3578" s="168">
        <v>2.5905840396881104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6.4440079033374786E-2</v>
      </c>
      <c r="E3579" s="174">
        <v>6.4440079033374786E-2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2.5342955268570222E-5</v>
      </c>
      <c r="E3580" s="177">
        <v>2.5342955268570222E-5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81.732490539550781</v>
      </c>
      <c r="E3581" s="169">
        <v>81.732490539550781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168.7119140625</v>
      </c>
      <c r="E3582" s="173">
        <v>168.7119140625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7">
        <v>4.8700003623962402</v>
      </c>
      <c r="E3583" s="168">
        <v>4.8700003623962402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2.0199830532073975</v>
      </c>
      <c r="E3584" s="168">
        <v>2.0199830532073975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717.61212158203125</v>
      </c>
      <c r="E3585" s="173">
        <v>717.61212158203125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-1829.87646484375</v>
      </c>
      <c r="E3586" s="175">
        <v>-1829.87646484375</v>
      </c>
    </row>
    <row r="3587" spans="1:5" ht="45">
      <c r="A3587" s="119" t="s">
        <v>7076</v>
      </c>
      <c r="B3587" s="129" t="s">
        <v>7077</v>
      </c>
      <c r="C3587" s="134"/>
      <c r="D3587" s="163">
        <v>-0.42479103803634644</v>
      </c>
      <c r="E3587" s="174">
        <v>-0.42479103803634644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903.36383056640625</v>
      </c>
      <c r="E3588" s="173">
        <v>903.36383056640625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4.3384027481079102</v>
      </c>
      <c r="E3589" s="168">
        <v>4.3384027481079102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0.68506574630737305</v>
      </c>
      <c r="E3590" s="174">
        <v>0.68506574630737305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1.6202729602809995E-4</v>
      </c>
      <c r="E3591" s="178">
        <v>1.6202729602809995E-4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71.205001831054687</v>
      </c>
      <c r="E3592" s="169">
        <v>71.205001831054687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434.97549438476562</v>
      </c>
      <c r="E3593" s="173">
        <v>434.97549438476562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208.10374450683594</v>
      </c>
      <c r="E3594" s="173">
        <v>208.10374450683594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6.5721359252929687</v>
      </c>
      <c r="E3595" s="168">
        <v>6.5721359252929687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3248.294189453125</v>
      </c>
      <c r="E3596" s="170">
        <v>3248.294189453125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700.80572509765625</v>
      </c>
      <c r="E3597" s="173">
        <v>700.80572509765625</v>
      </c>
    </row>
    <row r="3598" spans="1:5" ht="60">
      <c r="A3598" s="119" t="s">
        <v>7098</v>
      </c>
      <c r="B3598" s="129" t="s">
        <v>7099</v>
      </c>
      <c r="C3598" s="134"/>
      <c r="D3598" s="157">
        <v>1.3187631368637085</v>
      </c>
      <c r="E3598" s="168">
        <v>1.3187631368637085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23.721120834350586</v>
      </c>
      <c r="E3599" s="169">
        <v>23.721120834350586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2.5262711048126221</v>
      </c>
      <c r="E3600" s="168">
        <v>2.5262711048126221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6.5583288669586182E-2</v>
      </c>
      <c r="E3601" s="174">
        <v>6.5583288669586182E-2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2.5954055672627874E-5</v>
      </c>
      <c r="E3602" s="177">
        <v>2.5954055672627874E-5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70.5</v>
      </c>
      <c r="E3603" s="169">
        <v>70.5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531.69903564453125</v>
      </c>
      <c r="E3604" s="173">
        <v>531.69903564453125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208.10374450683594</v>
      </c>
      <c r="E3605" s="173">
        <v>208.10374450683594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6.8928613662719727</v>
      </c>
      <c r="E3606" s="168">
        <v>6.8928613662719727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3487.19140625</v>
      </c>
      <c r="E3607" s="170">
        <v>3487.19140625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939.70306396484375</v>
      </c>
      <c r="E3608" s="173">
        <v>939.70306396484375</v>
      </c>
    </row>
    <row r="3609" spans="1:5" ht="45">
      <c r="A3609" s="119" t="s">
        <v>7120</v>
      </c>
      <c r="B3609" s="129" t="s">
        <v>7121</v>
      </c>
      <c r="C3609" s="134"/>
      <c r="D3609" s="157">
        <v>1.4762439727783203</v>
      </c>
      <c r="E3609" s="168">
        <v>1.4762439727783203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19.917049407958984</v>
      </c>
      <c r="E3610" s="169">
        <v>19.917049407958984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2.3771800994873047</v>
      </c>
      <c r="E3611" s="168">
        <v>2.3771800994873047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7.6154351234436035E-2</v>
      </c>
      <c r="E3612" s="174">
        <v>7.6154351234436035E-2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3.0096467526163906E-5</v>
      </c>
      <c r="E3613" s="177">
        <v>3.0096467526163906E-5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7.6700000762939453</v>
      </c>
      <c r="E3614" s="168">
        <v>7.6700000762939453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502.61654663085937</v>
      </c>
      <c r="E3615" s="173">
        <v>502.61654663085937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7.8961353302001953</v>
      </c>
      <c r="E3617" s="168">
        <v>7.8961353302001953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3487.19140625</v>
      </c>
      <c r="E3618" s="170">
        <v>3487.19140625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939.7030029296875</v>
      </c>
      <c r="E3619" s="173">
        <v>939.7030029296875</v>
      </c>
    </row>
    <row r="3620" spans="1:5" ht="30">
      <c r="A3620" s="119" t="s">
        <v>7142</v>
      </c>
      <c r="B3620" s="129" t="s">
        <v>7143</v>
      </c>
      <c r="C3620" s="134"/>
      <c r="D3620" s="157">
        <v>1.3509805202484131</v>
      </c>
      <c r="E3620" s="168">
        <v>1.3509805202484131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2.1547279357910156</v>
      </c>
      <c r="E3621" s="168">
        <v>2.1547279357910156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2.1559755802154541</v>
      </c>
      <c r="E3622" s="168">
        <v>2.1559755802154541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6.7737221717834473E-2</v>
      </c>
      <c r="E3623" s="174">
        <v>6.7737221717834473E-2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2.8697224479401484E-5</v>
      </c>
      <c r="E3624" s="177">
        <v>2.8697224479401484E-5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70.5</v>
      </c>
      <c r="E3625" s="169">
        <v>70.5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531.69903564453125</v>
      </c>
      <c r="E3626" s="173">
        <v>531.69903564453125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208.10374450683594</v>
      </c>
      <c r="E3627" s="173">
        <v>208.10374450683594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6.8928613662719727</v>
      </c>
      <c r="E3628" s="168">
        <v>6.8928613662719727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3487.19140625</v>
      </c>
      <c r="E3629" s="170">
        <v>3487.19140625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939.70306396484375</v>
      </c>
      <c r="E3630" s="173">
        <v>939.70306396484375</v>
      </c>
    </row>
    <row r="3631" spans="1:5" ht="30">
      <c r="A3631" s="119" t="s">
        <v>7164</v>
      </c>
      <c r="B3631" s="129" t="s">
        <v>7165</v>
      </c>
      <c r="C3631" s="134"/>
      <c r="D3631" s="157">
        <v>1.4762439727783203</v>
      </c>
      <c r="E3631" s="168">
        <v>1.4762439727783203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19.917049407958984</v>
      </c>
      <c r="E3632" s="169">
        <v>19.917049407958984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2.3771800994873047</v>
      </c>
      <c r="E3633" s="168">
        <v>2.3771800994873047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7.6154351234436035E-2</v>
      </c>
      <c r="E3634" s="174">
        <v>7.6154351234436035E-2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3.0096467526163906E-5</v>
      </c>
      <c r="E3635" s="177">
        <v>3.0096467526163906E-5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7.6700000762939453</v>
      </c>
      <c r="E3636" s="168">
        <v>7.6700000762939453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397.49935913085937</v>
      </c>
      <c r="E3637" s="173">
        <v>397.49935913085937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7">
        <v>9.1738357543945313</v>
      </c>
      <c r="E3638" s="168">
        <v>9.1738357543945313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7.5854229927062988</v>
      </c>
      <c r="E3639" s="168">
        <v>7.5854229927062988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3262.81005859375</v>
      </c>
      <c r="E3640" s="170">
        <v>3262.81005859375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715.321533203125</v>
      </c>
      <c r="E3641" s="173">
        <v>715.321533203125</v>
      </c>
    </row>
    <row r="3642" spans="1:5" ht="30">
      <c r="A3642" s="119" t="s">
        <v>7186</v>
      </c>
      <c r="B3642" s="129" t="s">
        <v>7187</v>
      </c>
      <c r="C3642" s="134"/>
      <c r="D3642" s="157">
        <v>1.2416950464248657</v>
      </c>
      <c r="E3642" s="168">
        <v>1.2416950464248657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2.5036334991455078</v>
      </c>
      <c r="E3643" s="168">
        <v>2.5036334991455078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2.1049971580505371</v>
      </c>
      <c r="E3644" s="168">
        <v>2.1049971580505371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5.5004063993692398E-2</v>
      </c>
      <c r="E3645" s="174">
        <v>5.5004063993692398E-2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2.4334780391654931E-5</v>
      </c>
      <c r="E3646" s="177">
        <v>2.4334780391654931E-5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70.5</v>
      </c>
      <c r="E3647" s="169">
        <v>70.5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531.69903564453125</v>
      </c>
      <c r="E3648" s="173">
        <v>531.69903564453125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208.10374450683594</v>
      </c>
      <c r="E3649" s="173">
        <v>208.10374450683594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6.8928613662719727</v>
      </c>
      <c r="E3650" s="168">
        <v>6.8928613662719727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3487.19140625</v>
      </c>
      <c r="E3651" s="170">
        <v>3487.19140625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939.70306396484375</v>
      </c>
      <c r="E3652" s="173">
        <v>939.70306396484375</v>
      </c>
    </row>
    <row r="3653" spans="1:5" ht="30">
      <c r="A3653" s="119" t="s">
        <v>7208</v>
      </c>
      <c r="B3653" s="129" t="s">
        <v>7209</v>
      </c>
      <c r="C3653" s="134"/>
      <c r="D3653" s="157">
        <v>1.4762439727783203</v>
      </c>
      <c r="E3653" s="168">
        <v>1.4762439727783203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19.917049407958984</v>
      </c>
      <c r="E3654" s="169">
        <v>19.917049407958984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2.3771800994873047</v>
      </c>
      <c r="E3655" s="168">
        <v>2.3771800994873047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7.6154351234436035E-2</v>
      </c>
      <c r="E3656" s="174">
        <v>7.6154351234436035E-2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3.0096467526163906E-5</v>
      </c>
      <c r="E3657" s="177">
        <v>3.0096467526163906E-5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53.766708374023438</v>
      </c>
      <c r="E3659" s="169">
        <v>53.766708374023438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161.1505126953125</v>
      </c>
      <c r="E3660" s="173">
        <v>161.1505126953125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0.75221866369247437</v>
      </c>
      <c r="E3661" s="174">
        <v>0.75221866369247437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225.08259582519531</v>
      </c>
      <c r="E3662" s="173">
        <v>225.08259582519531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-2322.406005859375</v>
      </c>
      <c r="E3663" s="175">
        <v>-2322.406005859375</v>
      </c>
    </row>
    <row r="3664" spans="1:5" ht="30">
      <c r="A3664" s="119" t="s">
        <v>7230</v>
      </c>
      <c r="B3664" s="129" t="s">
        <v>7231</v>
      </c>
      <c r="C3664" s="134"/>
      <c r="D3664" s="163">
        <v>-5.092264711856842E-2</v>
      </c>
      <c r="E3664" s="174">
        <v>-5.092264711856842E-2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986.3145751953125</v>
      </c>
      <c r="E3665" s="173">
        <v>986.3145751953125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4.182060718536377</v>
      </c>
      <c r="E3666" s="168">
        <v>4.182060718536377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0.64509087800979614</v>
      </c>
      <c r="E3667" s="174">
        <v>0.64509087800979614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5.1373400492593646E-4</v>
      </c>
      <c r="E3668" s="178">
        <v>5.1373400492593646E-4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0.40000000596046448</v>
      </c>
      <c r="E3669" s="174">
        <v>0.40000000596046448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66.434219360351562</v>
      </c>
      <c r="E3670" s="169">
        <v>66.434219360351562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4.2781896591186523</v>
      </c>
      <c r="E3671" s="168">
        <v>4.2781896591186523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0.91124975681304932</v>
      </c>
      <c r="E3672" s="174">
        <v>0.91124975681304932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278.08700561523437</v>
      </c>
      <c r="E3673" s="173">
        <v>278.08700561523437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-2269.401611328125</v>
      </c>
      <c r="E3674" s="175">
        <v>-2269.401611328125</v>
      </c>
    </row>
    <row r="3675" spans="1:5" ht="45">
      <c r="A3675" s="119" t="s">
        <v>7252</v>
      </c>
      <c r="B3675" s="129" t="s">
        <v>7253</v>
      </c>
      <c r="C3675" s="134"/>
      <c r="D3675" s="163">
        <v>-1.7028151080012321E-2</v>
      </c>
      <c r="E3675" s="174">
        <v>-1.7028151080012321E-2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979.791015625</v>
      </c>
      <c r="E3676" s="173">
        <v>979.791015625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4.1876463890075684</v>
      </c>
      <c r="E3677" s="168">
        <v>4.1876463890075684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0.65715634822845459</v>
      </c>
      <c r="E3678" s="174">
        <v>0.65715634822845459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4.2464034049771726E-4</v>
      </c>
      <c r="E3679" s="178">
        <v>4.2464034049771726E-4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81.732490539550781</v>
      </c>
      <c r="E3680" s="169">
        <v>81.732490539550781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168.7119140625</v>
      </c>
      <c r="E3681" s="173">
        <v>168.7119140625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104.99724578857422</v>
      </c>
      <c r="E3682" s="173">
        <v>104.99724578857422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2.0199830532073975</v>
      </c>
      <c r="E3683" s="168">
        <v>2.0199830532073975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717.6119384765625</v>
      </c>
      <c r="E3684" s="173">
        <v>717.6119384765625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-1829.8765869140625</v>
      </c>
      <c r="E3685" s="175">
        <v>-1829.8765869140625</v>
      </c>
    </row>
    <row r="3686" spans="1:5" ht="30">
      <c r="A3686" s="119" t="s">
        <v>7274</v>
      </c>
      <c r="B3686" s="129" t="s">
        <v>7275</v>
      </c>
      <c r="C3686" s="134"/>
      <c r="D3686" s="163">
        <v>-0.4247911274433136</v>
      </c>
      <c r="E3686" s="174">
        <v>-0.4247911274433136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903.36383056640625</v>
      </c>
      <c r="E3687" s="173">
        <v>903.36383056640625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4.3384027481079102</v>
      </c>
      <c r="E3688" s="168">
        <v>4.3384027481079102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0.68506574630737305</v>
      </c>
      <c r="E3689" s="174">
        <v>0.68506574630737305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1.6202729602809995E-4</v>
      </c>
      <c r="E3690" s="178">
        <v>1.6202729602809995E-4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104.99726104736328</v>
      </c>
      <c r="E3715" s="173">
        <v>104.99726104736328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104.99724578857422</v>
      </c>
      <c r="E3726" s="173">
        <v>104.99724578857422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209.99452209472656</v>
      </c>
      <c r="E3748" s="173">
        <v>209.99452209472656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81.732490539550781</v>
      </c>
      <c r="E3757" s="169">
        <v>81.732490539550781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168.7119140625</v>
      </c>
      <c r="E3758" s="173">
        <v>168.7119140625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104.99726104736328</v>
      </c>
      <c r="E3759" s="173">
        <v>104.99726104736328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2.0199830532073975</v>
      </c>
      <c r="E3760" s="168">
        <v>2.0199830532073975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717.6119384765625</v>
      </c>
      <c r="E3761" s="173">
        <v>717.6119384765625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-1829.8765869140625</v>
      </c>
      <c r="E3762" s="175">
        <v>-1829.8765869140625</v>
      </c>
    </row>
    <row r="3763" spans="1:5" ht="30">
      <c r="A3763" s="119" t="s">
        <v>7428</v>
      </c>
      <c r="B3763" s="129" t="s">
        <v>7429</v>
      </c>
      <c r="C3763" s="134"/>
      <c r="D3763" s="163">
        <v>-0.4247911274433136</v>
      </c>
      <c r="E3763" s="174">
        <v>-0.4247911274433136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903.36383056640625</v>
      </c>
      <c r="E3764" s="173">
        <v>903.36383056640625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4.3384027481079102</v>
      </c>
      <c r="E3765" s="168">
        <v>4.3384027481079102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0.68506574630737305</v>
      </c>
      <c r="E3766" s="174">
        <v>0.68506574630737305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1.6202729602809995E-4</v>
      </c>
      <c r="E3767" s="178">
        <v>1.6202729602809995E-4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81.732490539550781</v>
      </c>
      <c r="E3768" s="169">
        <v>81.732490539550781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168.7119140625</v>
      </c>
      <c r="E3769" s="173">
        <v>168.7119140625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104.99724578857422</v>
      </c>
      <c r="E3770" s="173">
        <v>104.99724578857422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2.0199830532073975</v>
      </c>
      <c r="E3771" s="168">
        <v>2.0199830532073975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717.6119384765625</v>
      </c>
      <c r="E3772" s="173">
        <v>717.6119384765625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-1829.8765869140625</v>
      </c>
      <c r="E3773" s="175">
        <v>-1829.8765869140625</v>
      </c>
    </row>
    <row r="3774" spans="1:5" ht="30">
      <c r="A3774" s="119" t="s">
        <v>7450</v>
      </c>
      <c r="B3774" s="129" t="s">
        <v>7451</v>
      </c>
      <c r="C3774" s="134"/>
      <c r="D3774" s="163">
        <v>-0.4247911274433136</v>
      </c>
      <c r="E3774" s="174">
        <v>-0.4247911274433136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903.36383056640625</v>
      </c>
      <c r="E3775" s="173">
        <v>903.36383056640625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4.3384027481079102</v>
      </c>
      <c r="E3776" s="168">
        <v>4.3384027481079102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0.68506574630737305</v>
      </c>
      <c r="E3777" s="174">
        <v>0.68506574630737305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1.6202729602809995E-4</v>
      </c>
      <c r="E3778" s="178">
        <v>1.6202729602809995E-4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81.732490539550781</v>
      </c>
      <c r="E3779" s="169">
        <v>81.732490539550781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166.21238708496094</v>
      </c>
      <c r="E3780" s="173">
        <v>166.21238708496094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1.9954015016555786</v>
      </c>
      <c r="E3782" s="168">
        <v>1.9954015016555786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-0.43236145377159119</v>
      </c>
      <c r="E3785" s="174">
        <v>-0.43236145377159119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905.85577392578125</v>
      </c>
      <c r="E3786" s="173">
        <v>905.85577392578125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4.3306593894958496</v>
      </c>
      <c r="E3787" s="168">
        <v>4.3306593894958496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0.68586748838424683</v>
      </c>
      <c r="E3788" s="174">
        <v>0.68586748838424683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1.6464605869259685E-4</v>
      </c>
      <c r="E3789" s="178">
        <v>1.6464605869259685E-4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81.732490539550781</v>
      </c>
      <c r="E3790" s="169">
        <v>81.732490539550781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168.7119140625</v>
      </c>
      <c r="E3791" s="173">
        <v>168.7119140625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209.99449157714844</v>
      </c>
      <c r="E3792" s="173">
        <v>209.99449157714844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2.0199830532073975</v>
      </c>
      <c r="E3793" s="168">
        <v>2.0199830532073975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717.61212158203125</v>
      </c>
      <c r="E3794" s="173">
        <v>717.61212158203125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-1829.87646484375</v>
      </c>
      <c r="E3795" s="175">
        <v>-1829.87646484375</v>
      </c>
    </row>
    <row r="3796" spans="1:5" ht="30">
      <c r="A3796" s="119" t="s">
        <v>7494</v>
      </c>
      <c r="B3796" s="129" t="s">
        <v>7495</v>
      </c>
      <c r="C3796" s="134"/>
      <c r="D3796" s="163">
        <v>-0.42479103803634644</v>
      </c>
      <c r="E3796" s="174">
        <v>-0.42479103803634644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903.36383056640625</v>
      </c>
      <c r="E3797" s="173">
        <v>903.36383056640625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4.3384027481079102</v>
      </c>
      <c r="E3798" s="168">
        <v>4.3384027481079102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0.68506574630737305</v>
      </c>
      <c r="E3799" s="174">
        <v>0.68506574630737305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1.6202729602809995E-4</v>
      </c>
      <c r="E3800" s="178">
        <v>1.6202729602809995E-4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53.766708374023438</v>
      </c>
      <c r="E3802" s="169">
        <v>53.766708374023438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0.75221866369247437</v>
      </c>
      <c r="E3804" s="174">
        <v>0.75221866369247437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225.08259582519531</v>
      </c>
      <c r="E3805" s="173">
        <v>225.08259582519531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-2322.406005859375</v>
      </c>
      <c r="E3806" s="175">
        <v>-2322.406005859375</v>
      </c>
    </row>
    <row r="3807" spans="1:5" ht="45">
      <c r="A3807" s="119" t="s">
        <v>7516</v>
      </c>
      <c r="B3807" s="129" t="s">
        <v>7517</v>
      </c>
      <c r="C3807" s="134"/>
      <c r="D3807" s="163">
        <v>-5.092264711856842E-2</v>
      </c>
      <c r="E3807" s="174">
        <v>-5.092264711856842E-2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986.3145751953125</v>
      </c>
      <c r="E3808" s="173">
        <v>986.3145751953125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4.182060718536377</v>
      </c>
      <c r="E3809" s="168">
        <v>4.182060718536377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0.64509087800979614</v>
      </c>
      <c r="E3810" s="174">
        <v>0.64509087800979614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5.1373400492593646E-4</v>
      </c>
      <c r="E3811" s="178">
        <v>5.1373400492593646E-4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3842.721923828125</v>
      </c>
      <c r="E3814" s="170">
        <v>3842.721923828125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3842.721923828125</v>
      </c>
      <c r="E3825" s="170">
        <v>3842.721923828125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3842.721923828125</v>
      </c>
      <c r="E3836" s="170">
        <v>3842.721923828125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81.732490539550781</v>
      </c>
      <c r="E3845" s="169">
        <v>81.732490539550781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168.7119140625</v>
      </c>
      <c r="E3846" s="173">
        <v>168.7119140625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190.96449279785156</v>
      </c>
      <c r="E3847" s="173">
        <v>190.96449279785156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2.0199830532073975</v>
      </c>
      <c r="E3848" s="168">
        <v>2.0199830532073975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717.61212158203125</v>
      </c>
      <c r="E3849" s="173">
        <v>717.61212158203125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-1829.87646484375</v>
      </c>
      <c r="E3850" s="175">
        <v>-1829.87646484375</v>
      </c>
    </row>
    <row r="3851" spans="1:5" ht="45">
      <c r="A3851" s="119" t="s">
        <v>7604</v>
      </c>
      <c r="B3851" s="129" t="s">
        <v>7605</v>
      </c>
      <c r="C3851" s="134"/>
      <c r="D3851" s="163">
        <v>-0.42479103803634644</v>
      </c>
      <c r="E3851" s="174">
        <v>-0.42479103803634644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903.36383056640625</v>
      </c>
      <c r="E3852" s="173">
        <v>903.36383056640625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4.3384027481079102</v>
      </c>
      <c r="E3853" s="168">
        <v>4.3384027481079102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0.68506574630737305</v>
      </c>
      <c r="E3854" s="174">
        <v>0.68506574630737305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1.6202729602809995E-4</v>
      </c>
      <c r="E3855" s="178">
        <v>1.6202729602809995E-4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81.732490539550781</v>
      </c>
      <c r="E3856" s="169">
        <v>81.732490539550781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168.7119140625</v>
      </c>
      <c r="E3857" s="173">
        <v>168.7119140625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19.030000686645508</v>
      </c>
      <c r="E3858" s="169">
        <v>19.030000686645508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2.0199830532073975</v>
      </c>
      <c r="E3859" s="168">
        <v>2.0199830532073975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717.61212158203125</v>
      </c>
      <c r="E3860" s="173">
        <v>717.61212158203125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-1829.87646484375</v>
      </c>
      <c r="E3861" s="175">
        <v>-1829.87646484375</v>
      </c>
    </row>
    <row r="3862" spans="1:5" ht="30">
      <c r="A3862" s="119" t="s">
        <v>7626</v>
      </c>
      <c r="B3862" s="129" t="s">
        <v>7627</v>
      </c>
      <c r="C3862" s="134"/>
      <c r="D3862" s="163">
        <v>-0.42479103803634644</v>
      </c>
      <c r="E3862" s="174">
        <v>-0.42479103803634644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903.36383056640625</v>
      </c>
      <c r="E3863" s="173">
        <v>903.36383056640625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4.3384027481079102</v>
      </c>
      <c r="E3864" s="168">
        <v>4.3384027481079102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0.68506574630737305</v>
      </c>
      <c r="E3865" s="174">
        <v>0.68506574630737305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1.6202729602809995E-4</v>
      </c>
      <c r="E3866" s="178">
        <v>1.6202729602809995E-4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53.766708374023438</v>
      </c>
      <c r="E3868" s="169">
        <v>53.766708374023438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161.1505126953125</v>
      </c>
      <c r="E3869" s="173">
        <v>161.1505126953125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0.75221866369247437</v>
      </c>
      <c r="E3870" s="174">
        <v>0.75221866369247437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225.08259582519531</v>
      </c>
      <c r="E3871" s="173">
        <v>225.08259582519531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-2322.406005859375</v>
      </c>
      <c r="E3872" s="175">
        <v>-2322.406005859375</v>
      </c>
    </row>
    <row r="3873" spans="1:5" ht="45">
      <c r="A3873" s="119" t="s">
        <v>7648</v>
      </c>
      <c r="B3873" s="129" t="s">
        <v>7649</v>
      </c>
      <c r="C3873" s="134"/>
      <c r="D3873" s="163">
        <v>-5.092264711856842E-2</v>
      </c>
      <c r="E3873" s="174">
        <v>-5.092264711856842E-2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986.3145751953125</v>
      </c>
      <c r="E3874" s="173">
        <v>986.3145751953125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4.182060718536377</v>
      </c>
      <c r="E3875" s="168">
        <v>4.182060718536377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0.64509087800979614</v>
      </c>
      <c r="E3876" s="174">
        <v>0.64509087800979614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5.1373400492593646E-4</v>
      </c>
      <c r="E3877" s="178">
        <v>5.1373400492593646E-4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53.886337280273437</v>
      </c>
      <c r="E3879" s="169">
        <v>53.886337280273437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161.1505126953125</v>
      </c>
      <c r="E3880" s="173">
        <v>161.1505126953125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0.7532505989074707</v>
      </c>
      <c r="E3881" s="174">
        <v>0.7532505989074707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226.454345703125</v>
      </c>
      <c r="E3882" s="173">
        <v>226.454345703125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-2321.0341796875</v>
      </c>
      <c r="E3883" s="175">
        <v>-2321.0341796875</v>
      </c>
    </row>
    <row r="3884" spans="1:5" ht="45">
      <c r="A3884" s="119" t="s">
        <v>7670</v>
      </c>
      <c r="B3884" s="129" t="s">
        <v>7671</v>
      </c>
      <c r="C3884" s="134"/>
      <c r="D3884" s="163">
        <v>-0.27364426851272583</v>
      </c>
      <c r="E3884" s="174">
        <v>-0.27364426851272583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986.69842529296875</v>
      </c>
      <c r="E3885" s="173">
        <v>986.69842529296875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4.1797738075256348</v>
      </c>
      <c r="E3886" s="168">
        <v>4.1797738075256348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0.64574199914932251</v>
      </c>
      <c r="E3887" s="174">
        <v>0.64574199914932251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5.1293254364281893E-4</v>
      </c>
      <c r="E3888" s="178">
        <v>5.1293254364281893E-4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53.766708374023438</v>
      </c>
      <c r="E3890" s="169">
        <v>53.766708374023438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0.75221866369247437</v>
      </c>
      <c r="E3892" s="174">
        <v>0.75221866369247437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225.08259582519531</v>
      </c>
      <c r="E3893" s="173">
        <v>225.08259582519531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-2322.406005859375</v>
      </c>
      <c r="E3894" s="175">
        <v>-2322.406005859375</v>
      </c>
    </row>
    <row r="3895" spans="1:5" ht="45">
      <c r="A3895" s="119" t="s">
        <v>7692</v>
      </c>
      <c r="B3895" s="129" t="s">
        <v>7693</v>
      </c>
      <c r="C3895" s="134"/>
      <c r="D3895" s="163">
        <v>-5.092264711856842E-2</v>
      </c>
      <c r="E3895" s="174">
        <v>-5.092264711856842E-2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986.3145751953125</v>
      </c>
      <c r="E3896" s="173">
        <v>986.3145751953125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4.182060718536377</v>
      </c>
      <c r="E3897" s="168">
        <v>4.182060718536377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0.64509087800979614</v>
      </c>
      <c r="E3898" s="174">
        <v>0.64509087800979614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5.1373400492593646E-4</v>
      </c>
      <c r="E3899" s="178">
        <v>5.1373400492593646E-4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53.886337280273437</v>
      </c>
      <c r="E3901" s="169">
        <v>53.886337280273437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161.1505126953125</v>
      </c>
      <c r="E3902" s="173">
        <v>161.1505126953125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0.7532505989074707</v>
      </c>
      <c r="E3903" s="174">
        <v>0.7532505989074707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226.454345703125</v>
      </c>
      <c r="E3904" s="173">
        <v>226.454345703125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-2321.0341796875</v>
      </c>
      <c r="E3905" s="175">
        <v>-2321.0341796875</v>
      </c>
    </row>
    <row r="3906" spans="1:5" ht="30">
      <c r="A3906" s="119" t="s">
        <v>7714</v>
      </c>
      <c r="B3906" s="129" t="s">
        <v>7715</v>
      </c>
      <c r="C3906" s="134"/>
      <c r="D3906" s="163">
        <v>-0.27364426851272583</v>
      </c>
      <c r="E3906" s="174">
        <v>-0.27364426851272583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986.69842529296875</v>
      </c>
      <c r="E3907" s="173">
        <v>986.69842529296875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4.1797738075256348</v>
      </c>
      <c r="E3908" s="168">
        <v>4.1797738075256348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0.64574199914932251</v>
      </c>
      <c r="E3909" s="174">
        <v>0.64574199914932251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5.1293254364281893E-4</v>
      </c>
      <c r="E3910" s="178">
        <v>5.1293254364281893E-4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53.558204650878906</v>
      </c>
      <c r="E3912" s="169">
        <v>53.558204650878906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0.74905645847320557</v>
      </c>
      <c r="E3914" s="174">
        <v>0.74905645847320557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225.08259582519531</v>
      </c>
      <c r="E3915" s="173">
        <v>225.08259582519531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-2322.406005859375</v>
      </c>
      <c r="E3916" s="175">
        <v>-2322.406005859375</v>
      </c>
    </row>
    <row r="3917" spans="1:5" ht="30">
      <c r="A3917" s="119" t="s">
        <v>7736</v>
      </c>
      <c r="B3917" s="129" t="s">
        <v>7737</v>
      </c>
      <c r="C3917" s="134"/>
      <c r="D3917" s="163">
        <v>-0.27432861924171448</v>
      </c>
      <c r="E3917" s="174">
        <v>-0.27432861924171448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986.8546142578125</v>
      </c>
      <c r="E3918" s="173">
        <v>986.8546142578125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4.179654598236084</v>
      </c>
      <c r="E3919" s="168">
        <v>4.179654598236084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0.64539742469787598</v>
      </c>
      <c r="E3920" s="174">
        <v>0.64539742469787598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5.1563774468377233E-4</v>
      </c>
      <c r="E3921" s="178">
        <v>5.1563774468377233E-4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0.40000000596046448</v>
      </c>
      <c r="E3922" s="174">
        <v>0.40000000596046448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242.22154235839844</v>
      </c>
      <c r="E3923" s="173">
        <v>242.22154235839844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3.7181894779205322</v>
      </c>
      <c r="E3924" s="168">
        <v>3.7181894779205322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8.4306478500366211</v>
      </c>
      <c r="E3925" s="168">
        <v>8.4306478500366211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2961.124755859375</v>
      </c>
      <c r="E3926" s="175">
        <v>2961.124755859375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413.63638305664062</v>
      </c>
      <c r="E3927" s="173">
        <v>413.63638305664062</v>
      </c>
    </row>
    <row r="3928" spans="1:5" ht="30">
      <c r="A3928" s="119" t="s">
        <v>7758</v>
      </c>
      <c r="B3928" s="129" t="s">
        <v>7759</v>
      </c>
      <c r="C3928" s="134"/>
      <c r="D3928" s="157">
        <v>1.1402096748352051</v>
      </c>
      <c r="E3928" s="168">
        <v>1.1402096748352051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0.16841863095760345</v>
      </c>
      <c r="E3929" s="174">
        <v>0.16841863095760345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1.9721941947937012</v>
      </c>
      <c r="E3930" s="168">
        <v>1.9721941947937012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3.7465572357177734E-2</v>
      </c>
      <c r="E3931" s="174">
        <v>3.7465572357177734E-2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1.7918926459969953E-5</v>
      </c>
      <c r="E3932" s="177">
        <v>1.7918926459969953E-5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0.40000000596046448</v>
      </c>
      <c r="E3933" s="174">
        <v>0.40000000596046448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498.98455810546875</v>
      </c>
      <c r="E3934" s="173">
        <v>498.98455810546875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9.2567758560180664</v>
      </c>
      <c r="E3936" s="168">
        <v>9.2567758560180664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3487.19140625</v>
      </c>
      <c r="E3937" s="170">
        <v>3487.19140625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939.7030029296875</v>
      </c>
      <c r="E3938" s="173">
        <v>939.7030029296875</v>
      </c>
    </row>
    <row r="3939" spans="1:5" ht="45">
      <c r="A3939" s="119" t="s">
        <v>7780</v>
      </c>
      <c r="B3939" s="129" t="s">
        <v>7781</v>
      </c>
      <c r="C3939" s="134"/>
      <c r="D3939" s="157">
        <v>1.3671107292175293</v>
      </c>
      <c r="E3939" s="168">
        <v>1.3671107292175293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0.11228445917367935</v>
      </c>
      <c r="E3940" s="174">
        <v>0.11228445917367935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2.1296508312225342</v>
      </c>
      <c r="E3941" s="168">
        <v>2.1296508312225342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6.679099053144455E-2</v>
      </c>
      <c r="E3942" s="174">
        <v>6.679099053144455E-2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2.8540238417917863E-5</v>
      </c>
      <c r="E3943" s="177">
        <v>2.8540238417917863E-5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42.966190338134766</v>
      </c>
      <c r="E3946" s="169">
        <v>42.966190338134766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172761.421875</v>
      </c>
      <c r="E3951" s="170">
        <v>172761.421875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191386.796875</v>
      </c>
      <c r="E3952" s="170">
        <v>191386.796875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964"/>
  <sheetViews>
    <sheetView topLeftCell="B1" workbookViewId="0">
      <selection activeCell="E8" sqref="E8:F539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8053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81500</v>
      </c>
      <c r="E10" s="156">
        <f t="shared" si="0"/>
        <v>75000</v>
      </c>
      <c r="F10" s="115">
        <f>VLOOKUP(B10,input!$I$3:$J$33,2,FALSE)</f>
        <v>75000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274.08078002929687</v>
      </c>
      <c r="E26" s="156">
        <f t="shared" si="0"/>
        <v>274.08078002929687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826</v>
      </c>
      <c r="E28" s="156">
        <f t="shared" si="0"/>
        <v>816.69499999999994</v>
      </c>
      <c r="F28" s="115">
        <f>VLOOKUP(B28,input!$I$3:$J$33,2,FALSE)</f>
        <v>816.69499999999994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22</v>
      </c>
      <c r="F29" s="115">
        <f>VLOOKUP(B29,input!$I$3:$J$33,2,FALSE)</f>
        <v>22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7.4000000953674316</v>
      </c>
      <c r="E56" s="156">
        <f t="shared" si="0"/>
        <v>8.0225000000000009</v>
      </c>
      <c r="F56" s="115">
        <f>VLOOKUP(B56,input!$I$3:$J$33,2,FALSE)</f>
        <v>8.0225000000000009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0.48659482598304749</v>
      </c>
      <c r="E64" s="156">
        <f t="shared" si="0"/>
        <v>0.48659482598304749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3.3451988697052002</v>
      </c>
      <c r="E76" s="156">
        <f t="shared" si="1"/>
        <v>3.3451988697052002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29.730075836181641</v>
      </c>
      <c r="E79" s="156">
        <f t="shared" si="1"/>
        <v>29.730075836181641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3.3451988697052002</v>
      </c>
      <c r="E90" s="156">
        <f t="shared" si="1"/>
        <v>3.3451988697052002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29.730075836181641</v>
      </c>
      <c r="E93" s="156">
        <f t="shared" si="1"/>
        <v>29.730075836181641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4.8587508201599121</v>
      </c>
      <c r="E104" s="156">
        <f t="shared" si="1"/>
        <v>4.8587508201599121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73.777305603027344</v>
      </c>
      <c r="E107" s="156">
        <f t="shared" si="1"/>
        <v>73.777305603027344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78.80694580078125</v>
      </c>
      <c r="E108" s="156">
        <f t="shared" si="1"/>
        <v>78.80694580078125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4.8587508201599121</v>
      </c>
      <c r="E118" s="156">
        <f t="shared" si="1"/>
        <v>4.8587508201599121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73.777305603027344</v>
      </c>
      <c r="E121" s="156">
        <f t="shared" si="1"/>
        <v>73.777305603027344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78.80694580078125</v>
      </c>
      <c r="E122" s="156">
        <f t="shared" si="1"/>
        <v>78.80694580078125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3.3346436023712158</v>
      </c>
      <c r="E132" s="156">
        <f t="shared" si="1"/>
        <v>3.3346436023712158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16.723169326782227</v>
      </c>
      <c r="E135" s="156">
        <f t="shared" si="1"/>
        <v>16.723169326782227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3.3346436023712158</v>
      </c>
      <c r="E146" s="156">
        <f t="shared" si="2"/>
        <v>3.3346436023712158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16.723169326782227</v>
      </c>
      <c r="E149" s="156">
        <f t="shared" si="2"/>
        <v>16.723169326782227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34</v>
      </c>
      <c r="F184" s="115">
        <f>VLOOKUP(B184,input!$I$3:$J$33,2,FALSE)</f>
        <v>34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535</v>
      </c>
      <c r="E338" s="156">
        <f t="shared" si="5"/>
        <v>534.20749999999998</v>
      </c>
      <c r="F338" s="115">
        <f>VLOOKUP(B338,input!$I$3:$J$33,2,FALSE)</f>
        <v>534.20749999999998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7.4000000953674316</v>
      </c>
      <c r="E339" s="156">
        <f t="shared" si="5"/>
        <v>8.0225000000000009</v>
      </c>
      <c r="F339" s="115">
        <f>VLOOKUP(B339,input!$I$3:$J$33,2,FALSE)</f>
        <v>8.0225000000000009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7.4000000953674316</v>
      </c>
      <c r="E343" s="156">
        <f t="shared" si="5"/>
        <v>8477.1500000000015</v>
      </c>
      <c r="F343" s="115">
        <f>VLOOKUP(B343,input!$I$3:$J$33,2,FALSE)</f>
        <v>8477.1500000000015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32</v>
      </c>
      <c r="F400" s="115">
        <f>VLOOKUP(B400,input!$I$3:$J$33,2,FALSE)</f>
        <v>32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9</v>
      </c>
      <c r="F413" s="115">
        <f>VLOOKUP(B413,input!$I$3:$J$33,2,FALSE)</f>
        <v>9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8696</v>
      </c>
      <c r="E415" s="156">
        <f t="shared" si="6"/>
        <v>8696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10.949999809265137</v>
      </c>
      <c r="E417" s="156">
        <f t="shared" si="6"/>
        <v>9.4975000000000005</v>
      </c>
      <c r="F417" s="115">
        <f>VLOOKUP(B417,input!$I$3:$J$33,2,FALSE)</f>
        <v>9.4975000000000005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20.229999542236328</v>
      </c>
      <c r="E418" s="156">
        <f t="shared" si="6"/>
        <v>18.779799999999998</v>
      </c>
      <c r="F418" s="115">
        <f>VLOOKUP(B418,input!$I$3:$J$33,2,FALSE)</f>
        <v>18.779799999999998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81.30999755859375</v>
      </c>
      <c r="E453" s="156">
        <f t="shared" si="6"/>
        <v>78.728000000000009</v>
      </c>
      <c r="F453" s="115">
        <f>VLOOKUP(B453,input!$I$3:$J$33,2,FALSE)</f>
        <v>78.728000000000009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27.290000915527344</v>
      </c>
      <c r="E462" s="156">
        <f t="shared" si="7"/>
        <v>26.421188208616783</v>
      </c>
      <c r="F462" s="115">
        <f>VLOOKUP(B462,input!$I$3:$J$33,2,FALSE)</f>
        <v>26.421188208616783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15.859999656677246</v>
      </c>
      <c r="E471" s="156">
        <f t="shared" si="7"/>
        <v>15.352852607709751</v>
      </c>
      <c r="F471" s="115">
        <f>VLOOKUP(B471,input!$I$3:$J$33,2,FALSE)</f>
        <v>15.352852607709751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8.8500003814697266</v>
      </c>
      <c r="E480" s="156">
        <f t="shared" si="7"/>
        <v>8.5690340136054424</v>
      </c>
      <c r="F480" s="115">
        <f>VLOOKUP(B480,input!$I$3:$J$33,2,FALSE)</f>
        <v>8.5690340136054424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3.9600000381469727</v>
      </c>
      <c r="E489" s="156">
        <f t="shared" si="7"/>
        <v>3.8382131519274378</v>
      </c>
      <c r="F489" s="115">
        <f>VLOOKUP(B489,input!$I$3:$J$33,2,FALSE)</f>
        <v>3.8382131519274378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1.940000057220459</v>
      </c>
      <c r="E498" s="156">
        <f t="shared" si="7"/>
        <v>1.8744761904761906</v>
      </c>
      <c r="F498" s="115">
        <f>VLOOKUP(B498,input!$I$3:$J$33,2,FALSE)</f>
        <v>1.8744761904761906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1.0099999904632568</v>
      </c>
      <c r="E507" s="156">
        <f t="shared" si="7"/>
        <v>0.98186848072562372</v>
      </c>
      <c r="F507" s="115">
        <f>VLOOKUP(B507,input!$I$3:$J$33,2,FALSE)</f>
        <v>0.98186848072562372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0.46000000834465027</v>
      </c>
      <c r="E516" s="156">
        <f t="shared" si="7"/>
        <v>0.44630385487528351</v>
      </c>
      <c r="F516" s="115">
        <f>VLOOKUP(B516,input!$I$3:$J$33,2,FALSE)</f>
        <v>0.44630385487528351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1.0123000144958496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27.000011444091797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73">
        <v>100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27.000011444091797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81500.0390625</v>
      </c>
      <c r="E546" s="170">
        <v>74999.9609375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72804.0390625</v>
      </c>
      <c r="E547" s="170">
        <v>66303.9609375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8696</v>
      </c>
      <c r="E548" s="170">
        <v>8696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8696</v>
      </c>
      <c r="E549" s="170">
        <v>8696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32.888946533203125</v>
      </c>
      <c r="E551" s="169">
        <v>33.475696563720703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10945.9267578125</v>
      </c>
      <c r="E552" s="170">
        <v>10754.0703125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29.379716873168945</v>
      </c>
      <c r="E553" s="169">
        <v>29.594297409057617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12253.3505859375</v>
      </c>
      <c r="E554" s="170">
        <v>12164.5048828125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247803.734375</v>
      </c>
      <c r="E555" s="170">
        <v>224043.015625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29.379716873168945</v>
      </c>
      <c r="E557" s="169">
        <v>29.594297409057617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29.379716873168945</v>
      </c>
      <c r="E558" s="169">
        <v>29.594297409057617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26.520544052124023</v>
      </c>
      <c r="E559" s="169">
        <v>27.000648498535156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13574.3818359375</v>
      </c>
      <c r="E560" s="170">
        <v>13333.0126953125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274519.40625</v>
      </c>
      <c r="E561" s="170">
        <v>245564.3125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247803.734375</v>
      </c>
      <c r="E562" s="170">
        <v>224043.015625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29.379716873168945</v>
      </c>
      <c r="E563" s="169">
        <v>29.594297409057617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2.4998421669006348</v>
      </c>
      <c r="E564" s="168">
        <v>2.3008823394775391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2.7408075332641602</v>
      </c>
      <c r="E565" s="168">
        <v>2.5422163009643555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247803.734375</v>
      </c>
      <c r="E568" s="170">
        <v>224043.015625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274519.40625</v>
      </c>
      <c r="E571" s="170">
        <v>245564.3125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2717.385986328125</v>
      </c>
      <c r="E573" s="175">
        <v>2456.8291015625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44434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19339546</v>
      </c>
      <c r="E577" s="170">
        <v>18670484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24997124</v>
      </c>
      <c r="E578" s="170">
        <v>24169640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9813.3740234375</v>
      </c>
      <c r="E579" s="170">
        <v>9864.44921875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589.71270751953125</v>
      </c>
      <c r="E581" s="173">
        <v>537.06207275390625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7225.95703125</v>
      </c>
      <c r="E583" s="170">
        <v>6533.09423828125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20.482841491699219</v>
      </c>
      <c r="E584" s="169">
        <v>18.852632522583008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724.60223388671875</v>
      </c>
      <c r="E585" s="173">
        <v>620.62689208984375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24997.123046875</v>
      </c>
      <c r="E586" s="170">
        <v>24169.640625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343.3480224609375</v>
      </c>
      <c r="E587" s="173">
        <v>364.52786254882812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224882.609375</v>
      </c>
      <c r="E588" s="170">
        <v>202439.3125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7499.13671875</v>
      </c>
      <c r="E589" s="170">
        <v>7250.892578125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40.444755554199219</v>
      </c>
      <c r="E590" s="169">
        <v>38.098953247070313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110.69772338867187</v>
      </c>
      <c r="E591" s="173">
        <v>103.01106262207031</v>
      </c>
    </row>
    <row r="592" spans="1:5">
      <c r="A592" s="119" t="s">
        <v>1213</v>
      </c>
      <c r="B592" s="129" t="s">
        <v>1214</v>
      </c>
      <c r="C592" s="134"/>
      <c r="D592" s="163">
        <v>0.92966741323471069</v>
      </c>
      <c r="E592" s="168">
        <v>1.0012904405593872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113060.84375</v>
      </c>
      <c r="E593" s="170">
        <v>101189.984375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4.4744111597537994E-2</v>
      </c>
      <c r="E594" s="174">
        <v>4.5093599706888199E-2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4.6991682052612305</v>
      </c>
      <c r="E595" s="168">
        <v>4.6825113296508789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19339546</v>
      </c>
      <c r="E596" s="170">
        <v>18670484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19339546</v>
      </c>
      <c r="E598" s="170">
        <v>18670484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3917019</v>
      </c>
      <c r="E599" s="170">
        <v>3818812.25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23256564</v>
      </c>
      <c r="E600" s="170">
        <v>22489296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1740559.125</v>
      </c>
      <c r="E601" s="170">
        <v>1680343.5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24997124</v>
      </c>
      <c r="E602" s="170">
        <v>24169640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81500.0390625</v>
      </c>
      <c r="E603" s="170">
        <v>74999.9609375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602.160400390625</v>
      </c>
      <c r="E604" s="173">
        <v>533.8109130859375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291.303466796875</v>
      </c>
      <c r="E606" s="173">
        <v>217.53860473632812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349.22293090820312</v>
      </c>
      <c r="E607" s="173">
        <v>287.07388305664062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349.22293090820312</v>
      </c>
      <c r="E608" s="173">
        <v>287.07388305664062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348.1298828125</v>
      </c>
      <c r="E609" s="173">
        <v>286.20465087890625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348.1298828125</v>
      </c>
      <c r="E610" s="173">
        <v>286.20465087890625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505.81118774414062</v>
      </c>
      <c r="E611" s="173">
        <v>372.12716674804687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505.81118774414062</v>
      </c>
      <c r="E612" s="173">
        <v>372.12716674804687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11.197393417358398</v>
      </c>
      <c r="E613" s="169">
        <v>10.20619010925293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581.04315185546875</v>
      </c>
      <c r="E614" s="173">
        <v>519.50372314453125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98.019256591796875</v>
      </c>
      <c r="E615" s="169">
        <v>90.828681945800781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78.127891540527344</v>
      </c>
      <c r="E616" s="169">
        <v>83.478874206542969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581.04315185546875</v>
      </c>
      <c r="E617" s="173">
        <v>519.503662109375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78.127891540527344</v>
      </c>
      <c r="E619" s="169">
        <v>83.478874206542969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171.15008544921875</v>
      </c>
      <c r="E621" s="173">
        <v>157.49992370605469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8696</v>
      </c>
      <c r="E623" s="170">
        <v>8696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247803.734375</v>
      </c>
      <c r="E624" s="170">
        <v>224043.015625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87.380325317382812</v>
      </c>
      <c r="E639" s="169">
        <v>80.425811767578125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384524.71875</v>
      </c>
      <c r="E642" s="170">
        <v>443961.25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5148.57080078125</v>
      </c>
      <c r="E645" s="170">
        <v>5149.6845703125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415.79290771484375</v>
      </c>
      <c r="E648" s="173">
        <v>415.74822998046875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1712.96435546875</v>
      </c>
      <c r="E651" s="175">
        <v>1713.3349609375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519015.15625</v>
      </c>
      <c r="E657" s="170">
        <v>568716.8125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20851.20703125</v>
      </c>
      <c r="E660" s="170">
        <v>19309.533203125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11162.25</v>
      </c>
      <c r="E661" s="170">
        <v>10307.6513671875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10173.2421875</v>
      </c>
      <c r="E662" s="170">
        <v>9384.2880859375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12038.306640625</v>
      </c>
      <c r="E663" s="170">
        <v>11094.171875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8128.5302734375</v>
      </c>
      <c r="E664" s="170">
        <v>7531.1455078125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5521.53076171875</v>
      </c>
      <c r="E665" s="170">
        <v>5081.03125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6806.8359375</v>
      </c>
      <c r="E666" s="170">
        <v>6303.654296875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8029.24462890625</v>
      </c>
      <c r="E667" s="170">
        <v>7248.20556640625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602.160400390625</v>
      </c>
      <c r="E668" s="173">
        <v>533.8109130859375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291.303466796875</v>
      </c>
      <c r="E674" s="173">
        <v>217.53860473632812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349.22293090820312</v>
      </c>
      <c r="E677" s="173">
        <v>287.07388305664062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349.22293090820312</v>
      </c>
      <c r="E680" s="173">
        <v>287.07388305664062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348.1298828125</v>
      </c>
      <c r="E683" s="173">
        <v>286.20465087890625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348.1298828125</v>
      </c>
      <c r="E686" s="173">
        <v>286.20465087890625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505.81118774414062</v>
      </c>
      <c r="E689" s="173">
        <v>372.12716674804687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505.81118774414062</v>
      </c>
      <c r="E692" s="173">
        <v>372.12716674804687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11.197393417358398</v>
      </c>
      <c r="E695" s="169">
        <v>10.20619010925293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581.04315185546875</v>
      </c>
      <c r="E698" s="173">
        <v>519.50372314453125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98.019256591796875</v>
      </c>
      <c r="E701" s="169">
        <v>90.828681945800781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78.127891540527344</v>
      </c>
      <c r="E704" s="169">
        <v>83.478874206542969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581.04315185546875</v>
      </c>
      <c r="E707" s="173">
        <v>519.503662109375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78.127891540527344</v>
      </c>
      <c r="E713" s="169">
        <v>83.478874206542969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246.67268371582031</v>
      </c>
      <c r="E719" s="173">
        <v>228.79946899414062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27.408079147338867</v>
      </c>
      <c r="E720" s="169">
        <v>25.42216682434082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92.386711120605469</v>
      </c>
      <c r="E721" s="169">
        <v>89.452964782714844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305.23068237304687</v>
      </c>
      <c r="E722" s="173">
        <v>302.90963745117187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2738.8779296875</v>
      </c>
      <c r="E723" s="175">
        <v>2743.786376953125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2.7408075332641602</v>
      </c>
      <c r="E724" s="168">
        <v>2.5422163009643555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1374.39501953125</v>
      </c>
      <c r="E725" s="175">
        <v>1361.1695556640625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826</v>
      </c>
      <c r="E726" s="173">
        <v>826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305.23068237304687</v>
      </c>
      <c r="E727" s="173">
        <v>302.90963745117187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22.000003814697266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65.562614440917969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3.1676881313323975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13.617303848266602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16.806066513061523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5.7845260947942734E-2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0.78848123550415039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139079.53125</v>
      </c>
      <c r="E735" s="170">
        <v>131092.75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93496.078125</v>
      </c>
      <c r="E736" s="170">
        <v>88314.9453125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10388.4541015625</v>
      </c>
      <c r="E737" s="170">
        <v>9812.7724609375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22310.859375</v>
      </c>
      <c r="E738" s="170">
        <v>20658.66796875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12884.140625</v>
      </c>
      <c r="E739" s="170">
        <v>12306.359375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2309.994873046875</v>
      </c>
      <c r="E740" s="175">
        <v>1978.556396484375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10430.9658203125</v>
      </c>
      <c r="E741" s="170">
        <v>9831.9560546875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229.46144104003906</v>
      </c>
      <c r="E742" s="173">
        <v>196.538818359375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535.4100341796875</v>
      </c>
      <c r="E743" s="173">
        <v>458.59048461914062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87.2044677734375</v>
      </c>
      <c r="E744" s="169">
        <v>87.763679504394531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162.56964111328125</v>
      </c>
      <c r="E745" s="173">
        <v>155.19432067871094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128.98806762695312</v>
      </c>
      <c r="E746" s="173">
        <v>133.2265625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61.629402160644531</v>
      </c>
      <c r="E750" s="169">
        <v>52.786891937255859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1479.1046142578125</v>
      </c>
      <c r="E751" s="175">
        <v>1266.884521484375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247803.734375</v>
      </c>
      <c r="E752" s="170">
        <v>224046.734375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274519.40625</v>
      </c>
      <c r="E753" s="170">
        <v>245568.40625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339.67327880859375</v>
      </c>
      <c r="E754" s="173">
        <v>290.9373779296875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136.68716430664062</v>
      </c>
      <c r="E755" s="173">
        <v>117.0736083984375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2.8534390926361084</v>
      </c>
      <c r="E756" s="168">
        <v>2.4440310001373291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0.24657939374446869</v>
      </c>
      <c r="E757" s="174">
        <v>0.21120014786720276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3.1000185012817383</v>
      </c>
      <c r="E760" s="168">
        <v>2.6551902294158936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0.93000560998916626</v>
      </c>
      <c r="E761" s="174">
        <v>0.79655706882476807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2.1700129508972168</v>
      </c>
      <c r="E762" s="168">
        <v>1.8586328029632568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141.26983642578125</v>
      </c>
      <c r="E777" s="173">
        <v>140.14895629882812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594.88250732421875</v>
      </c>
      <c r="E778" s="173">
        <v>590.0799560546875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269.58602905273438</v>
      </c>
      <c r="E779" s="173">
        <v>248.98495483398437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8.8500003814697266</v>
      </c>
      <c r="E781" s="168">
        <v>8.5690336227416992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366.94293212890625</v>
      </c>
      <c r="E782" s="173">
        <v>371.53948974609375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3196.253173828125</v>
      </c>
      <c r="E783" s="170">
        <v>3206.47412109375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11.618529319763184</v>
      </c>
      <c r="E784" s="169">
        <v>11.165233612060547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13.789999961853027</v>
      </c>
      <c r="E785" s="169">
        <v>13.78839111328125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177.69367980957031</v>
      </c>
      <c r="E786" s="173">
        <v>177.63125610351562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753.14239501953125</v>
      </c>
      <c r="E787" s="173">
        <v>752.86785888671875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26.797014236450195</v>
      </c>
      <c r="E788" s="169">
        <v>24.890983581542969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308.0015869140625</v>
      </c>
      <c r="E792" s="173">
        <v>285.0411376953125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38.535480499267578</v>
      </c>
      <c r="E797" s="169">
        <v>32.281269073486328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38.535480499267578</v>
      </c>
      <c r="E801" s="169">
        <v>32.281269073486328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21.682132720947266</v>
      </c>
      <c r="E805" s="169">
        <v>18.162130355834961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21.682132720947266</v>
      </c>
      <c r="E809" s="169">
        <v>18.162130355834961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149.82659912109375</v>
      </c>
      <c r="E813" s="173">
        <v>124.07118225097656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276.82156372070312</v>
      </c>
      <c r="E815" s="173">
        <v>256.76385498046875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93.310577392578125</v>
      </c>
      <c r="E816" s="169">
        <v>90.347496032714844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952.7161865234375</v>
      </c>
      <c r="E817" s="173">
        <v>952.62860107421875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221.54058837890625</v>
      </c>
      <c r="E818" s="173">
        <v>221.54034423828125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276.82156372070312</v>
      </c>
      <c r="E819" s="173">
        <v>256.76385498046875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92.386711120605469</v>
      </c>
      <c r="E820" s="169">
        <v>89.452964782714844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305.23065185546875</v>
      </c>
      <c r="E821" s="173">
        <v>301.737060546875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1374.39501953125</v>
      </c>
      <c r="E822" s="175">
        <v>1354.2603759765625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437.4150390625</v>
      </c>
      <c r="E823" s="173">
        <v>368.30032348632812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2.1700129508972168</v>
      </c>
      <c r="E824" s="168">
        <v>1.8585928678512573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513.46392822265625</v>
      </c>
      <c r="E825" s="173">
        <v>482.755126953125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274.5732421875</v>
      </c>
      <c r="E826" s="173">
        <v>226.54034423828125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56.100551605224609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32425.443359375</v>
      </c>
      <c r="E828" s="170">
        <v>28646.134765625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2399.48291015625</v>
      </c>
      <c r="E829" s="175">
        <v>2298.13623046875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0.92386794090270996</v>
      </c>
      <c r="E832" s="174">
        <v>0.89452862739562988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99.631431579589844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291.303466796875</v>
      </c>
      <c r="E834" s="173">
        <v>217.53860473632812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0.97216814756393433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126.53201293945312</v>
      </c>
      <c r="E836" s="169">
        <v>79.040351867675781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525469.9375</v>
      </c>
      <c r="E837" s="170">
        <v>385832.03125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437.41473388671875</v>
      </c>
      <c r="E838" s="173">
        <v>368.30709838867187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2.1700129508972168</v>
      </c>
      <c r="E839" s="168">
        <v>1.8585928678512573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2.1617977619171143</v>
      </c>
      <c r="E840" s="168">
        <v>1.8517427444458008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8.2150883972644806E-3</v>
      </c>
      <c r="E841" s="176">
        <v>6.8501243367791176E-3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2195.8037109375</v>
      </c>
      <c r="E842" s="175">
        <v>2102.438232421875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6603.7177734375</v>
      </c>
      <c r="E843" s="170">
        <v>6783.02099609375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8.3127250671386719</v>
      </c>
      <c r="E844" s="168">
        <v>7.7488532066345215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24.999910354614258</v>
      </c>
      <c r="E845" s="169">
        <v>24.999845504760742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1.2123010158538818</v>
      </c>
      <c r="E848" s="168">
        <v>1.1980016231536865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334.52017211914062</v>
      </c>
      <c r="E853" s="173">
        <v>274.53842163085937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334.52017211914062</v>
      </c>
      <c r="E854" s="173">
        <v>274.53842163085937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331.17498779296875</v>
      </c>
      <c r="E855" s="173">
        <v>271.79302978515625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29.730075836181641</v>
      </c>
      <c r="E856" s="169">
        <v>24.395435333251953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91.905387878417969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91.905387878417969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80.241012573242188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3.3451988697052002</v>
      </c>
      <c r="E863" s="168">
        <v>2.7453815937042236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99.000007629394531</v>
      </c>
      <c r="E864" s="169">
        <v>98.999992370605469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366.68405151367187</v>
      </c>
      <c r="E866" s="173">
        <v>301.42755126953125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95.810806274414063</v>
      </c>
      <c r="E867" s="169">
        <v>95.65509033203125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349.22293090820312</v>
      </c>
      <c r="E870" s="173">
        <v>287.07388305664062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334.52017211914062</v>
      </c>
      <c r="E871" s="173">
        <v>274.53842163085937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95.789863586425781</v>
      </c>
      <c r="E872" s="169">
        <v>95.633369445800781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14.702771186828613</v>
      </c>
      <c r="E873" s="169">
        <v>12.535468101501465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351.24618530273437</v>
      </c>
      <c r="E874" s="173">
        <v>288.26531982421875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334.52017211914062</v>
      </c>
      <c r="E879" s="173">
        <v>274.53842163085937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334.52017211914062</v>
      </c>
      <c r="E880" s="173">
        <v>274.53842163085937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331.17498779296875</v>
      </c>
      <c r="E881" s="173">
        <v>271.79302978515625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29.730075836181641</v>
      </c>
      <c r="E882" s="169">
        <v>24.395435333251953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91.905387878417969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91.905387878417969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80.241012573242188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3.3451988697052002</v>
      </c>
      <c r="E889" s="168">
        <v>2.7453815937042236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99.000007629394531</v>
      </c>
      <c r="E890" s="169">
        <v>98.999992370605469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366.68405151367187</v>
      </c>
      <c r="E892" s="173">
        <v>301.42755126953125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95.810806274414063</v>
      </c>
      <c r="E893" s="169">
        <v>95.65509033203125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349.22293090820312</v>
      </c>
      <c r="E896" s="173">
        <v>287.07388305664062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334.52017211914062</v>
      </c>
      <c r="E897" s="173">
        <v>274.53842163085937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95.789863586425781</v>
      </c>
      <c r="E898" s="169">
        <v>95.633369445800781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14.702771186828613</v>
      </c>
      <c r="E899" s="169">
        <v>12.535468101501465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351.24618530273437</v>
      </c>
      <c r="E900" s="173">
        <v>288.26531982421875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333.46469116210937</v>
      </c>
      <c r="E905" s="173">
        <v>273.69998168945312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333.46469116210937</v>
      </c>
      <c r="E906" s="173">
        <v>273.69998168945312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330.13003540039062</v>
      </c>
      <c r="E907" s="173">
        <v>270.96298217773437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16.723169326782227</v>
      </c>
      <c r="E908" s="169">
        <v>13.722432136535645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166.87419128417969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166.87419128417969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80.425994873046875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79.999992370605469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3.3346436023712158</v>
      </c>
      <c r="E915" s="168">
        <v>2.736997127532959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98.999992370605469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365.53634643554687</v>
      </c>
      <c r="E918" s="173">
        <v>300.51486206054687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95.808395385742188</v>
      </c>
      <c r="E919" s="169">
        <v>95.652595520019531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348.1298828125</v>
      </c>
      <c r="E922" s="173">
        <v>286.20465087890625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333.46469116210937</v>
      </c>
      <c r="E923" s="173">
        <v>273.69998168945312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95.787437438964844</v>
      </c>
      <c r="E924" s="169">
        <v>95.630867004394531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14.66519832611084</v>
      </c>
      <c r="E925" s="169">
        <v>12.504678726196289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350.137939453125</v>
      </c>
      <c r="E926" s="173">
        <v>287.38494873046875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333.46469116210937</v>
      </c>
      <c r="E931" s="173">
        <v>273.69998168945312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333.46469116210937</v>
      </c>
      <c r="E932" s="173">
        <v>273.69998168945312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330.13003540039062</v>
      </c>
      <c r="E933" s="173">
        <v>270.96298217773437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16.723169326782227</v>
      </c>
      <c r="E934" s="169">
        <v>13.722432136535645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166.87419128417969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166.87419128417969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80.425994873046875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79.999992370605469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3.3346436023712158</v>
      </c>
      <c r="E941" s="168">
        <v>2.736997127532959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98.999992370605469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365.53634643554687</v>
      </c>
      <c r="E944" s="173">
        <v>300.51486206054687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95.808395385742188</v>
      </c>
      <c r="E945" s="169">
        <v>95.652595520019531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348.1298828125</v>
      </c>
      <c r="E948" s="173">
        <v>286.20465087890625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333.46469116210937</v>
      </c>
      <c r="E949" s="173">
        <v>273.69998168945312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95.787437438964844</v>
      </c>
      <c r="E950" s="169">
        <v>95.630867004394531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14.66519832611084</v>
      </c>
      <c r="E951" s="169">
        <v>12.504678726196289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350.137939453125</v>
      </c>
      <c r="E952" s="173">
        <v>287.38494873046875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485.87557983398437</v>
      </c>
      <c r="E957" s="173">
        <v>356.64068603515625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485.87557983398437</v>
      </c>
      <c r="E958" s="173">
        <v>356.64068603515625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481.01681518554688</v>
      </c>
      <c r="E959" s="173">
        <v>353.07427978515625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73.777305603027344</v>
      </c>
      <c r="E960" s="169">
        <v>54.147602081298828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53.175907135009766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53.175907135009766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80.136886596679688</v>
      </c>
      <c r="E964" s="169">
        <v>80.143325805664063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79.999977111816406</v>
      </c>
      <c r="E965" s="169">
        <v>80.000015258789063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4.8587508201599121</v>
      </c>
      <c r="E967" s="168">
        <v>3.5664036273956299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531.1016845703125</v>
      </c>
      <c r="E970" s="173">
        <v>390.7335205078125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96.078300476074219</v>
      </c>
      <c r="E971" s="169">
        <v>95.859100341796875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505.8111572265625</v>
      </c>
      <c r="E974" s="173">
        <v>372.12716674804687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485.87557983398437</v>
      </c>
      <c r="E975" s="173">
        <v>356.64068603515625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96.058692932128906</v>
      </c>
      <c r="E976" s="169">
        <v>95.838394165039063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19.935577392578125</v>
      </c>
      <c r="E977" s="169">
        <v>15.486467361450195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510.16934204101562</v>
      </c>
      <c r="E978" s="173">
        <v>374.47271728515625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485.87557983398437</v>
      </c>
      <c r="E983" s="173">
        <v>356.64068603515625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485.87557983398437</v>
      </c>
      <c r="E984" s="173">
        <v>356.64068603515625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481.01681518554688</v>
      </c>
      <c r="E985" s="173">
        <v>353.07427978515625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73.777305603027344</v>
      </c>
      <c r="E986" s="169">
        <v>54.147602081298828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53.175907135009766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53.175907135009766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80.136886596679688</v>
      </c>
      <c r="E990" s="169">
        <v>80.143325805664063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79.999977111816406</v>
      </c>
      <c r="E991" s="169">
        <v>80.000015258789063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4.8587508201599121</v>
      </c>
      <c r="E993" s="168">
        <v>3.5664036273956299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531.1016845703125</v>
      </c>
      <c r="E996" s="173">
        <v>390.7335205078125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96.078300476074219</v>
      </c>
      <c r="E997" s="169">
        <v>95.859100341796875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505.8111572265625</v>
      </c>
      <c r="E1000" s="173">
        <v>372.12716674804687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485.87557983398437</v>
      </c>
      <c r="E1001" s="173">
        <v>356.64068603515625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96.058692932128906</v>
      </c>
      <c r="E1002" s="169">
        <v>95.838394165039063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19.935577392578125</v>
      </c>
      <c r="E1003" s="169">
        <v>15.486467361450195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510.16934204101562</v>
      </c>
      <c r="E1004" s="173">
        <v>374.47271728515625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9185.5712890625</v>
      </c>
      <c r="E1007" s="170">
        <v>8523.376953125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7414.6103515625</v>
      </c>
      <c r="E1008" s="170">
        <v>6880.08251953125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1429.0247802734375</v>
      </c>
      <c r="E1009" s="175">
        <v>1326.0076904296875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341.93597412109375</v>
      </c>
      <c r="E1010" s="173">
        <v>317.28665161132812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26.575420379638672</v>
      </c>
      <c r="E1011" s="169">
        <v>26.57548713684082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13.789999961853027</v>
      </c>
      <c r="E1023" s="169">
        <v>13.788390159606934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194.3424072265625</v>
      </c>
      <c r="E1024" s="173">
        <v>194.33695983886719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8751.798828125</v>
      </c>
      <c r="E1025" s="170">
        <v>8139.3310546875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7321.95166015625</v>
      </c>
      <c r="E1026" s="170">
        <v>6808.6962890625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880.27142333984375</v>
      </c>
      <c r="E1027" s="173">
        <v>818.4188232421875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549.576171875</v>
      </c>
      <c r="E1028" s="173">
        <v>512.216064453125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25.983701705932617</v>
      </c>
      <c r="E1029" s="169">
        <v>26.046159744262695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-0.614776611328125</v>
      </c>
      <c r="E1030" s="174">
        <v>-0.62021893262863159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3.9600000381469727</v>
      </c>
      <c r="E1041" s="168">
        <v>3.8382134437561035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143.25057983398437</v>
      </c>
      <c r="E1042" s="173">
        <v>142.13009643554687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7168.91748046875</v>
      </c>
      <c r="E1043" s="170">
        <v>6607.662109375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6914.142578125</v>
      </c>
      <c r="E1044" s="170">
        <v>6373.8720703125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254.77499389648437</v>
      </c>
      <c r="E1045" s="173">
        <v>233.79022216796875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22.449697494506836</v>
      </c>
      <c r="E1046" s="169">
        <v>22.41624641418457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2.0369999408721924</v>
      </c>
      <c r="E1058" s="168">
        <v>1.9681999683380127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120.79206085205078</v>
      </c>
      <c r="E1059" s="173">
        <v>119.70556640625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7458.95361328125</v>
      </c>
      <c r="E1060" s="170">
        <v>6759.07177734375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6923.005859375</v>
      </c>
      <c r="E1061" s="170">
        <v>6280.8525390625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535.9478759765625</v>
      </c>
      <c r="E1062" s="173">
        <v>478.2191162109375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23.584518432617188</v>
      </c>
      <c r="E1063" s="169">
        <v>23.146999359130859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0.46000000834465027</v>
      </c>
      <c r="E1075" s="174">
        <v>0.4463038444519043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79.253738403320313</v>
      </c>
      <c r="E1076" s="169">
        <v>78.512657165527344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4254.73779296875</v>
      </c>
      <c r="E1077" s="170">
        <v>3912.4267578125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4123.99853515625</v>
      </c>
      <c r="E1078" s="170">
        <v>3799.0048828125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130.73905944824219</v>
      </c>
      <c r="E1079" s="173">
        <v>113.42182922363281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15.524038314819336</v>
      </c>
      <c r="E1080" s="169">
        <v>15.420108795166016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8.5640039443969727</v>
      </c>
      <c r="E1081" s="168">
        <v>7.8229269981384277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97.884315490722656</v>
      </c>
      <c r="E1092" s="169">
        <v>97.09521484375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11.197392463684082</v>
      </c>
      <c r="E1093" s="169">
        <v>10.20619010925293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1.0099999904632568</v>
      </c>
      <c r="E1094" s="174">
        <v>0.98186850547790527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99.884315490722656</v>
      </c>
      <c r="E1095" s="169">
        <v>99.09521484375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7480.48828125</v>
      </c>
      <c r="E1096" s="170">
        <v>6723.35302734375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6553.7373046875</v>
      </c>
      <c r="E1097" s="170">
        <v>5909.69580078125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926.75128173828125</v>
      </c>
      <c r="E1098" s="173">
        <v>813.6573486328125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24.518238067626953</v>
      </c>
      <c r="E1099" s="169">
        <v>23.869274139404297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1.0123000144958496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15279.47265625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61.629402160644531</v>
      </c>
      <c r="E1114" s="169">
        <v>52.786014556884766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247803.734375</v>
      </c>
      <c r="E1115" s="170">
        <v>224043.015625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274519.40625</v>
      </c>
      <c r="E1116" s="170">
        <v>245564.3125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2717.385986328125</v>
      </c>
      <c r="E1118" s="175">
        <v>2456.8291015625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15279.47265625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16747.19921875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15279.47265625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16815.93359375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17.360000610351562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34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7.3169779777526855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1.0123000144958496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27.000011444091797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2.0541050434112549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121.24329376220703</v>
      </c>
      <c r="E1139" s="173">
        <v>101.81639099121094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28.581396102905273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75.331260681152344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20.212020874023438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2.9236290603876114E-2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3.5202488899230957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0.9072386622428894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5.4426960647106171E-2</v>
      </c>
      <c r="E1148" s="174">
        <v>4.5836124569177628E-2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1.0123000144958496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27.000011444091797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2.0541050434112549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121.24329376220703</v>
      </c>
      <c r="E1152" s="173">
        <v>101.81639099121094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28.581396102905273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75.331260681152344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20.212020874023438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2.9236290603876114E-2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3.5202488899230957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0.9072386622428894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5.4426960647106171E-2</v>
      </c>
      <c r="E1161" s="174">
        <v>4.5836124569177628E-2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1.0123000144958496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27.000011444091797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2.0541050434112549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68.199363708496094</v>
      </c>
      <c r="E1165" s="169">
        <v>57.271720886230469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28.581396102905273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75.331260681152344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20.212020874023438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2.9236290603876114E-2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3.5202488899230957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0.9072386622428894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3.0615167692303658E-2</v>
      </c>
      <c r="E1174" s="174">
        <v>2.5782821699976921E-2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1.0123000144958496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27.000011444091797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2.0541050434112549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68.199363708496094</v>
      </c>
      <c r="E1178" s="169">
        <v>57.271720886230469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28.581396102905273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75.331260681152344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20.212020874023438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2.9236290603876114E-2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3.5202488899230957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0.9072386622428894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3.0615167692303658E-2</v>
      </c>
      <c r="E1187" s="174">
        <v>2.5782821699976921E-2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968.84228515625</v>
      </c>
      <c r="E1190" s="173">
        <v>935.2857666015625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85.550079345703125</v>
      </c>
      <c r="E1191" s="169">
        <v>82.586997985839844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85.550079345703125</v>
      </c>
      <c r="E1192" s="169">
        <v>82.586997985839844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74.999893188476563</v>
      </c>
      <c r="E1194" s="169">
        <v>75.000190734863281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558.6572265625</v>
      </c>
      <c r="E1195" s="173">
        <v>499.10238647460937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541.89752197265625</v>
      </c>
      <c r="E1196" s="173">
        <v>484.12930297851562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581.04315185546875</v>
      </c>
      <c r="E1197" s="173">
        <v>519.50372314453125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154.00079345703125</v>
      </c>
      <c r="E1198" s="173">
        <v>142.52058410644531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154.00079345703125</v>
      </c>
      <c r="E1202" s="173">
        <v>142.52058410644531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94.137924194335938</v>
      </c>
      <c r="E1203" s="169">
        <v>91.174842834472656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168.97352600097656</v>
      </c>
      <c r="E1204" s="173">
        <v>168.91104125976563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719.44879150390625</v>
      </c>
      <c r="E1205" s="173">
        <v>719.00994873046875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601.34375</v>
      </c>
      <c r="E1207" s="173">
        <v>537.65423583984375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96.16070556640625</v>
      </c>
      <c r="E1208" s="169">
        <v>96.086585998535156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581.04315185546875</v>
      </c>
      <c r="E1211" s="173">
        <v>519.50372314453125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558.6572265625</v>
      </c>
      <c r="E1212" s="173">
        <v>499.10238647460937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96.147285461425781</v>
      </c>
      <c r="E1213" s="169">
        <v>96.072921752929688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22.385904312133789</v>
      </c>
      <c r="E1214" s="169">
        <v>20.401363372802734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578.17572021484375</v>
      </c>
      <c r="E1215" s="173">
        <v>516.54010009765625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104.90805053710937</v>
      </c>
      <c r="E1218" s="173">
        <v>104.90813446044922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74.999862670898438</v>
      </c>
      <c r="E1222" s="169">
        <v>74.999923706054687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92.68206787109375</v>
      </c>
      <c r="E1223" s="169">
        <v>85.799629211425781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89.901603698730469</v>
      </c>
      <c r="E1224" s="169">
        <v>83.22564697265625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98.019256591796875</v>
      </c>
      <c r="E1225" s="169">
        <v>90.828681945800781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235.94851684570312</v>
      </c>
      <c r="E1226" s="173">
        <v>218.42732238769531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53.757900238037109</v>
      </c>
      <c r="E1228" s="169">
        <v>53.759471893310547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225.04570007324219</v>
      </c>
      <c r="E1229" s="173">
        <v>225.05227661132812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235.94851684570312</v>
      </c>
      <c r="E1230" s="173">
        <v>218.42732238769531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53.877506256103516</v>
      </c>
      <c r="E1232" s="169">
        <v>53.879074096679687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226.4173583984375</v>
      </c>
      <c r="E1233" s="173">
        <v>226.42393493652344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101.44387817382812</v>
      </c>
      <c r="E1235" s="169">
        <v>94.0020751953125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94.57391357421875</v>
      </c>
      <c r="E1236" s="169">
        <v>94.482421875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98.019256591796875</v>
      </c>
      <c r="E1239" s="169">
        <v>90.828681945800781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92.68206787109375</v>
      </c>
      <c r="E1240" s="169">
        <v>85.799629211425781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94.554962158203125</v>
      </c>
      <c r="E1241" s="169">
        <v>94.463142395019531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5.3371906280517578</v>
      </c>
      <c r="E1242" s="168">
        <v>5.0290517807006836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95.920211791992188</v>
      </c>
      <c r="E1243" s="169">
        <v>88.797317504882813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3.5327985286712646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0.34473249316215515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0.34473249316215515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75.001541137695312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73.654769897460938</v>
      </c>
      <c r="E1251" s="169">
        <v>78.769577026367188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71.44512939453125</v>
      </c>
      <c r="E1252" s="169">
        <v>76.406494140625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78.127891540527344</v>
      </c>
      <c r="E1253" s="169">
        <v>83.478866577148438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5572.57568359375</v>
      </c>
      <c r="E1254" s="170">
        <v>5954.97265625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32.020408630371094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134.19338989257812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5572.57568359375</v>
      </c>
      <c r="E1258" s="170">
        <v>5954.97265625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32.023921966552734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134.23957824707031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80.8575439453125</v>
      </c>
      <c r="E1263" s="169">
        <v>86.395469665527344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94.294548034667969</v>
      </c>
      <c r="E1264" s="169">
        <v>94.378341674804688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78.127891540527344</v>
      </c>
      <c r="E1267" s="169">
        <v>83.478866577148438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73.654769897460938</v>
      </c>
      <c r="E1268" s="169">
        <v>78.769577026367188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94.274612426757813</v>
      </c>
      <c r="E1269" s="169">
        <v>94.35870361328125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4.4731230735778809</v>
      </c>
      <c r="E1270" s="168">
        <v>4.7092933654785156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76.228141784667969</v>
      </c>
      <c r="E1271" s="169">
        <v>81.521644592285156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968.84228515625</v>
      </c>
      <c r="E1274" s="173">
        <v>935.2857666015625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85.550079345703125</v>
      </c>
      <c r="E1275" s="169">
        <v>82.586997985839844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85.550079345703125</v>
      </c>
      <c r="E1276" s="169">
        <v>82.586997985839844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74.999893188476563</v>
      </c>
      <c r="E1278" s="169">
        <v>75.000190734863281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558.6572265625</v>
      </c>
      <c r="E1279" s="173">
        <v>499.10232543945312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541.89752197265625</v>
      </c>
      <c r="E1280" s="173">
        <v>484.1292724609375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581.04315185546875</v>
      </c>
      <c r="E1281" s="173">
        <v>519.503662109375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154.00077819824219</v>
      </c>
      <c r="E1282" s="173">
        <v>142.52056884765625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154.00077819824219</v>
      </c>
      <c r="E1286" s="173">
        <v>142.52056884765625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94.137924194335938</v>
      </c>
      <c r="E1287" s="169">
        <v>91.174842834472656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168.97352600097656</v>
      </c>
      <c r="E1288" s="173">
        <v>168.91104125976563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719.44879150390625</v>
      </c>
      <c r="E1289" s="173">
        <v>719.00994873046875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601.34375</v>
      </c>
      <c r="E1291" s="173">
        <v>537.6541748046875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96.16070556640625</v>
      </c>
      <c r="E1292" s="169">
        <v>96.086585998535156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581.04315185546875</v>
      </c>
      <c r="E1295" s="173">
        <v>519.503662109375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558.6572265625</v>
      </c>
      <c r="E1296" s="173">
        <v>499.10232543945312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96.147285461425781</v>
      </c>
      <c r="E1297" s="169">
        <v>96.072921752929688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22.385904312133789</v>
      </c>
      <c r="E1298" s="169">
        <v>20.401361465454102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578.17572021484375</v>
      </c>
      <c r="E1299" s="173">
        <v>516.5400390625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74.999893188476563</v>
      </c>
      <c r="E1306" s="169">
        <v>75.000190734863281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96.16070556640625</v>
      </c>
      <c r="E1320" s="169">
        <v>96.086585998535156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3.5327985286712646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0.34473249316215515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0.34473249316215515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75.001541137695312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73.654769897460938</v>
      </c>
      <c r="E1335" s="169">
        <v>78.769577026367188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71.44512939453125</v>
      </c>
      <c r="E1336" s="169">
        <v>76.406494140625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78.127891540527344</v>
      </c>
      <c r="E1337" s="169">
        <v>83.478866577148438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5572.57568359375</v>
      </c>
      <c r="E1338" s="170">
        <v>5954.97265625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32.020408630371094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134.19338989257812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5572.57568359375</v>
      </c>
      <c r="E1342" s="170">
        <v>5954.97265625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32.023921966552734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134.23957824707031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80.8575439453125</v>
      </c>
      <c r="E1347" s="169">
        <v>86.395469665527344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94.294548034667969</v>
      </c>
      <c r="E1348" s="169">
        <v>94.378341674804688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78.127891540527344</v>
      </c>
      <c r="E1351" s="169">
        <v>83.478866577148438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73.654769897460938</v>
      </c>
      <c r="E1352" s="169">
        <v>78.769577026367188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94.274612426757813</v>
      </c>
      <c r="E1353" s="169">
        <v>94.35870361328125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4.4731230735778809</v>
      </c>
      <c r="E1354" s="168">
        <v>4.7092933654785156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76.228141784667969</v>
      </c>
      <c r="E1355" s="169">
        <v>81.521644592285156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75.001541137695312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53.757900238037109</v>
      </c>
      <c r="E1368" s="169">
        <v>53.759471893310547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225.04570007324219</v>
      </c>
      <c r="E1369" s="173">
        <v>225.05227661132812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53.757900238037109</v>
      </c>
      <c r="E1372" s="169">
        <v>53.759471893310547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225.04570007324219</v>
      </c>
      <c r="E1373" s="173">
        <v>225.05227661132812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94.294548034667969</v>
      </c>
      <c r="E1376" s="169">
        <v>94.378341674804688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2.4998421669006348</v>
      </c>
      <c r="E1384" s="168">
        <v>2.3008823394775391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233.44868469238281</v>
      </c>
      <c r="E1391" s="173">
        <v>216.12644958496094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235.94851684570312</v>
      </c>
      <c r="E1394" s="173">
        <v>218.42732238769531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53.757892608642578</v>
      </c>
      <c r="E1395" s="169">
        <v>53.759487152099609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225.04570007324219</v>
      </c>
      <c r="E1396" s="173">
        <v>225.05227661132812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0.29122331738471985</v>
      </c>
      <c r="E1399" s="174">
        <v>0.32033160328865051</v>
      </c>
    </row>
    <row r="1400" spans="1:5" ht="30">
      <c r="A1400" s="119" t="s">
        <v>2785</v>
      </c>
      <c r="B1400" s="129" t="s">
        <v>2786</v>
      </c>
      <c r="C1400" s="134"/>
      <c r="D1400" s="163">
        <v>0.70877665281295776</v>
      </c>
      <c r="E1400" s="174">
        <v>0.6796683669090271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8.4365196526050568E-2</v>
      </c>
      <c r="E1403" s="174">
        <v>9.202168881893158E-2</v>
      </c>
    </row>
    <row r="1404" spans="1:5" ht="30">
      <c r="A1404" s="119" t="s">
        <v>2789</v>
      </c>
      <c r="B1404" s="129" t="s">
        <v>2790</v>
      </c>
      <c r="C1404" s="134"/>
      <c r="D1404" s="163">
        <v>0.91563481092453003</v>
      </c>
      <c r="E1404" s="174">
        <v>0.907978355884552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75.331260681152344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20.212018966674805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2.9236290603876114E-2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3.5202488899230957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0.9072386622428894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75.331260681152344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20.212020874023438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2.9236290603876114E-2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3.5202488899230957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0.9072386622428894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65.562614440917969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3.1676881313323975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13.617303848266602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16.806066513061523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5.7845260947942734E-2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0.78848123550415039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9.5515650944122399E-10</v>
      </c>
      <c r="E1446" s="177">
        <v>1.0320955201592596E-9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1.2468385213182387E-9</v>
      </c>
      <c r="E1454" s="177">
        <v>1.3468539616923181E-9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0.45788934826850891</v>
      </c>
      <c r="E1457" s="174">
        <v>0.47647911310195923</v>
      </c>
    </row>
    <row r="1458" spans="1:5" ht="30">
      <c r="A1458" s="119" t="s">
        <v>2867</v>
      </c>
      <c r="B1458" s="129" t="s">
        <v>2868</v>
      </c>
      <c r="C1458" s="134"/>
      <c r="D1458" s="163">
        <v>0.54211068153381348</v>
      </c>
      <c r="E1458" s="174">
        <v>0.52352094650268555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20442.1328125</v>
      </c>
      <c r="E1460" s="170">
        <v>16843.486328125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12511.923828125</v>
      </c>
      <c r="E1461" s="170">
        <v>10791.5009765625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7930.208984375</v>
      </c>
      <c r="E1462" s="170">
        <v>6051.984375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12206.7548828125</v>
      </c>
      <c r="E1463" s="170">
        <v>10528.2939453125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7736.7890625</v>
      </c>
      <c r="E1464" s="170">
        <v>5904.375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498.5897216796875</v>
      </c>
      <c r="E1465" s="173">
        <v>410.81600952148437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9.6999935805797577E-2</v>
      </c>
      <c r="E1470" s="174">
        <v>9.3723751604557037E-2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4.9999966621398926</v>
      </c>
      <c r="E1471" s="168">
        <v>4.9999971389770508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4.3993620872497559</v>
      </c>
      <c r="E1506" s="168">
        <v>4.2596597671508789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4.9999942779541016</v>
      </c>
      <c r="E1507" s="168">
        <v>4.9999942779541016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35.111423492431641</v>
      </c>
      <c r="E1518" s="169">
        <v>33.284439086914063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82.123100280761719</v>
      </c>
      <c r="E1519" s="169">
        <v>79.515274047851562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459.0035400390625</v>
      </c>
      <c r="E1520" s="173">
        <v>459.0035400390625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294.310791015625</v>
      </c>
      <c r="E1521" s="173">
        <v>273.00143432617188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3293.28076171875</v>
      </c>
      <c r="E1522" s="170">
        <v>3297.0537109375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82.123100280761719</v>
      </c>
      <c r="E1523" s="169">
        <v>79.515274047851562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423.89212036132812</v>
      </c>
      <c r="E1524" s="173">
        <v>425.71908569335938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305.26077270507812</v>
      </c>
      <c r="E1525" s="173">
        <v>282.49893188476562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3200.955078125</v>
      </c>
      <c r="E1526" s="170">
        <v>3210.380859375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10.949999809265137</v>
      </c>
      <c r="E1527" s="168">
        <v>9.4975004196166992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719.448486328125</v>
      </c>
      <c r="E1528" s="173">
        <v>719.0098876953125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57.870418548583984</v>
      </c>
      <c r="E1534" s="169">
        <v>58.781604766845703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83.76556396484375</v>
      </c>
      <c r="E1535" s="169">
        <v>81.1055908203125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421.00515747070312</v>
      </c>
      <c r="E1536" s="173">
        <v>421.0054931640625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274.08078002929687</v>
      </c>
      <c r="E1537" s="173">
        <v>254.22160339355469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3190.2119140625</v>
      </c>
      <c r="E1538" s="170">
        <v>3194.95849609375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83.76556396484375</v>
      </c>
      <c r="E1539" s="169">
        <v>81.1055908203125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363.13473510742187</v>
      </c>
      <c r="E1540" s="173">
        <v>362.223876953125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294.310791015625</v>
      </c>
      <c r="E1541" s="173">
        <v>273.00143432617188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3020.379150390625</v>
      </c>
      <c r="E1542" s="170">
        <v>3024.637451171875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20.229999542236328</v>
      </c>
      <c r="E1543" s="169">
        <v>18.779800415039063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719.448486328125</v>
      </c>
      <c r="E1544" s="173">
        <v>719.0098876953125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350.6483154296875</v>
      </c>
      <c r="E1547" s="173">
        <v>350.6036376953125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1.2881131172180176</v>
      </c>
      <c r="E1548" s="168">
        <v>1.3906012773513794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44.7586669921875</v>
      </c>
      <c r="E1549" s="169">
        <v>44.654754638671875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0.95300877094268799</v>
      </c>
      <c r="E1561" s="174">
        <v>0.95277488231658936</v>
      </c>
    </row>
    <row r="1562" spans="1:5" ht="30">
      <c r="A1562" s="119" t="s">
        <v>3074</v>
      </c>
      <c r="B1562" s="129" t="s">
        <v>3075</v>
      </c>
      <c r="C1562" s="134"/>
      <c r="D1562" s="163">
        <v>4.6991255134344101E-2</v>
      </c>
      <c r="E1562" s="174">
        <v>4.7225072979927063E-2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0.95457667112350464</v>
      </c>
      <c r="E1565" s="174">
        <v>0.95424056053161621</v>
      </c>
    </row>
    <row r="1566" spans="1:5" ht="30">
      <c r="A1566" s="119" t="s">
        <v>3078</v>
      </c>
      <c r="B1566" s="129" t="s">
        <v>3079</v>
      </c>
      <c r="C1566" s="134"/>
      <c r="D1566" s="163">
        <v>4.5423366129398346E-2</v>
      </c>
      <c r="E1566" s="174">
        <v>4.5759398490190506E-2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0.97667419910430908</v>
      </c>
      <c r="E1569" s="174">
        <v>0.97654098272323608</v>
      </c>
    </row>
    <row r="1570" spans="1:5" ht="30">
      <c r="A1570" s="119" t="s">
        <v>3082</v>
      </c>
      <c r="B1570" s="129" t="s">
        <v>3083</v>
      </c>
      <c r="C1570" s="134"/>
      <c r="D1570" s="163">
        <v>2.3325832560658455E-2</v>
      </c>
      <c r="E1570" s="174">
        <v>2.3459011688828468E-2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0.95681977272033691</v>
      </c>
      <c r="E1573" s="174">
        <v>0.95695459842681885</v>
      </c>
    </row>
    <row r="1574" spans="1:5" ht="30">
      <c r="A1574" s="119" t="s">
        <v>3086</v>
      </c>
      <c r="B1574" s="129" t="s">
        <v>3087</v>
      </c>
      <c r="C1574" s="134"/>
      <c r="D1574" s="163">
        <v>4.3180260807275772E-2</v>
      </c>
      <c r="E1574" s="174">
        <v>4.304543137550354E-2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0.95461809635162354</v>
      </c>
      <c r="E1577" s="174">
        <v>0.95546650886535645</v>
      </c>
    </row>
    <row r="1578" spans="1:5" ht="30">
      <c r="A1578" s="119" t="s">
        <v>3090</v>
      </c>
      <c r="B1578" s="129" t="s">
        <v>3091</v>
      </c>
      <c r="C1578" s="134"/>
      <c r="D1578" s="163">
        <v>4.5381799340248108E-2</v>
      </c>
      <c r="E1578" s="174">
        <v>4.4533465057611465E-2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0.95496726036071777</v>
      </c>
      <c r="E1581" s="174">
        <v>0.95611941814422607</v>
      </c>
    </row>
    <row r="1582" spans="1:5" ht="30">
      <c r="A1582" s="119" t="s">
        <v>3094</v>
      </c>
      <c r="B1582" s="129" t="s">
        <v>3095</v>
      </c>
      <c r="C1582" s="134"/>
      <c r="D1582" s="163">
        <v>4.503282904624939E-2</v>
      </c>
      <c r="E1582" s="174">
        <v>4.3880593031644821E-2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0.98123186826705933</v>
      </c>
      <c r="E1585" s="174">
        <v>0.98230236768722534</v>
      </c>
    </row>
    <row r="1586" spans="1:5" ht="30">
      <c r="A1586" s="119" t="s">
        <v>3098</v>
      </c>
      <c r="B1586" s="129" t="s">
        <v>3099</v>
      </c>
      <c r="C1586" s="134"/>
      <c r="D1586" s="163">
        <v>1.8768152222037315E-2</v>
      </c>
      <c r="E1586" s="174">
        <v>1.7697615548968315E-2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0.35118666291236877</v>
      </c>
      <c r="E1589" s="174">
        <v>0.33587011694908142</v>
      </c>
    </row>
    <row r="1590" spans="1:5" ht="30">
      <c r="A1590" s="119" t="s">
        <v>3102</v>
      </c>
      <c r="B1590" s="129" t="s">
        <v>3103</v>
      </c>
      <c r="C1590" s="134"/>
      <c r="D1590" s="163">
        <v>0.64881342649459839</v>
      </c>
      <c r="E1590" s="174">
        <v>0.66412991285324097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9.5515639841892153E-10</v>
      </c>
      <c r="E1598" s="177">
        <v>1.0320955201592596E-9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0.5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0.50000005960464478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0.10123324394226074</v>
      </c>
      <c r="E1607" s="174">
        <v>9.9204279482364655E-2</v>
      </c>
    </row>
    <row r="1608" spans="1:5" ht="30">
      <c r="A1608" s="119" t="s">
        <v>3120</v>
      </c>
      <c r="B1608" s="129" t="s">
        <v>3121</v>
      </c>
      <c r="C1608" s="134"/>
      <c r="D1608" s="163">
        <v>0.89876681566238403</v>
      </c>
      <c r="E1608" s="174">
        <v>0.90079569816589355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1.2468385213182387E-9</v>
      </c>
      <c r="E1611" s="177">
        <v>1.3468539616923181E-9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132.55125427246094</v>
      </c>
      <c r="E1614" s="169">
        <v>84.249420166015625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56.631183624267578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146.79074096679687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2151.051513671875</v>
      </c>
      <c r="E1617" s="175">
        <v>1842.33203125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3.1676881313323975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13.617303848266602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16.806066513061523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65.562614440917969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0.78848123550415039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5.7845260947942734E-2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536.94354248046875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1686.4151611328125</v>
      </c>
      <c r="E1625" s="175">
        <v>1732.2403564453125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606.06781005859375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8.2150883972644806E-3</v>
      </c>
      <c r="E1627" s="176">
        <v>6.8499296903610229E-3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8.3127250671386719</v>
      </c>
      <c r="E1628" s="168">
        <v>7.748997688293457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24.999910354614258</v>
      </c>
      <c r="E1629" s="169">
        <v>24.999135971069336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4">
        <v>0.15000000596046448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3.1676881313323975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16.806066513061523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274.08078002929687</v>
      </c>
      <c r="E1652" s="173">
        <v>254.22160339355469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84.603218078613281</v>
      </c>
      <c r="E1653" s="169">
        <v>81.916648864746094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2908.106201171875</v>
      </c>
      <c r="E1654" s="175">
        <v>2918.05224609375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332.00033569335938</v>
      </c>
      <c r="E1655" s="173">
        <v>332.00155639648437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274.08078002929687</v>
      </c>
      <c r="E1656" s="173">
        <v>254.22160339355469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83.76556396484375</v>
      </c>
      <c r="E1657" s="169">
        <v>81.1055908203125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3190.2119140625</v>
      </c>
      <c r="E1659" s="170">
        <v>3194.95849609375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437.4150390625</v>
      </c>
      <c r="E1660" s="173">
        <v>368.30032348632812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2.1700129508972168</v>
      </c>
      <c r="E1661" s="168">
        <v>1.8585928678512573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663.78411865234375</v>
      </c>
      <c r="E1662" s="173">
        <v>650.99603271484375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513.4637451171875</v>
      </c>
      <c r="E1663" s="173">
        <v>482.74551391601562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21478.044921875</v>
      </c>
      <c r="E1664" s="170">
        <v>19554.61328125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1589.375244140625</v>
      </c>
      <c r="E1665" s="175">
        <v>1955.4613037109375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0.83765953779220581</v>
      </c>
      <c r="E1668" s="174">
        <v>0.81105560064315796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305.26077270507812</v>
      </c>
      <c r="E1670" s="173">
        <v>282.49893188476562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82.123100280761719</v>
      </c>
      <c r="E1671" s="169">
        <v>79.515274047851562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3200.955078125</v>
      </c>
      <c r="E1672" s="170">
        <v>3210.380859375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423.89208984375</v>
      </c>
      <c r="E1673" s="173">
        <v>425.71908569335938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305.26077270507812</v>
      </c>
      <c r="E1674" s="173">
        <v>282.49893188476562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81.30999755859375</v>
      </c>
      <c r="E1675" s="169">
        <v>78.727996826171875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535</v>
      </c>
      <c r="E1676" s="173">
        <v>534.20751953125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3483.94091796875</v>
      </c>
      <c r="E1677" s="170">
        <v>3484.69482421875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437.4150390625</v>
      </c>
      <c r="E1678" s="173">
        <v>368.30032348632812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2.1700129508972168</v>
      </c>
      <c r="E1679" s="168">
        <v>1.8585928678512573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825.99981689453125</v>
      </c>
      <c r="E1680" s="173">
        <v>825.99981689453125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663.7840576171875</v>
      </c>
      <c r="E1681" s="173">
        <v>650.99591064453125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23996.064453125</v>
      </c>
      <c r="E1682" s="170">
        <v>21526.275390625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1775.708740234375</v>
      </c>
      <c r="E1683" s="175">
        <v>1726.945556640625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0.81310075521469116</v>
      </c>
      <c r="E1686" s="174">
        <v>0.78727948665618896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94.137924194335938</v>
      </c>
      <c r="E1691" s="169">
        <v>91.174842834472656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168.97355651855469</v>
      </c>
      <c r="E1692" s="173">
        <v>168.91102600097656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719.44879150390625</v>
      </c>
      <c r="E1693" s="173">
        <v>719.0098876953125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154.00079345703125</v>
      </c>
      <c r="E1694" s="173">
        <v>142.52058410644531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94.137924194335938</v>
      </c>
      <c r="E1695" s="169">
        <v>91.174842834472656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168.97355651855469</v>
      </c>
      <c r="E1696" s="173">
        <v>168.91102600097656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719.44879150390625</v>
      </c>
      <c r="E1697" s="173">
        <v>719.0098876953125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154.00079345703125</v>
      </c>
      <c r="E1705" s="173">
        <v>142.52058410644531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94.137924194335938</v>
      </c>
      <c r="E1713" s="169">
        <v>91.174842834472656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168.97355651855469</v>
      </c>
      <c r="E1714" s="173">
        <v>168.91102600097656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719.44879150390625</v>
      </c>
      <c r="E1715" s="173">
        <v>719.0098876953125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154.00077819824219</v>
      </c>
      <c r="E1716" s="173">
        <v>142.52056884765625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94.137924194335938</v>
      </c>
      <c r="E1717" s="169">
        <v>91.174842834472656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168.97355651855469</v>
      </c>
      <c r="E1718" s="173">
        <v>168.91102600097656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719.44879150390625</v>
      </c>
      <c r="E1719" s="173">
        <v>719.0098876953125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93.310569763183594</v>
      </c>
      <c r="E1724" s="169">
        <v>90.347488403320312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221.54058837890625</v>
      </c>
      <c r="E1725" s="173">
        <v>221.54035949707031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952.7161865234375</v>
      </c>
      <c r="E1726" s="173">
        <v>952.62860107421875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276.82156372070312</v>
      </c>
      <c r="E1727" s="173">
        <v>256.76385498046875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93.310569763183594</v>
      </c>
      <c r="E1728" s="169">
        <v>90.347488403320312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221.54058837890625</v>
      </c>
      <c r="E1729" s="173">
        <v>221.54035949707031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952.7161865234375</v>
      </c>
      <c r="E1730" s="173">
        <v>952.62860107421875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81.30999755859375</v>
      </c>
      <c r="E1735" s="169">
        <v>78.727996826171875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534.99957275390625</v>
      </c>
      <c r="E1736" s="173">
        <v>534.20684814453125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3483.94091796875</v>
      </c>
      <c r="E1737" s="170">
        <v>3484.69482421875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305.26077270507812</v>
      </c>
      <c r="E1738" s="173">
        <v>282.49893188476562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81.30999755859375</v>
      </c>
      <c r="E1739" s="169">
        <v>78.727996826171875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534.99957275390625</v>
      </c>
      <c r="E1740" s="173">
        <v>534.20684814453125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3483.94091796875</v>
      </c>
      <c r="E1741" s="170">
        <v>3484.69482421875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154.00077819824219</v>
      </c>
      <c r="E1749" s="173">
        <v>142.52056884765625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-85.550079345703125</v>
      </c>
      <c r="E1756" s="169">
        <v>-82.586997985839844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94.137924194335938</v>
      </c>
      <c r="E1761" s="169">
        <v>91.174842834472656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166.04714965820312</v>
      </c>
      <c r="E1762" s="173">
        <v>166.08673095703125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53.877521514892578</v>
      </c>
      <c r="E1780" s="169">
        <v>53.879081726074219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226.41740417480469</v>
      </c>
      <c r="E1781" s="173">
        <v>226.4239501953125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235.94851684570312</v>
      </c>
      <c r="E1782" s="173">
        <v>218.42732238769531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53.877521514892578</v>
      </c>
      <c r="E1784" s="169">
        <v>53.879081726074219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226.41740417480469</v>
      </c>
      <c r="E1785" s="173">
        <v>226.4239501953125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53.757892608642578</v>
      </c>
      <c r="E1791" s="169">
        <v>53.759487152099609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225.04570007324219</v>
      </c>
      <c r="E1792" s="173">
        <v>225.05227661132812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53.549423217773438</v>
      </c>
      <c r="E1795" s="169">
        <v>53.550983428955078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225.04570007324219</v>
      </c>
      <c r="E1796" s="173">
        <v>225.05227661132812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41.039115905761719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171.9024658203125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11145.1513671875</v>
      </c>
      <c r="E1800" s="170">
        <v>11909.9453125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32.020423889160156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134.19338989257812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11145.1513671875</v>
      </c>
      <c r="E1804" s="170">
        <v>11909.9453125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8.8500003814697266</v>
      </c>
      <c r="E1805" s="168">
        <v>8.5690336227416992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501.69931030273437</v>
      </c>
      <c r="E1806" s="173">
        <v>501.90798950195313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3483.94091796875</v>
      </c>
      <c r="E1807" s="170">
        <v>3484.69482421875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2672.911865234375</v>
      </c>
      <c r="E1811" s="175">
        <v>2672.624755859375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0.46000000834465027</v>
      </c>
      <c r="E1813" s="174">
        <v>0.4463038444519043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497.48971557617187</v>
      </c>
      <c r="E1814" s="173">
        <v>497.83648681640625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3483.94091796875</v>
      </c>
      <c r="E1815" s="170">
        <v>3484.69482421875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134348.0625</v>
      </c>
      <c r="E1820" s="170">
        <v>124603.6484375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81500.046875</v>
      </c>
      <c r="E1822" s="170">
        <v>74999.96875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98.535743713378906</v>
      </c>
      <c r="E1823" s="169">
        <v>98.348114013671875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128.36256408691406</v>
      </c>
      <c r="E1824" s="173">
        <v>118.12493896484375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42.787525177001953</v>
      </c>
      <c r="E1825" s="169">
        <v>39.374980926513672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90.078994750976563</v>
      </c>
      <c r="E1826" s="169">
        <v>92.647010803222656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0.85000002384185791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98.50250244140625</v>
      </c>
      <c r="E1828" s="169">
        <v>98.447227478027344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85.375495910644531</v>
      </c>
      <c r="E1829" s="169">
        <v>82.664398193359375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534.99957275390625</v>
      </c>
      <c r="E1830" s="173">
        <v>534.20684814453125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305.26077270507812</v>
      </c>
      <c r="E1831" s="173">
        <v>282.49893188476562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85575.046875</v>
      </c>
      <c r="E1836" s="170">
        <v>78749.9609375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98.50250244140625</v>
      </c>
      <c r="E1837" s="169">
        <v>98.447227478027344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81500.046875</v>
      </c>
      <c r="E1840" s="170">
        <v>74999.96875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82711.1484375</v>
      </c>
      <c r="E1841" s="170">
        <v>76259.6875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98.535743713378906</v>
      </c>
      <c r="E1842" s="169">
        <v>98.348114013671875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1211.104736328125</v>
      </c>
      <c r="E1843" s="175">
        <v>1259.720458984375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1057.3262939453125</v>
      </c>
      <c r="E1844" s="175">
        <v>1112.9835205078125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153.77845764160156</v>
      </c>
      <c r="E1845" s="173">
        <v>146.73692321777344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13.846005439758301</v>
      </c>
      <c r="E1846" s="169">
        <v>13.534336090087891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4.1894659996032715</v>
      </c>
      <c r="E1847" s="168">
        <v>4.0910325050354004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152511.5</v>
      </c>
      <c r="E1848" s="170">
        <v>143429.578125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9.3957929611206055</v>
      </c>
      <c r="E1849" s="168">
        <v>9.460270881652832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3.3353006839752197</v>
      </c>
      <c r="E1850" s="168">
        <v>3.3489630222320557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132354.640625</v>
      </c>
      <c r="E1851" s="170">
        <v>135024.953125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23.241800308227539</v>
      </c>
      <c r="E1852" s="169">
        <v>22.994607925415039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4.1894659996032715</v>
      </c>
      <c r="E1853" s="168">
        <v>4.0910325050354004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284866.125</v>
      </c>
      <c r="E1854" s="170">
        <v>278454.53125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25.672721862792969</v>
      </c>
      <c r="E1855" s="169">
        <v>25.393716812133789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5.0273594856262207</v>
      </c>
      <c r="E1856" s="168">
        <v>4.9092392921447754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15706560</v>
      </c>
      <c r="E1857" s="170">
        <v>15119414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19339546</v>
      </c>
      <c r="E1858" s="170">
        <v>18670484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81.30999755859375</v>
      </c>
      <c r="E1861" s="169">
        <v>78.727996826171875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81.30999755859375</v>
      </c>
      <c r="E1862" s="169">
        <v>78.727996826171875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534.99957275390625</v>
      </c>
      <c r="E1863" s="173">
        <v>534.20684814453125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305.26077270507812</v>
      </c>
      <c r="E1864" s="173">
        <v>282.49893188476562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3483.94091796875</v>
      </c>
      <c r="E1865" s="170">
        <v>3484.69482421875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81.30999755859375</v>
      </c>
      <c r="E1866" s="169">
        <v>78.727996826171875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296.82073974609375</v>
      </c>
      <c r="E1867" s="173">
        <v>274.05892944335937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3483.94091796875</v>
      </c>
      <c r="E1868" s="170">
        <v>3484.69482421875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27.290000915527344</v>
      </c>
      <c r="E1869" s="169">
        <v>26.421188354492188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3230.999755859375</v>
      </c>
      <c r="E1870" s="170">
        <v>3231.00048828125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27.290000915527344</v>
      </c>
      <c r="E1871" s="169">
        <v>26.421188354492188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397.72479248046875</v>
      </c>
      <c r="E1872" s="173">
        <v>397.07156372070313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296.82073974609375</v>
      </c>
      <c r="E1873" s="173">
        <v>274.05892944335937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3230.999755859375</v>
      </c>
      <c r="E1874" s="170">
        <v>3231.00048828125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9.0071125030517578</v>
      </c>
      <c r="E1875" s="168">
        <v>8.5911359786987305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9.0213427320122719E-3</v>
      </c>
      <c r="E1878" s="176">
        <v>8.6055351421236992E-3</v>
      </c>
    </row>
    <row r="1879" spans="1:5" ht="30">
      <c r="A1879" s="119" t="s">
        <v>3655</v>
      </c>
      <c r="B1879" s="129" t="s">
        <v>3656</v>
      </c>
      <c r="C1879" s="134"/>
      <c r="D1879" s="157">
        <v>2.9794793128967285</v>
      </c>
      <c r="E1879" s="168">
        <v>2.9797294139862061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71.611839294433594</v>
      </c>
      <c r="E1880" s="169">
        <v>71.785514831542969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73.779251098632812</v>
      </c>
      <c r="E1881" s="169">
        <v>73.945899963378906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73.779251098632812</v>
      </c>
      <c r="E1882" s="169">
        <v>73.945899963378906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20855.37890625</v>
      </c>
      <c r="E1883" s="170">
        <v>19313.39453125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20851.20703125</v>
      </c>
      <c r="E1884" s="170">
        <v>19309.533203125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4.1705245971679687</v>
      </c>
      <c r="E1885" s="168">
        <v>3.8621687889099121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27.290000915527344</v>
      </c>
      <c r="E1888" s="169">
        <v>26.421188354492188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27.290000915527344</v>
      </c>
      <c r="E1889" s="169">
        <v>26.421188354492188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397.72479248046875</v>
      </c>
      <c r="E1890" s="173">
        <v>397.07156372070313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282.87277221679687</v>
      </c>
      <c r="E1891" s="173">
        <v>261.116455078125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3230.999755859375</v>
      </c>
      <c r="E1892" s="170">
        <v>3231.00048828125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27.290000915527344</v>
      </c>
      <c r="E1893" s="169">
        <v>26.421188354492188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282.87277221679687</v>
      </c>
      <c r="E1894" s="173">
        <v>261.116455078125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3230.999755859375</v>
      </c>
      <c r="E1895" s="170">
        <v>3231.00048828125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15.859999656677246</v>
      </c>
      <c r="E1896" s="169">
        <v>15.352853775024414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3088.916259765625</v>
      </c>
      <c r="E1897" s="170">
        <v>3088.86328125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15.859999656677246</v>
      </c>
      <c r="E1898" s="169">
        <v>15.352853775024414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323.85955810546875</v>
      </c>
      <c r="E1899" s="173">
        <v>323.2869873046875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282.87277221679687</v>
      </c>
      <c r="E1900" s="173">
        <v>261.116455078125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3088.916259765625</v>
      </c>
      <c r="E1901" s="170">
        <v>3088.86328125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13.188644409179688</v>
      </c>
      <c r="E1902" s="169">
        <v>12.577319145202637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2.3541640490293503E-2</v>
      </c>
      <c r="E1905" s="174">
        <v>2.2447248920798302E-2</v>
      </c>
    </row>
    <row r="1906" spans="1:5" ht="30">
      <c r="A1906" s="119" t="s">
        <v>3709</v>
      </c>
      <c r="B1906" s="129" t="s">
        <v>3710</v>
      </c>
      <c r="C1906" s="134"/>
      <c r="D1906" s="157">
        <v>1.7206810712814331</v>
      </c>
      <c r="E1906" s="168">
        <v>1.7209302186965942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93.265953063964844</v>
      </c>
      <c r="E1908" s="169">
        <v>93.266426086425781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93.265953063964844</v>
      </c>
      <c r="E1909" s="169">
        <v>93.266426086425781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11164.482421875</v>
      </c>
      <c r="E1910" s="170">
        <v>10309.712890625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11162.25</v>
      </c>
      <c r="E1911" s="170">
        <v>10307.6513671875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2.2326014041900635</v>
      </c>
      <c r="E1912" s="168">
        <v>2.0616700649261475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15.859999656677246</v>
      </c>
      <c r="E1915" s="169">
        <v>15.352853775024414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15.859999656677246</v>
      </c>
      <c r="E1916" s="169">
        <v>15.352853775024414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323.85955810546875</v>
      </c>
      <c r="E1917" s="173">
        <v>323.2869873046875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270.02374267578125</v>
      </c>
      <c r="E1918" s="173">
        <v>249.16790771484375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3088.916259765625</v>
      </c>
      <c r="E1919" s="170">
        <v>3088.86328125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15.859999656677246</v>
      </c>
      <c r="E1920" s="169">
        <v>15.352853775024414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270.02374267578125</v>
      </c>
      <c r="E1921" s="173">
        <v>249.16790771484375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3088.916259765625</v>
      </c>
      <c r="E1922" s="170">
        <v>3088.86328125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8.8500003814697266</v>
      </c>
      <c r="E1923" s="168">
        <v>8.5690345764160156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2953.260009765625</v>
      </c>
      <c r="E1924" s="175">
        <v>2953.253173828125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8.8500003814697266</v>
      </c>
      <c r="E1925" s="168">
        <v>8.5690336227416992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252.66387939453125</v>
      </c>
      <c r="E1926" s="173">
        <v>252.19757080078125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270.02374267578125</v>
      </c>
      <c r="E1927" s="173">
        <v>249.16790771484375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2953.260009765625</v>
      </c>
      <c r="E1928" s="175">
        <v>2953.253173828125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19.928489685058594</v>
      </c>
      <c r="E1929" s="169">
        <v>18.993404388427734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3.6538995802402496E-2</v>
      </c>
      <c r="E1932" s="174">
        <v>3.4831821918487549E-2</v>
      </c>
    </row>
    <row r="1933" spans="1:5" ht="30">
      <c r="A1933" s="119" t="s">
        <v>3763</v>
      </c>
      <c r="B1933" s="129" t="s">
        <v>3764</v>
      </c>
      <c r="C1933" s="134"/>
      <c r="D1933" s="157">
        <v>1.7920904159545898</v>
      </c>
      <c r="E1933" s="168">
        <v>1.7916667461395264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93.303207397460937</v>
      </c>
      <c r="E1935" s="169">
        <v>93.302902221679688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93.303207397460937</v>
      </c>
      <c r="E1936" s="169">
        <v>93.302902221679688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10175.2763671875</v>
      </c>
      <c r="E1937" s="170">
        <v>9386.1650390625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10173.2421875</v>
      </c>
      <c r="E1938" s="170">
        <v>9384.2880859375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2.0347864627838135</v>
      </c>
      <c r="E1939" s="168">
        <v>1.8769851922988892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8.8500003814697266</v>
      </c>
      <c r="E1942" s="168">
        <v>8.5690336227416992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8.8500003814697266</v>
      </c>
      <c r="E1943" s="168">
        <v>8.5690336227416992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252.66387939453125</v>
      </c>
      <c r="E1944" s="173">
        <v>252.19757080078125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263.7252197265625</v>
      </c>
      <c r="E1945" s="173">
        <v>243.32267761230469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2953.260009765625</v>
      </c>
      <c r="E1946" s="175">
        <v>2953.253173828125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8.8500003814697266</v>
      </c>
      <c r="E1947" s="168">
        <v>8.5690336227416992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263.7252197265625</v>
      </c>
      <c r="E1948" s="173">
        <v>243.32267761230469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2953.260009765625</v>
      </c>
      <c r="E1949" s="175">
        <v>2953.253173828125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3.9599997997283936</v>
      </c>
      <c r="E1950" s="168">
        <v>3.8382134437561035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2788.89990234375</v>
      </c>
      <c r="E1951" s="175">
        <v>2789.082763671875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3.9600000381469727</v>
      </c>
      <c r="E1952" s="168">
        <v>3.8382134437561035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166.10823059082031</v>
      </c>
      <c r="E1953" s="173">
        <v>165.79817199707031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263.7252197265625</v>
      </c>
      <c r="E1954" s="173">
        <v>243.32267761230469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2788.89990234375</v>
      </c>
      <c r="E1955" s="175">
        <v>2789.082763671875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36.401657104492187</v>
      </c>
      <c r="E1956" s="169">
        <v>34.657726287841797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6.0106020420789719E-2</v>
      </c>
      <c r="E1959" s="174">
        <v>5.7276133447885513E-2</v>
      </c>
    </row>
    <row r="1960" spans="1:5" ht="30">
      <c r="A1960" s="119" t="s">
        <v>3817</v>
      </c>
      <c r="B1960" s="129" t="s">
        <v>3818</v>
      </c>
      <c r="C1960" s="134"/>
      <c r="D1960" s="157">
        <v>2.2348484992980957</v>
      </c>
      <c r="E1960" s="168">
        <v>2.232558012008667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95.300186157226563</v>
      </c>
      <c r="E1962" s="169">
        <v>95.299095153808594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95.300186157226563</v>
      </c>
      <c r="E1963" s="169">
        <v>95.299095153808594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12040.71484375</v>
      </c>
      <c r="E1964" s="170">
        <v>11096.3916015625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12038.306640625</v>
      </c>
      <c r="E1965" s="170">
        <v>11094.171875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2.4078247547149658</v>
      </c>
      <c r="E1966" s="168">
        <v>2.2189853191375732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3.9600000381469727</v>
      </c>
      <c r="E1969" s="168">
        <v>3.8382134437561035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3.9600000381469727</v>
      </c>
      <c r="E1970" s="168">
        <v>3.8382134437561035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166.10823059082031</v>
      </c>
      <c r="E1971" s="173">
        <v>165.79817199707031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252.33750915527344</v>
      </c>
      <c r="E1972" s="173">
        <v>232.84873962402344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2788.89990234375</v>
      </c>
      <c r="E1973" s="175">
        <v>2789.082763671875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3.9600000381469727</v>
      </c>
      <c r="E1974" s="168">
        <v>3.8382134437561035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252.33750915527344</v>
      </c>
      <c r="E1975" s="173">
        <v>232.84873962402344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2788.89990234375</v>
      </c>
      <c r="E1976" s="175">
        <v>2789.082763671875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2.0369999408721924</v>
      </c>
      <c r="E1977" s="168">
        <v>1.9681999683380127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2672.911865234375</v>
      </c>
      <c r="E1978" s="175">
        <v>2672.624755859375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2.0369999408721924</v>
      </c>
      <c r="E1979" s="168">
        <v>1.9681999683380127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120.79206085205078</v>
      </c>
      <c r="E1980" s="173">
        <v>119.70556640625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251.77751159667969</v>
      </c>
      <c r="E1981" s="173">
        <v>232.28874206542969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2672.911865234375</v>
      </c>
      <c r="E1982" s="175">
        <v>2672.624755859375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60.078018188476563</v>
      </c>
      <c r="E1983" s="169">
        <v>57.285392761230469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0.11757653951644897</v>
      </c>
      <c r="E1986" s="174">
        <v>0.1119488999247551</v>
      </c>
    </row>
    <row r="1987" spans="1:5" ht="30">
      <c r="A1987" s="119" t="s">
        <v>3871</v>
      </c>
      <c r="B1987" s="129" t="s">
        <v>3872</v>
      </c>
      <c r="C1987" s="134"/>
      <c r="D1987" s="157">
        <v>1.9440354108810425</v>
      </c>
      <c r="E1987" s="168">
        <v>1.9501135349273682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95.075263977050781</v>
      </c>
      <c r="E1989" s="169">
        <v>95.079185485839844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95.075263977050781</v>
      </c>
      <c r="E1990" s="169">
        <v>95.079185485839844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8130.15576171875</v>
      </c>
      <c r="E1991" s="170">
        <v>7532.6513671875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8128.5302734375</v>
      </c>
      <c r="E1992" s="170">
        <v>7531.1455078125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1.6258163452148437</v>
      </c>
      <c r="E1993" s="168">
        <v>1.5063313245773315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1.940000057220459</v>
      </c>
      <c r="E1996" s="168">
        <v>1.8744760751724243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1.940000057220459</v>
      </c>
      <c r="E1997" s="168">
        <v>1.8744761943817139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119.25125885009766</v>
      </c>
      <c r="E1998" s="173">
        <v>118.17443084716797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240.35136413574219</v>
      </c>
      <c r="E1999" s="173">
        <v>221.94413757324219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2672.911865234375</v>
      </c>
      <c r="E2000" s="175">
        <v>2672.624755859375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1.940000057220459</v>
      </c>
      <c r="E2001" s="168">
        <v>1.8744761943817139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240.35136413574219</v>
      </c>
      <c r="E2002" s="173">
        <v>221.94413757324219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2672.911865234375</v>
      </c>
      <c r="E2003" s="175">
        <v>2672.624755859375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1.0099999904632568</v>
      </c>
      <c r="E2004" s="174">
        <v>0.98186850547790527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2590.004150390625</v>
      </c>
      <c r="E2005" s="175">
        <v>2590.003662109375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1.0099999904632568</v>
      </c>
      <c r="E2006" s="174">
        <v>0.98186850547790527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99.884330749511719</v>
      </c>
      <c r="E2007" s="169">
        <v>99.09521484375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240.35136413574219</v>
      </c>
      <c r="E2008" s="173">
        <v>221.94413757324219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2590.004150390625</v>
      </c>
      <c r="E2009" s="175">
        <v>2590.003662109375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107.80899810791016</v>
      </c>
      <c r="E2010" s="173">
        <v>102.28004455566406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0.21354712545871735</v>
      </c>
      <c r="E2013" s="174">
        <v>0.20398604869842529</v>
      </c>
    </row>
    <row r="2014" spans="1:5" ht="30">
      <c r="A2014" s="119" t="s">
        <v>3925</v>
      </c>
      <c r="B2014" s="129" t="s">
        <v>3926</v>
      </c>
      <c r="C2014" s="134"/>
      <c r="D2014" s="157">
        <v>1.9207922220230103</v>
      </c>
      <c r="E2014" s="168">
        <v>1.9090909957885742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76.39056396484375</v>
      </c>
      <c r="E2015" s="169">
        <v>76.862174987792969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75.807624816894531</v>
      </c>
      <c r="E2016" s="169">
        <v>76.350547790527344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75.807624816894531</v>
      </c>
      <c r="E2017" s="169">
        <v>76.350547790527344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5535.36865234375</v>
      </c>
      <c r="E2018" s="170">
        <v>5093.765625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5521.53076171875</v>
      </c>
      <c r="E2019" s="170">
        <v>5081.03125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13.838408470153809</v>
      </c>
      <c r="E2020" s="169">
        <v>12.734400749206543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1.0099999904632568</v>
      </c>
      <c r="E2023" s="174">
        <v>0.98186850547790527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1.0099999904632568</v>
      </c>
      <c r="E2024" s="174">
        <v>0.98186850547790527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99.884330749511719</v>
      </c>
      <c r="E2025" s="169">
        <v>99.09521484375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229.52767944335937</v>
      </c>
      <c r="E2026" s="173">
        <v>212.20509338378906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2590.004150390625</v>
      </c>
      <c r="E2027" s="175">
        <v>2590.003662109375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1.0099999904632568</v>
      </c>
      <c r="E2028" s="174">
        <v>0.98186850547790527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229.52767944335937</v>
      </c>
      <c r="E2029" s="173">
        <v>212.20509338378906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2590.004150390625</v>
      </c>
      <c r="E2030" s="175">
        <v>2590.003662109375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0.46000000834465027</v>
      </c>
      <c r="E2031" s="174">
        <v>0.4463038444519043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2482.97705078125</v>
      </c>
      <c r="E2032" s="175">
        <v>2482.79736328125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0.46000000834465027</v>
      </c>
      <c r="E2033" s="174">
        <v>0.4463038444519043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79.253738403320313</v>
      </c>
      <c r="E2034" s="169">
        <v>78.512664794921875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229.52767944335937</v>
      </c>
      <c r="E2035" s="173">
        <v>212.20509338378906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2482.97705078125</v>
      </c>
      <c r="E2036" s="175">
        <v>2482.79736328125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207.99610900878906</v>
      </c>
      <c r="E2037" s="173">
        <v>197.92839050292969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0.37445968389511108</v>
      </c>
      <c r="E2040" s="174">
        <v>0.35600954294204712</v>
      </c>
    </row>
    <row r="2041" spans="1:5" ht="30">
      <c r="A2041" s="119" t="s">
        <v>3979</v>
      </c>
      <c r="B2041" s="129" t="s">
        <v>3980</v>
      </c>
      <c r="C2041" s="134"/>
      <c r="D2041" s="157">
        <v>2.1956520080566406</v>
      </c>
      <c r="E2041" s="168">
        <v>2.2000000476837158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87.302650451660156</v>
      </c>
      <c r="E2043" s="169">
        <v>87.341583251953125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87.302650451660156</v>
      </c>
      <c r="E2044" s="169">
        <v>87.341583251953125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6823.89599609375</v>
      </c>
      <c r="E2045" s="170">
        <v>6319.453125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6806.8359375</v>
      </c>
      <c r="E2046" s="170">
        <v>6303.654296875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17.059722900390625</v>
      </c>
      <c r="E2047" s="169">
        <v>15.798618316650391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0.46000000834465027</v>
      </c>
      <c r="E2050" s="174">
        <v>0.4463038444519043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0.46000000834465027</v>
      </c>
      <c r="E2051" s="174">
        <v>0.4463038444519043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79.253738403320313</v>
      </c>
      <c r="E2052" s="169">
        <v>78.512664794921875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225.21987915039062</v>
      </c>
      <c r="E2053" s="173">
        <v>208.44956970214844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2482.97705078125</v>
      </c>
      <c r="E2054" s="175">
        <v>2482.79736328125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0.46000000834465027</v>
      </c>
      <c r="E2055" s="174">
        <v>0.4463038444519043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225.21987915039062</v>
      </c>
      <c r="E2056" s="173">
        <v>208.44956970214844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2482.97705078125</v>
      </c>
      <c r="E2057" s="175">
        <v>2482.79736328125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2345.7060546875</v>
      </c>
      <c r="E2059" s="175">
        <v>2349.098388671875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226.81088256835937</v>
      </c>
      <c r="E2062" s="173">
        <v>210.04093933105469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2357.248779296875</v>
      </c>
      <c r="E2063" s="175">
        <v>2360.45263671875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559.044189453125</v>
      </c>
      <c r="E2065" s="173">
        <v>518.2447509765625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3.8082790374755859</v>
      </c>
      <c r="E2066" s="168">
        <v>3.6203362941741943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146.79707336425781</v>
      </c>
      <c r="E2067" s="173">
        <v>143.14823913574219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2017.595703125</v>
      </c>
      <c r="E2068" s="175">
        <v>1972.7384033203125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600.82049560546875</v>
      </c>
      <c r="E2069" s="173">
        <v>584.15692138671875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8.6088943481445313</v>
      </c>
      <c r="E2070" s="168">
        <v>8.2080068588256836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11.898616790771484</v>
      </c>
      <c r="E2071" s="169">
        <v>11.315110206604004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0.76133328676223755</v>
      </c>
      <c r="E2072" s="174">
        <v>0.72597050666809082</v>
      </c>
    </row>
    <row r="2073" spans="1:5" ht="30">
      <c r="A2073" s="119" t="s">
        <v>4044</v>
      </c>
      <c r="B2073" s="129" t="s">
        <v>4045</v>
      </c>
      <c r="C2073" s="134"/>
      <c r="D2073" s="157">
        <v>3.0605456829071045</v>
      </c>
      <c r="E2073" s="168">
        <v>2.9694199562072754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81.429450988769531</v>
      </c>
      <c r="E2075" s="169">
        <v>81.604850769042969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86.877998352050781</v>
      </c>
      <c r="E2076" s="169">
        <v>86.942428588867188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8049.3681640625</v>
      </c>
      <c r="E2077" s="170">
        <v>7266.37158203125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8029.24462890625</v>
      </c>
      <c r="E2078" s="170">
        <v>7248.20556640625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20.12339973449707</v>
      </c>
      <c r="E2079" s="169">
        <v>18.165912628173828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8.8029851913452148</v>
      </c>
      <c r="E2080" s="168">
        <v>9.0946712493896484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81.30999755859375</v>
      </c>
      <c r="E2082" s="169">
        <v>78.727996826171875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0.46000000834465027</v>
      </c>
      <c r="E2083" s="174">
        <v>0.4463038444519043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534.99957275390625</v>
      </c>
      <c r="E2084" s="173">
        <v>534.20684814453125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497.48971557617187</v>
      </c>
      <c r="E2085" s="173">
        <v>497.83648681640625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3483.94091796875</v>
      </c>
      <c r="E2086" s="170">
        <v>3484.69482421875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43.154869079589844</v>
      </c>
      <c r="E2087" s="169">
        <v>44.584217071533203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62.546157836914063</v>
      </c>
      <c r="E2089" s="169">
        <v>60.560001373291016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8.8500003814697266</v>
      </c>
      <c r="E2090" s="168">
        <v>8.5690336227416992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526.85784912109375</v>
      </c>
      <c r="E2091" s="173">
        <v>526.29681396484375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501.69931030273437</v>
      </c>
      <c r="E2092" s="173">
        <v>501.907958984375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3483.94091796875</v>
      </c>
      <c r="E2093" s="170">
        <v>3484.69482421875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61.881961822509766</v>
      </c>
      <c r="E2094" s="169">
        <v>63.926670074462891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8.8500003814697266</v>
      </c>
      <c r="E2096" s="168">
        <v>8.5690336227416992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501.69931030273437</v>
      </c>
      <c r="E2098" s="173">
        <v>501.907958984375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497.88482666015625</v>
      </c>
      <c r="E2099" s="173">
        <v>498.238037109375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3483.94091796875</v>
      </c>
      <c r="E2100" s="170">
        <v>3484.69482421875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78.188156127929688</v>
      </c>
      <c r="E2101" s="169">
        <v>80.857421875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2.0369999408721924</v>
      </c>
      <c r="E2103" s="168">
        <v>1.9681999683380127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120.79206085205078</v>
      </c>
      <c r="E2105" s="173">
        <v>119.70556640625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2672.911865234375</v>
      </c>
      <c r="E2107" s="175">
        <v>2672.624755859375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3483.94091796875</v>
      </c>
      <c r="E2111" s="170">
        <v>3484.69482421875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0.35438966751098633</v>
      </c>
      <c r="E2113" s="174">
        <v>0.35476520657539368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1.4095547199249268</v>
      </c>
      <c r="E2117" s="168">
        <v>1.4099303483963013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87.560859680175781</v>
      </c>
      <c r="E2118" s="169">
        <v>89.632972717285156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79.039619445800781</v>
      </c>
      <c r="E2119" s="169">
        <v>81.777519226074219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247.80372619628906</v>
      </c>
      <c r="E2120" s="173">
        <v>224.04673767089844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274.51937866210937</v>
      </c>
      <c r="E2121" s="173">
        <v>245.56840515136719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61.629402160644531</v>
      </c>
      <c r="E2122" s="169">
        <v>52.786891937255859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216979.078125</v>
      </c>
      <c r="E2123" s="170">
        <v>200819.75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81.30999755859375</v>
      </c>
      <c r="E2124" s="169">
        <v>78.727996826171875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535.00006103515625</v>
      </c>
      <c r="E2125" s="173">
        <v>534.20751953125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305.26077270507812</v>
      </c>
      <c r="E2126" s="173">
        <v>282.49893188476562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3483.94091796875</v>
      </c>
      <c r="E2127" s="170">
        <v>3484.69482421875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93.310577392578125</v>
      </c>
      <c r="E2128" s="169">
        <v>90.347496032714844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221.54058837890625</v>
      </c>
      <c r="E2129" s="173">
        <v>221.54035949707031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276.82156372070312</v>
      </c>
      <c r="E2130" s="173">
        <v>256.76385498046875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952.7161865234375</v>
      </c>
      <c r="E2131" s="173">
        <v>952.62860107421875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0.98961663246154785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663.7840576171875</v>
      </c>
      <c r="E2133" s="173">
        <v>650.99407958984375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437.41473388671875</v>
      </c>
      <c r="E2134" s="173">
        <v>368.30709838867187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2.1700129508972168</v>
      </c>
      <c r="E2135" s="168">
        <v>1.8585928678512573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685.88885498046875</v>
      </c>
      <c r="E2136" s="173">
        <v>669.8807373046875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1.6274974346160889</v>
      </c>
      <c r="E2138" s="168">
        <v>1.6000114679336548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753.10455322265625</v>
      </c>
      <c r="E2139" s="173">
        <v>732.81707763671875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28.753820419311523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89.627227783203125</v>
      </c>
      <c r="E2141" s="169">
        <v>76.763893127441406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336.104736328125</v>
      </c>
      <c r="E2142" s="173">
        <v>276.2691650390625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0.36150684952735901</v>
      </c>
      <c r="E2143" s="174">
        <v>0.37031847238540649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65.562614440917969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3.1676881313323975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13.617303848266602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16.806066513061523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0.78848123550415039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5.7845260947942734E-2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2.8283543586730957</v>
      </c>
      <c r="E2151" s="168">
        <v>2.8922629356384277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3.8075950145721436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342787.59375</v>
      </c>
      <c r="E2158" s="170">
        <v>287112.46875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0.99210965633392334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826</v>
      </c>
      <c r="E2160" s="173">
        <v>826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437.41473388671875</v>
      </c>
      <c r="E2161" s="173">
        <v>368.30709838867187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2.1700129508972168</v>
      </c>
      <c r="E2162" s="168">
        <v>1.8585928678512573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888.21881103515625</v>
      </c>
      <c r="E2163" s="173">
        <v>888.21881103515625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1.8344707489013672</v>
      </c>
      <c r="E2165" s="168">
        <v>1.8233145475387573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964.20367431640625</v>
      </c>
      <c r="E2166" s="173">
        <v>959.00579833984375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28.753820419311523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89.627227783203125</v>
      </c>
      <c r="E2168" s="169">
        <v>76.763893127441406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393.30038452148437</v>
      </c>
      <c r="E2169" s="173">
        <v>327.76080322265625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0.3089347779750824</v>
      </c>
      <c r="E2170" s="174">
        <v>0.31214100122451782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65.562614440917969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3.1676881313323975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13.617303848266602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16.806066513061523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0.78848123550415039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5.7845260947942734E-2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2.8283543586730957</v>
      </c>
      <c r="E2178" s="168">
        <v>2.8922629356384277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3.8075950145721436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342787.59375</v>
      </c>
      <c r="E2185" s="170">
        <v>287112.46875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0.98712402582168579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513.46380615234375</v>
      </c>
      <c r="E2187" s="173">
        <v>482.74594116210937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437.41473388671875</v>
      </c>
      <c r="E2188" s="173">
        <v>368.30709838867187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2.1700129508972168</v>
      </c>
      <c r="E2189" s="168">
        <v>1.8585928678512573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499.72616577148437</v>
      </c>
      <c r="E2190" s="173">
        <v>462.57748413085937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1.4085670709609985</v>
      </c>
      <c r="E2192" s="168">
        <v>1.3510339260101318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564.182373046875</v>
      </c>
      <c r="E2193" s="173">
        <v>523.616455078125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28.753820419311523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89.627227783203125</v>
      </c>
      <c r="E2195" s="169">
        <v>76.763893127441406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282.89675903320312</v>
      </c>
      <c r="E2196" s="173">
        <v>226.54266357421875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0.42949998378753662</v>
      </c>
      <c r="E2197" s="174">
        <v>0.45160403847694397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65.562614440917969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3.1676881313323975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13.617303848266602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16.806066513061523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0.78848123550415039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5.7845260947942734E-2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2.8283543586730957</v>
      </c>
      <c r="E2205" s="168">
        <v>2.8922629356384277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3.8075950145721436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342787.59375</v>
      </c>
      <c r="E2212" s="170">
        <v>287112.46875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1.0123000144958496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27.000011444091797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121.24329376220703</v>
      </c>
      <c r="E2215" s="173">
        <v>101.81639099121094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73">
        <v>100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0.21067903935909271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2.0541050434112549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28.581396102905273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5.4426960647106171E-2</v>
      </c>
      <c r="E2222" s="174">
        <v>4.5836124569177628E-2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29.730075836181641</v>
      </c>
      <c r="E2223" s="169">
        <v>24.395435333251953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1.1593295335769653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75.331260681152344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20.212020874023438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2.9236290603876114E-2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3.5202488899230957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0.9072386622428894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95243.1640625</v>
      </c>
      <c r="E2239" s="170">
        <v>79849.4296875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1.0123000144958496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27.000011444091797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121.24329376220703</v>
      </c>
      <c r="E2242" s="173">
        <v>101.81639099121094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73">
        <v>100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0.21067903935909271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2.0541050434112549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28.581396102905273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5.4426960647106171E-2</v>
      </c>
      <c r="E2249" s="174">
        <v>4.5836124569177628E-2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29.730075836181641</v>
      </c>
      <c r="E2250" s="169">
        <v>24.395435333251953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1.1593295335769653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75.331260681152344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20.212020874023438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2.9236290603876114E-2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3.5202488899230957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0.9072386622428894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95243.1640625</v>
      </c>
      <c r="E2266" s="170">
        <v>79849.4296875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1.104278564453125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36.356193542480469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121.24329376220703</v>
      </c>
      <c r="E2269" s="173">
        <v>101.81639099121094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64.178977966308594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0.21690887212753296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11.663949966430664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28.581396102905273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5.4426960647106171E-2</v>
      </c>
      <c r="E2276" s="174">
        <v>4.5836124569177628E-2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28.095102310180664</v>
      </c>
      <c r="E2277" s="169">
        <v>23.060577392578125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1.2264372110366821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75.331260681152344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20.212020874023438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2.9236290603876114E-2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3.5202488899230957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0.9072386622428894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95243.1640625</v>
      </c>
      <c r="E2293" s="170">
        <v>79849.4296875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1.104278564453125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36.356193542480469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121.24329376220703</v>
      </c>
      <c r="E2296" s="173">
        <v>101.81639099121094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64.178977966308594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0.21690887212753296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11.663949966430664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28.581396102905273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5.4426960647106171E-2</v>
      </c>
      <c r="E2303" s="174">
        <v>4.5836124569177628E-2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28.095102310180664</v>
      </c>
      <c r="E2304" s="169">
        <v>23.060577392578125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1.2264372110366821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75.331260681152344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20.212020874023438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2.9236290603876114E-2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3.5202488899230957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0.9072386622428894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95243.1640625</v>
      </c>
      <c r="E2320" s="170">
        <v>79849.4296875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1.0992932319641113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35.245014190673828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121.24329376220703</v>
      </c>
      <c r="E2323" s="173">
        <v>101.81639099121094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67.913703918457031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0.21453055739402771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10.522574424743652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28.581396102905273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5.4426960647106171E-2</v>
      </c>
      <c r="E2330" s="174">
        <v>4.5836124569177628E-2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28.123447418212891</v>
      </c>
      <c r="E2331" s="169">
        <v>23.081991195678711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1.2252993583679199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75.331260681152344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20.212020874023438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2.9236290603876114E-2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3.5202488899230957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0.9072386622428894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95243.1640625</v>
      </c>
      <c r="E2347" s="170">
        <v>79849.4296875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1.0992932319641113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35.245014190673828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121.24329376220703</v>
      </c>
      <c r="E2350" s="173">
        <v>101.81639099121094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67.913703918457031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0.21453055739402771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10.522574424743652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28.581396102905273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5.4426960647106171E-2</v>
      </c>
      <c r="E2357" s="174">
        <v>4.5836124569177628E-2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28.123447418212891</v>
      </c>
      <c r="E2358" s="169">
        <v>23.081991195678711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1.2252993583679199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75.331260681152344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20.212020874023438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2.9236290603876114E-2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3.5202488899230957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0.9072386622428894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95243.1640625</v>
      </c>
      <c r="E2374" s="170">
        <v>79849.4296875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1.0123000144958496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27.000011444091797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68.199363708496094</v>
      </c>
      <c r="E2377" s="169">
        <v>57.271720886230469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73">
        <v>100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0.21067903935909271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2.0541050434112549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28.581396102905273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3.0615167692303658E-2</v>
      </c>
      <c r="E2384" s="174">
        <v>2.5782821699976921E-2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16.723169326782227</v>
      </c>
      <c r="E2385" s="169">
        <v>13.722433090209961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1.1593295335769653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75.331260681152344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20.212020874023438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2.9236290603876114E-2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3.5202488899230957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0.9072386622428894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53574.28125</v>
      </c>
      <c r="E2401" s="170">
        <v>44915.3046875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1.0123000144958496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27.000011444091797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68.199363708496094</v>
      </c>
      <c r="E2404" s="169">
        <v>57.271720886230469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73">
        <v>100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0.21067903935909271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2.0541050434112549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28.581396102905273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3.0615167692303658E-2</v>
      </c>
      <c r="E2411" s="174">
        <v>2.5782821699976921E-2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16.723169326782227</v>
      </c>
      <c r="E2412" s="169">
        <v>13.722433090209961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1.1593295335769653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75.331260681152344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20.212020874023438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2.9236290603876114E-2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3.5202488899230957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0.9072386622428894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53574.28125</v>
      </c>
      <c r="E2428" s="170">
        <v>44915.3046875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1.1793071031570435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43.580348968505859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68.199363708496094</v>
      </c>
      <c r="E2431" s="169">
        <v>57.271720886230469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46.624645233154297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0.2214902937412262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19.086097717285156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28.581396102905273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3.0615167692303658E-2</v>
      </c>
      <c r="E2438" s="174">
        <v>2.5782821699976921E-2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15.140345573425293</v>
      </c>
      <c r="E2439" s="169">
        <v>12.429818153381348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1.2798917293548584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75.331260681152344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20.212020874023438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2.9236290603876114E-2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3.5202488899230957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0.9072386622428894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53574.28125</v>
      </c>
      <c r="E2455" s="170">
        <v>44915.3046875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1.1793071031570435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43.580348968505859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68.199363708496094</v>
      </c>
      <c r="E2458" s="169">
        <v>57.271720886230469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46.624645233154297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0.2214902937412262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19.086097717285156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28.581396102905273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3.0615167692303658E-2</v>
      </c>
      <c r="E2465" s="174">
        <v>2.5782821699976921E-2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15.140345573425293</v>
      </c>
      <c r="E2466" s="169">
        <v>12.429818153381348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1.2798917293548584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75.331260681152344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20.212020874023438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2.9236290603876114E-2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3.5202488899230957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0.9072386622428894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53574.28125</v>
      </c>
      <c r="E2482" s="170">
        <v>44915.3046875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1.1743218898773193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42.46923828125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68.199363708496094</v>
      </c>
      <c r="E2485" s="169">
        <v>57.271720886230469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49.197628021240234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0.21911187469959259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17.944477081298828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28.581396102905273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3.0615167692303658E-2</v>
      </c>
      <c r="E2492" s="174">
        <v>2.5782821699976921E-2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15.152439117431641</v>
      </c>
      <c r="E2493" s="169">
        <v>12.438796043395996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1.2789679765701294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75.331260681152344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20.212020874023438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2.9236290603876114E-2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3.5202488899230957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0.9072386622428894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53574.28125</v>
      </c>
      <c r="E2509" s="170">
        <v>44915.3046875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1.1743218898773193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42.46923828125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68.199363708496094</v>
      </c>
      <c r="E2512" s="169">
        <v>57.271720886230469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49.197628021240234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0.21911187469959259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17.944477081298828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28.581396102905273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3.0615167692303658E-2</v>
      </c>
      <c r="E2519" s="174">
        <v>2.5782821699976921E-2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15.152439117431641</v>
      </c>
      <c r="E2520" s="169">
        <v>12.438796043395996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1.2789679765701294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75.331260681152344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20.212020874023438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2.9236290603876114E-2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3.5202488899230957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0.9072386622428894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53574.28125</v>
      </c>
      <c r="E2536" s="170">
        <v>44915.3046875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1.1618585586547852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221.54069519042969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136.39872741699219</v>
      </c>
      <c r="E2539" s="173">
        <v>114.54344177246094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0.17120574414730072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0.68753910064697266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203.51106262207031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28.581396102905273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6.1230335384607315E-2</v>
      </c>
      <c r="E2546" s="174">
        <v>5.1565643399953842E-2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49.354915618896484</v>
      </c>
      <c r="E2547" s="169">
        <v>39.410549163818359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0.80733829736709595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75.331260681152344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20.212020874023438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2.9236290603876114E-2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3.5202488899230957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0.9072386622428894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107148.5625</v>
      </c>
      <c r="E2563" s="170">
        <v>89830.609375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1.1743218898773193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42.469268798828125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136.39872741699219</v>
      </c>
      <c r="E2566" s="173">
        <v>114.54344177246094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49.197525024414063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0.21911199390888214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17.944477081298828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28.581396102905273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6.1230335384607315E-2</v>
      </c>
      <c r="E2573" s="174">
        <v>5.1565643399953842E-2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30.304878234863281</v>
      </c>
      <c r="E2574" s="169">
        <v>24.877593994140625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1.2789678573608398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75.331260681152344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20.212020874023438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2.9236290603876114E-2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3.5202488899230957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0.9072386622428894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107148.5625</v>
      </c>
      <c r="E2590" s="170">
        <v>89830.609375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1.0992932319641113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35.245014190673828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242.48658752441406</v>
      </c>
      <c r="E2593" s="173">
        <v>203.63278198242187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67.913703918457031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0.21453055739402771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10.522575378417969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28.581396102905273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0.10885392129421234</v>
      </c>
      <c r="E2600" s="174">
        <v>9.1672249138355255E-2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56.246894836425781</v>
      </c>
      <c r="E2601" s="169">
        <v>46.163982391357422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1.2252993583679199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75.331260681152344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20.212018966674805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2.9236290603876114E-2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3.5202488899230957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0.9072386622428894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20.949493408203125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190486.328125</v>
      </c>
      <c r="E2617" s="170">
        <v>159698.859375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1.0868300199508667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215.00019836425781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242.48658752441406</v>
      </c>
      <c r="E2620" s="173">
        <v>203.63278198242187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0.18167069554328918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0.69299370050430298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196.64846801757812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28.581396102905273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0.10885392129421234</v>
      </c>
      <c r="E2627" s="174">
        <v>9.1672249138355255E-2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88.565757751464844</v>
      </c>
      <c r="E2628" s="169">
        <v>73.909675598144531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0.76532202959060669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75.331260681152344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20.212018966674805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2.9236290603876114E-2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3.5202488899230957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0.9072386622428894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20.949493408203125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190486.328125</v>
      </c>
      <c r="E2644" s="170">
        <v>159698.859375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0.98463141918182373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274.57391357421875</v>
      </c>
      <c r="E2646" s="173">
        <v>226.54049682617187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437.41473388671875</v>
      </c>
      <c r="E2647" s="173">
        <v>368.30709838867187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2.1700129508972168</v>
      </c>
      <c r="E2648" s="168">
        <v>1.8585928678512573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226.27915954589844</v>
      </c>
      <c r="E2649" s="173">
        <v>176.94206237792969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4">
        <v>0.63052845001220703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63">
        <v>0.97795063257217407</v>
      </c>
      <c r="E2651" s="174">
        <v>0.8666609525680542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278.92861938476562</v>
      </c>
      <c r="E2652" s="173">
        <v>222.60502624511719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28.753820419311523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89.627227783203125</v>
      </c>
      <c r="E2654" s="169">
        <v>76.763893127441406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197.48394775390625</v>
      </c>
      <c r="E2655" s="173">
        <v>150.13679504394531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0.61526095867156982</v>
      </c>
      <c r="E2656" s="174">
        <v>0.68142914772033691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65.562614440917969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3.1676881313323975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13.617303848266602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16.806066513061523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0.78848123550415039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5.7845260947942734E-2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2.8283543586730957</v>
      </c>
      <c r="E2664" s="168">
        <v>2.8922629356384277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3.8075950145721436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342787.59375</v>
      </c>
      <c r="E2671" s="170">
        <v>287112.46875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0.97216814756393433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126.53201293945312</v>
      </c>
      <c r="E2673" s="169">
        <v>79.040351867675781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437.41473388671875</v>
      </c>
      <c r="E2674" s="173">
        <v>368.30709838867187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2.1700129508972168</v>
      </c>
      <c r="E2675" s="168">
        <v>1.8585928678512573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58">
        <v>82.49237060546875</v>
      </c>
      <c r="E2676" s="169">
        <v>42.082977294921875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7.0477714538574219</v>
      </c>
      <c r="E2677" s="169">
        <v>35.870464324951172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0.62546700239181519</v>
      </c>
      <c r="E2678" s="174">
        <v>0.48192968964576721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111.40321350097656</v>
      </c>
      <c r="E2679" s="169">
        <v>58.652427673339844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28.753820419311523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89.627227783203125</v>
      </c>
      <c r="E2681" s="169">
        <v>76.763893127441406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145.9638671875</v>
      </c>
      <c r="E2682" s="173">
        <v>107.17556762695312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0.83242630958557129</v>
      </c>
      <c r="E2683" s="174">
        <v>0.95457941293716431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65.562614440917969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3.1676881313323975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13.617303848266602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16.806066513061523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0.78848123550415039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5.7845260947942734E-2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2.8283543586730957</v>
      </c>
      <c r="E2691" s="168">
        <v>2.8922629356384277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3.8075950145721436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342787.59375</v>
      </c>
      <c r="E2698" s="170">
        <v>287112.46875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0.96406704187393188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126.53201293945312</v>
      </c>
      <c r="E2700" s="169">
        <v>79.040351867675781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437.41473388671875</v>
      </c>
      <c r="E2701" s="173">
        <v>368.30709838867187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8.2150883972644806E-3</v>
      </c>
      <c r="E2702" s="176">
        <v>6.8501243367791176E-3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58">
        <v>82.49237060546875</v>
      </c>
      <c r="E2703" s="169">
        <v>42.082977294921875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6.9887385368347168</v>
      </c>
      <c r="E2704" s="169">
        <v>35.571556091308594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0.62791210412979126</v>
      </c>
      <c r="E2705" s="174">
        <v>0.48434934020042419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111.40321350097656</v>
      </c>
      <c r="E2706" s="169">
        <v>58.652427673339844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28.753820419311523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89.627227783203125</v>
      </c>
      <c r="E2708" s="169">
        <v>76.763893127441406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147.19680786132812</v>
      </c>
      <c r="E2709" s="173">
        <v>108.07616424560547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0.82545381784439087</v>
      </c>
      <c r="E2710" s="174">
        <v>0.94662487506866455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65.562614440917969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3.1676881313323975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13.617303848266602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16.806066513061523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0.78848123550415039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5.7845260947942734E-2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3.8075950145721436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342787.59375</v>
      </c>
      <c r="E2725" s="170">
        <v>287112.46875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0.95908182859420776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125.4208984375</v>
      </c>
      <c r="E2727" s="169">
        <v>77.929237365722656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437.41473388671875</v>
      </c>
      <c r="E2728" s="173">
        <v>368.30709838867187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8.2150883972644806E-3</v>
      </c>
      <c r="E2729" s="176">
        <v>6.8501243367791176E-3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58">
        <v>81.512260437011719</v>
      </c>
      <c r="E2730" s="169">
        <v>41.174903869628906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7.192962646484375</v>
      </c>
      <c r="E2731" s="169">
        <v>37.032997131347656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0.62633764743804932</v>
      </c>
      <c r="E2732" s="174">
        <v>0.48239967226982117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110.17012023925781</v>
      </c>
      <c r="E2733" s="169">
        <v>57.439720153808594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28.753820419311523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89.627227783203125</v>
      </c>
      <c r="E2735" s="169">
        <v>76.763893127441406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147.55461120605469</v>
      </c>
      <c r="E2736" s="173">
        <v>108.29520416259766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0.82345211505889893</v>
      </c>
      <c r="E2737" s="174">
        <v>0.94471019506454468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65.562614440917969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3.1676881313323975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13.617303848266602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16.806066513061523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0.78848123550415039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5.7845260947942734E-2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3.8075950145721436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342787.59375</v>
      </c>
      <c r="E2752" s="170">
        <v>287112.46875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0.95908182859420776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125.4208984375</v>
      </c>
      <c r="E2754" s="169">
        <v>77.929237365722656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218.70736694335937</v>
      </c>
      <c r="E2755" s="173">
        <v>184.15354919433594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4.1075441986322403E-3</v>
      </c>
      <c r="E2756" s="176">
        <v>3.4250621683895588E-3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58">
        <v>81.512260437011719</v>
      </c>
      <c r="E2757" s="169">
        <v>41.174903869628906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7.192962646484375</v>
      </c>
      <c r="E2758" s="169">
        <v>37.032997131347656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0.62633764743804932</v>
      </c>
      <c r="E2759" s="174">
        <v>0.48239967226982117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110.17012023925781</v>
      </c>
      <c r="E2760" s="169">
        <v>57.439720153808594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28.753820419311523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44.813613891601563</v>
      </c>
      <c r="E2762" s="169">
        <v>38.381946563720703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73.777305603027344</v>
      </c>
      <c r="E2763" s="169">
        <v>54.147602081298828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0.82345211505889893</v>
      </c>
      <c r="E2764" s="174">
        <v>0.94471019506454468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65.562614440917969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3.1676881313323975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13.617303848266602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16.806066513061523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0.78848123550415039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5.7845260947942734E-2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3.8075950145721436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171393.796875</v>
      </c>
      <c r="E2779" s="170">
        <v>143556.234375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0.95908182859420776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125.4208984375</v>
      </c>
      <c r="E2781" s="169">
        <v>77.929237365722656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218.70736694335937</v>
      </c>
      <c r="E2782" s="173">
        <v>184.15354919433594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4.1075441986322403E-3</v>
      </c>
      <c r="E2783" s="176">
        <v>3.4250621683895588E-3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58">
        <v>81.512260437011719</v>
      </c>
      <c r="E2784" s="169">
        <v>41.174903869628906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7.192962646484375</v>
      </c>
      <c r="E2785" s="169">
        <v>37.032997131347656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0.62633764743804932</v>
      </c>
      <c r="E2786" s="174">
        <v>0.48239967226982117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110.17012023925781</v>
      </c>
      <c r="E2787" s="169">
        <v>57.439720153808594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28.753820419311523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44.813613891601563</v>
      </c>
      <c r="E2789" s="169">
        <v>38.381946563720703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73.777305603027344</v>
      </c>
      <c r="E2790" s="169">
        <v>54.147602081298828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0.82345211505889893</v>
      </c>
      <c r="E2791" s="174">
        <v>0.94471019506454468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65.562614440917969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3.1676881313323975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13.617303848266602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16.806066513061523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0.78848123550415039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5.7845260947942734E-2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3.8075950145721436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171393.796875</v>
      </c>
      <c r="E2806" s="170">
        <v>143556.234375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1.0123000144958496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132.54963684082031</v>
      </c>
      <c r="E2808" s="169">
        <v>84.249427795410156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218.70736694335937</v>
      </c>
      <c r="E2809" s="173">
        <v>184.15354919433594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4.1075441986322403E-3</v>
      </c>
      <c r="E2810" s="176">
        <v>3.4250621683895588E-3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58">
        <v>87.828483581542969</v>
      </c>
      <c r="E2811" s="169">
        <v>46.363471984863281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6.1277413368225098</v>
      </c>
      <c r="E2812" s="169">
        <v>30.31397819519043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0.63024747371673584</v>
      </c>
      <c r="E2813" s="174">
        <v>0.48626872897148132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118.08723449707031</v>
      </c>
      <c r="E2814" s="169">
        <v>64.341827392578125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28.753820419311523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44.813613891601563</v>
      </c>
      <c r="E2816" s="169">
        <v>38.381946563720703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71.129295349121094</v>
      </c>
      <c r="E2817" s="169">
        <v>52.224502563476563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0.85410761833190918</v>
      </c>
      <c r="E2818" s="174">
        <v>0.97949790954589844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65.562614440917969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3.1676881313323975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13.617303848266602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16.806066513061523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0.78848123550415039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5.7845260947942734E-2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3.8075950145721436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171393.796875</v>
      </c>
      <c r="E2833" s="170">
        <v>143556.234375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1.0123000144958496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132.54963684082031</v>
      </c>
      <c r="E2835" s="169">
        <v>84.249427795410156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218.70736694335937</v>
      </c>
      <c r="E2836" s="173">
        <v>184.15354919433594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4.1075441986322403E-3</v>
      </c>
      <c r="E2837" s="176">
        <v>3.4250621683895588E-3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58">
        <v>87.828483581542969</v>
      </c>
      <c r="E2838" s="169">
        <v>46.363471984863281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6.1277413368225098</v>
      </c>
      <c r="E2839" s="169">
        <v>30.31397819519043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0.63024747371673584</v>
      </c>
      <c r="E2840" s="174">
        <v>0.48626872897148132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118.08723449707031</v>
      </c>
      <c r="E2841" s="169">
        <v>64.341827392578125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28.753820419311523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44.813613891601563</v>
      </c>
      <c r="E2843" s="169">
        <v>38.381946563720703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71.129295349121094</v>
      </c>
      <c r="E2844" s="169">
        <v>52.224502563476563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0.85410761833190918</v>
      </c>
      <c r="E2845" s="174">
        <v>0.97949790954589844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65.562614440917969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3.1676881313323975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13.617303848266602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16.806066513061523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0.78848123550415039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5.7845260947942734E-2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3.8075950145721436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171393.796875</v>
      </c>
      <c r="E2860" s="170">
        <v>143556.234375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1.0123000144958496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132.55126953125</v>
      </c>
      <c r="E2862" s="169">
        <v>84.249427795410156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437.41473388671875</v>
      </c>
      <c r="E2863" s="173">
        <v>368.30709838867187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8.2150883972644806E-3</v>
      </c>
      <c r="E2864" s="176">
        <v>6.8499296903610229E-3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58">
        <v>87.829940795898438</v>
      </c>
      <c r="E2865" s="169">
        <v>46.363471984863281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6.127446174621582</v>
      </c>
      <c r="E2866" s="169">
        <v>30.31397819519043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0.63025182485580444</v>
      </c>
      <c r="E2867" s="174">
        <v>0.48626872897148132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118.08907318115234</v>
      </c>
      <c r="E2868" s="169">
        <v>64.341819763183594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28.753820419311523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89.627212524414063</v>
      </c>
      <c r="E2870" s="169">
        <v>76.763893127441406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142.25917053222656</v>
      </c>
      <c r="E2871" s="173">
        <v>104.44900512695312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0.85410422086715698</v>
      </c>
      <c r="E2872" s="174">
        <v>0.97949790954589844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65.562614440917969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3.1676881313323975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13.617303848266602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16.806066513061523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0.78848123550415039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5.7845260947942734E-2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3.8075950145721436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342787.59375</v>
      </c>
      <c r="E2887" s="170">
        <v>287112.46875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27.290000915527344</v>
      </c>
      <c r="E2888" s="169">
        <v>26.421188354492188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397.72479248046875</v>
      </c>
      <c r="E2889" s="173">
        <v>397.07156372070313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296.82073974609375</v>
      </c>
      <c r="E2890" s="173">
        <v>274.05892944335937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6.9644155502319336</v>
      </c>
      <c r="E2891" s="168">
        <v>6.9788031578063965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3230.999755859375</v>
      </c>
      <c r="E2892" s="170">
        <v>3231.00048828125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683.5111083984375</v>
      </c>
      <c r="E2893" s="173">
        <v>683.5120849609375</v>
      </c>
    </row>
    <row r="2894" spans="1:5" ht="30">
      <c r="A2894" s="119" t="s">
        <v>5688</v>
      </c>
      <c r="B2894" s="129" t="s">
        <v>5689</v>
      </c>
      <c r="C2894" s="134"/>
      <c r="D2894" s="157">
        <v>1.2353866100311279</v>
      </c>
      <c r="E2894" s="168">
        <v>1.2345045804977417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9.1539068222045898</v>
      </c>
      <c r="E2895" s="168">
        <v>8.861170768737793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2.2415616512298584</v>
      </c>
      <c r="E2896" s="168">
        <v>2.2353053092956543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5.682373046875E-2</v>
      </c>
      <c r="E2897" s="174">
        <v>5.6664694100618362E-2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2.4302931706188247E-5</v>
      </c>
      <c r="E2898" s="177">
        <v>2.4276285330415703E-5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27.290000915527344</v>
      </c>
      <c r="E2899" s="169">
        <v>26.421188354492188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397.72479248046875</v>
      </c>
      <c r="E2900" s="173">
        <v>397.07156372070313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282.87277221679687</v>
      </c>
      <c r="E2901" s="173">
        <v>261.116455078125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6.9644155502319336</v>
      </c>
      <c r="E2902" s="168">
        <v>6.9788031578063965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3230.999755859375</v>
      </c>
      <c r="E2903" s="170">
        <v>3231.00048828125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683.5111083984375</v>
      </c>
      <c r="E2904" s="173">
        <v>683.5120849609375</v>
      </c>
    </row>
    <row r="2905" spans="1:5" ht="30">
      <c r="A2905" s="119" t="s">
        <v>5712</v>
      </c>
      <c r="B2905" s="129" t="s">
        <v>5713</v>
      </c>
      <c r="C2905" s="134"/>
      <c r="D2905" s="157">
        <v>1.2353866100311279</v>
      </c>
      <c r="E2905" s="168">
        <v>1.2345045804977417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9.1539068222045898</v>
      </c>
      <c r="E2906" s="168">
        <v>8.861170768737793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2.2415616512298584</v>
      </c>
      <c r="E2907" s="168">
        <v>2.2353053092956543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5.682373046875E-2</v>
      </c>
      <c r="E2908" s="174">
        <v>5.6664694100618362E-2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2.4302931706188247E-5</v>
      </c>
      <c r="E2909" s="177">
        <v>2.4276285330415703E-5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27.290000915527344</v>
      </c>
      <c r="E2910" s="169">
        <v>26.421188354492188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397.72479248046875</v>
      </c>
      <c r="E2911" s="173">
        <v>397.07156372070313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13.947978973388672</v>
      </c>
      <c r="E2912" s="169">
        <v>12.942452430725098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6.9644155502319336</v>
      </c>
      <c r="E2913" s="168">
        <v>6.9788031578063965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3230.999755859375</v>
      </c>
      <c r="E2914" s="170">
        <v>3231.00048828125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683.5111083984375</v>
      </c>
      <c r="E2915" s="173">
        <v>683.5120849609375</v>
      </c>
    </row>
    <row r="2916" spans="1:5" ht="30">
      <c r="A2916" s="119" t="s">
        <v>5734</v>
      </c>
      <c r="B2916" s="129" t="s">
        <v>5735</v>
      </c>
      <c r="C2916" s="134"/>
      <c r="D2916" s="157">
        <v>1.2353866100311279</v>
      </c>
      <c r="E2916" s="168">
        <v>1.2345045804977417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9.1539068222045898</v>
      </c>
      <c r="E2917" s="168">
        <v>8.861170768737793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2.2415616512298584</v>
      </c>
      <c r="E2918" s="168">
        <v>2.2353053092956543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5.682373046875E-2</v>
      </c>
      <c r="E2919" s="174">
        <v>5.6664694100618362E-2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2.4302931706188247E-5</v>
      </c>
      <c r="E2920" s="177">
        <v>2.4276285330415703E-5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15.859999656677246</v>
      </c>
      <c r="E2921" s="169">
        <v>15.352853775024414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323.85955810546875</v>
      </c>
      <c r="E2922" s="173">
        <v>323.2869873046875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282.87277221679687</v>
      </c>
      <c r="E2923" s="173">
        <v>261.116455078125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6.9816579818725586</v>
      </c>
      <c r="E2924" s="168">
        <v>6.996068000793457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3088.916259765625</v>
      </c>
      <c r="E2925" s="170">
        <v>3088.86328125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541.42779541015625</v>
      </c>
      <c r="E2926" s="173">
        <v>541.374755859375</v>
      </c>
    </row>
    <row r="2927" spans="1:5" ht="30">
      <c r="A2927" s="119" t="s">
        <v>5756</v>
      </c>
      <c r="B2927" s="129" t="s">
        <v>5757</v>
      </c>
      <c r="C2927" s="134"/>
      <c r="D2927" s="157">
        <v>1.1530449390411377</v>
      </c>
      <c r="E2927" s="168">
        <v>1.1530205011367798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5.9578394889831543</v>
      </c>
      <c r="E2928" s="168">
        <v>5.7669196128845215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2.2068407535552979</v>
      </c>
      <c r="E2929" s="168">
        <v>2.2002763748168945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4.771089181303978E-2</v>
      </c>
      <c r="E2930" s="174">
        <v>4.7588828951120377E-2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2.1175979782128707E-5</v>
      </c>
      <c r="E2931" s="177">
        <v>2.1155068679945543E-5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15.859999656677246</v>
      </c>
      <c r="E2932" s="169">
        <v>15.352853775024414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323.85955810546875</v>
      </c>
      <c r="E2933" s="173">
        <v>323.2869873046875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270.02374267578125</v>
      </c>
      <c r="E2934" s="173">
        <v>249.16790771484375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6.9816579818725586</v>
      </c>
      <c r="E2935" s="168">
        <v>6.996068000793457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3088.916259765625</v>
      </c>
      <c r="E2936" s="170">
        <v>3088.86328125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541.42779541015625</v>
      </c>
      <c r="E2937" s="173">
        <v>541.374755859375</v>
      </c>
    </row>
    <row r="2938" spans="1:5" ht="30">
      <c r="A2938" s="119" t="s">
        <v>5778</v>
      </c>
      <c r="B2938" s="129" t="s">
        <v>5779</v>
      </c>
      <c r="C2938" s="134"/>
      <c r="D2938" s="157">
        <v>1.1530449390411377</v>
      </c>
      <c r="E2938" s="168">
        <v>1.1530205011367798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5.9578394889831543</v>
      </c>
      <c r="E2939" s="168">
        <v>5.7669196128845215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2.2068407535552979</v>
      </c>
      <c r="E2940" s="168">
        <v>2.2002763748168945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4.771089181303978E-2</v>
      </c>
      <c r="E2941" s="174">
        <v>4.7588828951120377E-2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2.1175979782128707E-5</v>
      </c>
      <c r="E2942" s="177">
        <v>2.1155068679945543E-5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8.8500003814697266</v>
      </c>
      <c r="E2943" s="168">
        <v>8.5690336227416992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252.66387939453125</v>
      </c>
      <c r="E2944" s="173">
        <v>252.19757080078125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270.02374267578125</v>
      </c>
      <c r="E2945" s="173">
        <v>249.16790771484375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7.0002479553222656</v>
      </c>
      <c r="E2946" s="168">
        <v>7.0146698951721191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2953.260009765625</v>
      </c>
      <c r="E2947" s="175">
        <v>2953.253173828125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405.77151489257812</v>
      </c>
      <c r="E2948" s="173">
        <v>405.76467895507812</v>
      </c>
    </row>
    <row r="2949" spans="1:5" ht="30">
      <c r="A2949" s="119" t="s">
        <v>5800</v>
      </c>
      <c r="B2949" s="129" t="s">
        <v>5801</v>
      </c>
      <c r="C2949" s="134"/>
      <c r="D2949" s="157">
        <v>1.0889850854873657</v>
      </c>
      <c r="E2949" s="168">
        <v>1.0894083976745605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3.7637896537780762</v>
      </c>
      <c r="E2950" s="168">
        <v>3.6440730094909668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2.1912851333618164</v>
      </c>
      <c r="E2951" s="168">
        <v>2.1839993000030518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3.9749439805746078E-2</v>
      </c>
      <c r="E2952" s="174">
        <v>3.9655040949583054E-2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1.8209349946118891E-5</v>
      </c>
      <c r="E2953" s="177">
        <v>1.8194119547843002E-5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8.8500003814697266</v>
      </c>
      <c r="E2954" s="168">
        <v>8.5690336227416992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252.66387939453125</v>
      </c>
      <c r="E2955" s="173">
        <v>252.19757080078125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263.7252197265625</v>
      </c>
      <c r="E2956" s="173">
        <v>243.32267761230469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7.0002479553222656</v>
      </c>
      <c r="E2957" s="168">
        <v>7.0146698951721191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2953.260009765625</v>
      </c>
      <c r="E2958" s="175">
        <v>2953.253173828125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405.77151489257812</v>
      </c>
      <c r="E2959" s="173">
        <v>405.76467895507812</v>
      </c>
    </row>
    <row r="2960" spans="1:5" ht="30">
      <c r="A2960" s="119" t="s">
        <v>5822</v>
      </c>
      <c r="B2960" s="129" t="s">
        <v>5823</v>
      </c>
      <c r="C2960" s="134"/>
      <c r="D2960" s="157">
        <v>1.0889850854873657</v>
      </c>
      <c r="E2960" s="168">
        <v>1.0894083976745605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3.7637896537780762</v>
      </c>
      <c r="E2961" s="168">
        <v>3.6440730094909668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2.1912851333618164</v>
      </c>
      <c r="E2962" s="168">
        <v>2.1839993000030518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3.9749439805746078E-2</v>
      </c>
      <c r="E2963" s="174">
        <v>3.9655040949583054E-2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1.8209349946118891E-5</v>
      </c>
      <c r="E2964" s="177">
        <v>1.8194119547843002E-5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8.8500003814697266</v>
      </c>
      <c r="E2965" s="168">
        <v>8.5690336227416992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252.66387939453125</v>
      </c>
      <c r="E2966" s="173">
        <v>252.19757080078125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6.2985286712646484</v>
      </c>
      <c r="E2967" s="168">
        <v>5.8452329635620117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7.0002479553222656</v>
      </c>
      <c r="E2968" s="168">
        <v>7.0146698951721191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2953.260009765625</v>
      </c>
      <c r="E2969" s="175">
        <v>2953.253173828125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405.77151489257812</v>
      </c>
      <c r="E2970" s="173">
        <v>405.76467895507812</v>
      </c>
    </row>
    <row r="2971" spans="1:5" ht="30">
      <c r="A2971" s="119" t="s">
        <v>5844</v>
      </c>
      <c r="B2971" s="129" t="s">
        <v>5845</v>
      </c>
      <c r="C2971" s="134"/>
      <c r="D2971" s="157">
        <v>1.0889850854873657</v>
      </c>
      <c r="E2971" s="168">
        <v>1.0894083976745605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3.7637896537780762</v>
      </c>
      <c r="E2972" s="168">
        <v>3.6440730094909668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2.1912851333618164</v>
      </c>
      <c r="E2973" s="168">
        <v>2.1839993000030518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3.9749439805746078E-2</v>
      </c>
      <c r="E2974" s="174">
        <v>3.9655040949583054E-2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1.8209349946118891E-5</v>
      </c>
      <c r="E2975" s="177">
        <v>1.8194119547843002E-5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3.9600000381469727</v>
      </c>
      <c r="E2976" s="168">
        <v>3.8382134437561035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166.10823059082031</v>
      </c>
      <c r="E2977" s="173">
        <v>165.79817199707031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263.7252197265625</v>
      </c>
      <c r="E2978" s="173">
        <v>243.32267761230469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7.0187487602233887</v>
      </c>
      <c r="E2979" s="168">
        <v>7.0331645011901855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2788.89990234375</v>
      </c>
      <c r="E2980" s="175">
        <v>2789.082763671875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241.411376953125</v>
      </c>
      <c r="E2981" s="173">
        <v>241.59423828125</v>
      </c>
    </row>
    <row r="2982" spans="1:5" ht="30">
      <c r="A2982" s="119" t="s">
        <v>5866</v>
      </c>
      <c r="B2982" s="129" t="s">
        <v>5867</v>
      </c>
      <c r="C2982" s="134"/>
      <c r="D2982" s="157">
        <v>1.0240346193313599</v>
      </c>
      <c r="E2982" s="168">
        <v>1.0247470140457153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2.0124647617340088</v>
      </c>
      <c r="E2983" s="168">
        <v>1.9502048492431641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2.184260368347168</v>
      </c>
      <c r="E2984" s="168">
        <v>2.1759841442108154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3.1268339604139328E-2</v>
      </c>
      <c r="E2985" s="174">
        <v>3.1190609559416771E-2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1.4715161341882776E-5</v>
      </c>
      <c r="E2986" s="177">
        <v>1.4707194168295246E-5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3.9600000381469727</v>
      </c>
      <c r="E2987" s="168">
        <v>3.8382134437561035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166.10823059082031</v>
      </c>
      <c r="E2988" s="173">
        <v>165.79817199707031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252.33750915527344</v>
      </c>
      <c r="E2989" s="173">
        <v>232.84873962402344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7.0187487602233887</v>
      </c>
      <c r="E2990" s="168">
        <v>7.0331645011901855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2788.89990234375</v>
      </c>
      <c r="E2991" s="175">
        <v>2789.082763671875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241.411376953125</v>
      </c>
      <c r="E2992" s="173">
        <v>241.59423828125</v>
      </c>
    </row>
    <row r="2993" spans="1:5" ht="30">
      <c r="A2993" s="119" t="s">
        <v>5888</v>
      </c>
      <c r="B2993" s="129" t="s">
        <v>5889</v>
      </c>
      <c r="C2993" s="134"/>
      <c r="D2993" s="157">
        <v>1.0240346193313599</v>
      </c>
      <c r="E2993" s="168">
        <v>1.0247470140457153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2.0124647617340088</v>
      </c>
      <c r="E2994" s="168">
        <v>1.9502048492431641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2.184260368347168</v>
      </c>
      <c r="E2995" s="168">
        <v>2.1759841442108154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3.1268339604139328E-2</v>
      </c>
      <c r="E2996" s="174">
        <v>3.1190609559416771E-2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1.4715161341882776E-5</v>
      </c>
      <c r="E2997" s="177">
        <v>1.4707194168295246E-5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3.9600000381469727</v>
      </c>
      <c r="E2998" s="168">
        <v>3.8382134437561035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166.10823059082031</v>
      </c>
      <c r="E2999" s="173">
        <v>165.79817199707031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11.387723922729492</v>
      </c>
      <c r="E3000" s="169">
        <v>10.473929405212402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7.0187487602233887</v>
      </c>
      <c r="E3001" s="168">
        <v>7.0331645011901855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2788.89990234375</v>
      </c>
      <c r="E3002" s="175">
        <v>2789.082763671875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241.411376953125</v>
      </c>
      <c r="E3003" s="173">
        <v>241.59423828125</v>
      </c>
    </row>
    <row r="3004" spans="1:5" ht="30">
      <c r="A3004" s="119" t="s">
        <v>5910</v>
      </c>
      <c r="B3004" s="129" t="s">
        <v>5911</v>
      </c>
      <c r="C3004" s="134"/>
      <c r="D3004" s="157">
        <v>1.0240346193313599</v>
      </c>
      <c r="E3004" s="168">
        <v>1.0247470140457153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2.0124647617340088</v>
      </c>
      <c r="E3005" s="168">
        <v>1.9502048492431641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2.184260368347168</v>
      </c>
      <c r="E3006" s="168">
        <v>2.1759841442108154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3.1268339604139328E-2</v>
      </c>
      <c r="E3007" s="174">
        <v>3.1190609559416771E-2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1.4715161341882776E-5</v>
      </c>
      <c r="E3008" s="177">
        <v>1.4707194168295246E-5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2.0369999408721924</v>
      </c>
      <c r="E3009" s="168">
        <v>1.9681999683380127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120.79206085205078</v>
      </c>
      <c r="E3010" s="173">
        <v>119.70556640625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251.77751159667969</v>
      </c>
      <c r="E3011" s="173">
        <v>232.28877258300781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7.0339994430541992</v>
      </c>
      <c r="E3012" s="168">
        <v>7.0485067367553711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2672.911865234375</v>
      </c>
      <c r="E3013" s="175">
        <v>2672.624755859375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125.42344665527344</v>
      </c>
      <c r="E3014" s="173">
        <v>125.13612365722656</v>
      </c>
    </row>
    <row r="3015" spans="1:5" ht="30">
      <c r="A3015" s="119" t="s">
        <v>5932</v>
      </c>
      <c r="B3015" s="129" t="s">
        <v>5933</v>
      </c>
      <c r="C3015" s="134"/>
      <c r="D3015" s="163">
        <v>0.98446750640869141</v>
      </c>
      <c r="E3015" s="174">
        <v>0.98507398366928101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1.1666899919509888</v>
      </c>
      <c r="E3016" s="168">
        <v>1.1290673017501831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4.2457065582275391</v>
      </c>
      <c r="E3017" s="168">
        <v>4.2438278198242187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2.7076594531536102E-2</v>
      </c>
      <c r="E3018" s="174">
        <v>2.6951173320412636E-2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1.300052463193424E-5</v>
      </c>
      <c r="E3019" s="177">
        <v>1.29626450871001E-5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1.0099999904632568</v>
      </c>
      <c r="E3020" s="174">
        <v>0.98186850547790527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99.884330749511719</v>
      </c>
      <c r="E3021" s="169">
        <v>99.09521484375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240.35136413574219</v>
      </c>
      <c r="E3022" s="173">
        <v>221.94413757324219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7.1265716552734375</v>
      </c>
      <c r="E3023" s="168">
        <v>7.1389265060424805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2590.004150390625</v>
      </c>
      <c r="E3024" s="175">
        <v>2590.003662109375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42.515579223632812</v>
      </c>
      <c r="E3025" s="169">
        <v>42.515010833740234</v>
      </c>
    </row>
    <row r="3026" spans="1:5" ht="30">
      <c r="A3026" s="119" t="s">
        <v>5954</v>
      </c>
      <c r="B3026" s="129" t="s">
        <v>5955</v>
      </c>
      <c r="C3026" s="134"/>
      <c r="D3026" s="163">
        <v>0.96216493844985962</v>
      </c>
      <c r="E3026" s="174">
        <v>0.96275186538696289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0.61926811933517456</v>
      </c>
      <c r="E3027" s="174">
        <v>0.60275429487228394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4.2152619361877441</v>
      </c>
      <c r="E3028" s="168">
        <v>4.2143363952636719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2.4803351610898972E-2</v>
      </c>
      <c r="E3029" s="174">
        <v>2.472294308245182E-2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1.2275719200260937E-5</v>
      </c>
      <c r="E3030" s="177">
        <v>1.2248577149875928E-5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1.0099999904632568</v>
      </c>
      <c r="E3031" s="174">
        <v>0.98186850547790527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99.884330749511719</v>
      </c>
      <c r="E3032" s="169">
        <v>99.09521484375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229.52767944335937</v>
      </c>
      <c r="E3033" s="173">
        <v>212.20509338378906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7.1265716552734375</v>
      </c>
      <c r="E3034" s="168">
        <v>7.1389265060424805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2590.004150390625</v>
      </c>
      <c r="E3035" s="175">
        <v>2590.003662109375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42.515579223632812</v>
      </c>
      <c r="E3036" s="169">
        <v>42.515010833740234</v>
      </c>
    </row>
    <row r="3037" spans="1:5" ht="30">
      <c r="A3037" s="119" t="s">
        <v>5976</v>
      </c>
      <c r="B3037" s="129" t="s">
        <v>5977</v>
      </c>
      <c r="C3037" s="134"/>
      <c r="D3037" s="163">
        <v>0.96216493844985962</v>
      </c>
      <c r="E3037" s="174">
        <v>0.96275186538696289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0.61926811933517456</v>
      </c>
      <c r="E3038" s="174">
        <v>0.60275429487228394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4.2152619361877441</v>
      </c>
      <c r="E3039" s="168">
        <v>4.2143363952636719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2.4803351610898972E-2</v>
      </c>
      <c r="E3040" s="174">
        <v>2.472294308245182E-2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1.2275719200260937E-5</v>
      </c>
      <c r="E3041" s="177">
        <v>1.2248577149875928E-5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0.46000000834465027</v>
      </c>
      <c r="E3042" s="174">
        <v>0.4463038444519043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79.253738403320313</v>
      </c>
      <c r="E3043" s="169">
        <v>78.512664794921875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229.52767944335937</v>
      </c>
      <c r="E3044" s="173">
        <v>212.20509338378906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7.1707425117492676</v>
      </c>
      <c r="E3045" s="168">
        <v>7.1831088066101074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2482.97705078125</v>
      </c>
      <c r="E3046" s="175">
        <v>2482.79736328125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-64.511360168457031</v>
      </c>
      <c r="E3047" s="169">
        <v>-64.691078186035156</v>
      </c>
    </row>
    <row r="3048" spans="1:5" ht="30">
      <c r="A3048" s="119" t="s">
        <v>5998</v>
      </c>
      <c r="B3048" s="129" t="s">
        <v>5999</v>
      </c>
      <c r="C3048" s="134"/>
      <c r="D3048" s="163">
        <v>0.93125909566879272</v>
      </c>
      <c r="E3048" s="174">
        <v>0.93177449703216553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0.3065265417098999</v>
      </c>
      <c r="E3049" s="174">
        <v>0.29780799150466919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4.1956982612609863</v>
      </c>
      <c r="E3050" s="168">
        <v>4.1951584815979004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2.2810567170381546E-2</v>
      </c>
      <c r="E3051" s="174">
        <v>2.2742848843336105E-2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1.1573790288821328E-5</v>
      </c>
      <c r="E3052" s="177">
        <v>1.1548930160643067E-5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27.290000915527344</v>
      </c>
      <c r="E3053" s="169">
        <v>26.421188354492188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397.72479248046875</v>
      </c>
      <c r="E3054" s="173">
        <v>397.07156372070313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13.947978973388672</v>
      </c>
      <c r="E3055" s="169">
        <v>12.942452430725098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6.9644155502319336</v>
      </c>
      <c r="E3056" s="168">
        <v>6.9788031578063965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3230.999755859375</v>
      </c>
      <c r="E3057" s="170">
        <v>3231.00048828125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683.5111083984375</v>
      </c>
      <c r="E3058" s="173">
        <v>683.5120849609375</v>
      </c>
    </row>
    <row r="3059" spans="1:5" ht="45">
      <c r="A3059" s="119" t="s">
        <v>6020</v>
      </c>
      <c r="B3059" s="129" t="s">
        <v>6021</v>
      </c>
      <c r="C3059" s="134"/>
      <c r="D3059" s="157">
        <v>1.2353866100311279</v>
      </c>
      <c r="E3059" s="168">
        <v>1.2345045804977417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9.1539068222045898</v>
      </c>
      <c r="E3060" s="168">
        <v>8.861170768737793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2.2415616512298584</v>
      </c>
      <c r="E3061" s="168">
        <v>2.2353053092956543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5.682373046875E-2</v>
      </c>
      <c r="E3062" s="174">
        <v>5.6664694100618362E-2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2.4302931706188247E-5</v>
      </c>
      <c r="E3063" s="177">
        <v>2.4276285330415703E-5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15.859999656677246</v>
      </c>
      <c r="E3064" s="169">
        <v>15.352853775024414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323.85955810546875</v>
      </c>
      <c r="E3065" s="173">
        <v>323.2869873046875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12.849034309387207</v>
      </c>
      <c r="E3066" s="169">
        <v>11.948531150817871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6.9816579818725586</v>
      </c>
      <c r="E3067" s="168">
        <v>6.996068000793457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3088.916259765625</v>
      </c>
      <c r="E3068" s="170">
        <v>3088.86328125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541.42779541015625</v>
      </c>
      <c r="E3069" s="173">
        <v>541.374755859375</v>
      </c>
    </row>
    <row r="3070" spans="1:5" ht="45">
      <c r="A3070" s="119" t="s">
        <v>6042</v>
      </c>
      <c r="B3070" s="129" t="s">
        <v>6043</v>
      </c>
      <c r="C3070" s="134"/>
      <c r="D3070" s="157">
        <v>1.1530449390411377</v>
      </c>
      <c r="E3070" s="168">
        <v>1.1530205011367798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5.9578394889831543</v>
      </c>
      <c r="E3071" s="168">
        <v>5.7669196128845215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2.2068407535552979</v>
      </c>
      <c r="E3072" s="168">
        <v>2.2002763748168945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4.771089181303978E-2</v>
      </c>
      <c r="E3073" s="174">
        <v>4.7588828951120377E-2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2.1175979782128707E-5</v>
      </c>
      <c r="E3074" s="177">
        <v>2.1155068679945543E-5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8.8500003814697266</v>
      </c>
      <c r="E3075" s="168">
        <v>8.5690336227416992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366.94293212890625</v>
      </c>
      <c r="E3076" s="173">
        <v>371.53948974609375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11.618529319763184</v>
      </c>
      <c r="E3077" s="169">
        <v>11.165233612060547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7.4186019897460938</v>
      </c>
      <c r="E3078" s="168">
        <v>7.4491982460021973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3196.253173828125</v>
      </c>
      <c r="E3079" s="170">
        <v>3206.47412109375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648.76458740234375</v>
      </c>
      <c r="E3080" s="173">
        <v>658.9854736328125</v>
      </c>
    </row>
    <row r="3081" spans="1:5" ht="45">
      <c r="A3081" s="119" t="s">
        <v>6064</v>
      </c>
      <c r="B3081" s="129" t="s">
        <v>6065</v>
      </c>
      <c r="C3081" s="134"/>
      <c r="D3081" s="157">
        <v>1.2085222005844116</v>
      </c>
      <c r="E3081" s="168">
        <v>1.2136898040771484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3.03877854347229</v>
      </c>
      <c r="E3082" s="168">
        <v>2.9188690185546875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2.1066799163818359</v>
      </c>
      <c r="E3083" s="168">
        <v>2.1049511432647705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5.1615074276924133E-2</v>
      </c>
      <c r="E3084" s="174">
        <v>5.2107445895671844E-2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2.3047059585223906E-5</v>
      </c>
      <c r="E3085" s="177">
        <v>2.3241791495820507E-5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3.9600000381469727</v>
      </c>
      <c r="E3086" s="168">
        <v>3.8382134437561035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166.10823059082031</v>
      </c>
      <c r="E3087" s="173">
        <v>165.79817199707031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11.387723922729492</v>
      </c>
      <c r="E3088" s="169">
        <v>10.473929405212402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7.0187487602233887</v>
      </c>
      <c r="E3089" s="168">
        <v>7.0331645011901855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2788.89990234375</v>
      </c>
      <c r="E3090" s="175">
        <v>2789.082763671875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241.411376953125</v>
      </c>
      <c r="E3091" s="173">
        <v>241.59423828125</v>
      </c>
    </row>
    <row r="3092" spans="1:5" ht="45">
      <c r="A3092" s="119" t="s">
        <v>6086</v>
      </c>
      <c r="B3092" s="129" t="s">
        <v>6087</v>
      </c>
      <c r="C3092" s="134"/>
      <c r="D3092" s="157">
        <v>1.0240346193313599</v>
      </c>
      <c r="E3092" s="168">
        <v>1.0247470140457153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2.0124647617340088</v>
      </c>
      <c r="E3093" s="168">
        <v>1.9502048492431641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2.184260368347168</v>
      </c>
      <c r="E3094" s="168">
        <v>2.1759841442108154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3.1268339604139328E-2</v>
      </c>
      <c r="E3095" s="174">
        <v>3.1190609559416771E-2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1.4715161341882776E-5</v>
      </c>
      <c r="E3096" s="177">
        <v>1.4707194168295246E-5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2.0369999408721924</v>
      </c>
      <c r="E3097" s="168">
        <v>1.9681999683380127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120.79206085205078</v>
      </c>
      <c r="E3098" s="173">
        <v>119.70556640625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11.426116943359375</v>
      </c>
      <c r="E3099" s="169">
        <v>10.344623565673828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7.0339994430541992</v>
      </c>
      <c r="E3100" s="168">
        <v>7.0485067367553711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2672.911865234375</v>
      </c>
      <c r="E3101" s="175">
        <v>2672.624755859375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125.42344665527344</v>
      </c>
      <c r="E3102" s="173">
        <v>125.13612365722656</v>
      </c>
    </row>
    <row r="3103" spans="1:5" ht="45">
      <c r="A3103" s="119" t="s">
        <v>6108</v>
      </c>
      <c r="B3103" s="129" t="s">
        <v>6109</v>
      </c>
      <c r="C3103" s="134"/>
      <c r="D3103" s="163">
        <v>0.98446750640869141</v>
      </c>
      <c r="E3103" s="174">
        <v>0.98507398366928101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1.1666899919509888</v>
      </c>
      <c r="E3104" s="168">
        <v>1.1290673017501831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4.2457065582275391</v>
      </c>
      <c r="E3105" s="168">
        <v>4.2438278198242187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2.7076594531536102E-2</v>
      </c>
      <c r="E3106" s="174">
        <v>2.6951173320412636E-2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1.300052463193424E-5</v>
      </c>
      <c r="E3107" s="177">
        <v>1.29626450871001E-5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1.0099999904632568</v>
      </c>
      <c r="E3108" s="174">
        <v>0.98186850547790527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99.884330749511719</v>
      </c>
      <c r="E3109" s="169">
        <v>99.09521484375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10.823701858520508</v>
      </c>
      <c r="E3110" s="168">
        <v>9.7390403747558594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7.1265716552734375</v>
      </c>
      <c r="E3111" s="168">
        <v>7.1389265060424805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2590.004150390625</v>
      </c>
      <c r="E3112" s="175">
        <v>2590.003662109375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42.515579223632812</v>
      </c>
      <c r="E3113" s="169">
        <v>42.515010833740234</v>
      </c>
    </row>
    <row r="3114" spans="1:5" ht="45">
      <c r="A3114" s="119" t="s">
        <v>6130</v>
      </c>
      <c r="B3114" s="129" t="s">
        <v>6131</v>
      </c>
      <c r="C3114" s="134"/>
      <c r="D3114" s="163">
        <v>0.96216493844985962</v>
      </c>
      <c r="E3114" s="174">
        <v>0.96275186538696289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0.61926811933517456</v>
      </c>
      <c r="E3115" s="174">
        <v>0.60275429487228394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4.2152619361877441</v>
      </c>
      <c r="E3116" s="168">
        <v>4.2143363952636719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2.4803351610898972E-2</v>
      </c>
      <c r="E3117" s="174">
        <v>2.472294308245182E-2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1.2275719200260937E-5</v>
      </c>
      <c r="E3118" s="177">
        <v>1.2248577149875928E-5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0.46000000834465027</v>
      </c>
      <c r="E3119" s="174">
        <v>0.4463038444519043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146.91938781738281</v>
      </c>
      <c r="E3120" s="173">
        <v>161.91633605957031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6.0778112411499023</v>
      </c>
      <c r="E3121" s="168">
        <v>5.5255246162414551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7.9659891128540039</v>
      </c>
      <c r="E3122" s="168">
        <v>8.0483484268188477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2774.486083984375</v>
      </c>
      <c r="E3123" s="175">
        <v>2803.7548828125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226.99742126464844</v>
      </c>
      <c r="E3124" s="173">
        <v>256.26626586914062</v>
      </c>
    </row>
    <row r="3125" spans="1:5" ht="45">
      <c r="A3125" s="119" t="s">
        <v>6152</v>
      </c>
      <c r="B3125" s="129" t="s">
        <v>6153</v>
      </c>
      <c r="C3125" s="134"/>
      <c r="D3125" s="157">
        <v>1.0574562549591064</v>
      </c>
      <c r="E3125" s="168">
        <v>1.0706080198287964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0.23820687830448151</v>
      </c>
      <c r="E3126" s="174">
        <v>0.22300052642822266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1.9458625316619873</v>
      </c>
      <c r="E3127" s="168">
        <v>1.9467453956604004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2.8418280184268951E-2</v>
      </c>
      <c r="E3128" s="174">
        <v>2.9764100909233093E-2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1.4096754057391081E-5</v>
      </c>
      <c r="E3129" s="177">
        <v>1.4683381778013427E-5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0.46000000834465027</v>
      </c>
      <c r="E3130" s="174">
        <v>0.4463038444519043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79.253738403320313</v>
      </c>
      <c r="E3131" s="169">
        <v>78.512664794921875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225.21987915039062</v>
      </c>
      <c r="E3132" s="173">
        <v>208.44956970214844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7.1707425117492676</v>
      </c>
      <c r="E3133" s="168">
        <v>7.1831088066101074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2482.97705078125</v>
      </c>
      <c r="E3134" s="175">
        <v>2482.79736328125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-64.511360168457031</v>
      </c>
      <c r="E3135" s="169">
        <v>-64.691078186035156</v>
      </c>
    </row>
    <row r="3136" spans="1:5" ht="30">
      <c r="A3136" s="119" t="s">
        <v>6174</v>
      </c>
      <c r="B3136" s="129" t="s">
        <v>6175</v>
      </c>
      <c r="C3136" s="134"/>
      <c r="D3136" s="163">
        <v>0.93125909566879272</v>
      </c>
      <c r="E3136" s="174">
        <v>0.93177449703216553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0.3065265417098999</v>
      </c>
      <c r="E3137" s="174">
        <v>0.29780799150466919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4.1956982612609863</v>
      </c>
      <c r="E3138" s="168">
        <v>4.1951584815979004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2.2810567170381546E-2</v>
      </c>
      <c r="E3139" s="174">
        <v>2.2742848843336105E-2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1.1573790288821328E-5</v>
      </c>
      <c r="E3140" s="177">
        <v>1.1548930160643067E-5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15.859999656677246</v>
      </c>
      <c r="E3141" s="169">
        <v>15.352853775024414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323.85955810546875</v>
      </c>
      <c r="E3142" s="173">
        <v>323.2869873046875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12.849034309387207</v>
      </c>
      <c r="E3143" s="169">
        <v>11.948531150817871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6.9816579818725586</v>
      </c>
      <c r="E3144" s="168">
        <v>6.996068000793457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3088.916259765625</v>
      </c>
      <c r="E3145" s="170">
        <v>3088.86328125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541.42779541015625</v>
      </c>
      <c r="E3146" s="173">
        <v>541.374755859375</v>
      </c>
    </row>
    <row r="3147" spans="1:5" ht="30">
      <c r="A3147" s="119" t="s">
        <v>6196</v>
      </c>
      <c r="B3147" s="129" t="s">
        <v>6197</v>
      </c>
      <c r="C3147" s="134"/>
      <c r="D3147" s="157">
        <v>1.1530449390411377</v>
      </c>
      <c r="E3147" s="168">
        <v>1.1530205011367798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5.9578394889831543</v>
      </c>
      <c r="E3148" s="168">
        <v>5.7669196128845215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2.2068407535552979</v>
      </c>
      <c r="E3149" s="168">
        <v>2.2002763748168945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4.771089181303978E-2</v>
      </c>
      <c r="E3150" s="174">
        <v>4.7588828951120377E-2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2.1175979782128707E-5</v>
      </c>
      <c r="E3151" s="177">
        <v>2.1155068679945543E-5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1.940000057220459</v>
      </c>
      <c r="E3152" s="168">
        <v>1.8744760751724243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119.25125885009766</v>
      </c>
      <c r="E3153" s="173">
        <v>118.17443084716797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240.35136413574219</v>
      </c>
      <c r="E3154" s="173">
        <v>221.94413757324219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7.0556449890136719</v>
      </c>
      <c r="E3155" s="168">
        <v>7.0701770782470703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2672.911865234375</v>
      </c>
      <c r="E3156" s="175">
        <v>2672.624755859375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125.42344665527344</v>
      </c>
      <c r="E3157" s="173">
        <v>125.13612365722656</v>
      </c>
    </row>
    <row r="3158" spans="1:5" ht="30">
      <c r="A3158" s="119" t="s">
        <v>6218</v>
      </c>
      <c r="B3158" s="129" t="s">
        <v>6219</v>
      </c>
      <c r="C3158" s="134"/>
      <c r="D3158" s="163">
        <v>0.98551303148269653</v>
      </c>
      <c r="E3158" s="174">
        <v>0.98611557483673096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1.1134228706359863</v>
      </c>
      <c r="E3159" s="168">
        <v>1.0775281190872192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4.2430524826049805</v>
      </c>
      <c r="E3160" s="168">
        <v>4.2412376403808594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2.6898982003331184E-2</v>
      </c>
      <c r="E3161" s="174">
        <v>2.6775864884257317E-2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1.2946811693836935E-5</v>
      </c>
      <c r="E3162" s="177">
        <v>1.29092941278941E-5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0.46000000834465027</v>
      </c>
      <c r="E3163" s="174">
        <v>0.4463038444519043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79.253738403320313</v>
      </c>
      <c r="E3164" s="169">
        <v>78.512664794921875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4.3078107833862305</v>
      </c>
      <c r="E3165" s="168">
        <v>3.7555243968963623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7.1707425117492676</v>
      </c>
      <c r="E3166" s="168">
        <v>7.1831088066101074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2482.97705078125</v>
      </c>
      <c r="E3167" s="175">
        <v>2482.79736328125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-64.511360168457031</v>
      </c>
      <c r="E3168" s="169">
        <v>-64.691078186035156</v>
      </c>
    </row>
    <row r="3169" spans="1:5" ht="30">
      <c r="A3169" s="119" t="s">
        <v>6240</v>
      </c>
      <c r="B3169" s="129" t="s">
        <v>6241</v>
      </c>
      <c r="C3169" s="134"/>
      <c r="D3169" s="163">
        <v>0.93125909566879272</v>
      </c>
      <c r="E3169" s="174">
        <v>0.93177449703216553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0.3065265417098999</v>
      </c>
      <c r="E3170" s="174">
        <v>0.29780799150466919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4.1956982612609863</v>
      </c>
      <c r="E3171" s="168">
        <v>4.1951584815979004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2.2810567170381546E-2</v>
      </c>
      <c r="E3172" s="174">
        <v>2.2742848843336105E-2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1.1573790288821328E-5</v>
      </c>
      <c r="E3173" s="177">
        <v>1.1548930160643067E-5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2.0369999408721924</v>
      </c>
      <c r="E3174" s="168">
        <v>1.9681999683380127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120.79206085205078</v>
      </c>
      <c r="E3175" s="173">
        <v>119.70556640625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11.426116943359375</v>
      </c>
      <c r="E3176" s="169">
        <v>10.344623565673828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7.0339994430541992</v>
      </c>
      <c r="E3177" s="168">
        <v>7.0485067367553711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2672.911865234375</v>
      </c>
      <c r="E3178" s="175">
        <v>2672.624755859375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125.42344665527344</v>
      </c>
      <c r="E3179" s="173">
        <v>125.13612365722656</v>
      </c>
    </row>
    <row r="3180" spans="1:5" ht="30">
      <c r="A3180" s="119" t="s">
        <v>6262</v>
      </c>
      <c r="B3180" s="129" t="s">
        <v>6263</v>
      </c>
      <c r="C3180" s="134"/>
      <c r="D3180" s="163">
        <v>0.98446750640869141</v>
      </c>
      <c r="E3180" s="174">
        <v>0.98507398366928101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1.1666899919509888</v>
      </c>
      <c r="E3181" s="168">
        <v>1.1290673017501831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4.2457065582275391</v>
      </c>
      <c r="E3182" s="168">
        <v>4.2438278198242187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2.7076594531536102E-2</v>
      </c>
      <c r="E3183" s="174">
        <v>2.6951173320412636E-2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1.300052463193424E-5</v>
      </c>
      <c r="E3184" s="177">
        <v>1.29626450871001E-5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1.0099999904632568</v>
      </c>
      <c r="E3185" s="174">
        <v>0.98186850547790527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99.884330749511719</v>
      </c>
      <c r="E3186" s="169">
        <v>99.09521484375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10.823701858520508</v>
      </c>
      <c r="E3187" s="168">
        <v>9.7390403747558594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7.1265716552734375</v>
      </c>
      <c r="E3188" s="168">
        <v>7.1389265060424805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2590.004150390625</v>
      </c>
      <c r="E3189" s="175">
        <v>2590.003662109375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42.515579223632812</v>
      </c>
      <c r="E3190" s="169">
        <v>42.515010833740234</v>
      </c>
    </row>
    <row r="3191" spans="1:5" ht="30">
      <c r="A3191" s="119" t="s">
        <v>6284</v>
      </c>
      <c r="B3191" s="129" t="s">
        <v>6285</v>
      </c>
      <c r="C3191" s="134"/>
      <c r="D3191" s="163">
        <v>0.96216493844985962</v>
      </c>
      <c r="E3191" s="174">
        <v>0.96275186538696289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0.61926811933517456</v>
      </c>
      <c r="E3192" s="174">
        <v>0.60275429487228394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4.2152619361877441</v>
      </c>
      <c r="E3193" s="168">
        <v>4.2143363952636719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2.4803351610898972E-2</v>
      </c>
      <c r="E3194" s="174">
        <v>2.472294308245182E-2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1.2275719200260937E-5</v>
      </c>
      <c r="E3195" s="177">
        <v>1.2248577149875928E-5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2.0369999408721924</v>
      </c>
      <c r="E3196" s="168">
        <v>1.9681999683380127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120.79206085205078</v>
      </c>
      <c r="E3197" s="173">
        <v>119.70556640625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240.35136413574219</v>
      </c>
      <c r="E3198" s="173">
        <v>221.94413757324219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7.0339994430541992</v>
      </c>
      <c r="E3199" s="168">
        <v>7.0485067367553711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2672.911865234375</v>
      </c>
      <c r="E3200" s="175">
        <v>2672.624755859375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125.42344665527344</v>
      </c>
      <c r="E3201" s="173">
        <v>125.13612365722656</v>
      </c>
    </row>
    <row r="3202" spans="1:5" ht="30">
      <c r="A3202" s="119" t="s">
        <v>6306</v>
      </c>
      <c r="B3202" s="129" t="s">
        <v>6307</v>
      </c>
      <c r="C3202" s="134"/>
      <c r="D3202" s="163">
        <v>0.98446750640869141</v>
      </c>
      <c r="E3202" s="174">
        <v>0.98507398366928101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1.1666899919509888</v>
      </c>
      <c r="E3203" s="168">
        <v>1.1290673017501831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4.2457065582275391</v>
      </c>
      <c r="E3204" s="168">
        <v>4.2438278198242187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2.7076594531536102E-2</v>
      </c>
      <c r="E3205" s="174">
        <v>2.6951173320412636E-2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1.300052463193424E-5</v>
      </c>
      <c r="E3206" s="177">
        <v>1.29626450871001E-5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226.81088256835937</v>
      </c>
      <c r="E3209" s="173">
        <v>210.04092407226562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7.2693972587585449</v>
      </c>
      <c r="E3210" s="168">
        <v>7.2791905403137207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2357.248779296875</v>
      </c>
      <c r="E3211" s="175">
        <v>2360.452880859375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-190.23965454101562</v>
      </c>
      <c r="E3212" s="173">
        <v>-187.03564453125</v>
      </c>
    </row>
    <row r="3213" spans="1:5" ht="45">
      <c r="A3213" s="119" t="s">
        <v>6328</v>
      </c>
      <c r="B3213" s="129" t="s">
        <v>6329</v>
      </c>
      <c r="C3213" s="134"/>
      <c r="D3213" s="163">
        <v>0.89835608005523682</v>
      </c>
      <c r="E3213" s="174">
        <v>0.89970672130584717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0.1112997978925705</v>
      </c>
      <c r="E3214" s="174">
        <v>0.11113272607326508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32.023849487304688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11145.1513671875</v>
      </c>
      <c r="E3220" s="170">
        <v>11909.9453125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0.46456384658813477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134.239501953125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-2413.2490234375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-0.14338941872119904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995.07708740234375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4.177919864654541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0.61845898628234863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7.6321169035509229E-4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233.44868469238281</v>
      </c>
      <c r="E3231" s="173">
        <v>216.12644958496094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53.877590179443359</v>
      </c>
      <c r="E3241" s="169">
        <v>53.879013061523438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235.94851684570312</v>
      </c>
      <c r="E3242" s="173">
        <v>218.42732238769531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0.75313884019851685</v>
      </c>
      <c r="E3243" s="174">
        <v>0.75315731763839722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226.41770935058594</v>
      </c>
      <c r="E3244" s="173">
        <v>226.423828125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-2321.07080078125</v>
      </c>
      <c r="E3245" s="175">
        <v>-2321.064697265625</v>
      </c>
    </row>
    <row r="3246" spans="1:5" ht="45">
      <c r="A3246" s="119" t="s">
        <v>6394</v>
      </c>
      <c r="B3246" s="129" t="s">
        <v>6395</v>
      </c>
      <c r="C3246" s="134"/>
      <c r="D3246" s="163">
        <v>-0.27366256713867188</v>
      </c>
      <c r="E3246" s="174">
        <v>-0.27365949749946594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986.70257568359375</v>
      </c>
      <c r="E3247" s="173">
        <v>986.701904296875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4.1797704696655273</v>
      </c>
      <c r="E3248" s="168">
        <v>4.1797709465026855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0.6457328200340271</v>
      </c>
      <c r="E3249" s="174">
        <v>0.64573431015014648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5.1300443010404706E-4</v>
      </c>
      <c r="E3250" s="178">
        <v>5.1299273036420345E-4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55.165702819824219</v>
      </c>
      <c r="E3252" s="169">
        <v>55.269630432128906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235.94851684570312</v>
      </c>
      <c r="E3253" s="173">
        <v>218.42732238769531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0.76958626508712769</v>
      </c>
      <c r="E3254" s="174">
        <v>0.7709086537361145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231.76785278320312</v>
      </c>
      <c r="E3255" s="173">
        <v>232.20225524902344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-2315.720703125</v>
      </c>
      <c r="E3256" s="175">
        <v>-2315.286376953125</v>
      </c>
    </row>
    <row r="3257" spans="1:5" ht="60">
      <c r="A3257" s="119" t="s">
        <v>6416</v>
      </c>
      <c r="B3257" s="129" t="s">
        <v>6417</v>
      </c>
      <c r="C3257" s="134"/>
      <c r="D3257" s="163">
        <v>-0.26633563637733459</v>
      </c>
      <c r="E3257" s="174">
        <v>-0.26611959934234619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986.065185546875</v>
      </c>
      <c r="E3258" s="173">
        <v>986.0147705078125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4.1803460121154785</v>
      </c>
      <c r="E3259" s="168">
        <v>4.1803860664367676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0.64704775810241699</v>
      </c>
      <c r="E3260" s="174">
        <v>0.64715445041656494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5.025999853387475E-4</v>
      </c>
      <c r="E3261" s="178">
        <v>5.0177640514448285E-4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235.94851684570312</v>
      </c>
      <c r="E3264" s="173">
        <v>218.42732238769531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95.207550048828125</v>
      </c>
      <c r="E3274" s="169">
        <v>94.558570861816406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269.58602905273438</v>
      </c>
      <c r="E3275" s="173">
        <v>248.98495483398437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1.2519135475158691</v>
      </c>
      <c r="E3276" s="168">
        <v>1.2444926500320435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399.54788208007812</v>
      </c>
      <c r="E3277" s="173">
        <v>396.81732177734375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-2147.940673828125</v>
      </c>
      <c r="E3278" s="175">
        <v>-2150.671142578125</v>
      </c>
    </row>
    <row r="3279" spans="1:5" ht="60">
      <c r="A3279" s="119" t="s">
        <v>6460</v>
      </c>
      <c r="B3279" s="129" t="s">
        <v>6461</v>
      </c>
      <c r="C3279" s="134"/>
      <c r="D3279" s="163">
        <v>-0.17377749085426331</v>
      </c>
      <c r="E3279" s="174">
        <v>-0.17512685060501099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962.1751708984375</v>
      </c>
      <c r="E3280" s="173">
        <v>962.62615966796875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4.2080931663513184</v>
      </c>
      <c r="E3281" s="168">
        <v>4.207402229309082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0.67666143178939819</v>
      </c>
      <c r="E3282" s="174">
        <v>0.67635244131088257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2.9730581445619464E-4</v>
      </c>
      <c r="E3283" s="178">
        <v>2.9943036497570574E-4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118.80088806152344</v>
      </c>
      <c r="E3285" s="173">
        <v>117.71385192871094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269.58602905273438</v>
      </c>
      <c r="E3286" s="173">
        <v>248.98495483398437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1.5142146348953247</v>
      </c>
      <c r="E3287" s="168">
        <v>1.5024347305297852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499.15167236328125</v>
      </c>
      <c r="E3288" s="173">
        <v>494.54327392578125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-2048.3369140625</v>
      </c>
      <c r="E3289" s="175">
        <v>-2052.9453125</v>
      </c>
    </row>
    <row r="3290" spans="1:5" ht="60">
      <c r="A3290" s="119" t="s">
        <v>6482</v>
      </c>
      <c r="B3290" s="129" t="s">
        <v>6483</v>
      </c>
      <c r="C3290" s="134"/>
      <c r="D3290" s="163">
        <v>-0.11998523026704788</v>
      </c>
      <c r="E3290" s="174">
        <v>-0.12225506454706192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944.45770263671875</v>
      </c>
      <c r="E3291" s="173">
        <v>945.32757568359375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4.2405309677124023</v>
      </c>
      <c r="E3292" s="168">
        <v>4.2387094497680664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0.68436062335968018</v>
      </c>
      <c r="E3293" s="174">
        <v>0.68415093421936035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2.348724810872227E-4</v>
      </c>
      <c r="E3294" s="178">
        <v>2.3722114565316588E-4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141.26983642578125</v>
      </c>
      <c r="E3296" s="173">
        <v>140.14895629882812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269.58602905273438</v>
      </c>
      <c r="E3297" s="173">
        <v>248.98495483398437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1.7519227266311646</v>
      </c>
      <c r="E3298" s="168">
        <v>1.7403138875961304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594.88250732421875</v>
      </c>
      <c r="E3299" s="173">
        <v>590.080078125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-1952.60595703125</v>
      </c>
      <c r="E3300" s="175">
        <v>-1957.408447265625</v>
      </c>
    </row>
    <row r="3301" spans="1:5" ht="45">
      <c r="A3301" s="119" t="s">
        <v>6504</v>
      </c>
      <c r="B3301" s="129" t="s">
        <v>6505</v>
      </c>
      <c r="C3301" s="134"/>
      <c r="D3301" s="163">
        <v>-6.8295024335384369E-2</v>
      </c>
      <c r="E3301" s="174">
        <v>-7.065245509147644E-2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925.2960205078125</v>
      </c>
      <c r="E3302" s="173">
        <v>926.30340576171875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4.2863240242004395</v>
      </c>
      <c r="E3303" s="168">
        <v>4.2836637496948242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0.68565446138381958</v>
      </c>
      <c r="E3304" s="174">
        <v>0.68572235107421875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1.94434032891877E-4</v>
      </c>
      <c r="E3305" s="178">
        <v>1.9613651966210455E-4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154.00079345703125</v>
      </c>
      <c r="E3308" s="173">
        <v>142.52058410644531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94.137924194335938</v>
      </c>
      <c r="E3317" s="169">
        <v>91.174842834472656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168.97355651855469</v>
      </c>
      <c r="E3318" s="173">
        <v>168.91102600097656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154.00079345703125</v>
      </c>
      <c r="E3319" s="173">
        <v>142.52058410644531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2.0210278034210205</v>
      </c>
      <c r="E3320" s="168">
        <v>2.0207779407501221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719.44891357421875</v>
      </c>
      <c r="E3321" s="173">
        <v>719.00994873046875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-1828.0396728515625</v>
      </c>
      <c r="E3322" s="175">
        <v>-1828.478515625</v>
      </c>
    </row>
    <row r="3323" spans="1:5" ht="30">
      <c r="A3323" s="119" t="s">
        <v>6548</v>
      </c>
      <c r="B3323" s="129" t="s">
        <v>6549</v>
      </c>
      <c r="C3323" s="134"/>
      <c r="D3323" s="163">
        <v>-0.48959067463874817</v>
      </c>
      <c r="E3323" s="174">
        <v>-0.47373279929161072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903.85113525390625</v>
      </c>
      <c r="E3324" s="173">
        <v>903.7349853515625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4.3347539901733398</v>
      </c>
      <c r="E3325" s="168">
        <v>4.3356223106384277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0.6858629584312439</v>
      </c>
      <c r="E3326" s="174">
        <v>0.6856728196144104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1.6206532018259168E-4</v>
      </c>
      <c r="E3327" s="178">
        <v>1.6205626889131963E-4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93.724250793457031</v>
      </c>
      <c r="E3328" s="169">
        <v>90.761161804199219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194.96951293945312</v>
      </c>
      <c r="E3329" s="173">
        <v>194.96943664550781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276.82156372070312</v>
      </c>
      <c r="E3330" s="173">
        <v>256.76385498046875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2.2711858749389648</v>
      </c>
      <c r="E3331" s="168">
        <v>2.2716193199157715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833.26190185546875</v>
      </c>
      <c r="E3332" s="173">
        <v>833.1270751953125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-1714.2266845703125</v>
      </c>
      <c r="E3333" s="175">
        <v>-1714.3614501953125</v>
      </c>
    </row>
    <row r="3334" spans="1:5" ht="60">
      <c r="A3334" s="119" t="s">
        <v>6570</v>
      </c>
      <c r="B3334" s="129" t="s">
        <v>6571</v>
      </c>
      <c r="C3334" s="134"/>
      <c r="D3334" s="163">
        <v>-0.40339669585227966</v>
      </c>
      <c r="E3334" s="174">
        <v>-0.38847211003303528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876.24920654296875</v>
      </c>
      <c r="E3335" s="173">
        <v>876.0408935546875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4.4305634498596191</v>
      </c>
      <c r="E3336" s="168">
        <v>4.4320178031921387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0.6737859845161438</v>
      </c>
      <c r="E3337" s="174">
        <v>0.67354220151901245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1.3923068763688207E-4</v>
      </c>
      <c r="E3338" s="178">
        <v>1.3915814633946866E-4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154.00077819824219</v>
      </c>
      <c r="E3341" s="173">
        <v>142.52056884765625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201.67572021484375</v>
      </c>
      <c r="E3351" s="173">
        <v>201.67561340332031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13.947978973388672</v>
      </c>
      <c r="E3352" s="169">
        <v>12.942452430725098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2.3453967571258545</v>
      </c>
      <c r="E3353" s="168">
        <v>2.3453958034515381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860.22271728515625</v>
      </c>
      <c r="E3354" s="173">
        <v>860.2222900390625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-1687.265869140625</v>
      </c>
      <c r="E3355" s="175">
        <v>-1687.2662353515625</v>
      </c>
    </row>
    <row r="3356" spans="1:5" ht="60">
      <c r="A3356" s="119" t="s">
        <v>6614</v>
      </c>
      <c r="B3356" s="129" t="s">
        <v>6615</v>
      </c>
      <c r="C3356" s="134"/>
      <c r="D3356" s="163">
        <v>-4.7630533576011658E-2</v>
      </c>
      <c r="E3356" s="174">
        <v>-4.7630760818719864E-2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863.3199462890625</v>
      </c>
      <c r="E3357" s="173">
        <v>863.320068359375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4.5004377365112305</v>
      </c>
      <c r="E3358" s="168">
        <v>4.5004372596740723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0.66343814134597778</v>
      </c>
      <c r="E3359" s="174">
        <v>0.66343826055526733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1.3264396693557501E-4</v>
      </c>
      <c r="E3360" s="178">
        <v>1.3264403969515115E-4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13.789999961853027</v>
      </c>
      <c r="E3361" s="169">
        <v>13.78839111328125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177.69367980957031</v>
      </c>
      <c r="E3362" s="173">
        <v>177.63125610351562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26.797014236450195</v>
      </c>
      <c r="E3363" s="169">
        <v>24.890983581542969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2.1165738105773926</v>
      </c>
      <c r="E3364" s="168">
        <v>2.1159653663635254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753.14251708984375</v>
      </c>
      <c r="E3365" s="173">
        <v>752.86785888671875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-1794.3460693359375</v>
      </c>
      <c r="E3366" s="175">
        <v>-1794.6207275390625</v>
      </c>
    </row>
    <row r="3367" spans="1:5" ht="45">
      <c r="A3367" s="119" t="s">
        <v>6636</v>
      </c>
      <c r="B3367" s="129" t="s">
        <v>6637</v>
      </c>
      <c r="C3367" s="134"/>
      <c r="D3367" s="163">
        <v>-3.7641044706106186E-2</v>
      </c>
      <c r="E3367" s="174">
        <v>-3.7768278270959854E-2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889.77288818359375</v>
      </c>
      <c r="E3368" s="173">
        <v>889.839599609375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4.3965764045715332</v>
      </c>
      <c r="E3369" s="168">
        <v>4.3963360786437988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0.67648804187774658</v>
      </c>
      <c r="E3370" s="174">
        <v>0.67651623487472534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1.5159406757447869E-4</v>
      </c>
      <c r="E3371" s="178">
        <v>1.5165141667239368E-4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3.9600000381469727</v>
      </c>
      <c r="E3372" s="168">
        <v>3.8382134437561035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124.41304016113281</v>
      </c>
      <c r="E3373" s="173">
        <v>123.32549285888672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11.387723922729492</v>
      </c>
      <c r="E3374" s="169">
        <v>10.473929405212402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1.5750726461410522</v>
      </c>
      <c r="E3375" s="168">
        <v>1.5634342432022095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522.6259765625</v>
      </c>
      <c r="E3376" s="173">
        <v>517.99468994140625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-2024.862548828125</v>
      </c>
      <c r="E3377" s="175">
        <v>-2029.4937744140625</v>
      </c>
    </row>
    <row r="3378" spans="1:5" ht="60">
      <c r="A3378" s="119" t="s">
        <v>6658</v>
      </c>
      <c r="B3378" s="129" t="s">
        <v>6659</v>
      </c>
      <c r="C3378" s="134"/>
      <c r="D3378" s="163">
        <v>-3.7734009325504303E-2</v>
      </c>
      <c r="E3378" s="174">
        <v>-3.758712112903595E-2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939.6279296875</v>
      </c>
      <c r="E3379" s="173">
        <v>940.5198974609375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4.2517809867858887</v>
      </c>
      <c r="E3380" s="168">
        <v>4.2498011589050293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0.68492138385772705</v>
      </c>
      <c r="E3381" s="174">
        <v>0.68477588891983032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2.2326003818307072E-4</v>
      </c>
      <c r="E3382" s="178">
        <v>2.2540023201145232E-4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2.0369999408721924</v>
      </c>
      <c r="E3383" s="168">
        <v>1.9681999683380127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100.80941772460937</v>
      </c>
      <c r="E3384" s="173">
        <v>100.16017913818359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22.813835144042969</v>
      </c>
      <c r="E3385" s="169">
        <v>20.818553924560547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1.3160711526870728</v>
      </c>
      <c r="E3386" s="168">
        <v>1.3087491989135742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422.58154296875</v>
      </c>
      <c r="E3387" s="173">
        <v>419.8394775390625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-2124.906982421875</v>
      </c>
      <c r="E3388" s="175">
        <v>-2127.649169921875</v>
      </c>
    </row>
    <row r="3389" spans="1:5" ht="60">
      <c r="A3389" s="119" t="s">
        <v>6680</v>
      </c>
      <c r="B3389" s="129" t="s">
        <v>6681</v>
      </c>
      <c r="C3389" s="134"/>
      <c r="D3389" s="163">
        <v>-3.8442336022853851E-2</v>
      </c>
      <c r="E3389" s="174">
        <v>-3.7537265568971634E-2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957.85455322265625</v>
      </c>
      <c r="E3390" s="173">
        <v>958.3199462890625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4.2161402702331543</v>
      </c>
      <c r="E3391" s="168">
        <v>4.2153735160827637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0.67869627475738525</v>
      </c>
      <c r="E3392" s="174">
        <v>0.67842954397201538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2.7981321909464896E-4</v>
      </c>
      <c r="E3393" s="178">
        <v>2.8172502061352134E-4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32.020423889160156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11145.1513671875</v>
      </c>
      <c r="E3396" s="170">
        <v>11909.9453125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0.46452778577804565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134.19351196289062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-2413.294921875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-0.1262243390083313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995.06292724609375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4.1780133247375488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0.61843597888946533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7.6326745329424739E-4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0.46000000834465027</v>
      </c>
      <c r="E3405" s="174">
        <v>0.4463038444519043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60.769882202148438</v>
      </c>
      <c r="E3406" s="169">
        <v>60.873779296875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6.0778112411499023</v>
      </c>
      <c r="E3407" s="168">
        <v>5.5255246162414551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0.84085756540298462</v>
      </c>
      <c r="E3408" s="174">
        <v>0.84215980768203735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254.37933349609375</v>
      </c>
      <c r="E3409" s="173">
        <v>254.81301879882813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-2293.109130859375</v>
      </c>
      <c r="E3410" s="175">
        <v>-2292.675537109375</v>
      </c>
    </row>
    <row r="3411" spans="1:5" ht="45">
      <c r="A3411" s="119" t="s">
        <v>6724</v>
      </c>
      <c r="B3411" s="129" t="s">
        <v>6725</v>
      </c>
      <c r="C3411" s="134"/>
      <c r="D3411" s="163">
        <v>-3.3523444086313248E-2</v>
      </c>
      <c r="E3411" s="174">
        <v>-3.1963638961315155E-2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982.82598876953125</v>
      </c>
      <c r="E3412" s="173">
        <v>982.77142333984375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4.1848764419555664</v>
      </c>
      <c r="E3413" s="168">
        <v>4.1849260330200195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0.65205872058868408</v>
      </c>
      <c r="E3414" s="174">
        <v>0.65215587615966797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4.6100074541755021E-4</v>
      </c>
      <c r="E3415" s="178">
        <v>4.6028703218325973E-4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32.020423889160156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5572.57568359375</v>
      </c>
      <c r="E3418" s="170">
        <v>5954.97265625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0.46452778577804565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134.19351196289062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-2413.294921875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-0.1262243390083313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995.06292724609375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4.1780133247375488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0.61843597888946533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7.6326745329424739E-4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41.039115905761719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11145.1513671875</v>
      </c>
      <c r="E3429" s="170">
        <v>11909.9453125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0.58623558282852173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171.902587890625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-2375.5859375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-0.10951319336891174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991.8609619140625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4.178586483001709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0.63046866655349731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6.3967285677790642E-4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7.3481736183166504</v>
      </c>
      <c r="E3441" s="168">
        <v>7.3474035263061523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2672.911865234375</v>
      </c>
      <c r="E3442" s="175">
        <v>2672.624755859375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125.42344665527344</v>
      </c>
      <c r="E3443" s="173">
        <v>125.13612365722656</v>
      </c>
    </row>
    <row r="3444" spans="1:5" ht="45">
      <c r="A3444" s="119" t="s">
        <v>6790</v>
      </c>
      <c r="B3444" s="129" t="s">
        <v>6791</v>
      </c>
      <c r="C3444" s="134"/>
      <c r="D3444" s="163">
        <v>0.99887418746948242</v>
      </c>
      <c r="E3444" s="174">
        <v>0.99874681234359741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0.59732216596603394</v>
      </c>
      <c r="E3445" s="174">
        <v>0.59739828109741211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93.310569763183594</v>
      </c>
      <c r="E3460" s="169">
        <v>90.347488403320312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221.54058837890625</v>
      </c>
      <c r="E3461" s="173">
        <v>221.54035949707031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276.82156372070312</v>
      </c>
      <c r="E3462" s="173">
        <v>256.76385498046875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2.5192954540252686</v>
      </c>
      <c r="E3463" s="168">
        <v>2.5198254585266113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952.71636962890625</v>
      </c>
      <c r="E3464" s="173">
        <v>952.62860107421875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-1594.772216796875</v>
      </c>
      <c r="E3465" s="175">
        <v>-1594.85986328125</v>
      </c>
    </row>
    <row r="3466" spans="1:5" ht="45">
      <c r="A3466" s="119" t="s">
        <v>6834</v>
      </c>
      <c r="B3466" s="129" t="s">
        <v>6835</v>
      </c>
      <c r="C3466" s="134"/>
      <c r="D3466" s="163">
        <v>-0.31337139010429382</v>
      </c>
      <c r="E3466" s="174">
        <v>-0.29961508512496948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844.3577880859375</v>
      </c>
      <c r="E3467" s="173">
        <v>844.10552978515625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4.5698904991149902</v>
      </c>
      <c r="E3468" s="168">
        <v>4.5720357894897461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0.65432441234588623</v>
      </c>
      <c r="E3469" s="174">
        <v>0.65403330326080322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1.2184606748633087E-4</v>
      </c>
      <c r="E3470" s="178">
        <v>1.2177177268313244E-4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82.123100280761719</v>
      </c>
      <c r="E3471" s="169">
        <v>79.515274047851562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459.0035400390625</v>
      </c>
      <c r="E3472" s="173">
        <v>459.0035400390625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294.310791015625</v>
      </c>
      <c r="E3473" s="173">
        <v>273.00143432617188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6.5741586685180664</v>
      </c>
      <c r="E3474" s="168">
        <v>6.5930004119873047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3293.28076171875</v>
      </c>
      <c r="E3475" s="170">
        <v>3297.0537109375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745.7921142578125</v>
      </c>
      <c r="E3476" s="173">
        <v>749.565185546875</v>
      </c>
    </row>
    <row r="3477" spans="1:5" ht="60">
      <c r="A3477" s="119" t="s">
        <v>6856</v>
      </c>
      <c r="B3477" s="129" t="s">
        <v>6857</v>
      </c>
      <c r="C3477" s="134"/>
      <c r="D3477" s="157">
        <v>1.3765988349914551</v>
      </c>
      <c r="E3477" s="168">
        <v>1.372235894203186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26.48530387878418</v>
      </c>
      <c r="E3478" s="169">
        <v>25.566339492797852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2.5379037857055664</v>
      </c>
      <c r="E3479" s="168">
        <v>2.5195205211639404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6.9239616394042969E-2</v>
      </c>
      <c r="E3480" s="174">
        <v>6.8942300975322723E-2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2.7042786314268596E-5</v>
      </c>
      <c r="E3481" s="177">
        <v>2.7032163416151889E-5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93.310569763183594</v>
      </c>
      <c r="E3482" s="169">
        <v>90.347488403320312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221.54058837890625</v>
      </c>
      <c r="E3483" s="173">
        <v>221.54035949707031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276.82156372070312</v>
      </c>
      <c r="E3484" s="173">
        <v>256.76385498046875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2.5192954540252686</v>
      </c>
      <c r="E3485" s="168">
        <v>2.5198254585266113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952.71636962890625</v>
      </c>
      <c r="E3486" s="173">
        <v>952.62860107421875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-1594.772216796875</v>
      </c>
      <c r="E3487" s="175">
        <v>-1594.85986328125</v>
      </c>
    </row>
    <row r="3488" spans="1:5" ht="30">
      <c r="A3488" s="119" t="s">
        <v>6878</v>
      </c>
      <c r="B3488" s="129" t="s">
        <v>6879</v>
      </c>
      <c r="C3488" s="134"/>
      <c r="D3488" s="163">
        <v>-0.31337139010429382</v>
      </c>
      <c r="E3488" s="174">
        <v>-0.29961508512496948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844.3577880859375</v>
      </c>
      <c r="E3489" s="173">
        <v>844.10552978515625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4.5698904991149902</v>
      </c>
      <c r="E3490" s="168">
        <v>4.5720357894897461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0.65432441234588623</v>
      </c>
      <c r="E3491" s="174">
        <v>0.65403330326080322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1.2184606748633087E-4</v>
      </c>
      <c r="E3492" s="178">
        <v>1.2177177268313244E-4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93.310569763183594</v>
      </c>
      <c r="E3493" s="169">
        <v>90.347488403320312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221.54058837890625</v>
      </c>
      <c r="E3494" s="173">
        <v>221.54035949707031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276.82156372070312</v>
      </c>
      <c r="E3495" s="173">
        <v>256.76385498046875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2.5192954540252686</v>
      </c>
      <c r="E3496" s="168">
        <v>2.5198254585266113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952.71636962890625</v>
      </c>
      <c r="E3497" s="173">
        <v>952.62860107421875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-1594.772216796875</v>
      </c>
      <c r="E3498" s="175">
        <v>-1594.85986328125</v>
      </c>
    </row>
    <row r="3499" spans="1:5" ht="45">
      <c r="A3499" s="119" t="s">
        <v>6900</v>
      </c>
      <c r="B3499" s="129" t="s">
        <v>6901</v>
      </c>
      <c r="C3499" s="134"/>
      <c r="D3499" s="163">
        <v>-0.31337139010429382</v>
      </c>
      <c r="E3499" s="174">
        <v>-0.29961508512496948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844.3577880859375</v>
      </c>
      <c r="E3500" s="173">
        <v>844.10552978515625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4.5698904991149902</v>
      </c>
      <c r="E3501" s="168">
        <v>4.5720357894897461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0.65432441234588623</v>
      </c>
      <c r="E3502" s="174">
        <v>0.65403330326080322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1.2184606748633087E-4</v>
      </c>
      <c r="E3503" s="178">
        <v>1.2177177268313244E-4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92.386711120605469</v>
      </c>
      <c r="E3504" s="169">
        <v>89.452964782714844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305.24920654296875</v>
      </c>
      <c r="E3505" s="173">
        <v>301.74429321289062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276.82156372070312</v>
      </c>
      <c r="E3506" s="173">
        <v>256.76385498046875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3.3047809600830078</v>
      </c>
      <c r="E3507" s="168">
        <v>3.2706198692321777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1374.3948974609375</v>
      </c>
      <c r="E3508" s="175">
        <v>1354.302001953125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-1173.0936279296875</v>
      </c>
      <c r="E3509" s="175">
        <v>-1193.1864013671875</v>
      </c>
    </row>
    <row r="3510" spans="1:5" ht="60">
      <c r="A3510" s="119" t="s">
        <v>6922</v>
      </c>
      <c r="B3510" s="129" t="s">
        <v>6923</v>
      </c>
      <c r="C3510" s="134"/>
      <c r="D3510" s="166">
        <v>-1.0403848449413999E-7</v>
      </c>
      <c r="E3510" s="176">
        <v>-4.967058077454567E-3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701.12786865234375</v>
      </c>
      <c r="E3511" s="173">
        <v>708.8902587890625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6.237586498260498</v>
      </c>
      <c r="E3512" s="168">
        <v>5.8070178031921387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0.53581112623214722</v>
      </c>
      <c r="E3513" s="174">
        <v>0.54255729913711548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8.3877712313551456E-5</v>
      </c>
      <c r="E3514" s="177">
        <v>8.5244057117961347E-5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92.386711120605469</v>
      </c>
      <c r="E3515" s="169">
        <v>89.452964782714844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305.21868896484375</v>
      </c>
      <c r="E3516" s="173">
        <v>302.89614868164062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274.08078002929687</v>
      </c>
      <c r="E3517" s="173">
        <v>254.22160339355469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5.663599967956543</v>
      </c>
      <c r="E3518" s="168">
        <v>5.6823816299438477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2738.8779296875</v>
      </c>
      <c r="E3519" s="175">
        <v>2743.786376953125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191.389404296875</v>
      </c>
      <c r="E3520" s="173">
        <v>196.29776000976562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50.342754364013672</v>
      </c>
      <c r="E3522" s="169">
        <v>48.435134887695313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6.2412905693054199</v>
      </c>
      <c r="E3523" s="168">
        <v>6.0645256042480469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7.4998177587985992E-2</v>
      </c>
      <c r="E3524" s="174">
        <v>7.352234423160553E-2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2.0017929273308255E-5</v>
      </c>
      <c r="E3525" s="177">
        <v>1.9894025172106922E-5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87.987350463867187</v>
      </c>
      <c r="E3526" s="169">
        <v>85.19329833984375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301.72808837890625</v>
      </c>
      <c r="E3527" s="173">
        <v>299.43307495117187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274.08078002929687</v>
      </c>
      <c r="E3528" s="173">
        <v>254.22160339355469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5.6792984008789062</v>
      </c>
      <c r="E3529" s="168">
        <v>5.6982531547546387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2738.8779296875</v>
      </c>
      <c r="E3530" s="175">
        <v>2743.786376953125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191.389404296875</v>
      </c>
      <c r="E3531" s="173">
        <v>196.29776000976562</v>
      </c>
    </row>
    <row r="3532" spans="1:5" ht="45">
      <c r="A3532" s="119" t="s">
        <v>6966</v>
      </c>
      <c r="B3532" s="129" t="s">
        <v>6967</v>
      </c>
      <c r="C3532" s="134"/>
      <c r="D3532" s="163">
        <v>0.99474996328353882</v>
      </c>
      <c r="E3532" s="174">
        <v>0.99512475728988647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47.738788604736328</v>
      </c>
      <c r="E3533" s="169">
        <v>45.941390991210938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5.9770326614379883</v>
      </c>
      <c r="E3534" s="168">
        <v>5.8173394203186035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7.2805240750312805E-2</v>
      </c>
      <c r="E3535" s="174">
        <v>7.1442097425460815E-2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1.9832905309158377E-5</v>
      </c>
      <c r="E3536" s="177">
        <v>1.9715007510967553E-5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84.60321044921875</v>
      </c>
      <c r="E3537" s="169">
        <v>81.916641235351563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332.0003662109375</v>
      </c>
      <c r="E3538" s="173">
        <v>332.0015869140625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274.08078002929687</v>
      </c>
      <c r="E3539" s="173">
        <v>254.22160339355469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5.9806675910949707</v>
      </c>
      <c r="E3540" s="168">
        <v>6.0089778900146484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2908.106201171875</v>
      </c>
      <c r="E3541" s="175">
        <v>2918.05224609375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360.6175537109375</v>
      </c>
      <c r="E3542" s="173">
        <v>370.56375122070312</v>
      </c>
    </row>
    <row r="3543" spans="1:5" ht="75">
      <c r="A3543" s="119" t="s">
        <v>6988</v>
      </c>
      <c r="B3543" s="129" t="s">
        <v>6989</v>
      </c>
      <c r="C3543" s="134"/>
      <c r="D3543" s="157">
        <v>1.1107944250106812</v>
      </c>
      <c r="E3543" s="168">
        <v>1.1135512590408325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38.227066040039063</v>
      </c>
      <c r="E3544" s="169">
        <v>36.621788024902344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3.9632210731506348</v>
      </c>
      <c r="E3545" s="168">
        <v>3.8424654006958008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6.4170300960540771E-2</v>
      </c>
      <c r="E3546" s="174">
        <v>6.314513087272644E-2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2.1294916223268956E-5</v>
      </c>
      <c r="E3547" s="177">
        <v>2.1292507881298661E-5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83.76556396484375</v>
      </c>
      <c r="E3548" s="169">
        <v>81.1055908203125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363.13473510742187</v>
      </c>
      <c r="E3549" s="173">
        <v>362.223876953125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294.310791015625</v>
      </c>
      <c r="E3550" s="173">
        <v>273.00143432617188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6.1655068397521973</v>
      </c>
      <c r="E3551" s="168">
        <v>6.1847739219665527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3020.379150390625</v>
      </c>
      <c r="E3552" s="170">
        <v>3024.637451171875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472.89071655273438</v>
      </c>
      <c r="E3553" s="173">
        <v>477.14901733398437</v>
      </c>
    </row>
    <row r="3554" spans="1:5" ht="60">
      <c r="A3554" s="119" t="s">
        <v>7010</v>
      </c>
      <c r="B3554" s="129" t="s">
        <v>7011</v>
      </c>
      <c r="C3554" s="134"/>
      <c r="D3554" s="157">
        <v>1.1886447668075562</v>
      </c>
      <c r="E3554" s="168">
        <v>1.1865901947021484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33.895355224609375</v>
      </c>
      <c r="E3555" s="169">
        <v>32.675926208496094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3.2463066577911377</v>
      </c>
      <c r="E3556" s="168">
        <v>3.1969311237335205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6.2960542738437653E-2</v>
      </c>
      <c r="E3557" s="174">
        <v>6.2308222055435181E-2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2.2754134988645092E-5</v>
      </c>
      <c r="E3558" s="177">
        <v>2.270724689878989E-5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94.137924194335938</v>
      </c>
      <c r="E3559" s="169">
        <v>91.174842834472656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168.97348022460937</v>
      </c>
      <c r="E3560" s="173">
        <v>168.91102600097656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20.229999542236328</v>
      </c>
      <c r="E3561" s="169">
        <v>18.779800415039063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2.0210270881652832</v>
      </c>
      <c r="E3562" s="168">
        <v>2.0207779407501221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719.4486083984375</v>
      </c>
      <c r="E3563" s="173">
        <v>719.00994873046875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-1828.0399169921875</v>
      </c>
      <c r="E3564" s="175">
        <v>-1828.478515625</v>
      </c>
    </row>
    <row r="3565" spans="1:5" ht="45">
      <c r="A3565" s="119" t="s">
        <v>7032</v>
      </c>
      <c r="B3565" s="129" t="s">
        <v>7033</v>
      </c>
      <c r="C3565" s="134"/>
      <c r="D3565" s="163">
        <v>-0.48959088325500488</v>
      </c>
      <c r="E3565" s="174">
        <v>-0.47373279929161072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903.8511962890625</v>
      </c>
      <c r="E3566" s="173">
        <v>903.7349853515625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4.3347539901733398</v>
      </c>
      <c r="E3567" s="168">
        <v>4.3356223106384277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0.6858629584312439</v>
      </c>
      <c r="E3568" s="174">
        <v>0.6856728196144104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1.6206539294216782E-4</v>
      </c>
      <c r="E3569" s="178">
        <v>1.6205626889131963E-4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83.76556396484375</v>
      </c>
      <c r="E3570" s="169">
        <v>81.1055908203125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421.00515747070312</v>
      </c>
      <c r="E3571" s="173">
        <v>421.0054931640625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274.08078002929687</v>
      </c>
      <c r="E3572" s="173">
        <v>254.22160339355469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6.4212808609008789</v>
      </c>
      <c r="E3573" s="168">
        <v>6.4414615631103516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3190.2119140625</v>
      </c>
      <c r="E3574" s="170">
        <v>3194.95849609375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642.7232666015625</v>
      </c>
      <c r="E3575" s="173">
        <v>647.46978759765625</v>
      </c>
    </row>
    <row r="3576" spans="1:5" ht="45">
      <c r="A3576" s="119" t="s">
        <v>7054</v>
      </c>
      <c r="B3576" s="129" t="s">
        <v>7055</v>
      </c>
      <c r="C3576" s="134"/>
      <c r="D3576" s="157">
        <v>1.3084176778793335</v>
      </c>
      <c r="E3576" s="168">
        <v>1.3053145408630371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29.249238967895508</v>
      </c>
      <c r="E3577" s="169">
        <v>28.203498840332031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2.7052867412567139</v>
      </c>
      <c r="E3578" s="168">
        <v>2.676952600479126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6.5958812832832336E-2</v>
      </c>
      <c r="E3579" s="174">
        <v>6.5584041178226471E-2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2.5376893972861581E-5</v>
      </c>
      <c r="E3580" s="177">
        <v>2.5367864509462379E-5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94.137924194335938</v>
      </c>
      <c r="E3581" s="169">
        <v>91.174842834472656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168.97348022460937</v>
      </c>
      <c r="E3582" s="173">
        <v>168.91102600097656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10.949999809265137</v>
      </c>
      <c r="E3583" s="168">
        <v>9.4975004196166992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2.0210270881652832</v>
      </c>
      <c r="E3584" s="168">
        <v>2.0207779407501221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719.4486083984375</v>
      </c>
      <c r="E3585" s="173">
        <v>719.00994873046875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-1828.0399169921875</v>
      </c>
      <c r="E3586" s="175">
        <v>-1828.478515625</v>
      </c>
    </row>
    <row r="3587" spans="1:5" ht="45">
      <c r="A3587" s="119" t="s">
        <v>7076</v>
      </c>
      <c r="B3587" s="129" t="s">
        <v>7077</v>
      </c>
      <c r="C3587" s="134"/>
      <c r="D3587" s="163">
        <v>-0.48959088325500488</v>
      </c>
      <c r="E3587" s="174">
        <v>-0.47373279929161072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903.8511962890625</v>
      </c>
      <c r="E3588" s="173">
        <v>903.7349853515625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4.3347539901733398</v>
      </c>
      <c r="E3589" s="168">
        <v>4.3356223106384277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0.6858629584312439</v>
      </c>
      <c r="E3590" s="174">
        <v>0.6856728196144104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1.6206539294216782E-4</v>
      </c>
      <c r="E3591" s="178">
        <v>1.6205626889131963E-4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82.123100280761719</v>
      </c>
      <c r="E3592" s="169">
        <v>79.515274047851562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423.89212036132812</v>
      </c>
      <c r="E3593" s="173">
        <v>425.71908569335938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305.26077270507812</v>
      </c>
      <c r="E3594" s="173">
        <v>282.49893188476562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6.4449152946472168</v>
      </c>
      <c r="E3595" s="168">
        <v>6.4718317985534668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3200.954833984375</v>
      </c>
      <c r="E3596" s="170">
        <v>3210.380859375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653.46636962890625</v>
      </c>
      <c r="E3597" s="173">
        <v>662.892333984375</v>
      </c>
    </row>
    <row r="3598" spans="1:5" ht="60">
      <c r="A3598" s="119" t="s">
        <v>7098</v>
      </c>
      <c r="B3598" s="129" t="s">
        <v>7099</v>
      </c>
      <c r="C3598" s="134"/>
      <c r="D3598" s="157">
        <v>1.3119546175003052</v>
      </c>
      <c r="E3598" s="168">
        <v>1.3122371435165405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28.4244384765625</v>
      </c>
      <c r="E3599" s="169">
        <v>27.308122634887695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2.6728134155273437</v>
      </c>
      <c r="E3600" s="168">
        <v>2.6377224922180176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6.5969467163085938E-2</v>
      </c>
      <c r="E3601" s="174">
        <v>6.5773129463195801E-2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2.5499459297861904E-5</v>
      </c>
      <c r="E3602" s="177">
        <v>2.5571693186066113E-5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81.30999755859375</v>
      </c>
      <c r="E3603" s="169">
        <v>78.727996826171875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534.99957275390625</v>
      </c>
      <c r="E3604" s="173">
        <v>534.20684814453125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305.26077270507812</v>
      </c>
      <c r="E3605" s="173">
        <v>282.49893188476562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6.8263020515441895</v>
      </c>
      <c r="E3606" s="168">
        <v>6.8413410186767578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3483.94091796875</v>
      </c>
      <c r="E3607" s="170">
        <v>3484.69482421875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936.45233154296875</v>
      </c>
      <c r="E3608" s="173">
        <v>937.2061767578125</v>
      </c>
    </row>
    <row r="3609" spans="1:5" ht="45">
      <c r="A3609" s="119" t="s">
        <v>7120</v>
      </c>
      <c r="B3609" s="129" t="s">
        <v>7121</v>
      </c>
      <c r="C3609" s="134"/>
      <c r="D3609" s="157">
        <v>1.5074212551116943</v>
      </c>
      <c r="E3609" s="168">
        <v>1.4996134042739868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23.035810470581055</v>
      </c>
      <c r="E3610" s="169">
        <v>22.289697647094727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2.4155943393707275</v>
      </c>
      <c r="E3611" s="168">
        <v>2.4063920974731445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7.7482938766479492E-2</v>
      </c>
      <c r="E3612" s="174">
        <v>7.7162653207778931E-2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3.0288529160316102E-5</v>
      </c>
      <c r="E3613" s="177">
        <v>3.024192301381845E-5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8.8500003814697266</v>
      </c>
      <c r="E3614" s="168">
        <v>8.5690336227416992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501.69931030273437</v>
      </c>
      <c r="E3615" s="173">
        <v>501.90798950195313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7.8263072967529297</v>
      </c>
      <c r="E3617" s="168">
        <v>7.8420720100402832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3483.94091796875</v>
      </c>
      <c r="E3618" s="170">
        <v>3484.69482421875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936.452392578125</v>
      </c>
      <c r="E3619" s="173">
        <v>937.20623779296875</v>
      </c>
    </row>
    <row r="3620" spans="1:5" ht="30">
      <c r="A3620" s="119" t="s">
        <v>7142</v>
      </c>
      <c r="B3620" s="129" t="s">
        <v>7143</v>
      </c>
      <c r="C3620" s="134"/>
      <c r="D3620" s="157">
        <v>1.3500462770462036</v>
      </c>
      <c r="E3620" s="168">
        <v>1.3502411842346191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2.4914770126342773</v>
      </c>
      <c r="E3621" s="168">
        <v>2.4111950397491455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2.1593706607818604</v>
      </c>
      <c r="E3622" s="168">
        <v>2.1585524082183838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6.7702792584896088E-2</v>
      </c>
      <c r="E3623" s="174">
        <v>6.7709691822528839E-2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2.8661132091656327E-5</v>
      </c>
      <c r="E3624" s="177">
        <v>2.8669326638919301E-5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81.30999755859375</v>
      </c>
      <c r="E3625" s="169">
        <v>78.727996826171875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534.99957275390625</v>
      </c>
      <c r="E3626" s="173">
        <v>534.20684814453125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305.26077270507812</v>
      </c>
      <c r="E3627" s="173">
        <v>282.49893188476562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6.8263020515441895</v>
      </c>
      <c r="E3628" s="168">
        <v>6.8413410186767578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3483.94091796875</v>
      </c>
      <c r="E3629" s="170">
        <v>3484.69482421875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936.45233154296875</v>
      </c>
      <c r="E3630" s="173">
        <v>937.2061767578125</v>
      </c>
    </row>
    <row r="3631" spans="1:5" ht="30">
      <c r="A3631" s="119" t="s">
        <v>7164</v>
      </c>
      <c r="B3631" s="129" t="s">
        <v>7165</v>
      </c>
      <c r="C3631" s="134"/>
      <c r="D3631" s="157">
        <v>1.5074212551116943</v>
      </c>
      <c r="E3631" s="168">
        <v>1.4996134042739868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23.035810470581055</v>
      </c>
      <c r="E3632" s="169">
        <v>22.289697647094727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2.4155943393707275</v>
      </c>
      <c r="E3633" s="168">
        <v>2.4063920974731445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7.7482938766479492E-2</v>
      </c>
      <c r="E3634" s="174">
        <v>7.7162653207778931E-2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3.0288529160316102E-5</v>
      </c>
      <c r="E3635" s="177">
        <v>3.024192301381845E-5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8.8500003814697266</v>
      </c>
      <c r="E3636" s="168">
        <v>8.5690336227416992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366.94293212890625</v>
      </c>
      <c r="E3637" s="173">
        <v>371.53948974609375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11.618529319763184</v>
      </c>
      <c r="E3638" s="169">
        <v>11.165233612060547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7.4186019897460938</v>
      </c>
      <c r="E3639" s="168">
        <v>7.4491982460021973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3196.253173828125</v>
      </c>
      <c r="E3640" s="170">
        <v>3206.47412109375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648.76458740234375</v>
      </c>
      <c r="E3641" s="173">
        <v>658.9854736328125</v>
      </c>
    </row>
    <row r="3642" spans="1:5" ht="30">
      <c r="A3642" s="119" t="s">
        <v>7186</v>
      </c>
      <c r="B3642" s="129" t="s">
        <v>7187</v>
      </c>
      <c r="C3642" s="134"/>
      <c r="D3642" s="157">
        <v>1.2085222005844116</v>
      </c>
      <c r="E3642" s="168">
        <v>1.2136898040771484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3.03877854347229</v>
      </c>
      <c r="E3643" s="168">
        <v>2.9188690185546875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2.1066799163818359</v>
      </c>
      <c r="E3644" s="168">
        <v>2.1049511432647705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5.1615074276924133E-2</v>
      </c>
      <c r="E3645" s="174">
        <v>5.2107445895671844E-2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2.3047059585223906E-5</v>
      </c>
      <c r="E3646" s="177">
        <v>2.3241791495820507E-5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81.30999755859375</v>
      </c>
      <c r="E3647" s="169">
        <v>78.727996826171875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534.99957275390625</v>
      </c>
      <c r="E3648" s="173">
        <v>534.20684814453125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305.26077270507812</v>
      </c>
      <c r="E3649" s="173">
        <v>282.49893188476562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6.8263020515441895</v>
      </c>
      <c r="E3650" s="168">
        <v>6.8413410186767578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3483.94091796875</v>
      </c>
      <c r="E3651" s="170">
        <v>3484.69482421875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936.45233154296875</v>
      </c>
      <c r="E3652" s="173">
        <v>937.2061767578125</v>
      </c>
    </row>
    <row r="3653" spans="1:5" ht="30">
      <c r="A3653" s="119" t="s">
        <v>7208</v>
      </c>
      <c r="B3653" s="129" t="s">
        <v>7209</v>
      </c>
      <c r="C3653" s="134"/>
      <c r="D3653" s="157">
        <v>1.5074212551116943</v>
      </c>
      <c r="E3653" s="168">
        <v>1.4996134042739868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23.035810470581055</v>
      </c>
      <c r="E3654" s="169">
        <v>22.289697647094727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2.4155943393707275</v>
      </c>
      <c r="E3655" s="168">
        <v>2.4063920974731445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7.7482938766479492E-2</v>
      </c>
      <c r="E3656" s="174">
        <v>7.7162653207778931E-2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3.0288529160316102E-5</v>
      </c>
      <c r="E3657" s="177">
        <v>3.024192301381845E-5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53.757892608642578</v>
      </c>
      <c r="E3659" s="169">
        <v>53.759487152099609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235.94851684570312</v>
      </c>
      <c r="E3660" s="173">
        <v>218.42732238769531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0.75210607051849365</v>
      </c>
      <c r="E3661" s="174">
        <v>0.75212615728378296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225.04582214355469</v>
      </c>
      <c r="E3662" s="173">
        <v>225.05235290527344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-2322.442626953125</v>
      </c>
      <c r="E3663" s="175">
        <v>-2322.436279296875</v>
      </c>
    </row>
    <row r="3664" spans="1:5" ht="30">
      <c r="A3664" s="119" t="s">
        <v>7230</v>
      </c>
      <c r="B3664" s="129" t="s">
        <v>7231</v>
      </c>
      <c r="C3664" s="134"/>
      <c r="D3664" s="163">
        <v>-5.0938606262207031E-2</v>
      </c>
      <c r="E3664" s="174">
        <v>-5.0935771316289902E-2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986.3187255859375</v>
      </c>
      <c r="E3665" s="173">
        <v>986.3179931640625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4.1820578575134277</v>
      </c>
      <c r="E3666" s="168">
        <v>4.1820583343505859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0.64508163928985596</v>
      </c>
      <c r="E3667" s="174">
        <v>0.64508336782455444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5.1380664808675647E-4</v>
      </c>
      <c r="E3668" s="178">
        <v>5.1379349315539002E-4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0.46000000834465027</v>
      </c>
      <c r="E3669" s="174">
        <v>0.4463038444519043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64.083412170410156</v>
      </c>
      <c r="E3670" s="169">
        <v>64.478546142578125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6.6378111839294434</v>
      </c>
      <c r="E3671" s="168">
        <v>6.0855245590209961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0.88217169046401978</v>
      </c>
      <c r="E3672" s="174">
        <v>0.88707298040390015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268.24911499023437</v>
      </c>
      <c r="E3673" s="173">
        <v>269.9022216796875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-2279.239501953125</v>
      </c>
      <c r="E3674" s="175">
        <v>-2277.58642578125</v>
      </c>
    </row>
    <row r="3675" spans="1:5" ht="45">
      <c r="A3675" s="119" t="s">
        <v>7252</v>
      </c>
      <c r="B3675" s="129" t="s">
        <v>7253</v>
      </c>
      <c r="C3675" s="134"/>
      <c r="D3675" s="163">
        <v>-2.7519069612026215E-2</v>
      </c>
      <c r="E3675" s="174">
        <v>-2.5436639785766602E-2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981.074462890625</v>
      </c>
      <c r="E3676" s="173">
        <v>980.86077880859375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4.1864337921142578</v>
      </c>
      <c r="E3677" s="168">
        <v>4.1866326332092285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0.65509980916976929</v>
      </c>
      <c r="E3678" s="174">
        <v>0.65545094013214111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4.3912578257732093E-4</v>
      </c>
      <c r="E3679" s="178">
        <v>4.3663333053700626E-4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94.137924194335938</v>
      </c>
      <c r="E3680" s="169">
        <v>91.174842834472656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168.97355651855469</v>
      </c>
      <c r="E3681" s="173">
        <v>168.91102600097656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154.00077819824219</v>
      </c>
      <c r="E3682" s="173">
        <v>142.52056884765625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2.0210278034210205</v>
      </c>
      <c r="E3683" s="168">
        <v>2.0207779407501221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719.44891357421875</v>
      </c>
      <c r="E3684" s="173">
        <v>719.00994873046875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-1828.0396728515625</v>
      </c>
      <c r="E3685" s="175">
        <v>-1828.478515625</v>
      </c>
    </row>
    <row r="3686" spans="1:5" ht="30">
      <c r="A3686" s="119" t="s">
        <v>7274</v>
      </c>
      <c r="B3686" s="129" t="s">
        <v>7275</v>
      </c>
      <c r="C3686" s="134"/>
      <c r="D3686" s="163">
        <v>-0.48959067463874817</v>
      </c>
      <c r="E3686" s="174">
        <v>-0.47373279929161072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903.85113525390625</v>
      </c>
      <c r="E3687" s="173">
        <v>903.7349853515625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4.3347539901733398</v>
      </c>
      <c r="E3688" s="168">
        <v>4.3356223106384277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0.6858629584312439</v>
      </c>
      <c r="E3689" s="174">
        <v>0.6856728196144104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1.6206532018259168E-4</v>
      </c>
      <c r="E3690" s="178">
        <v>1.6205626889131963E-4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154.00079345703125</v>
      </c>
      <c r="E3715" s="173">
        <v>142.52058410644531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154.00077819824219</v>
      </c>
      <c r="E3726" s="173">
        <v>142.52056884765625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308.0015869140625</v>
      </c>
      <c r="E3748" s="173">
        <v>285.0411376953125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94.137924194335938</v>
      </c>
      <c r="E3757" s="169">
        <v>91.174842834472656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168.97355651855469</v>
      </c>
      <c r="E3758" s="173">
        <v>168.91102600097656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154.00079345703125</v>
      </c>
      <c r="E3759" s="173">
        <v>142.52058410644531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2.0210278034210205</v>
      </c>
      <c r="E3760" s="168">
        <v>2.0207779407501221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719.44891357421875</v>
      </c>
      <c r="E3761" s="173">
        <v>719.00994873046875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-1828.0396728515625</v>
      </c>
      <c r="E3762" s="175">
        <v>-1828.478515625</v>
      </c>
    </row>
    <row r="3763" spans="1:5" ht="30">
      <c r="A3763" s="119" t="s">
        <v>7428</v>
      </c>
      <c r="B3763" s="129" t="s">
        <v>7429</v>
      </c>
      <c r="C3763" s="134"/>
      <c r="D3763" s="163">
        <v>-0.48959067463874817</v>
      </c>
      <c r="E3763" s="174">
        <v>-0.47373279929161072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903.85113525390625</v>
      </c>
      <c r="E3764" s="173">
        <v>903.7349853515625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4.3347539901733398</v>
      </c>
      <c r="E3765" s="168">
        <v>4.3356223106384277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0.6858629584312439</v>
      </c>
      <c r="E3766" s="174">
        <v>0.6856728196144104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1.6206532018259168E-4</v>
      </c>
      <c r="E3767" s="178">
        <v>1.6205626889131963E-4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94.137924194335938</v>
      </c>
      <c r="E3768" s="169">
        <v>91.174842834472656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168.97355651855469</v>
      </c>
      <c r="E3769" s="173">
        <v>168.91102600097656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154.00077819824219</v>
      </c>
      <c r="E3770" s="173">
        <v>142.52056884765625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2.0210278034210205</v>
      </c>
      <c r="E3771" s="168">
        <v>2.0207779407501221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719.44891357421875</v>
      </c>
      <c r="E3772" s="173">
        <v>719.00994873046875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-1828.0396728515625</v>
      </c>
      <c r="E3773" s="175">
        <v>-1828.478515625</v>
      </c>
    </row>
    <row r="3774" spans="1:5" ht="30">
      <c r="A3774" s="119" t="s">
        <v>7450</v>
      </c>
      <c r="B3774" s="129" t="s">
        <v>7451</v>
      </c>
      <c r="C3774" s="134"/>
      <c r="D3774" s="163">
        <v>-0.48959067463874817</v>
      </c>
      <c r="E3774" s="174">
        <v>-0.47373279929161072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903.85113525390625</v>
      </c>
      <c r="E3775" s="173">
        <v>903.7349853515625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4.3347539901733398</v>
      </c>
      <c r="E3776" s="168">
        <v>4.3356223106384277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0.6858629584312439</v>
      </c>
      <c r="E3777" s="174">
        <v>0.6856728196144104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1.6206532018259168E-4</v>
      </c>
      <c r="E3778" s="178">
        <v>1.6205626889131963E-4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94.137924194335938</v>
      </c>
      <c r="E3779" s="169">
        <v>91.174842834472656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166.04714965820312</v>
      </c>
      <c r="E3780" s="173">
        <v>166.08673095703125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1.9922795295715332</v>
      </c>
      <c r="E3782" s="168">
        <v>1.9930250644683838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-0.49894854426383972</v>
      </c>
      <c r="E3785" s="174">
        <v>-0.48264601826667786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906.7578125</v>
      </c>
      <c r="E3786" s="173">
        <v>906.542724609375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4.3258213996887207</v>
      </c>
      <c r="E3787" s="168">
        <v>4.3269710540771484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0.6867901086807251</v>
      </c>
      <c r="E3788" s="174">
        <v>0.68657022714614868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1.6513027367182076E-4</v>
      </c>
      <c r="E3789" s="178">
        <v>1.6501452773809433E-4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94.137924194335938</v>
      </c>
      <c r="E3790" s="169">
        <v>91.174842834472656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168.97348022460937</v>
      </c>
      <c r="E3791" s="173">
        <v>168.91102600097656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308.00155639648437</v>
      </c>
      <c r="E3792" s="173">
        <v>285.0411376953125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2.0210270881652832</v>
      </c>
      <c r="E3793" s="168">
        <v>2.0207779407501221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719.4486083984375</v>
      </c>
      <c r="E3794" s="173">
        <v>719.00994873046875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-1828.0399169921875</v>
      </c>
      <c r="E3795" s="175">
        <v>-1828.478515625</v>
      </c>
    </row>
    <row r="3796" spans="1:5" ht="30">
      <c r="A3796" s="119" t="s">
        <v>7494</v>
      </c>
      <c r="B3796" s="129" t="s">
        <v>7495</v>
      </c>
      <c r="C3796" s="134"/>
      <c r="D3796" s="163">
        <v>-0.48959088325500488</v>
      </c>
      <c r="E3796" s="174">
        <v>-0.47373279929161072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903.8511962890625</v>
      </c>
      <c r="E3797" s="173">
        <v>903.7349853515625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4.3347539901733398</v>
      </c>
      <c r="E3798" s="168">
        <v>4.3356223106384277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0.6858629584312439</v>
      </c>
      <c r="E3799" s="174">
        <v>0.6856728196144104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1.6206539294216782E-4</v>
      </c>
      <c r="E3800" s="178">
        <v>1.6205626889131963E-4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53.757892608642578</v>
      </c>
      <c r="E3802" s="169">
        <v>53.759487152099609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0.75210607051849365</v>
      </c>
      <c r="E3804" s="174">
        <v>0.75212615728378296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225.04582214355469</v>
      </c>
      <c r="E3805" s="173">
        <v>225.05235290527344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-2322.442626953125</v>
      </c>
      <c r="E3806" s="175">
        <v>-2322.436279296875</v>
      </c>
    </row>
    <row r="3807" spans="1:5" ht="45">
      <c r="A3807" s="119" t="s">
        <v>7516</v>
      </c>
      <c r="B3807" s="129" t="s">
        <v>7517</v>
      </c>
      <c r="C3807" s="134"/>
      <c r="D3807" s="163">
        <v>-5.0938606262207031E-2</v>
      </c>
      <c r="E3807" s="174">
        <v>-5.0935771316289902E-2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986.3187255859375</v>
      </c>
      <c r="E3808" s="173">
        <v>986.3179931640625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4.1820578575134277</v>
      </c>
      <c r="E3809" s="168">
        <v>4.1820583343505859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0.64508163928985596</v>
      </c>
      <c r="E3810" s="174">
        <v>0.64508336782455444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5.1380664808675647E-4</v>
      </c>
      <c r="E3811" s="178">
        <v>5.1379349315539002E-4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32.020423889160156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5572.57568359375</v>
      </c>
      <c r="E3814" s="170">
        <v>5954.97265625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0.46452778577804565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134.19351196289062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-2413.294921875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-0.1262243390083313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995.06292724609375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4.1780133247375488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0.61843597888946533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7.6326745329424739E-4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32.023918151855469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5572.57568359375</v>
      </c>
      <c r="E3825" s="170">
        <v>5954.97265625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0.46456468105316162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134.239501953125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-2413.2490234375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-0.14338941872119904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995.07708740234375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4.177919864654541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0.61845910549163818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7.6321058440953493E-4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32.023918151855469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5572.57568359375</v>
      </c>
      <c r="E3836" s="170">
        <v>5954.97265625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0.46456468105316162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134.239501953125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-2413.2490234375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-0.14338941872119904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995.07708740234375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4.177919864654541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0.61845910549163818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7.6321058440953493E-4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94.137924194335938</v>
      </c>
      <c r="E3845" s="169">
        <v>91.174842834472656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168.97348022460937</v>
      </c>
      <c r="E3846" s="173">
        <v>168.91102600097656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276.82156372070312</v>
      </c>
      <c r="E3847" s="173">
        <v>256.76385498046875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2.0210270881652832</v>
      </c>
      <c r="E3848" s="168">
        <v>2.0207779407501221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719.4486083984375</v>
      </c>
      <c r="E3849" s="173">
        <v>719.00994873046875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-1828.0399169921875</v>
      </c>
      <c r="E3850" s="175">
        <v>-1828.478515625</v>
      </c>
    </row>
    <row r="3851" spans="1:5" ht="45">
      <c r="A3851" s="119" t="s">
        <v>7604</v>
      </c>
      <c r="B3851" s="129" t="s">
        <v>7605</v>
      </c>
      <c r="C3851" s="134"/>
      <c r="D3851" s="163">
        <v>-0.48959088325500488</v>
      </c>
      <c r="E3851" s="174">
        <v>-0.47373279929161072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903.8511962890625</v>
      </c>
      <c r="E3852" s="173">
        <v>903.7349853515625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4.3347539901733398</v>
      </c>
      <c r="E3853" s="168">
        <v>4.3356223106384277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0.6858629584312439</v>
      </c>
      <c r="E3854" s="174">
        <v>0.6856728196144104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1.6206539294216782E-4</v>
      </c>
      <c r="E3855" s="178">
        <v>1.6205626889131963E-4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94.137924194335938</v>
      </c>
      <c r="E3856" s="169">
        <v>91.174842834472656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168.97348022460937</v>
      </c>
      <c r="E3857" s="173">
        <v>168.91102600097656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31.179996490478516</v>
      </c>
      <c r="E3858" s="169">
        <v>28.277301788330078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2.0210270881652832</v>
      </c>
      <c r="E3859" s="168">
        <v>2.0207779407501221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719.4486083984375</v>
      </c>
      <c r="E3860" s="173">
        <v>719.00994873046875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-1828.0399169921875</v>
      </c>
      <c r="E3861" s="175">
        <v>-1828.478515625</v>
      </c>
    </row>
    <row r="3862" spans="1:5" ht="30">
      <c r="A3862" s="119" t="s">
        <v>7626</v>
      </c>
      <c r="B3862" s="129" t="s">
        <v>7627</v>
      </c>
      <c r="C3862" s="134"/>
      <c r="D3862" s="163">
        <v>-0.48959088325500488</v>
      </c>
      <c r="E3862" s="174">
        <v>-0.47373279929161072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903.8511962890625</v>
      </c>
      <c r="E3863" s="173">
        <v>903.7349853515625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4.3347539901733398</v>
      </c>
      <c r="E3864" s="168">
        <v>4.3356223106384277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0.6858629584312439</v>
      </c>
      <c r="E3865" s="174">
        <v>0.6856728196144104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1.6206539294216782E-4</v>
      </c>
      <c r="E3866" s="178">
        <v>1.6205626889131963E-4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53.757892608642578</v>
      </c>
      <c r="E3868" s="169">
        <v>53.759487152099609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235.94851684570312</v>
      </c>
      <c r="E3869" s="173">
        <v>218.42732238769531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0.75210607051849365</v>
      </c>
      <c r="E3870" s="174">
        <v>0.75212615728378296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225.04582214355469</v>
      </c>
      <c r="E3871" s="173">
        <v>225.05235290527344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-2322.442626953125</v>
      </c>
      <c r="E3872" s="175">
        <v>-2322.436279296875</v>
      </c>
    </row>
    <row r="3873" spans="1:5" ht="45">
      <c r="A3873" s="119" t="s">
        <v>7648</v>
      </c>
      <c r="B3873" s="129" t="s">
        <v>7649</v>
      </c>
      <c r="C3873" s="134"/>
      <c r="D3873" s="163">
        <v>-5.0938606262207031E-2</v>
      </c>
      <c r="E3873" s="174">
        <v>-5.0935771316289902E-2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986.3187255859375</v>
      </c>
      <c r="E3874" s="173">
        <v>986.3179931640625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4.1820578575134277</v>
      </c>
      <c r="E3875" s="168">
        <v>4.1820583343505859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0.64508163928985596</v>
      </c>
      <c r="E3876" s="174">
        <v>0.64508336782455444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5.1380664808675647E-4</v>
      </c>
      <c r="E3877" s="178">
        <v>5.1379349315539002E-4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53.877521514892578</v>
      </c>
      <c r="E3879" s="169">
        <v>53.879081726074219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235.94851684570312</v>
      </c>
      <c r="E3880" s="173">
        <v>218.42732238769531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0.75313812494277954</v>
      </c>
      <c r="E3881" s="174">
        <v>0.75315815210342407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226.41743469238281</v>
      </c>
      <c r="E3882" s="173">
        <v>226.42410278320312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-2321.071044921875</v>
      </c>
      <c r="E3883" s="175">
        <v>-2321.064453125</v>
      </c>
    </row>
    <row r="3884" spans="1:5" ht="45">
      <c r="A3884" s="119" t="s">
        <v>7670</v>
      </c>
      <c r="B3884" s="129" t="s">
        <v>7671</v>
      </c>
      <c r="C3884" s="134"/>
      <c r="D3884" s="163">
        <v>-0.27366268634796143</v>
      </c>
      <c r="E3884" s="174">
        <v>-0.27365937829017639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986.70263671875</v>
      </c>
      <c r="E3885" s="173">
        <v>986.701904296875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4.1797704696655273</v>
      </c>
      <c r="E3886" s="168">
        <v>4.1797709465026855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0.64573270082473755</v>
      </c>
      <c r="E3887" s="174">
        <v>0.64573436975479126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5.1300495397299528E-4</v>
      </c>
      <c r="E3888" s="178">
        <v>5.1299214828759432E-4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53.757892608642578</v>
      </c>
      <c r="E3890" s="169">
        <v>53.759487152099609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0.75210607051849365</v>
      </c>
      <c r="E3892" s="174">
        <v>0.75212615728378296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225.04582214355469</v>
      </c>
      <c r="E3893" s="173">
        <v>225.05235290527344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-2322.442626953125</v>
      </c>
      <c r="E3894" s="175">
        <v>-2322.436279296875</v>
      </c>
    </row>
    <row r="3895" spans="1:5" ht="45">
      <c r="A3895" s="119" t="s">
        <v>7692</v>
      </c>
      <c r="B3895" s="129" t="s">
        <v>7693</v>
      </c>
      <c r="C3895" s="134"/>
      <c r="D3895" s="163">
        <v>-5.0938606262207031E-2</v>
      </c>
      <c r="E3895" s="174">
        <v>-5.0935771316289902E-2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986.3187255859375</v>
      </c>
      <c r="E3896" s="173">
        <v>986.3179931640625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4.1820578575134277</v>
      </c>
      <c r="E3897" s="168">
        <v>4.1820583343505859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0.64508163928985596</v>
      </c>
      <c r="E3898" s="174">
        <v>0.64508336782455444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5.1380664808675647E-4</v>
      </c>
      <c r="E3899" s="178">
        <v>5.1379349315539002E-4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53.877521514892578</v>
      </c>
      <c r="E3901" s="169">
        <v>53.879081726074219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235.94851684570312</v>
      </c>
      <c r="E3902" s="173">
        <v>218.42732238769531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0.75313812494277954</v>
      </c>
      <c r="E3903" s="174">
        <v>0.75315815210342407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226.41743469238281</v>
      </c>
      <c r="E3904" s="173">
        <v>226.42410278320312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-2321.071044921875</v>
      </c>
      <c r="E3905" s="175">
        <v>-2321.064453125</v>
      </c>
    </row>
    <row r="3906" spans="1:5" ht="30">
      <c r="A3906" s="119" t="s">
        <v>7714</v>
      </c>
      <c r="B3906" s="129" t="s">
        <v>7715</v>
      </c>
      <c r="C3906" s="134"/>
      <c r="D3906" s="163">
        <v>-0.27366268634796143</v>
      </c>
      <c r="E3906" s="174">
        <v>-0.27365937829017639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986.70263671875</v>
      </c>
      <c r="E3907" s="173">
        <v>986.701904296875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4.1797704696655273</v>
      </c>
      <c r="E3908" s="168">
        <v>4.1797709465026855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0.64573270082473755</v>
      </c>
      <c r="E3909" s="174">
        <v>0.64573436975479126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5.1300495397299528E-4</v>
      </c>
      <c r="E3910" s="178">
        <v>5.1299214828759432E-4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53.549423217773438</v>
      </c>
      <c r="E3912" s="169">
        <v>53.550983428955078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0.74894380569458008</v>
      </c>
      <c r="E3914" s="174">
        <v>0.74896389245986938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225.04582214355469</v>
      </c>
      <c r="E3915" s="173">
        <v>225.05235290527344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-2322.442626953125</v>
      </c>
      <c r="E3916" s="175">
        <v>-2322.436279296875</v>
      </c>
    </row>
    <row r="3917" spans="1:5" ht="30">
      <c r="A3917" s="119" t="s">
        <v>7736</v>
      </c>
      <c r="B3917" s="129" t="s">
        <v>7737</v>
      </c>
      <c r="C3917" s="134"/>
      <c r="D3917" s="163">
        <v>-0.27434694766998291</v>
      </c>
      <c r="E3917" s="174">
        <v>-0.27434369921684265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986.8587646484375</v>
      </c>
      <c r="E3918" s="173">
        <v>986.8580322265625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4.1796512603759766</v>
      </c>
      <c r="E3919" s="168">
        <v>4.1796517372131348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0.64538818597793579</v>
      </c>
      <c r="E3920" s="174">
        <v>0.6453898549079895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5.1571050425991416E-4</v>
      </c>
      <c r="E3921" s="178">
        <v>5.1569758215919137E-4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0.46000000834465027</v>
      </c>
      <c r="E3922" s="174">
        <v>0.4463038444519043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146.91938781738281</v>
      </c>
      <c r="E3923" s="173">
        <v>161.91633605957031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6.0778112411499023</v>
      </c>
      <c r="E3924" s="168">
        <v>5.5255246162414551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7.9659891128540039</v>
      </c>
      <c r="E3925" s="168">
        <v>8.0483484268188477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2774.486083984375</v>
      </c>
      <c r="E3926" s="175">
        <v>2803.7548828125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226.99742126464844</v>
      </c>
      <c r="E3927" s="173">
        <v>256.26626586914062</v>
      </c>
    </row>
    <row r="3928" spans="1:5" ht="30">
      <c r="A3928" s="119" t="s">
        <v>7758</v>
      </c>
      <c r="B3928" s="129" t="s">
        <v>7759</v>
      </c>
      <c r="C3928" s="134"/>
      <c r="D3928" s="157">
        <v>1.0574562549591064</v>
      </c>
      <c r="E3928" s="168">
        <v>1.0706080198287964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0.23820687830448151</v>
      </c>
      <c r="E3929" s="174">
        <v>0.22300052642822266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1.9458625316619873</v>
      </c>
      <c r="E3930" s="168">
        <v>1.9467453956604004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2.8418280184268951E-2</v>
      </c>
      <c r="E3931" s="174">
        <v>2.9764100909233093E-2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1.4096754057391081E-5</v>
      </c>
      <c r="E3932" s="177">
        <v>1.4683381778013427E-5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0.46000000834465027</v>
      </c>
      <c r="E3933" s="174">
        <v>0.4463038444519043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497.48971557617187</v>
      </c>
      <c r="E3934" s="173">
        <v>497.83648681640625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9.188079833984375</v>
      </c>
      <c r="E3936" s="168">
        <v>9.2030029296875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3483.94091796875</v>
      </c>
      <c r="E3937" s="170">
        <v>3484.69482421875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936.452392578125</v>
      </c>
      <c r="E3938" s="173">
        <v>937.20623779296875</v>
      </c>
    </row>
    <row r="3939" spans="1:5" ht="45">
      <c r="A3939" s="119" t="s">
        <v>7780</v>
      </c>
      <c r="B3939" s="129" t="s">
        <v>7781</v>
      </c>
      <c r="C3939" s="134"/>
      <c r="D3939" s="157">
        <v>1.3645864725112915</v>
      </c>
      <c r="E3939" s="168">
        <v>1.365155816078186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0.12938386201858521</v>
      </c>
      <c r="E3940" s="174">
        <v>0.12547369301319122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2.1288285255432129</v>
      </c>
      <c r="E3941" s="168">
        <v>2.1290197372436523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6.6606290638446808E-2</v>
      </c>
      <c r="E3942" s="174">
        <v>6.664913147687912E-2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2.8479167667683214E-5</v>
      </c>
      <c r="E3943" s="177">
        <v>2.8493337595136836E-5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1.0123000144958496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61.629402160644531</v>
      </c>
      <c r="E3946" s="169">
        <v>52.786014556884766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15279.47265625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15279.47265625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16747.19921875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7.3169779777526855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247803.734375</v>
      </c>
      <c r="E3951" s="170">
        <v>224043.015625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274519.40625</v>
      </c>
      <c r="E3952" s="170">
        <v>245564.3125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34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17.360000610351562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945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9457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3964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8049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10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98828</v>
      </c>
      <c r="E10" s="156">
        <f t="shared" si="0"/>
        <v>75000</v>
      </c>
      <c r="F10" s="115">
        <f>VLOOKUP(B10,input!$I$3:$J$33,2,FALSE)</f>
        <v>75000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330.74755859375</v>
      </c>
      <c r="E26" s="156">
        <f t="shared" si="0"/>
        <v>330.74755859375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850.9000244140625</v>
      </c>
      <c r="E28" s="156">
        <f t="shared" si="0"/>
        <v>816.69499999999994</v>
      </c>
      <c r="F28" s="115">
        <f>VLOOKUP(B28,input!$I$3:$J$33,2,FALSE)</f>
        <v>816.69499999999994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22</v>
      </c>
      <c r="F29" s="115">
        <f>VLOOKUP(B29,input!$I$3:$J$33,2,FALSE)</f>
        <v>22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5.75</v>
      </c>
      <c r="E56" s="156">
        <f t="shared" si="0"/>
        <v>8.0225000000000009</v>
      </c>
      <c r="F56" s="115">
        <f>VLOOKUP(B56,input!$I$3:$J$33,2,FALSE)</f>
        <v>8.0225000000000009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0.50120222568511963</v>
      </c>
      <c r="E64" s="156">
        <f t="shared" si="0"/>
        <v>0.50120222568511963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4.0361237525939941</v>
      </c>
      <c r="E76" s="156">
        <f t="shared" si="1"/>
        <v>4.0361237525939941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35.870594024658203</v>
      </c>
      <c r="E79" s="156">
        <f t="shared" si="1"/>
        <v>35.870594024658203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4.0361237525939941</v>
      </c>
      <c r="E90" s="156">
        <f t="shared" si="1"/>
        <v>4.0361237525939941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35.870594024658203</v>
      </c>
      <c r="E93" s="156">
        <f t="shared" si="1"/>
        <v>35.870594024658203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6.225193977355957</v>
      </c>
      <c r="E104" s="156">
        <f t="shared" si="1"/>
        <v>6.225193977355957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55">
        <v>4.1062630771193653E-6</v>
      </c>
      <c r="E105" s="156">
        <f t="shared" si="1"/>
        <v>4.1062630771193653E-6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94.528953552246094</v>
      </c>
      <c r="E107" s="156">
        <f t="shared" si="1"/>
        <v>94.528953552246094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83.688179016113281</v>
      </c>
      <c r="E108" s="156">
        <f t="shared" si="1"/>
        <v>83.688179016113281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6.225193977355957</v>
      </c>
      <c r="E118" s="156">
        <f t="shared" si="1"/>
        <v>6.225193977355957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55">
        <v>4.1062630771193653E-6</v>
      </c>
      <c r="E119" s="156">
        <f t="shared" si="1"/>
        <v>4.1062630771193653E-6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94.528953552246094</v>
      </c>
      <c r="E121" s="156">
        <f t="shared" si="1"/>
        <v>94.528953552246094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83.688179016113281</v>
      </c>
      <c r="E122" s="156">
        <f t="shared" si="1"/>
        <v>83.688179016113281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4.0233883857727051</v>
      </c>
      <c r="E132" s="156">
        <f t="shared" si="1"/>
        <v>4.0233883857727051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20.177207946777344</v>
      </c>
      <c r="E135" s="156">
        <f t="shared" si="1"/>
        <v>20.177207946777344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4.0233883857727051</v>
      </c>
      <c r="E146" s="156">
        <f t="shared" si="2"/>
        <v>4.0233883857727051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20.177207946777344</v>
      </c>
      <c r="E149" s="156">
        <f t="shared" si="2"/>
        <v>20.177207946777344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228.90019226074219</v>
      </c>
      <c r="E152" s="156">
        <f t="shared" si="2"/>
        <v>228.90019226074219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199.39999389648437</v>
      </c>
      <c r="E158" s="156">
        <f t="shared" si="2"/>
        <v>199.39999389648437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34</v>
      </c>
      <c r="F184" s="115">
        <f>VLOOKUP(B184,input!$I$3:$J$33,2,FALSE)</f>
        <v>34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si="2"/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ref="E201:E264" si="3">_xlfn.IFNA(F201,D201)</f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537.0999755859375</v>
      </c>
      <c r="E338" s="156">
        <f t="shared" si="5"/>
        <v>534.20749999999998</v>
      </c>
      <c r="F338" s="115">
        <f>VLOOKUP(B338,input!$I$3:$J$33,2,FALSE)</f>
        <v>534.20749999999998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5.75</v>
      </c>
      <c r="E339" s="156">
        <f t="shared" si="5"/>
        <v>8.0225000000000009</v>
      </c>
      <c r="F339" s="115">
        <f>VLOOKUP(B339,input!$I$3:$J$33,2,FALSE)</f>
        <v>8.0225000000000009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5.75</v>
      </c>
      <c r="E343" s="156">
        <f t="shared" si="5"/>
        <v>8477.1500000000015</v>
      </c>
      <c r="F343" s="115">
        <f>VLOOKUP(B343,input!$I$3:$J$33,2,FALSE)</f>
        <v>8477.1500000000015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si="5"/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ref="E393:E456" si="6">_xlfn.IFNA(F393,D393)</f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32</v>
      </c>
      <c r="F400" s="115">
        <f>VLOOKUP(B400,input!$I$3:$J$33,2,FALSE)</f>
        <v>32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9</v>
      </c>
      <c r="F413" s="115">
        <f>VLOOKUP(B413,input!$I$3:$J$33,2,FALSE)</f>
        <v>9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9280</v>
      </c>
      <c r="E415" s="156">
        <f t="shared" si="6"/>
        <v>9280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14.829999923706055</v>
      </c>
      <c r="E417" s="156">
        <f t="shared" si="6"/>
        <v>9.4975000000000005</v>
      </c>
      <c r="F417" s="115">
        <f>VLOOKUP(B417,input!$I$3:$J$33,2,FALSE)</f>
        <v>9.4975000000000005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24.100000381469727</v>
      </c>
      <c r="E418" s="156">
        <f t="shared" si="6"/>
        <v>18.779799999999998</v>
      </c>
      <c r="F418" s="115">
        <f>VLOOKUP(B418,input!$I$3:$J$33,2,FALSE)</f>
        <v>18.779799999999998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88.199996948242188</v>
      </c>
      <c r="E453" s="156">
        <f t="shared" si="6"/>
        <v>78.728000000000009</v>
      </c>
      <c r="F453" s="115">
        <f>VLOOKUP(B453,input!$I$3:$J$33,2,FALSE)</f>
        <v>78.728000000000009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si="6"/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ref="E457:E520" si="7">_xlfn.IFNA(F457,D457)</f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29.600000381469727</v>
      </c>
      <c r="E462" s="156">
        <f t="shared" si="7"/>
        <v>26.421188208616783</v>
      </c>
      <c r="F462" s="115">
        <f>VLOOKUP(B462,input!$I$3:$J$33,2,FALSE)</f>
        <v>26.421188208616783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17.200000762939453</v>
      </c>
      <c r="E471" s="156">
        <f t="shared" si="7"/>
        <v>15.352852607709751</v>
      </c>
      <c r="F471" s="115">
        <f>VLOOKUP(B471,input!$I$3:$J$33,2,FALSE)</f>
        <v>15.352852607709751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9.6000003814697266</v>
      </c>
      <c r="E480" s="156">
        <f t="shared" si="7"/>
        <v>8.5690340136054424</v>
      </c>
      <c r="F480" s="115">
        <f>VLOOKUP(B480,input!$I$3:$J$33,2,FALSE)</f>
        <v>8.5690340136054424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4.3000001907348633</v>
      </c>
      <c r="E489" s="156">
        <f t="shared" si="7"/>
        <v>3.8382131519274378</v>
      </c>
      <c r="F489" s="115">
        <f>VLOOKUP(B489,input!$I$3:$J$33,2,FALSE)</f>
        <v>3.8382131519274378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2.0999999046325684</v>
      </c>
      <c r="E498" s="156">
        <f t="shared" si="7"/>
        <v>1.8744761904761906</v>
      </c>
      <c r="F498" s="115">
        <f>VLOOKUP(B498,input!$I$3:$J$33,2,FALSE)</f>
        <v>1.8744761904761906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1.1000000238418579</v>
      </c>
      <c r="E507" s="156">
        <f t="shared" si="7"/>
        <v>0.98186848072562372</v>
      </c>
      <c r="F507" s="115">
        <f>VLOOKUP(B507,input!$I$3:$J$33,2,FALSE)</f>
        <v>0.98186848072562372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0.5</v>
      </c>
      <c r="E516" s="156">
        <f t="shared" si="7"/>
        <v>0.44630385487528351</v>
      </c>
      <c r="F516" s="115">
        <f>VLOOKUP(B516,input!$I$3:$J$33,2,FALSE)</f>
        <v>0.44630385487528351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si="7"/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ref="E521:E539" si="8">_xlfn.IFNA(F521,D521)</f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98828.328125</v>
      </c>
      <c r="E546" s="170">
        <v>98828.328125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89548.328125</v>
      </c>
      <c r="E547" s="170">
        <v>89548.328125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9280</v>
      </c>
      <c r="E548" s="170">
        <v>9280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9280</v>
      </c>
      <c r="E549" s="170">
        <v>9280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33.054538726806641</v>
      </c>
      <c r="E551" s="169">
        <v>33.054538726806641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10891.091796875</v>
      </c>
      <c r="E552" s="170">
        <v>10891.091796875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29.950710296630859</v>
      </c>
      <c r="E553" s="169">
        <v>29.950710296630859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12019.748046875</v>
      </c>
      <c r="E554" s="170">
        <v>12019.748046875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298985.65625</v>
      </c>
      <c r="E555" s="170">
        <v>298985.65625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29.950710296630859</v>
      </c>
      <c r="E557" s="169">
        <v>29.950710296630859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29.950710296630859</v>
      </c>
      <c r="E558" s="169">
        <v>29.950710296630859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27.035968780517578</v>
      </c>
      <c r="E559" s="169">
        <v>27.035968780517578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13315.59375</v>
      </c>
      <c r="E560" s="170">
        <v>13315.59375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331219.21875</v>
      </c>
      <c r="E561" s="170">
        <v>331219.21875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298985.65625</v>
      </c>
      <c r="E562" s="170">
        <v>298985.65625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29.950710296630859</v>
      </c>
      <c r="E563" s="169">
        <v>29.950710296630859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3.0982651710510254</v>
      </c>
      <c r="E564" s="168">
        <v>3.0982651710510254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3.3074755668640137</v>
      </c>
      <c r="E565" s="168">
        <v>3.3074755668640137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298985.65625</v>
      </c>
      <c r="E568" s="170">
        <v>298985.65625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331219.21875</v>
      </c>
      <c r="E571" s="170">
        <v>331219.21875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59">
        <v>3278.640869140625</v>
      </c>
      <c r="E573" s="170">
        <v>3278.640869140625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21429538</v>
      </c>
      <c r="E577" s="170">
        <v>21429538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27714336</v>
      </c>
      <c r="E578" s="170">
        <v>27714336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9689.525390625</v>
      </c>
      <c r="E579" s="170">
        <v>9689.525390625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725.3414306640625</v>
      </c>
      <c r="E581" s="173">
        <v>725.3414306640625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8718.4208984375</v>
      </c>
      <c r="E583" s="170">
        <v>8718.4208984375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25.386112213134766</v>
      </c>
      <c r="E584" s="169">
        <v>25.386112213134766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874.26312255859375</v>
      </c>
      <c r="E585" s="173">
        <v>874.26312255859375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27714.3359375</v>
      </c>
      <c r="E586" s="170">
        <v>27714.3359375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309.49026489257812</v>
      </c>
      <c r="E587" s="173">
        <v>309.49026489257812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287332.875</v>
      </c>
      <c r="E588" s="170">
        <v>287332.875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8314.30078125</v>
      </c>
      <c r="E589" s="170">
        <v>8314.30078125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45.602310180664063</v>
      </c>
      <c r="E590" s="169">
        <v>45.602310180664063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127.69389343261719</v>
      </c>
      <c r="E591" s="173">
        <v>127.69389343261719</v>
      </c>
    </row>
    <row r="592" spans="1:5">
      <c r="A592" s="119" t="s">
        <v>1213</v>
      </c>
      <c r="B592" s="129" t="s">
        <v>1214</v>
      </c>
      <c r="C592" s="134"/>
      <c r="D592" s="163">
        <v>0.80271703004837036</v>
      </c>
      <c r="E592" s="174">
        <v>0.80271703004837036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145946.421875</v>
      </c>
      <c r="E593" s="170">
        <v>145946.421875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4.3741598725318909E-2</v>
      </c>
      <c r="E594" s="174">
        <v>4.3741598725318909E-2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4.8147001266479492</v>
      </c>
      <c r="E595" s="168">
        <v>4.8147001266479492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21429538</v>
      </c>
      <c r="E596" s="170">
        <v>21429538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21429538</v>
      </c>
      <c r="E598" s="170">
        <v>21429538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4356140.5</v>
      </c>
      <c r="E599" s="170">
        <v>4356140.5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25785678</v>
      </c>
      <c r="E600" s="170">
        <v>25785678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1928658.375</v>
      </c>
      <c r="E601" s="170">
        <v>1928658.375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27714336</v>
      </c>
      <c r="E602" s="170">
        <v>27714336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98828.328125</v>
      </c>
      <c r="E603" s="170">
        <v>98828.328125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700.54901123046875</v>
      </c>
      <c r="E604" s="173">
        <v>700.54901123046875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385.61328125</v>
      </c>
      <c r="E606" s="173">
        <v>385.61328125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420.73989868164062</v>
      </c>
      <c r="E607" s="173">
        <v>420.73989868164062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420.73989868164062</v>
      </c>
      <c r="E608" s="173">
        <v>420.73989868164062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419.4222412109375</v>
      </c>
      <c r="E609" s="173">
        <v>419.4222412109375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419.4222412109375</v>
      </c>
      <c r="E610" s="173">
        <v>419.4222412109375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646.979248046875</v>
      </c>
      <c r="E611" s="173">
        <v>646.979248046875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646.979248046875</v>
      </c>
      <c r="E612" s="173">
        <v>646.979248046875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13.821018218994141</v>
      </c>
      <c r="E613" s="169">
        <v>13.821018218994141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767.2845458984375</v>
      </c>
      <c r="E614" s="173">
        <v>767.2845458984375</v>
      </c>
    </row>
    <row r="615" spans="1:5" ht="30">
      <c r="A615" s="119" t="s">
        <v>1260</v>
      </c>
      <c r="B615" s="129" t="s">
        <v>1261</v>
      </c>
      <c r="C615" s="134" t="s">
        <v>15</v>
      </c>
      <c r="D615" s="162">
        <v>116.76598358154297</v>
      </c>
      <c r="E615" s="173">
        <v>116.76598358154297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92.542587280273437</v>
      </c>
      <c r="E616" s="169">
        <v>92.542587280273437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767.284423828125</v>
      </c>
      <c r="E617" s="173">
        <v>767.284423828125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92.542587280273437</v>
      </c>
      <c r="E619" s="169">
        <v>92.542587280273437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207.53948974609375</v>
      </c>
      <c r="E621" s="173">
        <v>207.53948974609375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9280</v>
      </c>
      <c r="E623" s="170">
        <v>9280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298985.65625</v>
      </c>
      <c r="E624" s="170">
        <v>298985.65625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62">
        <v>108.29779815673828</v>
      </c>
      <c r="E639" s="173">
        <v>108.29779815673828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456490.71875</v>
      </c>
      <c r="E642" s="170">
        <v>456490.71875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5145.599609375</v>
      </c>
      <c r="E645" s="170">
        <v>5145.599609375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415.72091674804687</v>
      </c>
      <c r="E648" s="173">
        <v>415.72091674804687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1711.97607421875</v>
      </c>
      <c r="E651" s="175">
        <v>1711.97607421875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616151.75</v>
      </c>
      <c r="E657" s="170">
        <v>616151.75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25174.69140625</v>
      </c>
      <c r="E660" s="170">
        <v>25174.69140625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13505.69921875</v>
      </c>
      <c r="E661" s="170">
        <v>13505.69921875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12211.83984375</v>
      </c>
      <c r="E662" s="170">
        <v>12211.83984375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14464.001953125</v>
      </c>
      <c r="E663" s="170">
        <v>14464.001953125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9820.892578125</v>
      </c>
      <c r="E664" s="170">
        <v>9820.892578125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6596.1005859375</v>
      </c>
      <c r="E665" s="170">
        <v>6596.1005859375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8182.66845703125</v>
      </c>
      <c r="E666" s="170">
        <v>8182.66845703125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10238.4580078125</v>
      </c>
      <c r="E667" s="170">
        <v>10238.4580078125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700.54901123046875</v>
      </c>
      <c r="E668" s="173">
        <v>700.54901123046875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385.61328125</v>
      </c>
      <c r="E674" s="173">
        <v>385.61328125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420.73989868164062</v>
      </c>
      <c r="E677" s="173">
        <v>420.73989868164062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420.73989868164062</v>
      </c>
      <c r="E680" s="173">
        <v>420.73989868164062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419.4222412109375</v>
      </c>
      <c r="E683" s="173">
        <v>419.4222412109375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419.4222412109375</v>
      </c>
      <c r="E686" s="173">
        <v>419.4222412109375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646.979248046875</v>
      </c>
      <c r="E689" s="173">
        <v>646.979248046875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646.979248046875</v>
      </c>
      <c r="E692" s="173">
        <v>646.979248046875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13.821018218994141</v>
      </c>
      <c r="E695" s="169">
        <v>13.821018218994141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767.2845458984375</v>
      </c>
      <c r="E698" s="173">
        <v>767.2845458984375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62">
        <v>116.76598358154297</v>
      </c>
      <c r="E701" s="173">
        <v>116.76598358154297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92.542587280273437</v>
      </c>
      <c r="E704" s="169">
        <v>92.542587280273437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767.284423828125</v>
      </c>
      <c r="E707" s="173">
        <v>767.284423828125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92.542587280273437</v>
      </c>
      <c r="E713" s="169">
        <v>92.542587280273437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297.67282104492187</v>
      </c>
      <c r="E719" s="173">
        <v>297.67282104492187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33.074756622314453</v>
      </c>
      <c r="E720" s="169">
        <v>33.074756622314453</v>
      </c>
    </row>
    <row r="721" spans="1:5" ht="30">
      <c r="A721" s="119" t="s">
        <v>1456</v>
      </c>
      <c r="B721" s="129" t="s">
        <v>1457</v>
      </c>
      <c r="C721" s="134" t="s">
        <v>50</v>
      </c>
      <c r="D721" s="162">
        <v>100.21531677246094</v>
      </c>
      <c r="E721" s="173">
        <v>100.21531677246094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311.15765380859375</v>
      </c>
      <c r="E722" s="173">
        <v>311.15765380859375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2725.07958984375</v>
      </c>
      <c r="E723" s="175">
        <v>2725.07958984375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3.3074755668640137</v>
      </c>
      <c r="E724" s="168">
        <v>3.3074755668640137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1408.7979736328125</v>
      </c>
      <c r="E725" s="175">
        <v>1408.7979736328125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850.9000244140625</v>
      </c>
      <c r="E726" s="173">
        <v>850.9000244140625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311.15765380859375</v>
      </c>
      <c r="E727" s="173">
        <v>311.15765380859375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2.9117989540100098</v>
      </c>
      <c r="E730" s="168">
        <v>2.9117989540100098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163276.015625</v>
      </c>
      <c r="E735" s="170">
        <v>163276.015625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109936.65625</v>
      </c>
      <c r="E736" s="170">
        <v>109936.65625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12215.1845703125</v>
      </c>
      <c r="E737" s="170">
        <v>12215.1845703125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26870.896484375</v>
      </c>
      <c r="E738" s="170">
        <v>26870.896484375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14253.2763671875</v>
      </c>
      <c r="E739" s="170">
        <v>14253.2763671875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2787.102294921875</v>
      </c>
      <c r="E740" s="175">
        <v>2787.102294921875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12245.701171875</v>
      </c>
      <c r="E741" s="170">
        <v>12245.701171875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286.3878173828125</v>
      </c>
      <c r="E742" s="173">
        <v>286.3878173828125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668.2381591796875</v>
      </c>
      <c r="E743" s="173">
        <v>668.2381591796875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90.13128662109375</v>
      </c>
      <c r="E744" s="169">
        <v>90.13128662109375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172.87448120117187</v>
      </c>
      <c r="E745" s="173">
        <v>172.87448120117187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124.33786773681641</v>
      </c>
      <c r="E746" s="173">
        <v>124.33786773681641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74.358467102050781</v>
      </c>
      <c r="E750" s="169">
        <v>74.358467102050781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1784.6019287109375</v>
      </c>
      <c r="E751" s="175">
        <v>1784.6019287109375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298985.65625</v>
      </c>
      <c r="E752" s="170">
        <v>298985.65625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331219.21875</v>
      </c>
      <c r="E753" s="170">
        <v>331219.21875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409.83010864257812</v>
      </c>
      <c r="E754" s="173">
        <v>409.83010864257812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164.9189453125</v>
      </c>
      <c r="E755" s="173">
        <v>164.9189453125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3.4427981376647949</v>
      </c>
      <c r="E756" s="168">
        <v>3.4427981376647949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0.29750800132751465</v>
      </c>
      <c r="E757" s="174">
        <v>0.29750800132751465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3.7403061389923096</v>
      </c>
      <c r="E760" s="168">
        <v>3.7403061389923096</v>
      </c>
    </row>
    <row r="761" spans="1:5" ht="30">
      <c r="A761" s="119" t="s">
        <v>1538</v>
      </c>
      <c r="B761" s="129" t="s">
        <v>1539</v>
      </c>
      <c r="C761" s="134" t="s">
        <v>20</v>
      </c>
      <c r="D761" s="157">
        <v>1.1220918893814087</v>
      </c>
      <c r="E761" s="168">
        <v>1.1220918893814087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2.6182143688201904</v>
      </c>
      <c r="E762" s="168">
        <v>2.6182143688201904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143.97050476074219</v>
      </c>
      <c r="E777" s="173">
        <v>143.97050476074219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606.46600341796875</v>
      </c>
      <c r="E778" s="173">
        <v>606.46600341796875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323.64846801757812</v>
      </c>
      <c r="E779" s="173">
        <v>323.64846801757812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9.6000003814697266</v>
      </c>
      <c r="E781" s="168">
        <v>9.6000003814697266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359.76986694335937</v>
      </c>
      <c r="E782" s="173">
        <v>359.76986694335937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3179.66943359375</v>
      </c>
      <c r="E783" s="170">
        <v>3179.66943359375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12.425171852111816</v>
      </c>
      <c r="E784" s="169">
        <v>12.425171852111816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15.112513542175293</v>
      </c>
      <c r="E785" s="169">
        <v>15.112513542175293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177.86033630371094</v>
      </c>
      <c r="E786" s="173">
        <v>177.86033630371094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753.94329833984375</v>
      </c>
      <c r="E787" s="173">
        <v>753.94329833984375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36.91143798828125</v>
      </c>
      <c r="E788" s="169">
        <v>36.91143798828125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372.98504638671875</v>
      </c>
      <c r="E792" s="173">
        <v>372.98504638671875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46.494686126708984</v>
      </c>
      <c r="E797" s="169">
        <v>46.494686126708984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46.494686126708984</v>
      </c>
      <c r="E801" s="169">
        <v>46.494686126708984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26.160408020019531</v>
      </c>
      <c r="E805" s="169">
        <v>26.160408020019531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26.160408020019531</v>
      </c>
      <c r="E809" s="169">
        <v>26.160408020019531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181.88682556152344</v>
      </c>
      <c r="E813" s="173">
        <v>181.88682556152344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334.05502319335937</v>
      </c>
      <c r="E815" s="173">
        <v>334.05502319335937</v>
      </c>
    </row>
    <row r="816" spans="1:5" ht="30">
      <c r="A816" s="119" t="s">
        <v>1654</v>
      </c>
      <c r="B816" s="129" t="s">
        <v>1655</v>
      </c>
      <c r="C816" s="134" t="s">
        <v>50</v>
      </c>
      <c r="D816" s="162">
        <v>101.21747589111328</v>
      </c>
      <c r="E816" s="173">
        <v>101.21747589111328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986.68414306640625</v>
      </c>
      <c r="E817" s="173">
        <v>986.68414306640625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228.89183044433594</v>
      </c>
      <c r="E818" s="173">
        <v>228.89183044433594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334.05502319335937</v>
      </c>
      <c r="E819" s="173">
        <v>334.05502319335937</v>
      </c>
    </row>
    <row r="820" spans="1:5" ht="30">
      <c r="A820" s="119" t="s">
        <v>1662</v>
      </c>
      <c r="B820" s="129" t="s">
        <v>1663</v>
      </c>
      <c r="C820" s="134" t="s">
        <v>50</v>
      </c>
      <c r="D820" s="162">
        <v>100.21531677246094</v>
      </c>
      <c r="E820" s="173">
        <v>100.21531677246094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309</v>
      </c>
      <c r="E821" s="173">
        <v>309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1395.677734375</v>
      </c>
      <c r="E822" s="175">
        <v>1395.677734375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527.759765625</v>
      </c>
      <c r="E823" s="173">
        <v>527.759765625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2.6182143688201904</v>
      </c>
      <c r="E824" s="168">
        <v>2.6182143688201904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525.3458251953125</v>
      </c>
      <c r="E825" s="173">
        <v>525.3458251953125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298.28573608398437</v>
      </c>
      <c r="E826" s="173">
        <v>298.28573608398437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37952.35546875</v>
      </c>
      <c r="E828" s="170">
        <v>37952.35546875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2182.260498046875</v>
      </c>
      <c r="E829" s="175">
        <v>2182.260498046875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57">
        <v>1.0021564960479736</v>
      </c>
      <c r="E832" s="168">
        <v>1.0021564960479736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385.61325073242187</v>
      </c>
      <c r="E834" s="173">
        <v>385.61325073242187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151.21907043457031</v>
      </c>
      <c r="E836" s="173">
        <v>151.21907043457031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673161.8125</v>
      </c>
      <c r="E837" s="170">
        <v>673161.8125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527.75933837890625</v>
      </c>
      <c r="E838" s="173">
        <v>527.75933837890625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2.6182143688201904</v>
      </c>
      <c r="E839" s="168">
        <v>2.6182143688201904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2.6083025932312012</v>
      </c>
      <c r="E840" s="168">
        <v>2.6083025932312012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9.9117541685700417E-3</v>
      </c>
      <c r="E841" s="176">
        <v>9.9117541685700417E-3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2195.805419921875</v>
      </c>
      <c r="E842" s="175">
        <v>2195.805419921875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6603.72314453125</v>
      </c>
      <c r="E843" s="170">
        <v>6603.72314453125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8.3126449584960937</v>
      </c>
      <c r="E844" s="168">
        <v>8.3126449584960937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24.999664306640625</v>
      </c>
      <c r="E845" s="169">
        <v>24.999664306640625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1.2154209613800049</v>
      </c>
      <c r="E848" s="168">
        <v>1.2154209613800049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403.61276245117187</v>
      </c>
      <c r="E853" s="173">
        <v>403.61276245117187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403.61276245117187</v>
      </c>
      <c r="E854" s="173">
        <v>403.61276245117187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399.57662963867187</v>
      </c>
      <c r="E855" s="173">
        <v>399.57662963867187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35.870594024658203</v>
      </c>
      <c r="E856" s="169">
        <v>35.870594024658203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4.0361237525939941</v>
      </c>
      <c r="E863" s="168">
        <v>4.0361237525939941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441.77688598632812</v>
      </c>
      <c r="E866" s="173">
        <v>441.77688598632812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95.949539184570313</v>
      </c>
      <c r="E867" s="169">
        <v>95.949539184570313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420.73989868164062</v>
      </c>
      <c r="E870" s="173">
        <v>420.73989868164062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403.61276245117187</v>
      </c>
      <c r="E871" s="173">
        <v>403.61276245117187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95.929283142089844</v>
      </c>
      <c r="E872" s="169">
        <v>95.929283142089844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17.127126693725586</v>
      </c>
      <c r="E873" s="169">
        <v>17.127126693725586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423.79339599609375</v>
      </c>
      <c r="E874" s="173">
        <v>423.79339599609375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403.61276245117187</v>
      </c>
      <c r="E879" s="173">
        <v>403.61276245117187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403.61276245117187</v>
      </c>
      <c r="E880" s="173">
        <v>403.61276245117187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399.57662963867187</v>
      </c>
      <c r="E881" s="173">
        <v>399.57662963867187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35.870594024658203</v>
      </c>
      <c r="E882" s="169">
        <v>35.870594024658203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4.0361237525939941</v>
      </c>
      <c r="E889" s="168">
        <v>4.0361237525939941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441.77688598632812</v>
      </c>
      <c r="E892" s="173">
        <v>441.77688598632812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95.949539184570313</v>
      </c>
      <c r="E893" s="169">
        <v>95.949539184570313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420.73989868164062</v>
      </c>
      <c r="E896" s="173">
        <v>420.73989868164062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403.61276245117187</v>
      </c>
      <c r="E897" s="173">
        <v>403.61276245117187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95.929283142089844</v>
      </c>
      <c r="E898" s="169">
        <v>95.929283142089844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17.127126693725586</v>
      </c>
      <c r="E899" s="169">
        <v>17.127126693725586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423.79339599609375</v>
      </c>
      <c r="E900" s="173">
        <v>423.79339599609375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402.33920288085937</v>
      </c>
      <c r="E905" s="173">
        <v>402.33920288085937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402.33920288085937</v>
      </c>
      <c r="E906" s="173">
        <v>402.33920288085937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398.31582641601562</v>
      </c>
      <c r="E907" s="173">
        <v>398.31582641601562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20.177207946777344</v>
      </c>
      <c r="E908" s="169">
        <v>20.177207946777344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4.0233883857727051</v>
      </c>
      <c r="E915" s="168">
        <v>4.0233883857727051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440.39334106445312</v>
      </c>
      <c r="E918" s="173">
        <v>440.39334106445312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95.947273254394531</v>
      </c>
      <c r="E919" s="169">
        <v>95.947273254394531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419.4222412109375</v>
      </c>
      <c r="E922" s="173">
        <v>419.4222412109375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402.33920288085937</v>
      </c>
      <c r="E923" s="173">
        <v>402.33920288085937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95.927009582519531</v>
      </c>
      <c r="E924" s="169">
        <v>95.927009582519531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17.083034515380859</v>
      </c>
      <c r="E925" s="169">
        <v>17.083034515380859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422.45614624023437</v>
      </c>
      <c r="E926" s="173">
        <v>422.45614624023437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402.33920288085937</v>
      </c>
      <c r="E931" s="173">
        <v>402.33920288085937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402.33920288085937</v>
      </c>
      <c r="E932" s="173">
        <v>402.33920288085937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398.31582641601562</v>
      </c>
      <c r="E933" s="173">
        <v>398.31582641601562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20.177207946777344</v>
      </c>
      <c r="E934" s="169">
        <v>20.177207946777344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4.0233883857727051</v>
      </c>
      <c r="E941" s="168">
        <v>4.0233883857727051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440.39334106445312</v>
      </c>
      <c r="E944" s="173">
        <v>440.39334106445312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95.947273254394531</v>
      </c>
      <c r="E945" s="169">
        <v>95.947273254394531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419.4222412109375</v>
      </c>
      <c r="E948" s="173">
        <v>419.4222412109375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402.33920288085937</v>
      </c>
      <c r="E949" s="173">
        <v>402.33920288085937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95.927009582519531</v>
      </c>
      <c r="E950" s="169">
        <v>95.927009582519531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17.083034515380859</v>
      </c>
      <c r="E951" s="169">
        <v>17.083034515380859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422.45614624023437</v>
      </c>
      <c r="E952" s="173">
        <v>422.45614624023437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622.52001953125</v>
      </c>
      <c r="E957" s="173">
        <v>622.52001953125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622.52001953125</v>
      </c>
      <c r="E958" s="173">
        <v>622.52001953125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616.2947998046875</v>
      </c>
      <c r="E959" s="173">
        <v>616.2947998046875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94.528953552246094</v>
      </c>
      <c r="E960" s="169">
        <v>94.528953552246094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53.175975799560547</v>
      </c>
      <c r="E961" s="169">
        <v>53.175975799560547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80.135177612304688</v>
      </c>
      <c r="E964" s="169">
        <v>80.135177612304688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80.000045776367188</v>
      </c>
      <c r="E965" s="169">
        <v>80.000045776367188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6.225193977355957</v>
      </c>
      <c r="E967" s="168">
        <v>6.225193977355957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98.999992370605469</v>
      </c>
      <c r="E968" s="169">
        <v>98.999992370605469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679.32818603515625</v>
      </c>
      <c r="E970" s="173">
        <v>679.32818603515625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96.23828125</v>
      </c>
      <c r="E971" s="169">
        <v>96.23828125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646.979248046875</v>
      </c>
      <c r="E974" s="173">
        <v>646.979248046875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622.52001953125</v>
      </c>
      <c r="E975" s="173">
        <v>622.52001953125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96.219474792480469</v>
      </c>
      <c r="E976" s="169">
        <v>96.219474792480469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24.459239959716797</v>
      </c>
      <c r="E977" s="169">
        <v>24.459239959716797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653.64599609375</v>
      </c>
      <c r="E978" s="173">
        <v>653.64599609375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622.52001953125</v>
      </c>
      <c r="E983" s="173">
        <v>622.52001953125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622.52001953125</v>
      </c>
      <c r="E984" s="173">
        <v>622.52001953125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616.2947998046875</v>
      </c>
      <c r="E985" s="173">
        <v>616.2947998046875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94.528953552246094</v>
      </c>
      <c r="E986" s="169">
        <v>94.528953552246094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53.175975799560547</v>
      </c>
      <c r="E987" s="169">
        <v>53.175975799560547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80.135177612304688</v>
      </c>
      <c r="E990" s="169">
        <v>80.135177612304688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80.000045776367188</v>
      </c>
      <c r="E991" s="169">
        <v>80.000045776367188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6.225193977355957</v>
      </c>
      <c r="E993" s="168">
        <v>6.225193977355957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98.999992370605469</v>
      </c>
      <c r="E994" s="169">
        <v>98.999992370605469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679.32818603515625</v>
      </c>
      <c r="E996" s="173">
        <v>679.32818603515625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96.23828125</v>
      </c>
      <c r="E997" s="169">
        <v>96.23828125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646.979248046875</v>
      </c>
      <c r="E1000" s="173">
        <v>646.979248046875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622.52001953125</v>
      </c>
      <c r="E1001" s="173">
        <v>622.52001953125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96.219474792480469</v>
      </c>
      <c r="E1002" s="169">
        <v>96.219474792480469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24.459239959716797</v>
      </c>
      <c r="E1003" s="169">
        <v>24.459239959716797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653.64599609375</v>
      </c>
      <c r="E1004" s="173">
        <v>653.64599609375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27.157176971435547</v>
      </c>
      <c r="E1005" s="169">
        <v>27.157176971435547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228.40019226074219</v>
      </c>
      <c r="E1006" s="173">
        <v>228.40019226074219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12375.3515625</v>
      </c>
      <c r="E1007" s="170">
        <v>12375.3515625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9914.833984375</v>
      </c>
      <c r="E1008" s="170">
        <v>9914.833984375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1921.7686767578125</v>
      </c>
      <c r="E1009" s="175">
        <v>1921.7686767578125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538.7491455078125</v>
      </c>
      <c r="E1010" s="173">
        <v>538.7491455078125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29.489866256713867</v>
      </c>
      <c r="E1011" s="169">
        <v>29.489866256713867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15.11251163482666</v>
      </c>
      <c r="E1023" s="169">
        <v>15.11251163482666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198.64999389648437</v>
      </c>
      <c r="E1024" s="173">
        <v>198.64999389648437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12313.9912109375</v>
      </c>
      <c r="E1025" s="170">
        <v>12313.9912109375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10155.5009765625</v>
      </c>
      <c r="E1026" s="170">
        <v>10155.5009765625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4">
        <v>1211.391845703125</v>
      </c>
      <c r="E1027" s="175">
        <v>1211.391845703125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947.0975341796875</v>
      </c>
      <c r="E1028" s="173">
        <v>947.0975341796875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30.259756088256836</v>
      </c>
      <c r="E1029" s="169">
        <v>30.259756088256836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-0.7500033974647522</v>
      </c>
      <c r="E1030" s="174">
        <v>-0.7500033974647522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4.3000001907348633</v>
      </c>
      <c r="E1041" s="168">
        <v>4.3000001907348633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146.23828125</v>
      </c>
      <c r="E1042" s="173">
        <v>146.23828125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8956.81640625</v>
      </c>
      <c r="E1043" s="170">
        <v>8956.81640625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8617.12890625</v>
      </c>
      <c r="E1044" s="170">
        <v>8617.12890625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339.68826293945313</v>
      </c>
      <c r="E1045" s="173">
        <v>339.68826293945313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23.337165832519531</v>
      </c>
      <c r="E1046" s="169">
        <v>23.337165832519531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2.2880046367645264</v>
      </c>
      <c r="E1047" s="168">
        <v>2.2880046367645264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5.5999927520751953</v>
      </c>
      <c r="E1048" s="168">
        <v>5.5999927520751953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2.2049999237060547</v>
      </c>
      <c r="E1058" s="168">
        <v>2.2049999237060547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123.32441711425781</v>
      </c>
      <c r="E1059" s="173">
        <v>123.32441711425781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8891.8388671875</v>
      </c>
      <c r="E1060" s="170">
        <v>8891.8388671875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8217.6005859375</v>
      </c>
      <c r="E1061" s="170">
        <v>8217.6005859375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674.2384033203125</v>
      </c>
      <c r="E1062" s="173">
        <v>674.2384033203125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23.40315055847168</v>
      </c>
      <c r="E1063" s="169">
        <v>23.40315055847168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2.7209982872009277</v>
      </c>
      <c r="E1064" s="168">
        <v>2.7209982872009277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0.5</v>
      </c>
      <c r="E1075" s="174">
        <v>0.5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81.316734313964844</v>
      </c>
      <c r="E1076" s="169">
        <v>81.316734313964844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5150.5908203125</v>
      </c>
      <c r="E1077" s="170">
        <v>5150.5908203125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4968.7333984375</v>
      </c>
      <c r="E1078" s="170">
        <v>4968.7333984375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181.85794067382812</v>
      </c>
      <c r="E1079" s="173">
        <v>181.85794067382812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15.74166202545166</v>
      </c>
      <c r="E1080" s="169">
        <v>15.74166202545166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8">
        <v>10.62700080871582</v>
      </c>
      <c r="E1081" s="169">
        <v>10.62700080871582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62">
        <v>100.29227447509766</v>
      </c>
      <c r="E1092" s="173">
        <v>100.29227447509766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13.821017265319824</v>
      </c>
      <c r="E1093" s="169">
        <v>13.821017265319824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1.1000000238418579</v>
      </c>
      <c r="E1094" s="168">
        <v>1.1000000238418579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62">
        <v>102.29228210449219</v>
      </c>
      <c r="E1095" s="173">
        <v>102.29228210449219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9724.2412109375</v>
      </c>
      <c r="E1096" s="170">
        <v>9724.2412109375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8449.556640625</v>
      </c>
      <c r="E1097" s="170">
        <v>8449.556640625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4">
        <v>1274.6856689453125</v>
      </c>
      <c r="E1098" s="175">
        <v>1274.6856689453125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26.510993957519531</v>
      </c>
      <c r="E1099" s="169">
        <v>26.510993957519531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14474.90234375</v>
      </c>
      <c r="E1113" s="170">
        <v>14474.90234375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74.358467102050781</v>
      </c>
      <c r="E1114" s="169">
        <v>74.358467102050781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298985.65625</v>
      </c>
      <c r="E1115" s="170">
        <v>298985.65625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331219.21875</v>
      </c>
      <c r="E1116" s="170">
        <v>331219.21875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59">
        <v>3278.640869140625</v>
      </c>
      <c r="E1118" s="170">
        <v>3278.640869140625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146.28515625</v>
      </c>
      <c r="E1139" s="173">
        <v>146.28515625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6.566842645406723E-2</v>
      </c>
      <c r="E1148" s="174">
        <v>6.566842645406723E-2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146.28515625</v>
      </c>
      <c r="E1152" s="173">
        <v>146.28515625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6.566842645406723E-2</v>
      </c>
      <c r="E1161" s="174">
        <v>6.566842645406723E-2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82.285400390625</v>
      </c>
      <c r="E1165" s="169">
        <v>82.285400390625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3.6938488483428955E-2</v>
      </c>
      <c r="E1174" s="174">
        <v>3.6938488483428955E-2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82.285400390625</v>
      </c>
      <c r="E1178" s="169">
        <v>82.285400390625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3.6938488483428955E-2</v>
      </c>
      <c r="E1187" s="174">
        <v>3.6938488483428955E-2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4">
        <v>1058.38671875</v>
      </c>
      <c r="E1190" s="175">
        <v>1058.38671875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93.456977844238281</v>
      </c>
      <c r="E1191" s="169">
        <v>93.456977844238281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93.456977844238281</v>
      </c>
      <c r="E1192" s="169">
        <v>93.456977844238281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75.000152587890625</v>
      </c>
      <c r="E1194" s="169">
        <v>75.000152587890625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739.04998779296875</v>
      </c>
      <c r="E1195" s="173">
        <v>739.04998779296875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716.87847900390625</v>
      </c>
      <c r="E1196" s="173">
        <v>716.87847900390625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767.2845458984375</v>
      </c>
      <c r="E1197" s="173">
        <v>767.2845458984375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186.49253845214844</v>
      </c>
      <c r="E1198" s="173">
        <v>186.49253845214844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186.49253845214844</v>
      </c>
      <c r="E1202" s="173">
        <v>186.49253845214844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62">
        <v>102.04482269287109</v>
      </c>
      <c r="E1203" s="173">
        <v>102.04482269287109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169.14022827148437</v>
      </c>
      <c r="E1204" s="173">
        <v>169.14022827148437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720.6195068359375</v>
      </c>
      <c r="E1205" s="173">
        <v>720.6195068359375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794.09210205078125</v>
      </c>
      <c r="E1207" s="173">
        <v>794.09210205078125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96.3330078125</v>
      </c>
      <c r="E1208" s="169">
        <v>96.3330078125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767.2845458984375</v>
      </c>
      <c r="E1211" s="173">
        <v>767.2845458984375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739.04998779296875</v>
      </c>
      <c r="E1212" s="173">
        <v>739.04998779296875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96.320198059082031</v>
      </c>
      <c r="E1213" s="169">
        <v>96.320198059082031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28.23455810546875</v>
      </c>
      <c r="E1214" s="169">
        <v>28.23455810546875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764.87109375</v>
      </c>
      <c r="E1215" s="173">
        <v>764.87109375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104.90757751464844</v>
      </c>
      <c r="E1218" s="173">
        <v>104.90757751464844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75.00048828125</v>
      </c>
      <c r="E1222" s="169">
        <v>75.00048828125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62">
        <v>110.64418792724609</v>
      </c>
      <c r="E1223" s="173">
        <v>110.64418792724609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62">
        <v>107.32486724853516</v>
      </c>
      <c r="E1224" s="173">
        <v>107.32486724853516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62">
        <v>116.76598358154297</v>
      </c>
      <c r="E1225" s="173">
        <v>116.76598358154297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281.67984008789062</v>
      </c>
      <c r="E1226" s="173">
        <v>281.67984008789062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53.748264312744141</v>
      </c>
      <c r="E1228" s="169">
        <v>53.748264312744141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225.00537109375</v>
      </c>
      <c r="E1229" s="173">
        <v>225.00537109375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281.67984008789062</v>
      </c>
      <c r="E1230" s="173">
        <v>281.67984008789062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53.867851257324219</v>
      </c>
      <c r="E1232" s="169">
        <v>53.867851257324219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226.37701416015625</v>
      </c>
      <c r="E1233" s="173">
        <v>226.37701416015625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120.8455810546875</v>
      </c>
      <c r="E1235" s="173">
        <v>120.8455810546875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94.775459289550781</v>
      </c>
      <c r="E1236" s="169">
        <v>94.775459289550781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62">
        <v>116.76598358154297</v>
      </c>
      <c r="E1239" s="173">
        <v>116.76598358154297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62">
        <v>110.64418792724609</v>
      </c>
      <c r="E1240" s="173">
        <v>110.64418792724609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94.757209777832031</v>
      </c>
      <c r="E1241" s="169">
        <v>94.757209777832031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6.1217970848083496</v>
      </c>
      <c r="E1242" s="168">
        <v>6.1217970848083496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62">
        <v>114.50989532470703</v>
      </c>
      <c r="E1243" s="173">
        <v>114.50989532470703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87.439682006835938</v>
      </c>
      <c r="E1251" s="169">
        <v>87.439682006835938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84.816497802734375</v>
      </c>
      <c r="E1252" s="169">
        <v>84.816497802734375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92.542579650878906</v>
      </c>
      <c r="E1253" s="169">
        <v>92.542579650878906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6615.51513671875</v>
      </c>
      <c r="E1254" s="170">
        <v>6615.51513671875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6615.51513671875</v>
      </c>
      <c r="E1258" s="170">
        <v>6615.51513671875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95.775856018066406</v>
      </c>
      <c r="E1263" s="169">
        <v>95.775856018066406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94.505088806152344</v>
      </c>
      <c r="E1264" s="169">
        <v>94.505088806152344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92.542579650878906</v>
      </c>
      <c r="E1267" s="169">
        <v>92.542579650878906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87.439682006835938</v>
      </c>
      <c r="E1268" s="169">
        <v>87.439682006835938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94.485893249511719</v>
      </c>
      <c r="E1269" s="169">
        <v>94.485893249511719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5.102898120880127</v>
      </c>
      <c r="E1270" s="168">
        <v>5.102898120880127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90.494674682617188</v>
      </c>
      <c r="E1271" s="169">
        <v>90.494674682617188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4">
        <v>1058.38671875</v>
      </c>
      <c r="E1274" s="175">
        <v>1058.38671875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93.456977844238281</v>
      </c>
      <c r="E1275" s="169">
        <v>93.456977844238281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93.456977844238281</v>
      </c>
      <c r="E1276" s="169">
        <v>93.456977844238281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75.000152587890625</v>
      </c>
      <c r="E1278" s="169">
        <v>75.000152587890625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739.04986572265625</v>
      </c>
      <c r="E1279" s="173">
        <v>739.04986572265625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716.87835693359375</v>
      </c>
      <c r="E1280" s="173">
        <v>716.87835693359375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767.284423828125</v>
      </c>
      <c r="E1281" s="173">
        <v>767.284423828125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186.49252319335938</v>
      </c>
      <c r="E1282" s="173">
        <v>186.49252319335938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186.49252319335938</v>
      </c>
      <c r="E1286" s="173">
        <v>186.49252319335938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62">
        <v>102.04482269287109</v>
      </c>
      <c r="E1287" s="173">
        <v>102.04482269287109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169.14022827148437</v>
      </c>
      <c r="E1288" s="173">
        <v>169.14022827148437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720.6195068359375</v>
      </c>
      <c r="E1289" s="173">
        <v>720.6195068359375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794.09197998046875</v>
      </c>
      <c r="E1291" s="173">
        <v>794.09197998046875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96.3330078125</v>
      </c>
      <c r="E1292" s="169">
        <v>96.3330078125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767.284423828125</v>
      </c>
      <c r="E1295" s="173">
        <v>767.284423828125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739.04986572265625</v>
      </c>
      <c r="E1296" s="173">
        <v>739.04986572265625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96.3201904296875</v>
      </c>
      <c r="E1297" s="169">
        <v>96.3201904296875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28.234554290771484</v>
      </c>
      <c r="E1298" s="169">
        <v>28.234554290771484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764.8709716796875</v>
      </c>
      <c r="E1299" s="173">
        <v>764.8709716796875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75.000152587890625</v>
      </c>
      <c r="E1306" s="169">
        <v>75.000152587890625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96.3330078125</v>
      </c>
      <c r="E1320" s="169">
        <v>96.3330078125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87.439682006835938</v>
      </c>
      <c r="E1335" s="169">
        <v>87.439682006835938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84.816497802734375</v>
      </c>
      <c r="E1336" s="169">
        <v>84.816497802734375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92.542579650878906</v>
      </c>
      <c r="E1337" s="169">
        <v>92.542579650878906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6615.51513671875</v>
      </c>
      <c r="E1338" s="170">
        <v>6615.51513671875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6615.51513671875</v>
      </c>
      <c r="E1342" s="170">
        <v>6615.51513671875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95.775856018066406</v>
      </c>
      <c r="E1347" s="169">
        <v>95.775856018066406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94.505088806152344</v>
      </c>
      <c r="E1348" s="169">
        <v>94.505088806152344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92.542579650878906</v>
      </c>
      <c r="E1351" s="169">
        <v>92.542579650878906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87.439682006835938</v>
      </c>
      <c r="E1352" s="169">
        <v>87.439682006835938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94.485893249511719</v>
      </c>
      <c r="E1353" s="169">
        <v>94.485893249511719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5.102898120880127</v>
      </c>
      <c r="E1354" s="168">
        <v>5.102898120880127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90.494674682617188</v>
      </c>
      <c r="E1355" s="169">
        <v>90.494674682617188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53.748264312744141</v>
      </c>
      <c r="E1368" s="169">
        <v>53.748264312744141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225.00537109375</v>
      </c>
      <c r="E1369" s="173">
        <v>225.00537109375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53.748264312744141</v>
      </c>
      <c r="E1372" s="169">
        <v>53.748264312744141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225.00537109375</v>
      </c>
      <c r="E1373" s="173">
        <v>225.00537109375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94.505088806152344</v>
      </c>
      <c r="E1376" s="169">
        <v>94.505088806152344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3.0982651710510254</v>
      </c>
      <c r="E1384" s="168">
        <v>3.0982651710510254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278.58157348632812</v>
      </c>
      <c r="E1391" s="173">
        <v>278.58157348632812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281.67984008789062</v>
      </c>
      <c r="E1394" s="173">
        <v>281.67984008789062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53.748264312744141</v>
      </c>
      <c r="E1395" s="169">
        <v>53.748264312744141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225.00537109375</v>
      </c>
      <c r="E1396" s="173">
        <v>225.00537109375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0.23522716760635376</v>
      </c>
      <c r="E1399" s="174">
        <v>0.23522716760635376</v>
      </c>
    </row>
    <row r="1400" spans="1:5" ht="30">
      <c r="A1400" s="119" t="s">
        <v>2785</v>
      </c>
      <c r="B1400" s="129" t="s">
        <v>2786</v>
      </c>
      <c r="C1400" s="134"/>
      <c r="D1400" s="163">
        <v>0.76477277278900146</v>
      </c>
      <c r="E1400" s="174">
        <v>0.76477277278900146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6.9267168641090393E-2</v>
      </c>
      <c r="E1403" s="174">
        <v>6.9267168641090393E-2</v>
      </c>
    </row>
    <row r="1404" spans="1:5" ht="30">
      <c r="A1404" s="119" t="s">
        <v>2789</v>
      </c>
      <c r="B1404" s="129" t="s">
        <v>2790</v>
      </c>
      <c r="C1404" s="134"/>
      <c r="D1404" s="163">
        <v>0.93073290586471558</v>
      </c>
      <c r="E1404" s="174">
        <v>0.93073290586471558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0.90316218137741089</v>
      </c>
      <c r="E1428" s="174">
        <v>0.90316218137741089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7.8874395903483219E-10</v>
      </c>
      <c r="E1446" s="177">
        <v>7.8874395903483219E-10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1.0444116682606364E-9</v>
      </c>
      <c r="E1454" s="177">
        <v>1.0444116682606364E-9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0.42816314101219177</v>
      </c>
      <c r="E1457" s="174">
        <v>0.42816314101219177</v>
      </c>
    </row>
    <row r="1458" spans="1:5" ht="30">
      <c r="A1458" s="119" t="s">
        <v>2867</v>
      </c>
      <c r="B1458" s="129" t="s">
        <v>2868</v>
      </c>
      <c r="C1458" s="134"/>
      <c r="D1458" s="163">
        <v>0.57183682918548584</v>
      </c>
      <c r="E1458" s="174">
        <v>0.57183682918548584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24664.294921875</v>
      </c>
      <c r="E1460" s="170">
        <v>24664.294921875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15096.1640625</v>
      </c>
      <c r="E1461" s="170">
        <v>15096.1640625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9568.130859375</v>
      </c>
      <c r="E1462" s="170">
        <v>9568.130859375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14727.9658203125</v>
      </c>
      <c r="E1463" s="170">
        <v>14727.9658203125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9334.76171875</v>
      </c>
      <c r="E1464" s="170">
        <v>9334.76171875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601.56829833984375</v>
      </c>
      <c r="E1465" s="173">
        <v>601.56829833984375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0.10499991476535797</v>
      </c>
      <c r="E1470" s="174">
        <v>0.10499991476535797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4.9999957084655762</v>
      </c>
      <c r="E1471" s="168">
        <v>4.9999957084655762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4.7721548080444336</v>
      </c>
      <c r="E1506" s="168">
        <v>4.7721548080444336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4.9999971389770508</v>
      </c>
      <c r="E1507" s="168">
        <v>4.9999971389770508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38.105400085449219</v>
      </c>
      <c r="E1518" s="169">
        <v>38.105400085449219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89.081993103027344</v>
      </c>
      <c r="E1519" s="169">
        <v>89.081993103027344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459.00314331054687</v>
      </c>
      <c r="E1520" s="173">
        <v>459.00314331054687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354.84756469726562</v>
      </c>
      <c r="E1521" s="173">
        <v>354.84756469726562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3283.10595703125</v>
      </c>
      <c r="E1522" s="170">
        <v>3283.10595703125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89.081993103027344</v>
      </c>
      <c r="E1523" s="169">
        <v>89.081993103027344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420.89773559570312</v>
      </c>
      <c r="E1524" s="173">
        <v>420.89773559570312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369.67755126953125</v>
      </c>
      <c r="E1525" s="173">
        <v>369.67755126953125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3180.30908203125</v>
      </c>
      <c r="E1526" s="170">
        <v>3180.30908203125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14.829999923706055</v>
      </c>
      <c r="E1527" s="169">
        <v>14.829999923706055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720.61956787109375</v>
      </c>
      <c r="E1528" s="173">
        <v>720.61956787109375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54.983318328857422</v>
      </c>
      <c r="E1534" s="169">
        <v>54.983318328857422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90.863639831542969</v>
      </c>
      <c r="E1535" s="169">
        <v>90.863639831542969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421.00439453125</v>
      </c>
      <c r="E1536" s="173">
        <v>421.00439453125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330.74755859375</v>
      </c>
      <c r="E1537" s="173">
        <v>330.74755859375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3177.35205078125</v>
      </c>
      <c r="E1538" s="170">
        <v>3177.35205078125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90.863639831542969</v>
      </c>
      <c r="E1539" s="169">
        <v>90.863639831542969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366.02108764648437</v>
      </c>
      <c r="E1540" s="173">
        <v>366.02108764648437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354.84756469726562</v>
      </c>
      <c r="E1541" s="173">
        <v>354.84756469726562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3010.49951171875</v>
      </c>
      <c r="E1542" s="170">
        <v>3010.49951171875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24.100000381469727</v>
      </c>
      <c r="E1543" s="169">
        <v>24.100000381469727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720.61956787109375</v>
      </c>
      <c r="E1544" s="173">
        <v>720.61956787109375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350.57632446289062</v>
      </c>
      <c r="E1547" s="173">
        <v>350.57632446289062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1.0801612138748169</v>
      </c>
      <c r="E1548" s="168">
        <v>1.0801612138748169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44.976284027099609</v>
      </c>
      <c r="E1549" s="169">
        <v>44.976284027099609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0.94753402471542358</v>
      </c>
      <c r="E1561" s="174">
        <v>0.94753402471542358</v>
      </c>
    </row>
    <row r="1562" spans="1:5" ht="30">
      <c r="A1562" s="119" t="s">
        <v>3074</v>
      </c>
      <c r="B1562" s="129" t="s">
        <v>3075</v>
      </c>
      <c r="C1562" s="134"/>
      <c r="D1562" s="163">
        <v>5.2466008812189102E-2</v>
      </c>
      <c r="E1562" s="174">
        <v>5.2466008812189102E-2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0.94753271341323853</v>
      </c>
      <c r="E1565" s="174">
        <v>0.94753271341323853</v>
      </c>
    </row>
    <row r="1566" spans="1:5" ht="30">
      <c r="A1566" s="119" t="s">
        <v>3078</v>
      </c>
      <c r="B1566" s="129" t="s">
        <v>3079</v>
      </c>
      <c r="C1566" s="134"/>
      <c r="D1566" s="163">
        <v>5.2467245608568192E-2</v>
      </c>
      <c r="E1566" s="174">
        <v>5.2467245608568192E-2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0.97809255123138428</v>
      </c>
      <c r="E1569" s="174">
        <v>0.97809255123138428</v>
      </c>
    </row>
    <row r="1570" spans="1:5" ht="30">
      <c r="A1570" s="119" t="s">
        <v>3082</v>
      </c>
      <c r="B1570" s="129" t="s">
        <v>3083</v>
      </c>
      <c r="C1570" s="134"/>
      <c r="D1570" s="163">
        <v>2.1907489746809006E-2</v>
      </c>
      <c r="E1570" s="174">
        <v>2.1907489746809006E-2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0.95500057935714722</v>
      </c>
      <c r="E1573" s="174">
        <v>0.95500057935714722</v>
      </c>
    </row>
    <row r="1574" spans="1:5" ht="30">
      <c r="A1574" s="119" t="s">
        <v>3086</v>
      </c>
      <c r="B1574" s="129" t="s">
        <v>3087</v>
      </c>
      <c r="C1574" s="134"/>
      <c r="D1574" s="163">
        <v>4.4999439269304276E-2</v>
      </c>
      <c r="E1574" s="174">
        <v>4.4999439269304276E-2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0.95486479997634888</v>
      </c>
      <c r="E1577" s="174">
        <v>0.95486479997634888</v>
      </c>
    </row>
    <row r="1578" spans="1:5" ht="30">
      <c r="A1578" s="119" t="s">
        <v>3090</v>
      </c>
      <c r="B1578" s="129" t="s">
        <v>3091</v>
      </c>
      <c r="C1578" s="134"/>
      <c r="D1578" s="163">
        <v>4.5135051012039185E-2</v>
      </c>
      <c r="E1578" s="174">
        <v>4.5135051012039185E-2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0.95135527849197388</v>
      </c>
      <c r="E1581" s="174">
        <v>0.95135527849197388</v>
      </c>
    </row>
    <row r="1582" spans="1:5" ht="30">
      <c r="A1582" s="119" t="s">
        <v>3094</v>
      </c>
      <c r="B1582" s="129" t="s">
        <v>3095</v>
      </c>
      <c r="C1582" s="134"/>
      <c r="D1582" s="163">
        <v>4.864482581615448E-2</v>
      </c>
      <c r="E1582" s="174">
        <v>4.864482581615448E-2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0.97905057668685913</v>
      </c>
      <c r="E1585" s="174">
        <v>0.97905057668685913</v>
      </c>
    </row>
    <row r="1586" spans="1:5" ht="30">
      <c r="A1586" s="119" t="s">
        <v>3098</v>
      </c>
      <c r="B1586" s="129" t="s">
        <v>3099</v>
      </c>
      <c r="C1586" s="134"/>
      <c r="D1586" s="163">
        <v>2.0949402824044228E-2</v>
      </c>
      <c r="E1586" s="174">
        <v>2.0949402824044228E-2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0.38094016909599304</v>
      </c>
      <c r="E1589" s="174">
        <v>0.38094016909599304</v>
      </c>
    </row>
    <row r="1590" spans="1:5" ht="30">
      <c r="A1590" s="119" t="s">
        <v>3102</v>
      </c>
      <c r="B1590" s="129" t="s">
        <v>3103</v>
      </c>
      <c r="C1590" s="134"/>
      <c r="D1590" s="163">
        <v>0.61905986070632935</v>
      </c>
      <c r="E1590" s="174">
        <v>0.61905986070632935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7.8874390352368096E-10</v>
      </c>
      <c r="E1598" s="177">
        <v>7.8874390352368096E-10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0.50000005960464478</v>
      </c>
      <c r="E1600" s="174">
        <v>0.50000005960464478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0.10437415540218353</v>
      </c>
      <c r="E1607" s="174">
        <v>0.10437415540218353</v>
      </c>
    </row>
    <row r="1608" spans="1:5" ht="30">
      <c r="A1608" s="119" t="s">
        <v>3120</v>
      </c>
      <c r="B1608" s="129" t="s">
        <v>3121</v>
      </c>
      <c r="C1608" s="134"/>
      <c r="D1608" s="163">
        <v>0.89562582969665527</v>
      </c>
      <c r="E1608" s="174">
        <v>0.89562582969665527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1.0444116682606364E-9</v>
      </c>
      <c r="E1611" s="177">
        <v>1.0444116682606364E-9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157.6343994140625</v>
      </c>
      <c r="E1614" s="173">
        <v>157.6343994140625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2595.33447265625</v>
      </c>
      <c r="E1617" s="175">
        <v>2595.33447265625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1686.4150390625</v>
      </c>
      <c r="E1625" s="175">
        <v>1686.4150390625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9.9117541685700417E-3</v>
      </c>
      <c r="E1627" s="176">
        <v>9.9117541685700417E-3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8.3126449584960937</v>
      </c>
      <c r="E1628" s="168">
        <v>8.3126449584960937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24.999662399291992</v>
      </c>
      <c r="E1629" s="169">
        <v>24.999662399291992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330.74755859375</v>
      </c>
      <c r="E1652" s="173">
        <v>330.74755859375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91.77227783203125</v>
      </c>
      <c r="E1653" s="169">
        <v>91.77227783203125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2880.216064453125</v>
      </c>
      <c r="E1654" s="175">
        <v>2880.216064453125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331.99862670898437</v>
      </c>
      <c r="E1655" s="173">
        <v>331.99862670898437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330.74755859375</v>
      </c>
      <c r="E1656" s="173">
        <v>330.74755859375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90.863639831542969</v>
      </c>
      <c r="E1657" s="169">
        <v>90.863639831542969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3177.35205078125</v>
      </c>
      <c r="E1659" s="170">
        <v>3177.35205078125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527.759765625</v>
      </c>
      <c r="E1660" s="173">
        <v>527.759765625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2.6182143688201904</v>
      </c>
      <c r="E1661" s="168">
        <v>2.6182143688201904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680.73095703125</v>
      </c>
      <c r="E1662" s="173">
        <v>680.73095703125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525.34539794921875</v>
      </c>
      <c r="E1663" s="173">
        <v>525.34539794921875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27299.599609375</v>
      </c>
      <c r="E1664" s="170">
        <v>27299.599609375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1569.7269287109375</v>
      </c>
      <c r="E1665" s="175">
        <v>1569.7269287109375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0.90863442420959473</v>
      </c>
      <c r="E1668" s="174">
        <v>0.90863442420959473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369.67755126953125</v>
      </c>
      <c r="E1670" s="173">
        <v>369.67755126953125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89.081993103027344</v>
      </c>
      <c r="E1671" s="169">
        <v>89.081993103027344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3180.30908203125</v>
      </c>
      <c r="E1672" s="170">
        <v>3180.30908203125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420.897705078125</v>
      </c>
      <c r="E1673" s="173">
        <v>420.897705078125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369.67755126953125</v>
      </c>
      <c r="E1674" s="173">
        <v>369.67755126953125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88.199996948242188</v>
      </c>
      <c r="E1675" s="169">
        <v>88.199996948242188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537.0999755859375</v>
      </c>
      <c r="E1676" s="173">
        <v>537.0999755859375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3481.930908203125</v>
      </c>
      <c r="E1677" s="170">
        <v>3481.930908203125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527.759765625</v>
      </c>
      <c r="E1678" s="173">
        <v>527.759765625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2.6182143688201904</v>
      </c>
      <c r="E1679" s="168">
        <v>2.6182143688201904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850.90008544921875</v>
      </c>
      <c r="E1680" s="173">
        <v>850.90008544921875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680.7308349609375</v>
      </c>
      <c r="E1681" s="173">
        <v>680.7308349609375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30973.470703125</v>
      </c>
      <c r="E1682" s="170">
        <v>30973.470703125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1780.974609375</v>
      </c>
      <c r="E1683" s="175">
        <v>1780.974609375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0.881996750831604</v>
      </c>
      <c r="E1686" s="174">
        <v>0.881996750831604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62">
        <v>102.04482269287109</v>
      </c>
      <c r="E1691" s="173">
        <v>102.04482269287109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169.14024353027344</v>
      </c>
      <c r="E1692" s="173">
        <v>169.14024353027344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720.6195068359375</v>
      </c>
      <c r="E1693" s="173">
        <v>720.6195068359375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186.49253845214844</v>
      </c>
      <c r="E1694" s="173">
        <v>186.49253845214844</v>
      </c>
    </row>
    <row r="1695" spans="1:5">
      <c r="A1695" s="119" t="s">
        <v>3290</v>
      </c>
      <c r="B1695" s="129" t="s">
        <v>3291</v>
      </c>
      <c r="C1695" s="134" t="s">
        <v>50</v>
      </c>
      <c r="D1695" s="162">
        <v>102.04482269287109</v>
      </c>
      <c r="E1695" s="173">
        <v>102.04482269287109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169.14024353027344</v>
      </c>
      <c r="E1696" s="173">
        <v>169.14024353027344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720.6195068359375</v>
      </c>
      <c r="E1697" s="173">
        <v>720.6195068359375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186.49253845214844</v>
      </c>
      <c r="E1705" s="173">
        <v>186.49253845214844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62">
        <v>102.04482269287109</v>
      </c>
      <c r="E1713" s="173">
        <v>102.04482269287109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169.14024353027344</v>
      </c>
      <c r="E1714" s="173">
        <v>169.14024353027344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720.6195068359375</v>
      </c>
      <c r="E1715" s="173">
        <v>720.6195068359375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186.49252319335938</v>
      </c>
      <c r="E1716" s="173">
        <v>186.49252319335938</v>
      </c>
    </row>
    <row r="1717" spans="1:5">
      <c r="A1717" s="119" t="s">
        <v>3334</v>
      </c>
      <c r="B1717" s="129" t="s">
        <v>3335</v>
      </c>
      <c r="C1717" s="134" t="s">
        <v>50</v>
      </c>
      <c r="D1717" s="162">
        <v>102.04482269287109</v>
      </c>
      <c r="E1717" s="173">
        <v>102.04482269287109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169.14024353027344</v>
      </c>
      <c r="E1718" s="173">
        <v>169.14024353027344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720.6195068359375</v>
      </c>
      <c r="E1719" s="173">
        <v>720.6195068359375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62">
        <v>101.21746826171875</v>
      </c>
      <c r="E1724" s="173">
        <v>101.21746826171875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228.89183044433594</v>
      </c>
      <c r="E1725" s="173">
        <v>228.89183044433594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986.68414306640625</v>
      </c>
      <c r="E1726" s="173">
        <v>986.68414306640625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334.05502319335937</v>
      </c>
      <c r="E1727" s="173">
        <v>334.05502319335937</v>
      </c>
    </row>
    <row r="1728" spans="1:5">
      <c r="A1728" s="119" t="s">
        <v>3356</v>
      </c>
      <c r="B1728" s="129" t="s">
        <v>3357</v>
      </c>
      <c r="C1728" s="134" t="s">
        <v>50</v>
      </c>
      <c r="D1728" s="162">
        <v>101.21746826171875</v>
      </c>
      <c r="E1728" s="173">
        <v>101.21746826171875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228.89183044433594</v>
      </c>
      <c r="E1729" s="173">
        <v>228.89183044433594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986.68414306640625</v>
      </c>
      <c r="E1730" s="173">
        <v>986.68414306640625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88.199996948242188</v>
      </c>
      <c r="E1735" s="169">
        <v>88.199996948242188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537.1002197265625</v>
      </c>
      <c r="E1736" s="173">
        <v>537.1002197265625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3481.930908203125</v>
      </c>
      <c r="E1737" s="170">
        <v>3481.930908203125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369.67755126953125</v>
      </c>
      <c r="E1738" s="173">
        <v>369.67755126953125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88.199996948242188</v>
      </c>
      <c r="E1739" s="169">
        <v>88.199996948242188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537.1002197265625</v>
      </c>
      <c r="E1740" s="173">
        <v>537.1002197265625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3481.930908203125</v>
      </c>
      <c r="E1741" s="170">
        <v>3481.930908203125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186.49252319335938</v>
      </c>
      <c r="E1749" s="173">
        <v>186.49252319335938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-93.456977844238281</v>
      </c>
      <c r="E1756" s="169">
        <v>-93.456977844238281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62">
        <v>102.04482269287109</v>
      </c>
      <c r="E1761" s="173">
        <v>102.04482269287109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165.94132995605469</v>
      </c>
      <c r="E1762" s="173">
        <v>165.94132995605469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53.86785888671875</v>
      </c>
      <c r="E1780" s="169">
        <v>53.86785888671875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226.37704467773437</v>
      </c>
      <c r="E1781" s="173">
        <v>226.37704467773437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281.67984008789062</v>
      </c>
      <c r="E1782" s="173">
        <v>281.67984008789062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53.86785888671875</v>
      </c>
      <c r="E1784" s="169">
        <v>53.86785888671875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226.37704467773437</v>
      </c>
      <c r="E1785" s="173">
        <v>226.37704467773437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53.748264312744141</v>
      </c>
      <c r="E1791" s="169">
        <v>53.748264312744141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225.00537109375</v>
      </c>
      <c r="E1792" s="173">
        <v>225.00537109375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53.539760589599609</v>
      </c>
      <c r="E1795" s="169">
        <v>53.539760589599609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225.00537109375</v>
      </c>
      <c r="E1796" s="173">
        <v>225.00537109375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13231.0302734375</v>
      </c>
      <c r="E1800" s="170">
        <v>13231.0302734375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13231.0302734375</v>
      </c>
      <c r="E1804" s="170">
        <v>13231.0302734375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9.6000003814697266</v>
      </c>
      <c r="E1805" s="168">
        <v>9.6000003814697266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501.14443969726562</v>
      </c>
      <c r="E1806" s="173">
        <v>501.14443969726562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3481.930908203125</v>
      </c>
      <c r="E1807" s="170">
        <v>3481.930908203125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2672.44921875</v>
      </c>
      <c r="E1811" s="175">
        <v>2672.44921875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0.5</v>
      </c>
      <c r="E1813" s="174">
        <v>0.5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496.56661987304687</v>
      </c>
      <c r="E1814" s="173">
        <v>496.56661987304687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3481.930908203125</v>
      </c>
      <c r="E1815" s="170">
        <v>3481.930908203125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159492.015625</v>
      </c>
      <c r="E1820" s="170">
        <v>159492.015625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98828.328125</v>
      </c>
      <c r="E1822" s="170">
        <v>98828.328125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98.636634826660156</v>
      </c>
      <c r="E1823" s="169">
        <v>98.636634826660156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155.65461730957031</v>
      </c>
      <c r="E1824" s="173">
        <v>155.65461730957031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51.884872436523438</v>
      </c>
      <c r="E1825" s="169">
        <v>51.884872436523438</v>
      </c>
    </row>
    <row r="1826" spans="1:5">
      <c r="A1826" s="119" t="s">
        <v>3548</v>
      </c>
      <c r="B1826" s="129" t="s">
        <v>3549</v>
      </c>
      <c r="C1826" s="134" t="s">
        <v>3550</v>
      </c>
      <c r="D1826" s="162">
        <v>109.23130798339844</v>
      </c>
      <c r="E1826" s="173">
        <v>109.23130798339844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98.605659484863281</v>
      </c>
      <c r="E1828" s="169">
        <v>98.605659484863281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92.6099853515625</v>
      </c>
      <c r="E1829" s="169">
        <v>92.6099853515625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537.1002197265625</v>
      </c>
      <c r="E1830" s="173">
        <v>537.1002197265625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369.67755126953125</v>
      </c>
      <c r="E1831" s="173">
        <v>369.67755126953125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103769.7421875</v>
      </c>
      <c r="E1836" s="170">
        <v>103769.7421875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98.605659484863281</v>
      </c>
      <c r="E1837" s="169">
        <v>98.605659484863281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98828.328125</v>
      </c>
      <c r="E1840" s="170">
        <v>98828.328125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100194.34375</v>
      </c>
      <c r="E1841" s="170">
        <v>100194.34375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98.636634826660156</v>
      </c>
      <c r="E1842" s="169">
        <v>98.636634826660156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1366.0135498046875</v>
      </c>
      <c r="E1843" s="175">
        <v>1366.0135498046875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1192.384765625</v>
      </c>
      <c r="E1844" s="175">
        <v>1192.384765625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173.6287841796875</v>
      </c>
      <c r="E1845" s="173">
        <v>173.6287841796875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14.608863830566406</v>
      </c>
      <c r="E1846" s="169">
        <v>14.608863830566406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4.4208106994628906</v>
      </c>
      <c r="E1847" s="168">
        <v>4.4208106994628906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176009.46875</v>
      </c>
      <c r="E1848" s="170">
        <v>176009.46875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9.8469877243041992</v>
      </c>
      <c r="E1849" s="168">
        <v>9.8469877243041992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3.4289984703063965</v>
      </c>
      <c r="E1850" s="168">
        <v>3.4289984703063965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151786.5</v>
      </c>
      <c r="E1851" s="170">
        <v>151786.5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24.455850601196289</v>
      </c>
      <c r="E1852" s="169">
        <v>24.455850601196289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4.4208106994628906</v>
      </c>
      <c r="E1853" s="168">
        <v>4.4208106994628906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327795.96875</v>
      </c>
      <c r="E1854" s="170">
        <v>327795.96875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26.985820770263672</v>
      </c>
      <c r="E1855" s="169">
        <v>26.985820770263672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5.3049726486206055</v>
      </c>
      <c r="E1856" s="168">
        <v>5.3049726486206055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17373878</v>
      </c>
      <c r="E1857" s="170">
        <v>17373878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21429538</v>
      </c>
      <c r="E1858" s="170">
        <v>21429538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88.199996948242188</v>
      </c>
      <c r="E1861" s="169">
        <v>88.199996948242188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88.199996948242188</v>
      </c>
      <c r="E1862" s="169">
        <v>88.199996948242188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537.1002197265625</v>
      </c>
      <c r="E1863" s="173">
        <v>537.1002197265625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369.67755126953125</v>
      </c>
      <c r="E1864" s="173">
        <v>369.67755126953125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3481.930908203125</v>
      </c>
      <c r="E1865" s="170">
        <v>3481.930908203125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88.199996948242188</v>
      </c>
      <c r="E1866" s="169">
        <v>88.199996948242188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361.237548828125</v>
      </c>
      <c r="E1867" s="173">
        <v>361.237548828125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3481.930908203125</v>
      </c>
      <c r="E1868" s="170">
        <v>3481.930908203125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29.599998474121094</v>
      </c>
      <c r="E1869" s="169">
        <v>29.599998474121094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3231</v>
      </c>
      <c r="E1870" s="170">
        <v>3231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29.600000381469727</v>
      </c>
      <c r="E1871" s="169">
        <v>29.600000381469727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399.45208740234375</v>
      </c>
      <c r="E1872" s="173">
        <v>399.45208740234375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361.237548828125</v>
      </c>
      <c r="E1873" s="173">
        <v>361.237548828125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3231</v>
      </c>
      <c r="E1874" s="170">
        <v>3231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8">
        <v>10.10247802734375</v>
      </c>
      <c r="E1875" s="169">
        <v>10.10247802734375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3">
        <v>1.0112724266946316E-2</v>
      </c>
      <c r="E1878" s="174">
        <v>1.0112724266946316E-2</v>
      </c>
    </row>
    <row r="1879" spans="1:5" ht="30">
      <c r="A1879" s="119" t="s">
        <v>3655</v>
      </c>
      <c r="B1879" s="129" t="s">
        <v>3656</v>
      </c>
      <c r="C1879" s="134"/>
      <c r="D1879" s="157">
        <v>2.9797296524047852</v>
      </c>
      <c r="E1879" s="168">
        <v>2.9797296524047852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71.117637634277344</v>
      </c>
      <c r="E1880" s="169">
        <v>71.117637634277344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73.31414794921875</v>
      </c>
      <c r="E1881" s="169">
        <v>73.31414794921875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73.31414794921875</v>
      </c>
      <c r="E1882" s="169">
        <v>73.31414794921875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25179.728515625</v>
      </c>
      <c r="E1883" s="170">
        <v>25179.728515625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25174.69140625</v>
      </c>
      <c r="E1884" s="170">
        <v>25174.69140625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5.035280704498291</v>
      </c>
      <c r="E1885" s="168">
        <v>5.035280704498291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29.600000381469727</v>
      </c>
      <c r="E1888" s="169">
        <v>29.600000381469727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29.600000381469727</v>
      </c>
      <c r="E1889" s="169">
        <v>29.600000381469727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399.45208740234375</v>
      </c>
      <c r="E1890" s="173">
        <v>399.45208740234375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342.28485107421875</v>
      </c>
      <c r="E1891" s="173">
        <v>342.28485107421875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3231</v>
      </c>
      <c r="E1892" s="170">
        <v>3231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29.600000381469727</v>
      </c>
      <c r="E1893" s="169">
        <v>29.600000381469727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342.28485107421875</v>
      </c>
      <c r="E1894" s="173">
        <v>342.28485107421875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3231</v>
      </c>
      <c r="E1895" s="170">
        <v>3231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17.200000762939453</v>
      </c>
      <c r="E1896" s="169">
        <v>17.200000762939453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3088.9267578125</v>
      </c>
      <c r="E1897" s="170">
        <v>3088.9267578125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17.200000762939453</v>
      </c>
      <c r="E1898" s="169">
        <v>17.200000762939453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325.30587768554687</v>
      </c>
      <c r="E1899" s="173">
        <v>325.30587768554687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342.28485107421875</v>
      </c>
      <c r="E1900" s="173">
        <v>342.28485107421875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3088.9267578125</v>
      </c>
      <c r="E1901" s="170">
        <v>3088.9267578125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14.711006164550781</v>
      </c>
      <c r="E1902" s="169">
        <v>14.711006164550781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2.6257965713739395E-2</v>
      </c>
      <c r="E1905" s="174">
        <v>2.6257965713739395E-2</v>
      </c>
    </row>
    <row r="1906" spans="1:5" ht="30">
      <c r="A1906" s="119" t="s">
        <v>3709</v>
      </c>
      <c r="B1906" s="129" t="s">
        <v>3710</v>
      </c>
      <c r="C1906" s="134"/>
      <c r="D1906" s="157">
        <v>1.7209300994873047</v>
      </c>
      <c r="E1906" s="168">
        <v>1.7209300994873047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93.266372680664063</v>
      </c>
      <c r="E1908" s="169">
        <v>93.266372680664063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93.266372680664063</v>
      </c>
      <c r="E1909" s="169">
        <v>93.266372680664063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13508.400390625</v>
      </c>
      <c r="E1910" s="170">
        <v>13508.400390625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13505.69921875</v>
      </c>
      <c r="E1911" s="170">
        <v>13505.69921875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2.7013232707977295</v>
      </c>
      <c r="E1912" s="168">
        <v>2.7013232707977295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17.200000762939453</v>
      </c>
      <c r="E1915" s="169">
        <v>17.200000762939453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17.200000762939453</v>
      </c>
      <c r="E1916" s="169">
        <v>17.200000762939453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325.30587768554687</v>
      </c>
      <c r="E1917" s="173">
        <v>325.30587768554687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324.32611083984375</v>
      </c>
      <c r="E1918" s="173">
        <v>324.32611083984375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3088.9267578125</v>
      </c>
      <c r="E1919" s="170">
        <v>3088.9267578125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17.200000762939453</v>
      </c>
      <c r="E1920" s="169">
        <v>17.200000762939453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324.32611083984375</v>
      </c>
      <c r="E1921" s="173">
        <v>324.32611083984375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3088.9267578125</v>
      </c>
      <c r="E1922" s="170">
        <v>3088.9267578125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9.6000003814697266</v>
      </c>
      <c r="E1923" s="168">
        <v>9.6000003814697266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2953.35107421875</v>
      </c>
      <c r="E1924" s="175">
        <v>2953.35107421875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9.6000003814697266</v>
      </c>
      <c r="E1925" s="168">
        <v>9.6000003814697266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253.93585205078125</v>
      </c>
      <c r="E1926" s="173">
        <v>253.93585205078125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324.32611083984375</v>
      </c>
      <c r="E1927" s="173">
        <v>324.32611083984375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2953.35107421875</v>
      </c>
      <c r="E1928" s="175">
        <v>2953.35107421875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22.064126968383789</v>
      </c>
      <c r="E1929" s="169">
        <v>22.064126968383789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4.0461942553520203E-2</v>
      </c>
      <c r="E1932" s="174">
        <v>4.0461942553520203E-2</v>
      </c>
    </row>
    <row r="1933" spans="1:5" ht="30">
      <c r="A1933" s="119" t="s">
        <v>3763</v>
      </c>
      <c r="B1933" s="129" t="s">
        <v>3764</v>
      </c>
      <c r="C1933" s="134"/>
      <c r="D1933" s="157">
        <v>1.7916667461395264</v>
      </c>
      <c r="E1933" s="168">
        <v>1.7916667461395264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93.303321838378906</v>
      </c>
      <c r="E1935" s="169">
        <v>93.303321838378906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93.303321838378906</v>
      </c>
      <c r="E1936" s="169">
        <v>93.303321838378906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12214.2822265625</v>
      </c>
      <c r="E1937" s="170">
        <v>12214.2822265625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12211.83984375</v>
      </c>
      <c r="E1938" s="170">
        <v>12211.83984375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2.4425339698791504</v>
      </c>
      <c r="E1939" s="168">
        <v>2.4425339698791504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9.6000003814697266</v>
      </c>
      <c r="E1942" s="168">
        <v>9.6000003814697266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9.6000003814697266</v>
      </c>
      <c r="E1943" s="168">
        <v>9.6000003814697266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253.93585205078125</v>
      </c>
      <c r="E1944" s="173">
        <v>253.93585205078125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317.220947265625</v>
      </c>
      <c r="E1945" s="173">
        <v>317.220947265625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2953.35107421875</v>
      </c>
      <c r="E1946" s="175">
        <v>2953.35107421875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9.6000003814697266</v>
      </c>
      <c r="E1947" s="168">
        <v>9.6000003814697266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317.220947265625</v>
      </c>
      <c r="E1948" s="173">
        <v>317.220947265625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2953.35107421875</v>
      </c>
      <c r="E1949" s="175">
        <v>2953.35107421875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4.3000006675720215</v>
      </c>
      <c r="E1950" s="168">
        <v>4.3000006675720215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2789.17529296875</v>
      </c>
      <c r="E1951" s="175">
        <v>2789.17529296875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4.3000001907348633</v>
      </c>
      <c r="E1952" s="168">
        <v>4.3000001907348633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167.32760620117187</v>
      </c>
      <c r="E1953" s="173">
        <v>167.32760620117187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317.220947265625</v>
      </c>
      <c r="E1954" s="173">
        <v>317.220947265625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2789.17529296875</v>
      </c>
      <c r="E1955" s="175">
        <v>2789.17529296875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40.339908599853516</v>
      </c>
      <c r="E1956" s="169">
        <v>40.339908599853516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6.6646963357925415E-2</v>
      </c>
      <c r="E1959" s="174">
        <v>6.6646963357925415E-2</v>
      </c>
    </row>
    <row r="1960" spans="1:5" ht="30">
      <c r="A1960" s="119" t="s">
        <v>3817</v>
      </c>
      <c r="B1960" s="129" t="s">
        <v>3818</v>
      </c>
      <c r="C1960" s="134"/>
      <c r="D1960" s="157">
        <v>2.232558012008667</v>
      </c>
      <c r="E1960" s="168">
        <v>2.232558012008667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95.300971984863281</v>
      </c>
      <c r="E1962" s="169">
        <v>95.300971984863281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95.300971984863281</v>
      </c>
      <c r="E1963" s="169">
        <v>95.300971984863281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14466.89453125</v>
      </c>
      <c r="E1964" s="170">
        <v>14466.89453125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14464.001953125</v>
      </c>
      <c r="E1965" s="170">
        <v>14464.001953125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2.8929967880249023</v>
      </c>
      <c r="E1966" s="168">
        <v>2.8929967880249023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4.3000001907348633</v>
      </c>
      <c r="E1969" s="168">
        <v>4.3000001907348633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4.3000001907348633</v>
      </c>
      <c r="E1970" s="168">
        <v>4.3000001907348633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167.32760620117187</v>
      </c>
      <c r="E1971" s="173">
        <v>167.32760620117187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302.94619750976562</v>
      </c>
      <c r="E1972" s="173">
        <v>302.94619750976562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2789.17529296875</v>
      </c>
      <c r="E1973" s="175">
        <v>2789.17529296875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4.3000001907348633</v>
      </c>
      <c r="E1974" s="168">
        <v>4.3000001907348633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302.94619750976562</v>
      </c>
      <c r="E1975" s="173">
        <v>302.94619750976562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2789.17529296875</v>
      </c>
      <c r="E1976" s="175">
        <v>2789.17529296875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2.2049999237060547</v>
      </c>
      <c r="E1977" s="168">
        <v>2.2049999237060547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2672.44921875</v>
      </c>
      <c r="E1978" s="175">
        <v>2672.44921875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2.2049999237060547</v>
      </c>
      <c r="E1979" s="168">
        <v>2.2049999237060547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123.32440948486328</v>
      </c>
      <c r="E1980" s="173">
        <v>123.32440948486328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302.38619995117187</v>
      </c>
      <c r="E1981" s="173">
        <v>302.38619995117187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2672.44921875</v>
      </c>
      <c r="E1982" s="175">
        <v>2672.44921875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66.8382568359375</v>
      </c>
      <c r="E1983" s="169">
        <v>66.8382568359375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0.130022794008255</v>
      </c>
      <c r="E1986" s="174">
        <v>0.130022794008255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95.077827453613281</v>
      </c>
      <c r="E1989" s="169">
        <v>95.077827453613281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95.077827453613281</v>
      </c>
      <c r="E1990" s="169">
        <v>95.077827453613281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9822.8564453125</v>
      </c>
      <c r="E1991" s="170">
        <v>9822.8564453125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9820.892578125</v>
      </c>
      <c r="E1992" s="170">
        <v>9820.892578125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1.9643118381500244</v>
      </c>
      <c r="E1993" s="168">
        <v>1.9643118381500244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2.0999999046325684</v>
      </c>
      <c r="E1996" s="168">
        <v>2.0999999046325684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2.0999999046325684</v>
      </c>
      <c r="E1997" s="168">
        <v>2.0999999046325684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121.76099395751953</v>
      </c>
      <c r="E1998" s="173">
        <v>121.76099395751953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288.73794555664062</v>
      </c>
      <c r="E1999" s="173">
        <v>288.73794555664062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2672.44921875</v>
      </c>
      <c r="E2000" s="175">
        <v>2672.44921875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2.0999999046325684</v>
      </c>
      <c r="E2001" s="168">
        <v>2.0999999046325684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288.73794555664062</v>
      </c>
      <c r="E2002" s="173">
        <v>288.73794555664062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2672.44921875</v>
      </c>
      <c r="E2003" s="175">
        <v>2672.44921875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1.1000000238418579</v>
      </c>
      <c r="E2004" s="168">
        <v>1.1000000238418579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2590.00390625</v>
      </c>
      <c r="E2005" s="175">
        <v>2590.00390625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1.1000000238418579</v>
      </c>
      <c r="E2006" s="168">
        <v>1.1000000238418579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62">
        <v>102.29230499267578</v>
      </c>
      <c r="E2007" s="173">
        <v>102.29230499267578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288.73794555664062</v>
      </c>
      <c r="E2008" s="173">
        <v>288.73794555664062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2590.00390625</v>
      </c>
      <c r="E2009" s="175">
        <v>2590.00390625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119.35271453857422</v>
      </c>
      <c r="E2010" s="173">
        <v>119.35271453857422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0.23713123798370361</v>
      </c>
      <c r="E2013" s="174">
        <v>0.23713123798370361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76.676460266113281</v>
      </c>
      <c r="E2015" s="169">
        <v>76.676460266113281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75.837547302246094</v>
      </c>
      <c r="E2016" s="169">
        <v>75.837547302246094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75.837547302246094</v>
      </c>
      <c r="E2017" s="169">
        <v>75.837547302246094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6612.6318359375</v>
      </c>
      <c r="E2018" s="170">
        <v>6612.6318359375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6596.1005859375</v>
      </c>
      <c r="E2019" s="170">
        <v>6596.1005859375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16.531564712524414</v>
      </c>
      <c r="E2020" s="169">
        <v>16.531564712524414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1.1000000238418579</v>
      </c>
      <c r="E2023" s="168">
        <v>1.1000000238418579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1.1000000238418579</v>
      </c>
      <c r="E2024" s="168">
        <v>1.1000000238418579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62">
        <v>102.29230499267578</v>
      </c>
      <c r="E2025" s="173">
        <v>102.29230499267578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274.6923828125</v>
      </c>
      <c r="E2026" s="173">
        <v>274.6923828125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2590.00390625</v>
      </c>
      <c r="E2027" s="175">
        <v>2590.00390625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1.1000000238418579</v>
      </c>
      <c r="E2028" s="168">
        <v>1.1000000238418579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274.6923828125</v>
      </c>
      <c r="E2029" s="173">
        <v>274.6923828125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2590.00390625</v>
      </c>
      <c r="E2030" s="175">
        <v>2590.00390625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0.5</v>
      </c>
      <c r="E2031" s="174">
        <v>0.5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2482.498291015625</v>
      </c>
      <c r="E2032" s="175">
        <v>2482.498291015625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0.5</v>
      </c>
      <c r="E2033" s="174">
        <v>0.5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81.316757202148438</v>
      </c>
      <c r="E2034" s="169">
        <v>81.316757202148438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274.6923828125</v>
      </c>
      <c r="E2035" s="173">
        <v>274.6923828125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2482.498291015625</v>
      </c>
      <c r="E2036" s="175">
        <v>2482.498291015625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229.77113342285156</v>
      </c>
      <c r="E2037" s="173">
        <v>229.77113342285156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0.41184774041175842</v>
      </c>
      <c r="E2040" s="174">
        <v>0.41184774041175842</v>
      </c>
    </row>
    <row r="2041" spans="1:5" ht="30">
      <c r="A2041" s="119" t="s">
        <v>3979</v>
      </c>
      <c r="B2041" s="129" t="s">
        <v>3980</v>
      </c>
      <c r="C2041" s="134"/>
      <c r="D2041" s="157">
        <v>2.2000000476837158</v>
      </c>
      <c r="E2041" s="168">
        <v>2.2000000476837158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87.174064636230469</v>
      </c>
      <c r="E2043" s="169">
        <v>87.174064636230469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87.174064636230469</v>
      </c>
      <c r="E2044" s="169">
        <v>87.174064636230469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8203.17578125</v>
      </c>
      <c r="E2045" s="170">
        <v>8203.17578125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8182.66845703125</v>
      </c>
      <c r="E2046" s="170">
        <v>8182.66845703125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20.507919311523438</v>
      </c>
      <c r="E2047" s="169">
        <v>20.507919311523438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0.5</v>
      </c>
      <c r="E2050" s="174">
        <v>0.5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0.5</v>
      </c>
      <c r="E2051" s="174">
        <v>0.5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81.316757202148438</v>
      </c>
      <c r="E2052" s="169">
        <v>81.316757202148438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268.937744140625</v>
      </c>
      <c r="E2053" s="173">
        <v>268.937744140625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2482.498291015625</v>
      </c>
      <c r="E2054" s="175">
        <v>2482.498291015625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0.5</v>
      </c>
      <c r="E2055" s="174">
        <v>0.5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268.937744140625</v>
      </c>
      <c r="E2056" s="173">
        <v>268.937744140625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2482.498291015625</v>
      </c>
      <c r="E2057" s="175">
        <v>2482.498291015625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2335.526123046875</v>
      </c>
      <c r="E2059" s="175">
        <v>2335.526123046875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270.49697875976562</v>
      </c>
      <c r="E2062" s="173">
        <v>270.49697875976562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2347.569091796875</v>
      </c>
      <c r="E2063" s="175">
        <v>2347.569091796875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664.35516357421875</v>
      </c>
      <c r="E2065" s="173">
        <v>664.35516357421875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4.2735366821289062</v>
      </c>
      <c r="E2066" s="168">
        <v>4.2735366821289062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155.45791625976562</v>
      </c>
      <c r="E2067" s="173">
        <v>155.45791625976562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2121.93701171875</v>
      </c>
      <c r="E2068" s="175">
        <v>2121.93701171875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641.0694580078125</v>
      </c>
      <c r="E2069" s="173">
        <v>641.0694580078125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9.5787210464477539</v>
      </c>
      <c r="E2070" s="168">
        <v>9.5787210464477539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13.342918395996094</v>
      </c>
      <c r="E2071" s="169">
        <v>13.342918395996094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0.83693969249725342</v>
      </c>
      <c r="E2072" s="174">
        <v>0.83693969249725342</v>
      </c>
    </row>
    <row r="2073" spans="1:5" ht="30">
      <c r="A2073" s="119" t="s">
        <v>4044</v>
      </c>
      <c r="B2073" s="129" t="s">
        <v>4045</v>
      </c>
      <c r="C2073" s="134"/>
      <c r="D2073" s="157">
        <v>3.3266799449920654</v>
      </c>
      <c r="E2073" s="168">
        <v>3.3266799449920654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81.023880004882813</v>
      </c>
      <c r="E2075" s="169">
        <v>81.023880004882813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86.672637939453125</v>
      </c>
      <c r="E2076" s="169">
        <v>86.672637939453125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10264.1181640625</v>
      </c>
      <c r="E2077" s="170">
        <v>10264.1181640625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10238.4580078125</v>
      </c>
      <c r="E2078" s="170">
        <v>10238.4580078125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25.660268783569336</v>
      </c>
      <c r="E2079" s="169">
        <v>25.660268783569336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8.1082725524902344</v>
      </c>
      <c r="E2080" s="168">
        <v>8.1082725524902344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88.199996948242188</v>
      </c>
      <c r="E2082" s="169">
        <v>88.199996948242188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0.5</v>
      </c>
      <c r="E2083" s="174">
        <v>0.5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537.10015869140625</v>
      </c>
      <c r="E2084" s="173">
        <v>537.10015869140625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496.56658935546875</v>
      </c>
      <c r="E2085" s="173">
        <v>496.56658935546875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3481.930908203125</v>
      </c>
      <c r="E2086" s="170">
        <v>3481.930908203125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39.750469207763672</v>
      </c>
      <c r="E2087" s="169">
        <v>39.750469207763672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67.846153259277344</v>
      </c>
      <c r="E2089" s="169">
        <v>67.846153259277344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9.6000003814697266</v>
      </c>
      <c r="E2090" s="168">
        <v>9.6000003814697266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528.348388671875</v>
      </c>
      <c r="E2091" s="173">
        <v>528.348388671875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501.1444091796875</v>
      </c>
      <c r="E2092" s="173">
        <v>501.1444091796875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3481.930908203125</v>
      </c>
      <c r="E2093" s="170">
        <v>3481.930908203125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57.010078430175781</v>
      </c>
      <c r="E2094" s="169">
        <v>57.010078430175781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9.6000003814697266</v>
      </c>
      <c r="E2096" s="168">
        <v>9.6000003814697266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501.1444091796875</v>
      </c>
      <c r="E2098" s="173">
        <v>501.1444091796875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496.94281005859375</v>
      </c>
      <c r="E2099" s="173">
        <v>496.94281005859375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3481.930908203125</v>
      </c>
      <c r="E2100" s="170">
        <v>3481.930908203125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72.342765808105469</v>
      </c>
      <c r="E2101" s="169">
        <v>72.342765808105469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2.2049999237060547</v>
      </c>
      <c r="E2103" s="168">
        <v>2.2049999237060547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123.32441711425781</v>
      </c>
      <c r="E2105" s="173">
        <v>123.32441711425781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2672.44921875</v>
      </c>
      <c r="E2107" s="175">
        <v>2672.44921875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3481.930908203125</v>
      </c>
      <c r="E2111" s="170">
        <v>3481.930908203125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0.35338824987411499</v>
      </c>
      <c r="E2113" s="174">
        <v>0.35338824987411499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0.1951168030500412</v>
      </c>
      <c r="E2115" s="174">
        <v>0.1951168030500412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0.14416550099849701</v>
      </c>
      <c r="E2116" s="174">
        <v>0.14416550099849701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1.3641059398651123</v>
      </c>
      <c r="E2117" s="168">
        <v>1.3641059398651123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86.793952941894531</v>
      </c>
      <c r="E2118" s="169">
        <v>86.793952941894531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78.347343444824219</v>
      </c>
      <c r="E2119" s="169">
        <v>78.347343444824219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298.98565673828125</v>
      </c>
      <c r="E2120" s="173">
        <v>298.98565673828125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331.21920776367187</v>
      </c>
      <c r="E2121" s="173">
        <v>331.21920776367187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74.358467102050781</v>
      </c>
      <c r="E2122" s="169">
        <v>74.358467102050781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259501.453125</v>
      </c>
      <c r="E2123" s="170">
        <v>259501.453125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88.199996948242188</v>
      </c>
      <c r="E2124" s="169">
        <v>88.199996948242188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537.0999755859375</v>
      </c>
      <c r="E2125" s="173">
        <v>537.0999755859375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369.67755126953125</v>
      </c>
      <c r="E2126" s="173">
        <v>369.67755126953125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3481.930908203125</v>
      </c>
      <c r="E2127" s="170">
        <v>3481.930908203125</v>
      </c>
    </row>
    <row r="2128" spans="1:5">
      <c r="A2128" s="119" t="s">
        <v>4153</v>
      </c>
      <c r="B2128" s="129" t="s">
        <v>4154</v>
      </c>
      <c r="C2128" s="134" t="s">
        <v>50</v>
      </c>
      <c r="D2128" s="162">
        <v>101.21747589111328</v>
      </c>
      <c r="E2128" s="173">
        <v>101.21747589111328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228.89183044433594</v>
      </c>
      <c r="E2129" s="173">
        <v>228.89183044433594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334.05502319335937</v>
      </c>
      <c r="E2130" s="173">
        <v>334.05502319335937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986.68414306640625</v>
      </c>
      <c r="E2131" s="173">
        <v>986.68414306640625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680.73089599609375</v>
      </c>
      <c r="E2133" s="173">
        <v>680.73089599609375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527.75933837890625</v>
      </c>
      <c r="E2134" s="173">
        <v>527.75933837890625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2.6182143688201904</v>
      </c>
      <c r="E2135" s="168">
        <v>2.6182143688201904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707.11553955078125</v>
      </c>
      <c r="E2136" s="173">
        <v>707.11553955078125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1.6504734754562378</v>
      </c>
      <c r="E2138" s="168">
        <v>1.6504734754562378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774.82568359375</v>
      </c>
      <c r="E2139" s="173">
        <v>774.82568359375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62">
        <v>108.13902282714844</v>
      </c>
      <c r="E2141" s="173">
        <v>108.13902282714844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412.85946655273437</v>
      </c>
      <c r="E2142" s="173">
        <v>412.85946655273437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0.35508427023887634</v>
      </c>
      <c r="E2143" s="174">
        <v>0.35508427023887634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2.9117989540100098</v>
      </c>
      <c r="E2145" s="168">
        <v>2.9117989540100098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3.5391428470611572</v>
      </c>
      <c r="E2157" s="168">
        <v>3.5391428470611572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413587.6875</v>
      </c>
      <c r="E2158" s="170">
        <v>413587.6875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850.9000244140625</v>
      </c>
      <c r="E2160" s="173">
        <v>850.9000244140625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527.75933837890625</v>
      </c>
      <c r="E2161" s="173">
        <v>527.75933837890625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2.6182143688201904</v>
      </c>
      <c r="E2162" s="168">
        <v>2.6182143688201904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918.8018798828125</v>
      </c>
      <c r="E2163" s="173">
        <v>918.8018798828125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1.8641548156738281</v>
      </c>
      <c r="E2165" s="168">
        <v>1.8641548156738281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997.1993408203125</v>
      </c>
      <c r="E2166" s="173">
        <v>997.1993408203125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62">
        <v>108.13902282714844</v>
      </c>
      <c r="E2168" s="173">
        <v>108.13902282714844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485.28350830078125</v>
      </c>
      <c r="E2169" s="173">
        <v>485.28350830078125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0.30209124088287354</v>
      </c>
      <c r="E2170" s="174">
        <v>0.30209124088287354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2.9117989540100098</v>
      </c>
      <c r="E2172" s="168">
        <v>2.9117989540100098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3.5391428470611572</v>
      </c>
      <c r="E2184" s="168">
        <v>3.5391428470611572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413587.6875</v>
      </c>
      <c r="E2185" s="170">
        <v>413587.6875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525.3455810546875</v>
      </c>
      <c r="E2187" s="173">
        <v>525.3455810546875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527.75933837890625</v>
      </c>
      <c r="E2188" s="173">
        <v>527.75933837890625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2.6182143688201904</v>
      </c>
      <c r="E2189" s="168">
        <v>2.6182143688201904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514.20379638671875</v>
      </c>
      <c r="E2190" s="173">
        <v>514.20379638671875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1.4270870685577393</v>
      </c>
      <c r="E2192" s="168">
        <v>1.4270870685577393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578.860107421875</v>
      </c>
      <c r="E2193" s="173">
        <v>578.860107421875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62">
        <v>108.13902282714844</v>
      </c>
      <c r="E2195" s="173">
        <v>108.13902282714844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346.48260498046875</v>
      </c>
      <c r="E2196" s="173">
        <v>346.48260498046875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0.42310896515846252</v>
      </c>
      <c r="E2197" s="174">
        <v>0.42310896515846252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2.9117989540100098</v>
      </c>
      <c r="E2199" s="168">
        <v>2.9117989540100098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3.5391428470611572</v>
      </c>
      <c r="E2211" s="168">
        <v>3.5391428470611572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413587.6875</v>
      </c>
      <c r="E2212" s="170">
        <v>413587.6875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146.28515625</v>
      </c>
      <c r="E2215" s="173">
        <v>146.28515625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6.566842645406723E-2</v>
      </c>
      <c r="E2222" s="174">
        <v>6.566842645406723E-2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35.870594024658203</v>
      </c>
      <c r="E2223" s="169">
        <v>35.870594024658203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114914.890625</v>
      </c>
      <c r="E2239" s="170">
        <v>114914.890625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146.28515625</v>
      </c>
      <c r="E2242" s="173">
        <v>146.28515625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6.566842645406723E-2</v>
      </c>
      <c r="E2249" s="174">
        <v>6.566842645406723E-2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35.870594024658203</v>
      </c>
      <c r="E2250" s="169">
        <v>35.870594024658203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114914.890625</v>
      </c>
      <c r="E2266" s="170">
        <v>114914.890625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146.28515625</v>
      </c>
      <c r="E2269" s="173">
        <v>146.28515625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6.566842645406723E-2</v>
      </c>
      <c r="E2276" s="174">
        <v>6.566842645406723E-2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33.897926330566406</v>
      </c>
      <c r="E2277" s="169">
        <v>33.897926330566406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114914.890625</v>
      </c>
      <c r="E2293" s="170">
        <v>114914.890625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146.28515625</v>
      </c>
      <c r="E2296" s="173">
        <v>146.28515625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6.566842645406723E-2</v>
      </c>
      <c r="E2303" s="174">
        <v>6.566842645406723E-2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33.897926330566406</v>
      </c>
      <c r="E2304" s="169">
        <v>33.897926330566406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114914.890625</v>
      </c>
      <c r="E2320" s="170">
        <v>114914.890625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146.28515625</v>
      </c>
      <c r="E2323" s="173">
        <v>146.28515625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6.566842645406723E-2</v>
      </c>
      <c r="E2330" s="174">
        <v>6.566842645406723E-2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33.93212890625</v>
      </c>
      <c r="E2331" s="169">
        <v>33.93212890625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114914.890625</v>
      </c>
      <c r="E2347" s="170">
        <v>114914.890625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146.28515625</v>
      </c>
      <c r="E2350" s="173">
        <v>146.28515625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6.566842645406723E-2</v>
      </c>
      <c r="E2357" s="174">
        <v>6.566842645406723E-2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33.93212890625</v>
      </c>
      <c r="E2358" s="169">
        <v>33.93212890625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114914.890625</v>
      </c>
      <c r="E2374" s="170">
        <v>114914.890625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82.285400390625</v>
      </c>
      <c r="E2377" s="169">
        <v>82.285400390625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3.6938488483428955E-2</v>
      </c>
      <c r="E2384" s="174">
        <v>3.6938488483428955E-2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20.177207946777344</v>
      </c>
      <c r="E2385" s="169">
        <v>20.177207946777344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64639.625</v>
      </c>
      <c r="E2401" s="170">
        <v>64639.625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82.285400390625</v>
      </c>
      <c r="E2404" s="169">
        <v>82.285400390625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3.6938488483428955E-2</v>
      </c>
      <c r="E2411" s="174">
        <v>3.6938488483428955E-2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20.177207946777344</v>
      </c>
      <c r="E2412" s="169">
        <v>20.177207946777344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64639.625</v>
      </c>
      <c r="E2428" s="170">
        <v>64639.625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82.285400390625</v>
      </c>
      <c r="E2431" s="169">
        <v>82.285400390625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3.6938488483428955E-2</v>
      </c>
      <c r="E2438" s="174">
        <v>3.6938488483428955E-2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18.267463684082031</v>
      </c>
      <c r="E2439" s="169">
        <v>18.267463684082031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64639.625</v>
      </c>
      <c r="E2455" s="170">
        <v>64639.625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82.285400390625</v>
      </c>
      <c r="E2458" s="169">
        <v>82.285400390625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3.6938488483428955E-2</v>
      </c>
      <c r="E2465" s="174">
        <v>3.6938488483428955E-2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18.267463684082031</v>
      </c>
      <c r="E2466" s="169">
        <v>18.267463684082031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64639.625</v>
      </c>
      <c r="E2482" s="170">
        <v>64639.625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82.285400390625</v>
      </c>
      <c r="E2485" s="169">
        <v>82.285400390625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3.6938488483428955E-2</v>
      </c>
      <c r="E2492" s="174">
        <v>3.6938488483428955E-2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18.282054901123047</v>
      </c>
      <c r="E2493" s="169">
        <v>18.282054901123047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64639.625</v>
      </c>
      <c r="E2509" s="170">
        <v>64639.625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82.285400390625</v>
      </c>
      <c r="E2512" s="169">
        <v>82.285400390625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3.6938488483428955E-2</v>
      </c>
      <c r="E2519" s="174">
        <v>3.6938488483428955E-2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18.282054901123047</v>
      </c>
      <c r="E2520" s="169">
        <v>18.282054901123047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64639.625</v>
      </c>
      <c r="E2536" s="170">
        <v>64639.625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164.57080078125</v>
      </c>
      <c r="E2539" s="173">
        <v>164.57080078125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7.387697696685791E-2</v>
      </c>
      <c r="E2546" s="174">
        <v>7.387697696685791E-2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59.548786163330078</v>
      </c>
      <c r="E2547" s="169">
        <v>59.548786163330078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0.90316218137741089</v>
      </c>
      <c r="E2554" s="174">
        <v>0.90316218137741089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129279.25</v>
      </c>
      <c r="E2563" s="170">
        <v>129279.25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164.57080078125</v>
      </c>
      <c r="E2566" s="173">
        <v>164.57080078125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7.387697696685791E-2</v>
      </c>
      <c r="E2573" s="174">
        <v>7.387697696685791E-2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36.564109802246094</v>
      </c>
      <c r="E2574" s="169">
        <v>36.564109802246094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0.90316218137741089</v>
      </c>
      <c r="E2581" s="174">
        <v>0.90316218137741089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129279.25</v>
      </c>
      <c r="E2590" s="170">
        <v>129279.25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292.5703125</v>
      </c>
      <c r="E2593" s="173">
        <v>292.5703125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0.13133685290813446</v>
      </c>
      <c r="E2600" s="174">
        <v>0.13133685290813446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67.8642578125</v>
      </c>
      <c r="E2601" s="169">
        <v>67.8642578125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229829.78125</v>
      </c>
      <c r="E2617" s="170">
        <v>229829.78125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292.5703125</v>
      </c>
      <c r="E2620" s="173">
        <v>292.5703125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0.13133685290813446</v>
      </c>
      <c r="E2627" s="174">
        <v>0.13133685290813446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62">
        <v>106.85832214355469</v>
      </c>
      <c r="E2628" s="173">
        <v>106.85832214355469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229829.78125</v>
      </c>
      <c r="E2644" s="170">
        <v>229829.78125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298.28604125976562</v>
      </c>
      <c r="E2646" s="173">
        <v>298.28604125976562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527.75933837890625</v>
      </c>
      <c r="E2647" s="173">
        <v>527.75933837890625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2.6182143688201904</v>
      </c>
      <c r="E2648" s="168">
        <v>2.6182143688201904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251.47279357910156</v>
      </c>
      <c r="E2649" s="173">
        <v>251.47279357910156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1.0270465612411499</v>
      </c>
      <c r="E2651" s="168">
        <v>1.0270465612411499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306.39871215820313</v>
      </c>
      <c r="E2652" s="173">
        <v>306.39871215820313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62">
        <v>108.13902282714844</v>
      </c>
      <c r="E2654" s="173">
        <v>108.13902282714844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248.58804321289062</v>
      </c>
      <c r="E2655" s="173">
        <v>248.58804321289062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0.58973032236099243</v>
      </c>
      <c r="E2656" s="174">
        <v>0.58973032236099243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2.9117989540100098</v>
      </c>
      <c r="E2658" s="168">
        <v>2.9117989540100098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3.5391428470611572</v>
      </c>
      <c r="E2670" s="168">
        <v>3.5391428470611572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413587.6875</v>
      </c>
      <c r="E2671" s="170">
        <v>413587.6875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151.21907043457031</v>
      </c>
      <c r="E2673" s="173">
        <v>151.21907043457031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527.75933837890625</v>
      </c>
      <c r="E2674" s="173">
        <v>527.75933837890625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2.6182143688201904</v>
      </c>
      <c r="E2675" s="168">
        <v>2.6182143688201904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104.67974090576172</v>
      </c>
      <c r="E2676" s="173">
        <v>104.67974090576172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3.4862785339355469</v>
      </c>
      <c r="E2677" s="168">
        <v>3.4862785339355469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0.69219142198562622</v>
      </c>
      <c r="E2678" s="174">
        <v>0.69219142198562622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138.88787841796875</v>
      </c>
      <c r="E2679" s="173">
        <v>138.88787841796875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62">
        <v>108.13902282714844</v>
      </c>
      <c r="E2681" s="173">
        <v>108.13902282714844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186.98939514160156</v>
      </c>
      <c r="E2682" s="173">
        <v>186.98939514160156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0.78400111198425293</v>
      </c>
      <c r="E2683" s="174">
        <v>0.78400111198425293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2.9117989540100098</v>
      </c>
      <c r="E2685" s="168">
        <v>2.9117989540100098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3.5391428470611572</v>
      </c>
      <c r="E2697" s="168">
        <v>3.5391428470611572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413587.6875</v>
      </c>
      <c r="E2698" s="170">
        <v>413587.6875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151.21907043457031</v>
      </c>
      <c r="E2700" s="173">
        <v>151.21907043457031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527.75933837890625</v>
      </c>
      <c r="E2701" s="173">
        <v>527.75933837890625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9.9117541685700417E-3</v>
      </c>
      <c r="E2702" s="176">
        <v>9.9117541685700417E-3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104.67974090576172</v>
      </c>
      <c r="E2703" s="173">
        <v>104.67974090576172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3.4570770263671875</v>
      </c>
      <c r="E2704" s="168">
        <v>3.4570770263671875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0.69463652372360229</v>
      </c>
      <c r="E2705" s="174">
        <v>0.69463652372360229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138.88787841796875</v>
      </c>
      <c r="E2706" s="173">
        <v>138.88787841796875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62">
        <v>108.13902282714844</v>
      </c>
      <c r="E2708" s="173">
        <v>108.13902282714844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188.56886291503906</v>
      </c>
      <c r="E2709" s="173">
        <v>188.56886291503906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0.77743422985076904</v>
      </c>
      <c r="E2710" s="174">
        <v>0.77743422985076904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2.9117989540100098</v>
      </c>
      <c r="E2712" s="168">
        <v>2.9117989540100098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3.5391428470611572</v>
      </c>
      <c r="E2724" s="168">
        <v>3.5391428470611572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413587.6875</v>
      </c>
      <c r="E2725" s="170">
        <v>413587.6875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150.10795593261719</v>
      </c>
      <c r="E2727" s="173">
        <v>150.10795593261719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527.75933837890625</v>
      </c>
      <c r="E2728" s="173">
        <v>527.75933837890625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9.9117541685700417E-3</v>
      </c>
      <c r="E2729" s="176">
        <v>9.9117541685700417E-3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103.66447448730469</v>
      </c>
      <c r="E2730" s="173">
        <v>103.66447448730469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3.5427374839782715</v>
      </c>
      <c r="E2731" s="168">
        <v>3.5427374839782715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0.69322419166564941</v>
      </c>
      <c r="E2732" s="174">
        <v>0.69322419166564941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137.64720153808594</v>
      </c>
      <c r="E2733" s="173">
        <v>137.64720153808594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62">
        <v>108.13902282714844</v>
      </c>
      <c r="E2735" s="173">
        <v>108.13902282714844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189.05789184570312</v>
      </c>
      <c r="E2736" s="173">
        <v>189.05789184570312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0.77542322874069214</v>
      </c>
      <c r="E2737" s="174">
        <v>0.77542322874069214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2.9117989540100098</v>
      </c>
      <c r="E2739" s="168">
        <v>2.9117989540100098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3.5391428470611572</v>
      </c>
      <c r="E2751" s="168">
        <v>3.5391428470611572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413587.6875</v>
      </c>
      <c r="E2752" s="170">
        <v>413587.6875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150.10795593261719</v>
      </c>
      <c r="E2754" s="173">
        <v>150.10795593261719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263.87966918945312</v>
      </c>
      <c r="E2755" s="173">
        <v>263.87966918945312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4.9558770842850208E-3</v>
      </c>
      <c r="E2756" s="176">
        <v>4.9558770842850208E-3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103.66447448730469</v>
      </c>
      <c r="E2757" s="173">
        <v>103.66447448730469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3.5427374839782715</v>
      </c>
      <c r="E2758" s="168">
        <v>3.5427374839782715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0.69322419166564941</v>
      </c>
      <c r="E2759" s="174">
        <v>0.69322419166564941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137.64720153808594</v>
      </c>
      <c r="E2760" s="173">
        <v>137.64720153808594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54.069511413574219</v>
      </c>
      <c r="E2762" s="169">
        <v>54.069511413574219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94.528945922851563</v>
      </c>
      <c r="E2763" s="169">
        <v>94.528945922851563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0.77542322874069214</v>
      </c>
      <c r="E2764" s="174">
        <v>0.77542322874069214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2.9117989540100098</v>
      </c>
      <c r="E2766" s="168">
        <v>2.9117989540100098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3.5391428470611572</v>
      </c>
      <c r="E2778" s="168">
        <v>3.5391428470611572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206793.84375</v>
      </c>
      <c r="E2779" s="170">
        <v>206793.84375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150.10795593261719</v>
      </c>
      <c r="E2781" s="173">
        <v>150.10795593261719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263.87966918945312</v>
      </c>
      <c r="E2782" s="173">
        <v>263.87966918945312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4.9558770842850208E-3</v>
      </c>
      <c r="E2783" s="176">
        <v>4.9558770842850208E-3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103.66447448730469</v>
      </c>
      <c r="E2784" s="173">
        <v>103.66447448730469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3.5427374839782715</v>
      </c>
      <c r="E2785" s="168">
        <v>3.5427374839782715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0.69322419166564941</v>
      </c>
      <c r="E2786" s="174">
        <v>0.69322419166564941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137.64720153808594</v>
      </c>
      <c r="E2787" s="173">
        <v>137.64720153808594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54.069511413574219</v>
      </c>
      <c r="E2789" s="169">
        <v>54.069511413574219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94.528945922851563</v>
      </c>
      <c r="E2790" s="169">
        <v>94.528945922851563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0.77542322874069214</v>
      </c>
      <c r="E2791" s="174">
        <v>0.77542322874069214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2.9117989540100098</v>
      </c>
      <c r="E2793" s="168">
        <v>2.9117989540100098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3.5391428470611572</v>
      </c>
      <c r="E2805" s="168">
        <v>3.5391428470611572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206793.84375</v>
      </c>
      <c r="E2806" s="170">
        <v>206793.84375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157.63040161132812</v>
      </c>
      <c r="E2808" s="173">
        <v>157.63040161132812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263.87966918945312</v>
      </c>
      <c r="E2809" s="173">
        <v>263.87966918945312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4.9558770842850208E-3</v>
      </c>
      <c r="E2810" s="176">
        <v>4.9558770842850208E-3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110.56809997558594</v>
      </c>
      <c r="E2811" s="173">
        <v>110.56809997558594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3.0696041584014893</v>
      </c>
      <c r="E2812" s="168">
        <v>3.0696041584014893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0.69713282585144043</v>
      </c>
      <c r="E2813" s="174">
        <v>0.69713282585144043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146.05375671386719</v>
      </c>
      <c r="E2814" s="173">
        <v>146.05375671386719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54.069511413574219</v>
      </c>
      <c r="E2816" s="169">
        <v>54.069511413574219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91.126014709472656</v>
      </c>
      <c r="E2817" s="169">
        <v>91.126014709472656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0.80438005924224854</v>
      </c>
      <c r="E2818" s="174">
        <v>0.80438005924224854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2.9117989540100098</v>
      </c>
      <c r="E2820" s="168">
        <v>2.9117989540100098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3.5391428470611572</v>
      </c>
      <c r="E2832" s="168">
        <v>3.5391428470611572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206793.84375</v>
      </c>
      <c r="E2833" s="170">
        <v>206793.84375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157.63040161132812</v>
      </c>
      <c r="E2835" s="173">
        <v>157.63040161132812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263.87966918945312</v>
      </c>
      <c r="E2836" s="173">
        <v>263.87966918945312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4.9558770842850208E-3</v>
      </c>
      <c r="E2837" s="176">
        <v>4.9558770842850208E-3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110.56809997558594</v>
      </c>
      <c r="E2838" s="173">
        <v>110.56809997558594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3.0696041584014893</v>
      </c>
      <c r="E2839" s="168">
        <v>3.0696041584014893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0.69713282585144043</v>
      </c>
      <c r="E2840" s="174">
        <v>0.69713282585144043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146.05375671386719</v>
      </c>
      <c r="E2841" s="173">
        <v>146.05375671386719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54.069511413574219</v>
      </c>
      <c r="E2843" s="169">
        <v>54.069511413574219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91.126014709472656</v>
      </c>
      <c r="E2844" s="169">
        <v>91.126014709472656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0.80438005924224854</v>
      </c>
      <c r="E2845" s="174">
        <v>0.80438005924224854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2.9117989540100098</v>
      </c>
      <c r="E2847" s="168">
        <v>2.9117989540100098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3.5391428470611572</v>
      </c>
      <c r="E2859" s="168">
        <v>3.5391428470611572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206793.84375</v>
      </c>
      <c r="E2860" s="170">
        <v>206793.84375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157.63441467285156</v>
      </c>
      <c r="E2862" s="173">
        <v>157.63441467285156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527.75933837890625</v>
      </c>
      <c r="E2863" s="173">
        <v>527.75933837890625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9.9117541685700417E-3</v>
      </c>
      <c r="E2864" s="176">
        <v>9.9117541685700417E-3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110.57178497314453</v>
      </c>
      <c r="E2865" s="173">
        <v>110.57178497314453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3.0692882537841797</v>
      </c>
      <c r="E2866" s="168">
        <v>3.0692882537841797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0.6971430778503418</v>
      </c>
      <c r="E2867" s="174">
        <v>0.6971430778503418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146.05819702148437</v>
      </c>
      <c r="E2868" s="173">
        <v>146.05819702148437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62">
        <v>108.13900756835937</v>
      </c>
      <c r="E2870" s="173">
        <v>108.13900756835937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182.25370788574219</v>
      </c>
      <c r="E2871" s="173">
        <v>182.25370788574219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0.80437266826629639</v>
      </c>
      <c r="E2872" s="174">
        <v>0.80437266826629639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3.539142370223999</v>
      </c>
      <c r="E2886" s="168">
        <v>3.539142370223999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413587.6875</v>
      </c>
      <c r="E2887" s="170">
        <v>413587.6875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29.600000381469727</v>
      </c>
      <c r="E2888" s="169">
        <v>29.600000381469727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399.45208740234375</v>
      </c>
      <c r="E2889" s="173">
        <v>399.45208740234375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361.237548828125</v>
      </c>
      <c r="E2890" s="173">
        <v>361.237548828125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6.9283580780029297</v>
      </c>
      <c r="E2891" s="168">
        <v>6.9283580780029297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3231</v>
      </c>
      <c r="E2892" s="170">
        <v>3231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683.511474609375</v>
      </c>
      <c r="E2893" s="173">
        <v>683.511474609375</v>
      </c>
    </row>
    <row r="2894" spans="1:5" ht="30">
      <c r="A2894" s="119" t="s">
        <v>5688</v>
      </c>
      <c r="B2894" s="129" t="s">
        <v>5689</v>
      </c>
      <c r="C2894" s="134"/>
      <c r="D2894" s="157">
        <v>1.2378604412078857</v>
      </c>
      <c r="E2894" s="168">
        <v>1.2378604412078857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9.9325962066650391</v>
      </c>
      <c r="E2895" s="168">
        <v>9.9325962066650391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2.2581896781921387</v>
      </c>
      <c r="E2896" s="168">
        <v>2.2581896781921387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5.7247143238782883E-2</v>
      </c>
      <c r="E2897" s="174">
        <v>5.7247143238782883E-2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2.4373852284043096E-5</v>
      </c>
      <c r="E2898" s="177">
        <v>2.4373852284043096E-5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29.600000381469727</v>
      </c>
      <c r="E2899" s="169">
        <v>29.600000381469727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399.45208740234375</v>
      </c>
      <c r="E2900" s="173">
        <v>399.45208740234375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342.28485107421875</v>
      </c>
      <c r="E2901" s="173">
        <v>342.28485107421875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6.9283580780029297</v>
      </c>
      <c r="E2902" s="168">
        <v>6.9283580780029297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3231</v>
      </c>
      <c r="E2903" s="170">
        <v>3231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683.511474609375</v>
      </c>
      <c r="E2904" s="173">
        <v>683.511474609375</v>
      </c>
    </row>
    <row r="2905" spans="1:5" ht="30">
      <c r="A2905" s="119" t="s">
        <v>5712</v>
      </c>
      <c r="B2905" s="129" t="s">
        <v>5713</v>
      </c>
      <c r="C2905" s="134"/>
      <c r="D2905" s="157">
        <v>1.2378604412078857</v>
      </c>
      <c r="E2905" s="168">
        <v>1.2378604412078857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9.9325962066650391</v>
      </c>
      <c r="E2906" s="168">
        <v>9.9325962066650391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2.2581896781921387</v>
      </c>
      <c r="E2907" s="168">
        <v>2.2581896781921387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5.7247143238782883E-2</v>
      </c>
      <c r="E2908" s="174">
        <v>5.7247143238782883E-2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2.4373852284043096E-5</v>
      </c>
      <c r="E2909" s="177">
        <v>2.4373852284043096E-5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29.600000381469727</v>
      </c>
      <c r="E2910" s="169">
        <v>29.600000381469727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399.45208740234375</v>
      </c>
      <c r="E2911" s="173">
        <v>399.45208740234375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18.952692031860352</v>
      </c>
      <c r="E2912" s="169">
        <v>18.952692031860352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6.9283580780029297</v>
      </c>
      <c r="E2913" s="168">
        <v>6.9283580780029297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3231</v>
      </c>
      <c r="E2914" s="170">
        <v>3231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683.511474609375</v>
      </c>
      <c r="E2915" s="173">
        <v>683.511474609375</v>
      </c>
    </row>
    <row r="2916" spans="1:5" ht="30">
      <c r="A2916" s="119" t="s">
        <v>5734</v>
      </c>
      <c r="B2916" s="129" t="s">
        <v>5735</v>
      </c>
      <c r="C2916" s="134"/>
      <c r="D2916" s="157">
        <v>1.2378604412078857</v>
      </c>
      <c r="E2916" s="168">
        <v>1.2378604412078857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9.9325962066650391</v>
      </c>
      <c r="E2917" s="168">
        <v>9.9325962066650391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2.2581896781921387</v>
      </c>
      <c r="E2918" s="168">
        <v>2.2581896781921387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5.7247143238782883E-2</v>
      </c>
      <c r="E2919" s="174">
        <v>5.7247143238782883E-2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2.4373852284043096E-5</v>
      </c>
      <c r="E2920" s="177">
        <v>2.4373852284043096E-5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17.200000762939453</v>
      </c>
      <c r="E2921" s="169">
        <v>17.200000762939453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325.30587768554687</v>
      </c>
      <c r="E2922" s="173">
        <v>325.30587768554687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342.28485107421875</v>
      </c>
      <c r="E2923" s="173">
        <v>342.28485107421875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6.9455556869506836</v>
      </c>
      <c r="E2924" s="168">
        <v>6.9455556869506836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3088.9267578125</v>
      </c>
      <c r="E2925" s="170">
        <v>3088.9267578125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541.4383544921875</v>
      </c>
      <c r="E2926" s="173">
        <v>541.4383544921875</v>
      </c>
    </row>
    <row r="2927" spans="1:5" ht="30">
      <c r="A2927" s="119" t="s">
        <v>5756</v>
      </c>
      <c r="B2927" s="129" t="s">
        <v>5757</v>
      </c>
      <c r="C2927" s="134"/>
      <c r="D2927" s="157">
        <v>1.1531431674957275</v>
      </c>
      <c r="E2927" s="168">
        <v>1.1531431674957275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6.4631333351135254</v>
      </c>
      <c r="E2928" s="168">
        <v>6.4631333351135254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2.2242496013641357</v>
      </c>
      <c r="E2929" s="168">
        <v>2.2242496013641357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4.8027869313955307E-2</v>
      </c>
      <c r="E2930" s="174">
        <v>4.8027869313955307E-2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2.122867590514943E-5</v>
      </c>
      <c r="E2931" s="177">
        <v>2.122867590514943E-5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17.200000762939453</v>
      </c>
      <c r="E2932" s="169">
        <v>17.200000762939453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325.30587768554687</v>
      </c>
      <c r="E2933" s="173">
        <v>325.30587768554687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324.32611083984375</v>
      </c>
      <c r="E2934" s="173">
        <v>324.32611083984375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6.9455556869506836</v>
      </c>
      <c r="E2935" s="168">
        <v>6.9455556869506836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3088.9267578125</v>
      </c>
      <c r="E2936" s="170">
        <v>3088.9267578125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541.4383544921875</v>
      </c>
      <c r="E2937" s="173">
        <v>541.4383544921875</v>
      </c>
    </row>
    <row r="2938" spans="1:5" ht="30">
      <c r="A2938" s="119" t="s">
        <v>5778</v>
      </c>
      <c r="B2938" s="129" t="s">
        <v>5779</v>
      </c>
      <c r="C2938" s="134"/>
      <c r="D2938" s="157">
        <v>1.1531431674957275</v>
      </c>
      <c r="E2938" s="168">
        <v>1.1531431674957275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6.4631333351135254</v>
      </c>
      <c r="E2939" s="168">
        <v>6.4631333351135254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2.2242496013641357</v>
      </c>
      <c r="E2940" s="168">
        <v>2.2242496013641357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4.8027869313955307E-2</v>
      </c>
      <c r="E2941" s="174">
        <v>4.8027869313955307E-2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2.122867590514943E-5</v>
      </c>
      <c r="E2942" s="177">
        <v>2.122867590514943E-5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9.6000003814697266</v>
      </c>
      <c r="E2943" s="168">
        <v>9.6000003814697266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253.93585205078125</v>
      </c>
      <c r="E2944" s="173">
        <v>253.93585205078125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324.32611083984375</v>
      </c>
      <c r="E2945" s="173">
        <v>324.32611083984375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6.964087963104248</v>
      </c>
      <c r="E2946" s="168">
        <v>6.964087963104248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2953.35107421875</v>
      </c>
      <c r="E2947" s="175">
        <v>2953.35107421875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405.86264038085937</v>
      </c>
      <c r="E2948" s="173">
        <v>405.86264038085937</v>
      </c>
    </row>
    <row r="2949" spans="1:5" ht="30">
      <c r="A2949" s="119" t="s">
        <v>5800</v>
      </c>
      <c r="B2949" s="129" t="s">
        <v>5801</v>
      </c>
      <c r="C2949" s="134"/>
      <c r="D2949" s="157">
        <v>1.0879878997802734</v>
      </c>
      <c r="E2949" s="168">
        <v>1.0879878997802734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4.083127498626709</v>
      </c>
      <c r="E2950" s="168">
        <v>4.083127498626709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2.210613489151001</v>
      </c>
      <c r="E2951" s="168">
        <v>2.210613489151001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4.0005132555961609E-2</v>
      </c>
      <c r="E2952" s="174">
        <v>4.0005132555961609E-2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1.825138861022424E-5</v>
      </c>
      <c r="E2953" s="177">
        <v>1.825138861022424E-5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9.6000003814697266</v>
      </c>
      <c r="E2954" s="168">
        <v>9.6000003814697266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253.93585205078125</v>
      </c>
      <c r="E2955" s="173">
        <v>253.93585205078125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317.220947265625</v>
      </c>
      <c r="E2956" s="173">
        <v>317.220947265625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6.964087963104248</v>
      </c>
      <c r="E2957" s="168">
        <v>6.964087963104248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2953.35107421875</v>
      </c>
      <c r="E2958" s="175">
        <v>2953.35107421875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405.86264038085937</v>
      </c>
      <c r="E2959" s="173">
        <v>405.86264038085937</v>
      </c>
    </row>
    <row r="2960" spans="1:5" ht="30">
      <c r="A2960" s="119" t="s">
        <v>5822</v>
      </c>
      <c r="B2960" s="129" t="s">
        <v>5823</v>
      </c>
      <c r="C2960" s="134"/>
      <c r="D2960" s="157">
        <v>1.0879878997802734</v>
      </c>
      <c r="E2960" s="168">
        <v>1.0879878997802734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4.083127498626709</v>
      </c>
      <c r="E2961" s="168">
        <v>4.083127498626709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2.210613489151001</v>
      </c>
      <c r="E2962" s="168">
        <v>2.210613489151001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4.0005132555961609E-2</v>
      </c>
      <c r="E2963" s="174">
        <v>4.0005132555961609E-2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1.825138861022424E-5</v>
      </c>
      <c r="E2964" s="177">
        <v>1.825138861022424E-5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9.6000003814697266</v>
      </c>
      <c r="E2965" s="168">
        <v>9.6000003814697266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253.93585205078125</v>
      </c>
      <c r="E2966" s="173">
        <v>253.93585205078125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7.105170726776123</v>
      </c>
      <c r="E2967" s="168">
        <v>7.105170726776123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6.964087963104248</v>
      </c>
      <c r="E2968" s="168">
        <v>6.964087963104248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2953.35107421875</v>
      </c>
      <c r="E2969" s="175">
        <v>2953.35107421875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405.86264038085937</v>
      </c>
      <c r="E2970" s="173">
        <v>405.86264038085937</v>
      </c>
    </row>
    <row r="2971" spans="1:5" ht="30">
      <c r="A2971" s="119" t="s">
        <v>5844</v>
      </c>
      <c r="B2971" s="129" t="s">
        <v>5845</v>
      </c>
      <c r="C2971" s="134"/>
      <c r="D2971" s="157">
        <v>1.0879878997802734</v>
      </c>
      <c r="E2971" s="168">
        <v>1.0879878997802734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4.083127498626709</v>
      </c>
      <c r="E2972" s="168">
        <v>4.083127498626709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2.210613489151001</v>
      </c>
      <c r="E2973" s="168">
        <v>2.210613489151001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4.0005132555961609E-2</v>
      </c>
      <c r="E2974" s="174">
        <v>4.0005132555961609E-2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1.825138861022424E-5</v>
      </c>
      <c r="E2975" s="177">
        <v>1.825138861022424E-5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4.3000001907348633</v>
      </c>
      <c r="E2976" s="168">
        <v>4.3000001907348633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167.32760620117187</v>
      </c>
      <c r="E2977" s="173">
        <v>167.32760620117187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317.220947265625</v>
      </c>
      <c r="E2978" s="173">
        <v>317.220947265625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6.9825196266174316</v>
      </c>
      <c r="E2979" s="168">
        <v>6.9825196266174316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2789.17529296875</v>
      </c>
      <c r="E2980" s="175">
        <v>2789.17529296875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241.68679809570312</v>
      </c>
      <c r="E2981" s="173">
        <v>241.68679809570312</v>
      </c>
    </row>
    <row r="2982" spans="1:5" ht="30">
      <c r="A2982" s="119" t="s">
        <v>5866</v>
      </c>
      <c r="B2982" s="129" t="s">
        <v>5867</v>
      </c>
      <c r="C2982" s="134"/>
      <c r="D2982" s="157">
        <v>1.0225098133087158</v>
      </c>
      <c r="E2982" s="168">
        <v>1.0225098133087158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2.1843626499176025</v>
      </c>
      <c r="E2983" s="168">
        <v>2.1843626499176025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2.2062206268310547</v>
      </c>
      <c r="E2984" s="168">
        <v>2.2062206268310547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3.151223435997963E-2</v>
      </c>
      <c r="E2985" s="174">
        <v>3.151223435997963E-2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1.4752033166587353E-5</v>
      </c>
      <c r="E2986" s="177">
        <v>1.4752033166587353E-5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4.3000001907348633</v>
      </c>
      <c r="E2987" s="168">
        <v>4.3000001907348633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167.32760620117187</v>
      </c>
      <c r="E2988" s="173">
        <v>167.32760620117187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302.94619750976562</v>
      </c>
      <c r="E2989" s="173">
        <v>302.94619750976562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6.9825196266174316</v>
      </c>
      <c r="E2990" s="168">
        <v>6.9825196266174316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2789.17529296875</v>
      </c>
      <c r="E2991" s="175">
        <v>2789.17529296875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241.68679809570312</v>
      </c>
      <c r="E2992" s="173">
        <v>241.68679809570312</v>
      </c>
    </row>
    <row r="2993" spans="1:5" ht="30">
      <c r="A2993" s="119" t="s">
        <v>5888</v>
      </c>
      <c r="B2993" s="129" t="s">
        <v>5889</v>
      </c>
      <c r="C2993" s="134"/>
      <c r="D2993" s="157">
        <v>1.0225098133087158</v>
      </c>
      <c r="E2993" s="168">
        <v>1.0225098133087158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2.1843626499176025</v>
      </c>
      <c r="E2994" s="168">
        <v>2.1843626499176025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2.2062206268310547</v>
      </c>
      <c r="E2995" s="168">
        <v>2.2062206268310547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3.151223435997963E-2</v>
      </c>
      <c r="E2996" s="174">
        <v>3.151223435997963E-2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1.4752033166587353E-5</v>
      </c>
      <c r="E2997" s="177">
        <v>1.4752033166587353E-5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4.3000001907348633</v>
      </c>
      <c r="E2998" s="168">
        <v>4.3000001907348633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167.32760620117187</v>
      </c>
      <c r="E2999" s="173">
        <v>167.32760620117187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14.274765014648437</v>
      </c>
      <c r="E3000" s="169">
        <v>14.274765014648437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6.9825196266174316</v>
      </c>
      <c r="E3001" s="168">
        <v>6.9825196266174316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2789.17529296875</v>
      </c>
      <c r="E3002" s="175">
        <v>2789.17529296875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241.68679809570312</v>
      </c>
      <c r="E3003" s="173">
        <v>241.68679809570312</v>
      </c>
    </row>
    <row r="3004" spans="1:5" ht="30">
      <c r="A3004" s="119" t="s">
        <v>5910</v>
      </c>
      <c r="B3004" s="129" t="s">
        <v>5911</v>
      </c>
      <c r="C3004" s="134"/>
      <c r="D3004" s="157">
        <v>1.0225098133087158</v>
      </c>
      <c r="E3004" s="168">
        <v>1.0225098133087158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2.1843626499176025</v>
      </c>
      <c r="E3005" s="168">
        <v>2.1843626499176025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2.2062206268310547</v>
      </c>
      <c r="E3006" s="168">
        <v>2.2062206268310547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3.151223435997963E-2</v>
      </c>
      <c r="E3007" s="174">
        <v>3.151223435997963E-2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1.4752033166587353E-5</v>
      </c>
      <c r="E3008" s="177">
        <v>1.4752033166587353E-5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2.2049999237060547</v>
      </c>
      <c r="E3009" s="168">
        <v>2.2049999237060547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123.32440948486328</v>
      </c>
      <c r="E3010" s="173">
        <v>123.32440948486328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302.38619995117187</v>
      </c>
      <c r="E3011" s="173">
        <v>302.38619995117187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6.9977617263793945</v>
      </c>
      <c r="E3012" s="168">
        <v>6.9977617263793945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2672.44921875</v>
      </c>
      <c r="E3013" s="175">
        <v>2672.44921875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124.96066284179687</v>
      </c>
      <c r="E3014" s="173">
        <v>124.96066284179687</v>
      </c>
    </row>
    <row r="3015" spans="1:5" ht="30">
      <c r="A3015" s="119" t="s">
        <v>5932</v>
      </c>
      <c r="B3015" s="129" t="s">
        <v>5933</v>
      </c>
      <c r="C3015" s="134"/>
      <c r="D3015" s="163">
        <v>0.98254579305648804</v>
      </c>
      <c r="E3015" s="174">
        <v>0.98254579305648804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1.2590056657791138</v>
      </c>
      <c r="E3016" s="168">
        <v>1.2590056657791138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4.2502179145812988</v>
      </c>
      <c r="E3017" s="168">
        <v>4.2502179145812988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2.7372263371944427E-2</v>
      </c>
      <c r="E3018" s="174">
        <v>2.7372263371944427E-2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1.3088881132716779E-5</v>
      </c>
      <c r="E3019" s="177">
        <v>1.3088881132716779E-5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1.1000000238418579</v>
      </c>
      <c r="E3020" s="168">
        <v>1.1000000238418579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62">
        <v>102.29230499267578</v>
      </c>
      <c r="E3021" s="173">
        <v>102.29230499267578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288.73794555664062</v>
      </c>
      <c r="E3022" s="173">
        <v>288.73794555664062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7.0893001556396484</v>
      </c>
      <c r="E3023" s="168">
        <v>7.0893001556396484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2590.00390625</v>
      </c>
      <c r="E3024" s="175">
        <v>2590.00390625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42.515296936035156</v>
      </c>
      <c r="E3025" s="169">
        <v>42.515296936035156</v>
      </c>
    </row>
    <row r="3026" spans="1:5" ht="30">
      <c r="A3026" s="119" t="s">
        <v>5954</v>
      </c>
      <c r="B3026" s="129" t="s">
        <v>5955</v>
      </c>
      <c r="C3026" s="134"/>
      <c r="D3026" s="163">
        <v>0.96037530899047852</v>
      </c>
      <c r="E3026" s="174">
        <v>0.96037530899047852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0.6719813346862793</v>
      </c>
      <c r="E3027" s="174">
        <v>0.6719813346862793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4.2181806564331055</v>
      </c>
      <c r="E3028" s="168">
        <v>4.2181806564331055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2.5050973519682884E-2</v>
      </c>
      <c r="E3029" s="174">
        <v>2.5050973519682884E-2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1.2358656022115611E-5</v>
      </c>
      <c r="E3030" s="177">
        <v>1.2358656022115611E-5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1.1000000238418579</v>
      </c>
      <c r="E3031" s="168">
        <v>1.1000000238418579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62">
        <v>102.29230499267578</v>
      </c>
      <c r="E3032" s="173">
        <v>102.29230499267578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274.6923828125</v>
      </c>
      <c r="E3033" s="173">
        <v>274.6923828125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7.0893001556396484</v>
      </c>
      <c r="E3034" s="168">
        <v>7.0893001556396484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2590.00390625</v>
      </c>
      <c r="E3035" s="175">
        <v>2590.00390625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42.515296936035156</v>
      </c>
      <c r="E3036" s="169">
        <v>42.515296936035156</v>
      </c>
    </row>
    <row r="3037" spans="1:5" ht="30">
      <c r="A3037" s="119" t="s">
        <v>5976</v>
      </c>
      <c r="B3037" s="129" t="s">
        <v>5977</v>
      </c>
      <c r="C3037" s="134"/>
      <c r="D3037" s="163">
        <v>0.96037530899047852</v>
      </c>
      <c r="E3037" s="174">
        <v>0.96037530899047852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0.6719813346862793</v>
      </c>
      <c r="E3038" s="174">
        <v>0.6719813346862793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4.2181806564331055</v>
      </c>
      <c r="E3039" s="168">
        <v>4.2181806564331055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2.5050973519682884E-2</v>
      </c>
      <c r="E3040" s="174">
        <v>2.5050973519682884E-2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1.2358656022115611E-5</v>
      </c>
      <c r="E3041" s="177">
        <v>1.2358656022115611E-5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0.5</v>
      </c>
      <c r="E3042" s="174">
        <v>0.5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81.316757202148438</v>
      </c>
      <c r="E3043" s="169">
        <v>81.316757202148438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274.6923828125</v>
      </c>
      <c r="E3044" s="173">
        <v>274.6923828125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7.1339230537414551</v>
      </c>
      <c r="E3045" s="168">
        <v>7.1339230537414551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2482.498291015625</v>
      </c>
      <c r="E3046" s="175">
        <v>2482.498291015625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-64.990333557128906</v>
      </c>
      <c r="E3047" s="169">
        <v>-64.990333557128906</v>
      </c>
    </row>
    <row r="3048" spans="1:5" ht="30">
      <c r="A3048" s="119" t="s">
        <v>5998</v>
      </c>
      <c r="B3048" s="129" t="s">
        <v>5999</v>
      </c>
      <c r="C3048" s="134"/>
      <c r="D3048" s="163">
        <v>0.92939972877502441</v>
      </c>
      <c r="E3048" s="174">
        <v>0.92939972877502441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0.33207669854164124</v>
      </c>
      <c r="E3049" s="174">
        <v>0.33207669854164124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4.1972551345825195</v>
      </c>
      <c r="E3050" s="168">
        <v>4.1972551345825195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2.3000378161668777E-2</v>
      </c>
      <c r="E3051" s="174">
        <v>2.3000378161668777E-2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1.164314744528383E-5</v>
      </c>
      <c r="E3052" s="177">
        <v>1.164314744528383E-5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29.600000381469727</v>
      </c>
      <c r="E3053" s="169">
        <v>29.600000381469727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399.45208740234375</v>
      </c>
      <c r="E3054" s="173">
        <v>399.45208740234375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18.952692031860352</v>
      </c>
      <c r="E3055" s="169">
        <v>18.952692031860352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6.9283580780029297</v>
      </c>
      <c r="E3056" s="168">
        <v>6.9283580780029297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3231</v>
      </c>
      <c r="E3057" s="170">
        <v>3231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683.511474609375</v>
      </c>
      <c r="E3058" s="173">
        <v>683.511474609375</v>
      </c>
    </row>
    <row r="3059" spans="1:5" ht="45">
      <c r="A3059" s="119" t="s">
        <v>6020</v>
      </c>
      <c r="B3059" s="129" t="s">
        <v>6021</v>
      </c>
      <c r="C3059" s="134"/>
      <c r="D3059" s="157">
        <v>1.2378604412078857</v>
      </c>
      <c r="E3059" s="168">
        <v>1.2378604412078857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9.9325962066650391</v>
      </c>
      <c r="E3060" s="168">
        <v>9.9325962066650391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2.2581896781921387</v>
      </c>
      <c r="E3061" s="168">
        <v>2.2581896781921387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5.7247143238782883E-2</v>
      </c>
      <c r="E3062" s="174">
        <v>5.7247143238782883E-2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2.4373852284043096E-5</v>
      </c>
      <c r="E3063" s="177">
        <v>2.4373852284043096E-5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17.200000762939453</v>
      </c>
      <c r="E3064" s="169">
        <v>17.200000762939453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325.30587768554687</v>
      </c>
      <c r="E3065" s="173">
        <v>325.30587768554687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17.958744049072266</v>
      </c>
      <c r="E3066" s="169">
        <v>17.958744049072266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6.9455556869506836</v>
      </c>
      <c r="E3067" s="168">
        <v>6.9455556869506836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3088.9267578125</v>
      </c>
      <c r="E3068" s="170">
        <v>3088.9267578125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541.4383544921875</v>
      </c>
      <c r="E3069" s="173">
        <v>541.4383544921875</v>
      </c>
    </row>
    <row r="3070" spans="1:5" ht="45">
      <c r="A3070" s="119" t="s">
        <v>6042</v>
      </c>
      <c r="B3070" s="129" t="s">
        <v>6043</v>
      </c>
      <c r="C3070" s="134"/>
      <c r="D3070" s="157">
        <v>1.1531431674957275</v>
      </c>
      <c r="E3070" s="168">
        <v>1.1531431674957275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6.4631333351135254</v>
      </c>
      <c r="E3071" s="168">
        <v>6.4631333351135254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2.2242496013641357</v>
      </c>
      <c r="E3072" s="168">
        <v>2.2242496013641357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4.8027869313955307E-2</v>
      </c>
      <c r="E3073" s="174">
        <v>4.8027869313955307E-2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2.122867590514943E-5</v>
      </c>
      <c r="E3074" s="177">
        <v>2.122867590514943E-5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9.6000003814697266</v>
      </c>
      <c r="E3075" s="168">
        <v>9.6000003814697266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359.76986694335937</v>
      </c>
      <c r="E3076" s="173">
        <v>359.76986694335937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12.425171852111816</v>
      </c>
      <c r="E3077" s="169">
        <v>12.425171852111816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7.3555712699890137</v>
      </c>
      <c r="E3078" s="168">
        <v>7.3555712699890137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3179.66943359375</v>
      </c>
      <c r="E3079" s="170">
        <v>3179.66943359375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632.18096923828125</v>
      </c>
      <c r="E3080" s="173">
        <v>632.18096923828125</v>
      </c>
    </row>
    <row r="3081" spans="1:5" ht="45">
      <c r="A3081" s="119" t="s">
        <v>6064</v>
      </c>
      <c r="B3081" s="129" t="s">
        <v>6065</v>
      </c>
      <c r="C3081" s="134"/>
      <c r="D3081" s="157">
        <v>1.1999895572662354</v>
      </c>
      <c r="E3081" s="168">
        <v>1.1999895572662354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3.3401150703430176</v>
      </c>
      <c r="E3082" s="168">
        <v>3.3401150703430176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2.1128463745117187</v>
      </c>
      <c r="E3083" s="168">
        <v>2.1128463745117187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5.0883110612630844E-2</v>
      </c>
      <c r="E3084" s="174">
        <v>5.0883110612630844E-2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2.2741129214409739E-5</v>
      </c>
      <c r="E3085" s="177">
        <v>2.2741129214409739E-5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4.3000001907348633</v>
      </c>
      <c r="E3086" s="168">
        <v>4.3000001907348633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167.32760620117187</v>
      </c>
      <c r="E3087" s="173">
        <v>167.32760620117187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14.274765014648437</v>
      </c>
      <c r="E3088" s="169">
        <v>14.274765014648437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6.9825196266174316</v>
      </c>
      <c r="E3089" s="168">
        <v>6.9825196266174316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2789.17529296875</v>
      </c>
      <c r="E3090" s="175">
        <v>2789.17529296875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241.68679809570312</v>
      </c>
      <c r="E3091" s="173">
        <v>241.68679809570312</v>
      </c>
    </row>
    <row r="3092" spans="1:5" ht="45">
      <c r="A3092" s="119" t="s">
        <v>6086</v>
      </c>
      <c r="B3092" s="129" t="s">
        <v>6087</v>
      </c>
      <c r="C3092" s="134"/>
      <c r="D3092" s="157">
        <v>1.0225098133087158</v>
      </c>
      <c r="E3092" s="168">
        <v>1.0225098133087158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2.1843626499176025</v>
      </c>
      <c r="E3093" s="168">
        <v>2.1843626499176025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2.2062206268310547</v>
      </c>
      <c r="E3094" s="168">
        <v>2.2062206268310547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3.151223435997963E-2</v>
      </c>
      <c r="E3095" s="174">
        <v>3.151223435997963E-2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1.4752033166587353E-5</v>
      </c>
      <c r="E3096" s="177">
        <v>1.4752033166587353E-5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2.2049999237060547</v>
      </c>
      <c r="E3097" s="168">
        <v>2.2049999237060547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123.32440948486328</v>
      </c>
      <c r="E3098" s="173">
        <v>123.32440948486328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13.648216247558594</v>
      </c>
      <c r="E3099" s="169">
        <v>13.648216247558594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6.9977617263793945</v>
      </c>
      <c r="E3100" s="168">
        <v>6.9977617263793945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2672.44921875</v>
      </c>
      <c r="E3101" s="175">
        <v>2672.44921875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124.96066284179687</v>
      </c>
      <c r="E3102" s="173">
        <v>124.96066284179687</v>
      </c>
    </row>
    <row r="3103" spans="1:5" ht="45">
      <c r="A3103" s="119" t="s">
        <v>6108</v>
      </c>
      <c r="B3103" s="129" t="s">
        <v>6109</v>
      </c>
      <c r="C3103" s="134"/>
      <c r="D3103" s="163">
        <v>0.98254579305648804</v>
      </c>
      <c r="E3103" s="174">
        <v>0.98254579305648804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1.2590056657791138</v>
      </c>
      <c r="E3104" s="168">
        <v>1.2590056657791138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4.2502179145812988</v>
      </c>
      <c r="E3105" s="168">
        <v>4.2502179145812988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2.7372263371944427E-2</v>
      </c>
      <c r="E3106" s="174">
        <v>2.7372263371944427E-2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1.3088881132716779E-5</v>
      </c>
      <c r="E3107" s="177">
        <v>1.3088881132716779E-5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1.1000000238418579</v>
      </c>
      <c r="E3108" s="168">
        <v>1.1000000238418579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62">
        <v>102.29230499267578</v>
      </c>
      <c r="E3109" s="173">
        <v>102.29230499267578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14.045607566833496</v>
      </c>
      <c r="E3110" s="169">
        <v>14.045607566833496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7.0893001556396484</v>
      </c>
      <c r="E3111" s="168">
        <v>7.0893001556396484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2590.00390625</v>
      </c>
      <c r="E3112" s="175">
        <v>2590.00390625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42.515296936035156</v>
      </c>
      <c r="E3113" s="169">
        <v>42.515296936035156</v>
      </c>
    </row>
    <row r="3114" spans="1:5" ht="45">
      <c r="A3114" s="119" t="s">
        <v>6130</v>
      </c>
      <c r="B3114" s="129" t="s">
        <v>6131</v>
      </c>
      <c r="C3114" s="134"/>
      <c r="D3114" s="163">
        <v>0.96037530899047852</v>
      </c>
      <c r="E3114" s="174">
        <v>0.96037530899047852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0.6719813346862793</v>
      </c>
      <c r="E3115" s="174">
        <v>0.6719813346862793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4.2181806564331055</v>
      </c>
      <c r="E3116" s="168">
        <v>4.2181806564331055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2.5050973519682884E-2</v>
      </c>
      <c r="E3117" s="174">
        <v>2.5050973519682884E-2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1.2358656022115611E-5</v>
      </c>
      <c r="E3118" s="177">
        <v>1.2358656022115611E-5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0.5</v>
      </c>
      <c r="E3119" s="174">
        <v>0.5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117.91805267333984</v>
      </c>
      <c r="E3120" s="173">
        <v>117.91805267333984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7.5246424674987793</v>
      </c>
      <c r="E3121" s="168">
        <v>7.5246424674987793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7.7873353958129883</v>
      </c>
      <c r="E3122" s="168">
        <v>7.7873353958129883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2717.598876953125</v>
      </c>
      <c r="E3123" s="175">
        <v>2717.598876953125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170.1103515625</v>
      </c>
      <c r="E3124" s="173">
        <v>170.1103515625</v>
      </c>
    </row>
    <row r="3125" spans="1:5" ht="45">
      <c r="A3125" s="119" t="s">
        <v>6152</v>
      </c>
      <c r="B3125" s="129" t="s">
        <v>6153</v>
      </c>
      <c r="C3125" s="134"/>
      <c r="D3125" s="157">
        <v>1.031407356262207</v>
      </c>
      <c r="E3125" s="168">
        <v>1.031407356262207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0.27868261933326721</v>
      </c>
      <c r="E3126" s="174">
        <v>0.27868261933326721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1.9510606527328491</v>
      </c>
      <c r="E3127" s="168">
        <v>1.9510606527328491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2.5919502601027489E-2</v>
      </c>
      <c r="E3128" s="174">
        <v>2.5919502601027489E-2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1.2984963177586906E-5</v>
      </c>
      <c r="E3129" s="177">
        <v>1.2984963177586906E-5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0.5</v>
      </c>
      <c r="E3130" s="174">
        <v>0.5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81.316757202148438</v>
      </c>
      <c r="E3131" s="169">
        <v>81.316757202148438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268.937744140625</v>
      </c>
      <c r="E3132" s="173">
        <v>268.937744140625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7.1339230537414551</v>
      </c>
      <c r="E3133" s="168">
        <v>7.1339230537414551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2482.498291015625</v>
      </c>
      <c r="E3134" s="175">
        <v>2482.498291015625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-64.990333557128906</v>
      </c>
      <c r="E3135" s="169">
        <v>-64.990333557128906</v>
      </c>
    </row>
    <row r="3136" spans="1:5" ht="30">
      <c r="A3136" s="119" t="s">
        <v>6174</v>
      </c>
      <c r="B3136" s="129" t="s">
        <v>6175</v>
      </c>
      <c r="C3136" s="134"/>
      <c r="D3136" s="163">
        <v>0.92939972877502441</v>
      </c>
      <c r="E3136" s="174">
        <v>0.92939972877502441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0.33207669854164124</v>
      </c>
      <c r="E3137" s="174">
        <v>0.33207669854164124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4.1972551345825195</v>
      </c>
      <c r="E3138" s="168">
        <v>4.1972551345825195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2.3000378161668777E-2</v>
      </c>
      <c r="E3139" s="174">
        <v>2.3000378161668777E-2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1.164314744528383E-5</v>
      </c>
      <c r="E3140" s="177">
        <v>1.164314744528383E-5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17.200000762939453</v>
      </c>
      <c r="E3141" s="169">
        <v>17.200000762939453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325.30587768554687</v>
      </c>
      <c r="E3142" s="173">
        <v>325.30587768554687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17.958744049072266</v>
      </c>
      <c r="E3143" s="169">
        <v>17.958744049072266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6.9455556869506836</v>
      </c>
      <c r="E3144" s="168">
        <v>6.9455556869506836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3088.9267578125</v>
      </c>
      <c r="E3145" s="170">
        <v>3088.9267578125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541.4383544921875</v>
      </c>
      <c r="E3146" s="173">
        <v>541.4383544921875</v>
      </c>
    </row>
    <row r="3147" spans="1:5" ht="30">
      <c r="A3147" s="119" t="s">
        <v>6196</v>
      </c>
      <c r="B3147" s="129" t="s">
        <v>6197</v>
      </c>
      <c r="C3147" s="134"/>
      <c r="D3147" s="157">
        <v>1.1531431674957275</v>
      </c>
      <c r="E3147" s="168">
        <v>1.1531431674957275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6.4631333351135254</v>
      </c>
      <c r="E3148" s="168">
        <v>6.4631333351135254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2.2242496013641357</v>
      </c>
      <c r="E3149" s="168">
        <v>2.2242496013641357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4.8027869313955307E-2</v>
      </c>
      <c r="E3150" s="174">
        <v>4.8027869313955307E-2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2.122867590514943E-5</v>
      </c>
      <c r="E3151" s="177">
        <v>2.122867590514943E-5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2.0999999046325684</v>
      </c>
      <c r="E3152" s="168">
        <v>2.0999999046325684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121.76099395751953</v>
      </c>
      <c r="E3153" s="173">
        <v>121.76099395751953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288.73794555664062</v>
      </c>
      <c r="E3154" s="173">
        <v>288.73794555664062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7.0193357467651367</v>
      </c>
      <c r="E3155" s="168">
        <v>7.0193357467651367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2672.44921875</v>
      </c>
      <c r="E3156" s="175">
        <v>2672.44921875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124.96066284179687</v>
      </c>
      <c r="E3157" s="173">
        <v>124.96066284179687</v>
      </c>
    </row>
    <row r="3158" spans="1:5" ht="30">
      <c r="A3158" s="119" t="s">
        <v>6218</v>
      </c>
      <c r="B3158" s="129" t="s">
        <v>6219</v>
      </c>
      <c r="C3158" s="134"/>
      <c r="D3158" s="163">
        <v>0.9836011528968811</v>
      </c>
      <c r="E3158" s="174">
        <v>0.9836011528968811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1.201494574546814</v>
      </c>
      <c r="E3159" s="168">
        <v>1.201494574546814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4.247410774230957</v>
      </c>
      <c r="E3160" s="168">
        <v>4.247410774230957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2.7189167216420174E-2</v>
      </c>
      <c r="E3161" s="174">
        <v>2.7189167216420174E-2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1.3034320545557421E-5</v>
      </c>
      <c r="E3162" s="177">
        <v>1.3034320545557421E-5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0.5</v>
      </c>
      <c r="E3163" s="174">
        <v>0.5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81.316757202148438</v>
      </c>
      <c r="E3164" s="169">
        <v>81.316757202148438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5.7546415328979492</v>
      </c>
      <c r="E3165" s="168">
        <v>5.7546415328979492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7.1339230537414551</v>
      </c>
      <c r="E3166" s="168">
        <v>7.1339230537414551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2482.498291015625</v>
      </c>
      <c r="E3167" s="175">
        <v>2482.498291015625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-64.990333557128906</v>
      </c>
      <c r="E3168" s="169">
        <v>-64.990333557128906</v>
      </c>
    </row>
    <row r="3169" spans="1:5" ht="30">
      <c r="A3169" s="119" t="s">
        <v>6240</v>
      </c>
      <c r="B3169" s="129" t="s">
        <v>6241</v>
      </c>
      <c r="C3169" s="134"/>
      <c r="D3169" s="163">
        <v>0.92939972877502441</v>
      </c>
      <c r="E3169" s="174">
        <v>0.92939972877502441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0.33207669854164124</v>
      </c>
      <c r="E3170" s="174">
        <v>0.33207669854164124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4.1972551345825195</v>
      </c>
      <c r="E3171" s="168">
        <v>4.1972551345825195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2.3000378161668777E-2</v>
      </c>
      <c r="E3172" s="174">
        <v>2.3000378161668777E-2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1.164314744528383E-5</v>
      </c>
      <c r="E3173" s="177">
        <v>1.164314744528383E-5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2.2049999237060547</v>
      </c>
      <c r="E3174" s="168">
        <v>2.2049999237060547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123.32440948486328</v>
      </c>
      <c r="E3175" s="173">
        <v>123.32440948486328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13.648216247558594</v>
      </c>
      <c r="E3176" s="169">
        <v>13.648216247558594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6.9977617263793945</v>
      </c>
      <c r="E3177" s="168">
        <v>6.9977617263793945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2672.44921875</v>
      </c>
      <c r="E3178" s="175">
        <v>2672.44921875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124.96066284179687</v>
      </c>
      <c r="E3179" s="173">
        <v>124.96066284179687</v>
      </c>
    </row>
    <row r="3180" spans="1:5" ht="30">
      <c r="A3180" s="119" t="s">
        <v>6262</v>
      </c>
      <c r="B3180" s="129" t="s">
        <v>6263</v>
      </c>
      <c r="C3180" s="134"/>
      <c r="D3180" s="163">
        <v>0.98254579305648804</v>
      </c>
      <c r="E3180" s="174">
        <v>0.98254579305648804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1.2590056657791138</v>
      </c>
      <c r="E3181" s="168">
        <v>1.2590056657791138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4.2502179145812988</v>
      </c>
      <c r="E3182" s="168">
        <v>4.2502179145812988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2.7372263371944427E-2</v>
      </c>
      <c r="E3183" s="174">
        <v>2.7372263371944427E-2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1.3088881132716779E-5</v>
      </c>
      <c r="E3184" s="177">
        <v>1.3088881132716779E-5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1.1000000238418579</v>
      </c>
      <c r="E3185" s="168">
        <v>1.1000000238418579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62">
        <v>102.29230499267578</v>
      </c>
      <c r="E3186" s="173">
        <v>102.29230499267578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14.045607566833496</v>
      </c>
      <c r="E3187" s="169">
        <v>14.045607566833496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7.0893001556396484</v>
      </c>
      <c r="E3188" s="168">
        <v>7.0893001556396484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2590.00390625</v>
      </c>
      <c r="E3189" s="175">
        <v>2590.00390625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42.515296936035156</v>
      </c>
      <c r="E3190" s="169">
        <v>42.515296936035156</v>
      </c>
    </row>
    <row r="3191" spans="1:5" ht="30">
      <c r="A3191" s="119" t="s">
        <v>6284</v>
      </c>
      <c r="B3191" s="129" t="s">
        <v>6285</v>
      </c>
      <c r="C3191" s="134"/>
      <c r="D3191" s="163">
        <v>0.96037530899047852</v>
      </c>
      <c r="E3191" s="174">
        <v>0.96037530899047852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0.6719813346862793</v>
      </c>
      <c r="E3192" s="174">
        <v>0.6719813346862793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4.2181806564331055</v>
      </c>
      <c r="E3193" s="168">
        <v>4.2181806564331055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2.5050973519682884E-2</v>
      </c>
      <c r="E3194" s="174">
        <v>2.5050973519682884E-2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1.2358656022115611E-5</v>
      </c>
      <c r="E3195" s="177">
        <v>1.2358656022115611E-5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2.2049999237060547</v>
      </c>
      <c r="E3196" s="168">
        <v>2.2049999237060547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123.32440948486328</v>
      </c>
      <c r="E3197" s="173">
        <v>123.32440948486328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288.73794555664062</v>
      </c>
      <c r="E3198" s="173">
        <v>288.73794555664062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6.9977617263793945</v>
      </c>
      <c r="E3199" s="168">
        <v>6.9977617263793945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2672.44921875</v>
      </c>
      <c r="E3200" s="175">
        <v>2672.44921875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124.96066284179687</v>
      </c>
      <c r="E3201" s="173">
        <v>124.96066284179687</v>
      </c>
    </row>
    <row r="3202" spans="1:5" ht="30">
      <c r="A3202" s="119" t="s">
        <v>6306</v>
      </c>
      <c r="B3202" s="129" t="s">
        <v>6307</v>
      </c>
      <c r="C3202" s="134"/>
      <c r="D3202" s="163">
        <v>0.98254579305648804</v>
      </c>
      <c r="E3202" s="174">
        <v>0.98254579305648804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1.2590056657791138</v>
      </c>
      <c r="E3203" s="168">
        <v>1.2590056657791138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4.2502179145812988</v>
      </c>
      <c r="E3204" s="168">
        <v>4.2502179145812988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2.7372263371944427E-2</v>
      </c>
      <c r="E3205" s="174">
        <v>2.7372263371944427E-2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1.3088881132716779E-5</v>
      </c>
      <c r="E3206" s="177">
        <v>1.3088881132716779E-5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270.4969482421875</v>
      </c>
      <c r="E3209" s="173">
        <v>270.4969482421875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7.2398099899291992</v>
      </c>
      <c r="E3210" s="168">
        <v>7.2398099899291992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2347.569091796875</v>
      </c>
      <c r="E3211" s="175">
        <v>2347.569091796875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-199.91954040527344</v>
      </c>
      <c r="E3212" s="173">
        <v>-199.91954040527344</v>
      </c>
    </row>
    <row r="3213" spans="1:5" ht="45">
      <c r="A3213" s="119" t="s">
        <v>6328</v>
      </c>
      <c r="B3213" s="129" t="s">
        <v>6329</v>
      </c>
      <c r="C3213" s="134"/>
      <c r="D3213" s="163">
        <v>0.89427566528320313</v>
      </c>
      <c r="E3213" s="174">
        <v>0.89427566528320313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0.11180756986141205</v>
      </c>
      <c r="E3214" s="174">
        <v>0.11180756986141205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13231.0302734375</v>
      </c>
      <c r="E3220" s="170">
        <v>13231.0302734375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278.58157348632812</v>
      </c>
      <c r="E3231" s="173">
        <v>278.58157348632812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53.867923736572266</v>
      </c>
      <c r="E3241" s="169">
        <v>53.867923736572266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281.67984008789062</v>
      </c>
      <c r="E3242" s="173">
        <v>281.67984008789062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0.75301551818847656</v>
      </c>
      <c r="E3243" s="174">
        <v>0.75301551818847656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226.37739562988281</v>
      </c>
      <c r="E3244" s="173">
        <v>226.37739562988281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-2321.111083984375</v>
      </c>
      <c r="E3245" s="175">
        <v>-2321.111083984375</v>
      </c>
    </row>
    <row r="3246" spans="1:5" ht="45">
      <c r="A3246" s="119" t="s">
        <v>6394</v>
      </c>
      <c r="B3246" s="129" t="s">
        <v>6395</v>
      </c>
      <c r="C3246" s="134"/>
      <c r="D3246" s="163">
        <v>-0.27368265390396118</v>
      </c>
      <c r="E3246" s="174">
        <v>-0.27368265390396118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986.70721435546875</v>
      </c>
      <c r="E3247" s="173">
        <v>986.70721435546875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4.1797671318054199</v>
      </c>
      <c r="E3248" s="168">
        <v>4.1797671318054199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0.64572268724441528</v>
      </c>
      <c r="E3249" s="174">
        <v>0.64572268724441528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5.1308376714587212E-4</v>
      </c>
      <c r="E3250" s="178">
        <v>5.1308376714587212E-4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54.948078155517578</v>
      </c>
      <c r="E3252" s="169">
        <v>54.948078155517578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281.67984008789062</v>
      </c>
      <c r="E3253" s="173">
        <v>281.67984008789062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0.76681512594223022</v>
      </c>
      <c r="E3254" s="174">
        <v>0.76681512594223022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230.85775756835937</v>
      </c>
      <c r="E3255" s="173">
        <v>230.85775756835937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-2316.630859375</v>
      </c>
      <c r="E3256" s="175">
        <v>-2316.630859375</v>
      </c>
    </row>
    <row r="3257" spans="1:5" ht="60">
      <c r="A3257" s="119" t="s">
        <v>6416</v>
      </c>
      <c r="B3257" s="129" t="s">
        <v>6417</v>
      </c>
      <c r="C3257" s="134"/>
      <c r="D3257" s="163">
        <v>-0.26678827404975891</v>
      </c>
      <c r="E3257" s="174">
        <v>-0.26678827404975891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986.17059326171875</v>
      </c>
      <c r="E3258" s="173">
        <v>986.17059326171875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4.1802635192871094</v>
      </c>
      <c r="E3259" s="168">
        <v>4.1802635192871094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0.64682382345199585</v>
      </c>
      <c r="E3260" s="174">
        <v>0.64682382345199585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5.0433172145858407E-4</v>
      </c>
      <c r="E3261" s="178">
        <v>5.0433172145858407E-4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281.67984008789062</v>
      </c>
      <c r="E3264" s="173">
        <v>281.67984008789062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97.200279235839844</v>
      </c>
      <c r="E3274" s="169">
        <v>97.200279235839844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323.64846801757812</v>
      </c>
      <c r="E3275" s="173">
        <v>323.64846801757812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1.274627685546875</v>
      </c>
      <c r="E3276" s="168">
        <v>1.274627685546875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407.93524169921875</v>
      </c>
      <c r="E3277" s="173">
        <v>407.93524169921875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-2139.55322265625</v>
      </c>
      <c r="E3278" s="175">
        <v>-2139.55322265625</v>
      </c>
    </row>
    <row r="3279" spans="1:5" ht="60">
      <c r="A3279" s="119" t="s">
        <v>6460</v>
      </c>
      <c r="B3279" s="129" t="s">
        <v>6461</v>
      </c>
      <c r="C3279" s="134"/>
      <c r="D3279" s="163">
        <v>-0.16963271796703339</v>
      </c>
      <c r="E3279" s="174">
        <v>-0.16963271796703339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960.7779541015625</v>
      </c>
      <c r="E3280" s="173">
        <v>960.7779541015625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4.2102756500244141</v>
      </c>
      <c r="E3281" s="168">
        <v>4.2102756500244141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0.67757707834243774</v>
      </c>
      <c r="E3282" s="174">
        <v>0.67757707834243774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2.9094351339153945E-4</v>
      </c>
      <c r="E3283" s="178">
        <v>2.9094351339153945E-4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120.61312866210937</v>
      </c>
      <c r="E3285" s="173">
        <v>120.61312866210937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323.64846801757812</v>
      </c>
      <c r="E3286" s="173">
        <v>323.64846801757812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1.5337928533554077</v>
      </c>
      <c r="E3287" s="168">
        <v>1.5337928533554077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506.83929443359375</v>
      </c>
      <c r="E3288" s="173">
        <v>506.83929443359375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-2040.6492919921875</v>
      </c>
      <c r="E3289" s="175">
        <v>-2040.6492919921875</v>
      </c>
    </row>
    <row r="3290" spans="1:5" ht="60">
      <c r="A3290" s="119" t="s">
        <v>6482</v>
      </c>
      <c r="B3290" s="129" t="s">
        <v>6483</v>
      </c>
      <c r="C3290" s="134"/>
      <c r="D3290" s="163">
        <v>-0.11619875580072403</v>
      </c>
      <c r="E3290" s="174">
        <v>-0.11619875580072403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942.995849609375</v>
      </c>
      <c r="E3291" s="173">
        <v>942.995849609375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4.2436442375183105</v>
      </c>
      <c r="E3292" s="168">
        <v>4.2436442375183105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0.68467974662780762</v>
      </c>
      <c r="E3293" s="174">
        <v>0.68467974662780762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2.3104964930098504E-4</v>
      </c>
      <c r="E3294" s="178">
        <v>2.3104964930098504E-4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143.97050476074219</v>
      </c>
      <c r="E3296" s="173">
        <v>143.97050476074219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323.64846801757812</v>
      </c>
      <c r="E3297" s="173">
        <v>323.64846801757812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1.779793381690979</v>
      </c>
      <c r="E3298" s="168">
        <v>1.779793381690979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606.466064453125</v>
      </c>
      <c r="E3299" s="173">
        <v>606.466064453125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-1941.0224609375</v>
      </c>
      <c r="E3300" s="175">
        <v>-1941.0224609375</v>
      </c>
    </row>
    <row r="3301" spans="1:5" ht="45">
      <c r="A3301" s="119" t="s">
        <v>6504</v>
      </c>
      <c r="B3301" s="129" t="s">
        <v>6505</v>
      </c>
      <c r="C3301" s="134"/>
      <c r="D3301" s="163">
        <v>-6.2608905136585236E-2</v>
      </c>
      <c r="E3301" s="174">
        <v>-6.2608905136585236E-2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922.84600830078125</v>
      </c>
      <c r="E3302" s="173">
        <v>922.84600830078125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4.2929105758666992</v>
      </c>
      <c r="E3303" s="168">
        <v>4.2929105758666992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0.68543440103530884</v>
      </c>
      <c r="E3304" s="174">
        <v>0.68543440103530884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1.9044590590056032E-4</v>
      </c>
      <c r="E3305" s="178">
        <v>1.9044590590056032E-4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186.49253845214844</v>
      </c>
      <c r="E3308" s="173">
        <v>186.49253845214844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62">
        <v>102.04482269287109</v>
      </c>
      <c r="E3317" s="173">
        <v>102.04482269287109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169.14024353027344</v>
      </c>
      <c r="E3318" s="173">
        <v>169.14024353027344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186.49253845214844</v>
      </c>
      <c r="E3319" s="173">
        <v>186.49253845214844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2.0216944217681885</v>
      </c>
      <c r="E3320" s="168">
        <v>2.0216944217681885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720.6195068359375</v>
      </c>
      <c r="E3321" s="173">
        <v>720.6195068359375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-1826.8690185546875</v>
      </c>
      <c r="E3322" s="175">
        <v>-1826.8690185546875</v>
      </c>
    </row>
    <row r="3323" spans="1:5" ht="30">
      <c r="A3323" s="119" t="s">
        <v>6548</v>
      </c>
      <c r="B3323" s="129" t="s">
        <v>6549</v>
      </c>
      <c r="C3323" s="134"/>
      <c r="D3323" s="163">
        <v>-0.53335756063461304</v>
      </c>
      <c r="E3323" s="174">
        <v>-0.53335756063461304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904.16046142578125</v>
      </c>
      <c r="E3324" s="173">
        <v>904.16046142578125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4.3324441909790039</v>
      </c>
      <c r="E3325" s="168">
        <v>4.3324441909790039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0.68636947870254517</v>
      </c>
      <c r="E3326" s="174">
        <v>0.68636947870254517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1.6208966553676873E-4</v>
      </c>
      <c r="E3327" s="178">
        <v>1.6208966553676873E-4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62">
        <v>101.63114929199219</v>
      </c>
      <c r="E3328" s="173">
        <v>101.63114929199219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199.41032409667969</v>
      </c>
      <c r="E3329" s="173">
        <v>199.41032409667969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334.05502319335937</v>
      </c>
      <c r="E3330" s="173">
        <v>334.05502319335937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2.3118927478790283</v>
      </c>
      <c r="E3331" s="168">
        <v>2.3118927478790283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853.3214111328125</v>
      </c>
      <c r="E3332" s="173">
        <v>853.3214111328125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-1694.1671142578125</v>
      </c>
      <c r="E3333" s="175">
        <v>-1694.1671142578125</v>
      </c>
    </row>
    <row r="3334" spans="1:5" ht="60">
      <c r="A3334" s="119" t="s">
        <v>6570</v>
      </c>
      <c r="B3334" s="129" t="s">
        <v>6571</v>
      </c>
      <c r="C3334" s="134"/>
      <c r="D3334" s="163">
        <v>-0.42947617173194885</v>
      </c>
      <c r="E3334" s="174">
        <v>-0.42947617173194885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871.7733154296875</v>
      </c>
      <c r="E3335" s="173">
        <v>871.7733154296875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4.4462871551513672</v>
      </c>
      <c r="E3336" s="168">
        <v>4.4462871551513672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0.67171114683151245</v>
      </c>
      <c r="E3337" s="174">
        <v>0.67171114683151245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1.3617555669043213E-4</v>
      </c>
      <c r="E3338" s="178">
        <v>1.3617555669043213E-4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186.49252319335938</v>
      </c>
      <c r="E3341" s="173">
        <v>186.49252319335938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27.157176971435547</v>
      </c>
      <c r="E3350" s="169">
        <v>27.157176971435547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206.11317443847656</v>
      </c>
      <c r="E3351" s="173">
        <v>206.11317443847656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18.952692031860352</v>
      </c>
      <c r="E3352" s="169">
        <v>18.952692031860352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2.3867683410644531</v>
      </c>
      <c r="E3353" s="168">
        <v>2.3867683410644531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880.3800048828125</v>
      </c>
      <c r="E3354" s="173">
        <v>880.3800048828125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-1667.1085205078125</v>
      </c>
      <c r="E3355" s="175">
        <v>-1667.1085205078125</v>
      </c>
    </row>
    <row r="3356" spans="1:5" ht="60">
      <c r="A3356" s="119" t="s">
        <v>6614</v>
      </c>
      <c r="B3356" s="129" t="s">
        <v>6615</v>
      </c>
      <c r="C3356" s="134"/>
      <c r="D3356" s="163">
        <v>-5.6223016232252121E-2</v>
      </c>
      <c r="E3356" s="174">
        <v>-5.6223016232252121E-2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858.2225341796875</v>
      </c>
      <c r="E3357" s="173">
        <v>858.2225341796875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4.5225667953491211</v>
      </c>
      <c r="E3358" s="168">
        <v>4.5225667953491211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0.66053324937820435</v>
      </c>
      <c r="E3359" s="174">
        <v>0.66053324937820435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1.2970609532203525E-4</v>
      </c>
      <c r="E3360" s="178">
        <v>1.2970609532203525E-4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15.112513542175293</v>
      </c>
      <c r="E3361" s="169">
        <v>15.112513542175293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177.86033630371094</v>
      </c>
      <c r="E3362" s="173">
        <v>177.86033630371094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36.91143798828125</v>
      </c>
      <c r="E3363" s="169">
        <v>36.91143798828125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2.1180193424224854</v>
      </c>
      <c r="E3364" s="168">
        <v>2.1180193424224854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753.9434814453125</v>
      </c>
      <c r="E3365" s="173">
        <v>753.9434814453125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-1793.5450439453125</v>
      </c>
      <c r="E3366" s="175">
        <v>-1793.5450439453125</v>
      </c>
    </row>
    <row r="3367" spans="1:5" ht="45">
      <c r="A3367" s="119" t="s">
        <v>6636</v>
      </c>
      <c r="B3367" s="129" t="s">
        <v>6637</v>
      </c>
      <c r="C3367" s="134"/>
      <c r="D3367" s="163">
        <v>-4.7492746263742447E-2</v>
      </c>
      <c r="E3367" s="174">
        <v>-4.7492746263742447E-2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889.68170166015625</v>
      </c>
      <c r="E3368" s="173">
        <v>889.68170166015625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4.3966493606567383</v>
      </c>
      <c r="E3369" s="168">
        <v>4.3966493606567383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0.67651462554931641</v>
      </c>
      <c r="E3370" s="174">
        <v>0.67651462554931641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1.514741888968274E-4</v>
      </c>
      <c r="E3371" s="178">
        <v>1.514741888968274E-4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4.3000001907348633</v>
      </c>
      <c r="E3372" s="168">
        <v>4.3000001907348633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126.22615814208984</v>
      </c>
      <c r="E3373" s="173">
        <v>126.22615814208984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14.274765014648437</v>
      </c>
      <c r="E3374" s="169">
        <v>14.274765014648437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1.5944032669067383</v>
      </c>
      <c r="E3375" s="168">
        <v>1.5944032669067383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530.36114501953125</v>
      </c>
      <c r="E3376" s="173">
        <v>530.36114501953125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-2017.12744140625</v>
      </c>
      <c r="E3377" s="175">
        <v>-2017.12744140625</v>
      </c>
    </row>
    <row r="3378" spans="1:5" ht="60">
      <c r="A3378" s="119" t="s">
        <v>6658</v>
      </c>
      <c r="B3378" s="129" t="s">
        <v>6659</v>
      </c>
      <c r="C3378" s="134"/>
      <c r="D3378" s="163">
        <v>-4.0307428687810898E-2</v>
      </c>
      <c r="E3378" s="174">
        <v>-4.0307428687810898E-2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938.13653564453125</v>
      </c>
      <c r="E3379" s="173">
        <v>938.13653564453125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4.2551250457763672</v>
      </c>
      <c r="E3380" s="168">
        <v>4.2551250457763672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0.68514227867126465</v>
      </c>
      <c r="E3381" s="174">
        <v>0.68514227867126465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2.1977776486892253E-4</v>
      </c>
      <c r="E3382" s="178">
        <v>2.1977776486892253E-4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2.2049999237060547</v>
      </c>
      <c r="E3383" s="168">
        <v>2.2049999237060547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102.80276489257812</v>
      </c>
      <c r="E3384" s="173">
        <v>102.80276489257812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27.922983169555664</v>
      </c>
      <c r="E3385" s="169">
        <v>27.922983169555664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1.3384857177734375</v>
      </c>
      <c r="E3386" s="168">
        <v>1.3384857177734375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431.00070190429687</v>
      </c>
      <c r="E3387" s="173">
        <v>431.00070190429687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-2116.48779296875</v>
      </c>
      <c r="E3388" s="175">
        <v>-2116.48779296875</v>
      </c>
    </row>
    <row r="3389" spans="1:5" ht="60">
      <c r="A3389" s="119" t="s">
        <v>6680</v>
      </c>
      <c r="B3389" s="129" t="s">
        <v>6681</v>
      </c>
      <c r="C3389" s="134"/>
      <c r="D3389" s="163">
        <v>-3.9641380310058594E-2</v>
      </c>
      <c r="E3389" s="174">
        <v>-3.9641380310058594E-2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956.41156005859375</v>
      </c>
      <c r="E3390" s="173">
        <v>956.41156005859375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4.2185697555541992</v>
      </c>
      <c r="E3391" s="168">
        <v>4.2185697555541992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0.67948037385940552</v>
      </c>
      <c r="E3392" s="174">
        <v>0.67948037385940552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2.7408258756622672E-4</v>
      </c>
      <c r="E3393" s="178">
        <v>2.7408258756622672E-4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13231.0302734375</v>
      </c>
      <c r="E3396" s="170">
        <v>13231.0302734375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0.5</v>
      </c>
      <c r="E3405" s="174">
        <v>0.5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60.552326202392578</v>
      </c>
      <c r="E3406" s="169">
        <v>60.552326202392578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7.5246424674987793</v>
      </c>
      <c r="E3407" s="168">
        <v>7.5246424674987793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0.83812958002090454</v>
      </c>
      <c r="E3408" s="174">
        <v>0.83812958002090454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253.47235107421875</v>
      </c>
      <c r="E3409" s="173">
        <v>253.47235107421875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-2294.01611328125</v>
      </c>
      <c r="E3410" s="175">
        <v>-2294.01611328125</v>
      </c>
    </row>
    <row r="3411" spans="1:5" ht="45">
      <c r="A3411" s="119" t="s">
        <v>6724</v>
      </c>
      <c r="B3411" s="129" t="s">
        <v>6725</v>
      </c>
      <c r="C3411" s="134"/>
      <c r="D3411" s="163">
        <v>-3.7749931216239929E-2</v>
      </c>
      <c r="E3411" s="174">
        <v>-3.7749931216239929E-2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982.94049072265625</v>
      </c>
      <c r="E3412" s="173">
        <v>982.94049072265625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4.1847705841064453</v>
      </c>
      <c r="E3413" s="168">
        <v>4.1847705841064453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0.65185546875</v>
      </c>
      <c r="E3414" s="174">
        <v>0.65185546875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4.6250160085037351E-4</v>
      </c>
      <c r="E3415" s="178">
        <v>4.6250160085037351E-4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6615.51513671875</v>
      </c>
      <c r="E3418" s="170">
        <v>6615.51513671875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13231.0302734375</v>
      </c>
      <c r="E3429" s="170">
        <v>13231.0302734375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7.3469338417053223</v>
      </c>
      <c r="E3441" s="168">
        <v>7.3469338417053223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2672.44921875</v>
      </c>
      <c r="E3442" s="175">
        <v>2672.44921875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124.96066284179687</v>
      </c>
      <c r="E3443" s="173">
        <v>124.96066284179687</v>
      </c>
    </row>
    <row r="3444" spans="1:5" ht="45">
      <c r="A3444" s="119" t="s">
        <v>6790</v>
      </c>
      <c r="B3444" s="129" t="s">
        <v>6791</v>
      </c>
      <c r="C3444" s="134"/>
      <c r="D3444" s="163">
        <v>0.9986690878868103</v>
      </c>
      <c r="E3444" s="174">
        <v>0.9986690878868103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0.59744477272033691</v>
      </c>
      <c r="E3445" s="174">
        <v>0.59744477272033691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62">
        <v>101.21746826171875</v>
      </c>
      <c r="E3460" s="173">
        <v>101.21746826171875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228.89183044433594</v>
      </c>
      <c r="E3461" s="173">
        <v>228.89183044433594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334.05502319335937</v>
      </c>
      <c r="E3462" s="173">
        <v>334.05502319335937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2.5855286121368408</v>
      </c>
      <c r="E3463" s="168">
        <v>2.5855286121368408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986.6842041015625</v>
      </c>
      <c r="E3464" s="173">
        <v>986.6842041015625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-1560.8043212890625</v>
      </c>
      <c r="E3465" s="175">
        <v>-1560.8043212890625</v>
      </c>
    </row>
    <row r="3466" spans="1:5" ht="45">
      <c r="A3466" s="119" t="s">
        <v>6834</v>
      </c>
      <c r="B3466" s="129" t="s">
        <v>6835</v>
      </c>
      <c r="C3466" s="134"/>
      <c r="D3466" s="163">
        <v>-0.3254915177822113</v>
      </c>
      <c r="E3466" s="174">
        <v>-0.3254915177822113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835.48565673828125</v>
      </c>
      <c r="E3467" s="173">
        <v>835.48565673828125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4.6125102043151855</v>
      </c>
      <c r="E3468" s="168">
        <v>4.6125102043151855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0.64845949411392212</v>
      </c>
      <c r="E3469" s="174">
        <v>0.64845949411392212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1.1797277693403885E-4</v>
      </c>
      <c r="E3470" s="178">
        <v>1.1797277693403885E-4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89.081993103027344</v>
      </c>
      <c r="E3471" s="169">
        <v>89.081993103027344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459.00314331054687</v>
      </c>
      <c r="E3472" s="173">
        <v>459.00314331054687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354.84756469726562</v>
      </c>
      <c r="E3473" s="173">
        <v>354.84756469726562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6.5259513854980469</v>
      </c>
      <c r="E3474" s="168">
        <v>6.5259513854980469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3283.10595703125</v>
      </c>
      <c r="E3475" s="170">
        <v>3283.10595703125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735.617431640625</v>
      </c>
      <c r="E3476" s="173">
        <v>735.617431640625</v>
      </c>
    </row>
    <row r="3477" spans="1:5" ht="60">
      <c r="A3477" s="119" t="s">
        <v>6856</v>
      </c>
      <c r="B3477" s="129" t="s">
        <v>6857</v>
      </c>
      <c r="C3477" s="134"/>
      <c r="D3477" s="157">
        <v>1.3889839649200439</v>
      </c>
      <c r="E3477" s="168">
        <v>1.3889839649200439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28.967220306396484</v>
      </c>
      <c r="E3478" s="169">
        <v>28.967220306396484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2.5885798931121826</v>
      </c>
      <c r="E3479" s="168">
        <v>2.5885798931121826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7.0055998861789703E-2</v>
      </c>
      <c r="E3480" s="174">
        <v>7.0055998861789703E-2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2.7073367164121009E-5</v>
      </c>
      <c r="E3481" s="177">
        <v>2.7073367164121009E-5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62">
        <v>101.21746826171875</v>
      </c>
      <c r="E3482" s="173">
        <v>101.21746826171875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228.89183044433594</v>
      </c>
      <c r="E3483" s="173">
        <v>228.89183044433594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334.05502319335937</v>
      </c>
      <c r="E3484" s="173">
        <v>334.05502319335937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2.5855286121368408</v>
      </c>
      <c r="E3485" s="168">
        <v>2.5855286121368408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986.6842041015625</v>
      </c>
      <c r="E3486" s="173">
        <v>986.6842041015625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-1560.8043212890625</v>
      </c>
      <c r="E3487" s="175">
        <v>-1560.8043212890625</v>
      </c>
    </row>
    <row r="3488" spans="1:5" ht="30">
      <c r="A3488" s="119" t="s">
        <v>6878</v>
      </c>
      <c r="B3488" s="129" t="s">
        <v>6879</v>
      </c>
      <c r="C3488" s="134"/>
      <c r="D3488" s="163">
        <v>-0.3254915177822113</v>
      </c>
      <c r="E3488" s="174">
        <v>-0.3254915177822113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835.48565673828125</v>
      </c>
      <c r="E3489" s="173">
        <v>835.48565673828125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4.6125102043151855</v>
      </c>
      <c r="E3490" s="168">
        <v>4.6125102043151855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0.64845949411392212</v>
      </c>
      <c r="E3491" s="174">
        <v>0.64845949411392212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1.1797277693403885E-4</v>
      </c>
      <c r="E3492" s="178">
        <v>1.1797277693403885E-4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62">
        <v>101.21746826171875</v>
      </c>
      <c r="E3493" s="173">
        <v>101.21746826171875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228.89183044433594</v>
      </c>
      <c r="E3494" s="173">
        <v>228.89183044433594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334.05502319335937</v>
      </c>
      <c r="E3495" s="173">
        <v>334.05502319335937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2.5855286121368408</v>
      </c>
      <c r="E3496" s="168">
        <v>2.5855286121368408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986.6842041015625</v>
      </c>
      <c r="E3497" s="173">
        <v>986.6842041015625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-1560.8043212890625</v>
      </c>
      <c r="E3498" s="175">
        <v>-1560.8043212890625</v>
      </c>
    </row>
    <row r="3499" spans="1:5" ht="45">
      <c r="A3499" s="119" t="s">
        <v>6900</v>
      </c>
      <c r="B3499" s="129" t="s">
        <v>6901</v>
      </c>
      <c r="C3499" s="134"/>
      <c r="D3499" s="163">
        <v>-0.3254915177822113</v>
      </c>
      <c r="E3499" s="174">
        <v>-0.3254915177822113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835.48565673828125</v>
      </c>
      <c r="E3500" s="173">
        <v>835.48565673828125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4.6125102043151855</v>
      </c>
      <c r="E3501" s="168">
        <v>4.6125102043151855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0.64845949411392212</v>
      </c>
      <c r="E3502" s="174">
        <v>0.64845949411392212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1.1797277693403885E-4</v>
      </c>
      <c r="E3503" s="178">
        <v>1.1797277693403885E-4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62">
        <v>100.21531677246094</v>
      </c>
      <c r="E3504" s="173">
        <v>100.21531677246094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309.02117919921875</v>
      </c>
      <c r="E3505" s="173">
        <v>309.02117919921875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334.05502319335937</v>
      </c>
      <c r="E3506" s="173">
        <v>334.05502319335937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3.3395531177520752</v>
      </c>
      <c r="E3507" s="168">
        <v>3.3395531177520752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1395.6776123046875</v>
      </c>
      <c r="E3508" s="175">
        <v>1395.6776123046875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-1151.810791015625</v>
      </c>
      <c r="E3509" s="175">
        <v>-1151.810791015625</v>
      </c>
    </row>
    <row r="3510" spans="1:5" ht="60">
      <c r="A3510" s="119" t="s">
        <v>6922</v>
      </c>
      <c r="B3510" s="129" t="s">
        <v>6923</v>
      </c>
      <c r="C3510" s="134"/>
      <c r="D3510" s="165">
        <v>-9.9677713587880135E-3</v>
      </c>
      <c r="E3510" s="176">
        <v>-9.9677713587880135E-3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693.65008544921875</v>
      </c>
      <c r="E3511" s="173">
        <v>693.65008544921875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6.0454912185668945</v>
      </c>
      <c r="E3512" s="168">
        <v>6.0454912185668945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0.52946704626083374</v>
      </c>
      <c r="E3513" s="174">
        <v>0.52946704626083374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8.2602527982089669E-5</v>
      </c>
      <c r="E3514" s="177">
        <v>8.2602527982089669E-5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62">
        <v>100.21531677246094</v>
      </c>
      <c r="E3515" s="173">
        <v>100.21531677246094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311.15020751953125</v>
      </c>
      <c r="E3516" s="173">
        <v>311.15020751953125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330.74755859375</v>
      </c>
      <c r="E3517" s="173">
        <v>330.74755859375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5.6144623756408691</v>
      </c>
      <c r="E3518" s="168">
        <v>5.6144623756408691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2725.07958984375</v>
      </c>
      <c r="E3519" s="175">
        <v>2725.07958984375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177.59101867675781</v>
      </c>
      <c r="E3520" s="173">
        <v>177.59101867675781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55.594905853271484</v>
      </c>
      <c r="E3522" s="169">
        <v>55.594905853271484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6.747772216796875</v>
      </c>
      <c r="E3523" s="168">
        <v>6.747772216796875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7.9107008874416351E-2</v>
      </c>
      <c r="E3524" s="174">
        <v>7.9107008874416351E-2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2.0350471459096298E-5</v>
      </c>
      <c r="E3525" s="177">
        <v>2.0350471459096298E-5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95.443153381347656</v>
      </c>
      <c r="E3526" s="169">
        <v>95.443153381347656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307.58914184570312</v>
      </c>
      <c r="E3527" s="173">
        <v>307.58914184570312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330.74755859375</v>
      </c>
      <c r="E3528" s="173">
        <v>330.74755859375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5.6296896934509277</v>
      </c>
      <c r="E3529" s="168">
        <v>5.6296896934509277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2725.07958984375</v>
      </c>
      <c r="E3530" s="175">
        <v>2725.07958984375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177.59101867675781</v>
      </c>
      <c r="E3531" s="173">
        <v>177.59101867675781</v>
      </c>
    </row>
    <row r="3532" spans="1:5" ht="45">
      <c r="A3532" s="119" t="s">
        <v>6966</v>
      </c>
      <c r="B3532" s="129" t="s">
        <v>6967</v>
      </c>
      <c r="C3532" s="134"/>
      <c r="D3532" s="163">
        <v>0.99365943670272827</v>
      </c>
      <c r="E3532" s="174">
        <v>0.99365943670272827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52.682399749755859</v>
      </c>
      <c r="E3533" s="169">
        <v>52.682399749755859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6.4311833381652832</v>
      </c>
      <c r="E3534" s="168">
        <v>6.4311833381652832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7.6578177511692047E-2</v>
      </c>
      <c r="E3535" s="174">
        <v>7.6578177511692047E-2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2.0147894247202203E-5</v>
      </c>
      <c r="E3536" s="177">
        <v>2.0147894247202203E-5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91.772270202636719</v>
      </c>
      <c r="E3537" s="169">
        <v>91.772270202636719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331.9986572265625</v>
      </c>
      <c r="E3538" s="173">
        <v>331.9986572265625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330.74755859375</v>
      </c>
      <c r="E3539" s="173">
        <v>330.74755859375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5.9052515029907227</v>
      </c>
      <c r="E3540" s="168">
        <v>5.9052515029907227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2880.216064453125</v>
      </c>
      <c r="E3541" s="175">
        <v>2880.216064453125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332.72747802734375</v>
      </c>
      <c r="E3542" s="173">
        <v>332.72747802734375</v>
      </c>
    </row>
    <row r="3543" spans="1:5" ht="75">
      <c r="A3543" s="119" t="s">
        <v>6988</v>
      </c>
      <c r="B3543" s="129" t="s">
        <v>6989</v>
      </c>
      <c r="C3543" s="134"/>
      <c r="D3543" s="157">
        <v>1.1025365591049194</v>
      </c>
      <c r="E3543" s="168">
        <v>1.1025365591049194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42.736984252929688</v>
      </c>
      <c r="E3544" s="169">
        <v>42.736984252929688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4.3278460502624512</v>
      </c>
      <c r="E3545" s="168">
        <v>4.3278460502624512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6.7187279462814331E-2</v>
      </c>
      <c r="E3546" s="174">
        <v>6.7187279462814331E-2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2.1308887880877592E-5</v>
      </c>
      <c r="E3547" s="177">
        <v>2.1308887880877592E-5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90.863639831542969</v>
      </c>
      <c r="E3548" s="169">
        <v>90.863639831542969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366.02108764648437</v>
      </c>
      <c r="E3549" s="173">
        <v>366.02108764648437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354.84756469726562</v>
      </c>
      <c r="E3550" s="173">
        <v>354.84756469726562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6.1186532974243164</v>
      </c>
      <c r="E3551" s="168">
        <v>6.1186532974243164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3010.499267578125</v>
      </c>
      <c r="E3552" s="170">
        <v>3010.499267578125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463.01083374023437</v>
      </c>
      <c r="E3553" s="173">
        <v>463.01083374023437</v>
      </c>
    </row>
    <row r="3554" spans="1:5" ht="60">
      <c r="A3554" s="119" t="s">
        <v>7010</v>
      </c>
      <c r="B3554" s="129" t="s">
        <v>7011</v>
      </c>
      <c r="C3554" s="134"/>
      <c r="D3554" s="157">
        <v>1.1958345174789429</v>
      </c>
      <c r="E3554" s="168">
        <v>1.1958345174789429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37.148452758789063</v>
      </c>
      <c r="E3555" s="169">
        <v>37.148452758789063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3.3734850883483887</v>
      </c>
      <c r="E3556" s="168">
        <v>3.3734850883483887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6.4713843166828156E-2</v>
      </c>
      <c r="E3557" s="174">
        <v>6.4713843166828156E-2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2.2905685909790918E-5</v>
      </c>
      <c r="E3558" s="177">
        <v>2.2905685909790918E-5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62">
        <v>102.04482269287109</v>
      </c>
      <c r="E3559" s="173">
        <v>102.04482269287109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169.14024353027344</v>
      </c>
      <c r="E3560" s="173">
        <v>169.14024353027344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24.100000381469727</v>
      </c>
      <c r="E3561" s="169">
        <v>24.100000381469727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2.0216944217681885</v>
      </c>
      <c r="E3562" s="168">
        <v>2.0216944217681885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720.61962890625</v>
      </c>
      <c r="E3563" s="173">
        <v>720.61962890625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-1826.868896484375</v>
      </c>
      <c r="E3564" s="175">
        <v>-1826.868896484375</v>
      </c>
    </row>
    <row r="3565" spans="1:5" ht="45">
      <c r="A3565" s="119" t="s">
        <v>7032</v>
      </c>
      <c r="B3565" s="129" t="s">
        <v>7033</v>
      </c>
      <c r="C3565" s="134"/>
      <c r="D3565" s="163">
        <v>-0.53335744142532349</v>
      </c>
      <c r="E3565" s="174">
        <v>-0.53335744142532349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904.16046142578125</v>
      </c>
      <c r="E3566" s="173">
        <v>904.16046142578125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4.3324441909790039</v>
      </c>
      <c r="E3567" s="168">
        <v>4.3324441909790039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0.68636947870254517</v>
      </c>
      <c r="E3568" s="174">
        <v>0.68636947870254517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1.6208966553676873E-4</v>
      </c>
      <c r="E3569" s="178">
        <v>1.6208966553676873E-4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90.863639831542969</v>
      </c>
      <c r="E3570" s="169">
        <v>90.863639831542969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421.00439453125</v>
      </c>
      <c r="E3571" s="173">
        <v>421.00439453125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330.74755859375</v>
      </c>
      <c r="E3572" s="173">
        <v>330.74755859375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6.3693790435791016</v>
      </c>
      <c r="E3573" s="168">
        <v>6.3693790435791016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3177.35205078125</v>
      </c>
      <c r="E3574" s="170">
        <v>3177.35205078125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629.863525390625</v>
      </c>
      <c r="E3575" s="173">
        <v>629.863525390625</v>
      </c>
    </row>
    <row r="3576" spans="1:5" ht="45">
      <c r="A3576" s="119" t="s">
        <v>7054</v>
      </c>
      <c r="B3576" s="129" t="s">
        <v>7055</v>
      </c>
      <c r="C3576" s="134"/>
      <c r="D3576" s="157">
        <v>1.3172800540924072</v>
      </c>
      <c r="E3576" s="168">
        <v>1.3172800540924072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32.087203979492188</v>
      </c>
      <c r="E3577" s="169">
        <v>32.087203979492188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2.783832311630249</v>
      </c>
      <c r="E3578" s="168">
        <v>2.783832311630249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6.6997967660427094E-2</v>
      </c>
      <c r="E3579" s="174">
        <v>6.6997967660427094E-2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2.5403991458006203E-5</v>
      </c>
      <c r="E3580" s="177">
        <v>2.5403991458006203E-5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62">
        <v>102.04482269287109</v>
      </c>
      <c r="E3581" s="173">
        <v>102.04482269287109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169.14024353027344</v>
      </c>
      <c r="E3582" s="173">
        <v>169.14024353027344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14.829999923706055</v>
      </c>
      <c r="E3583" s="169">
        <v>14.829999923706055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2.0216944217681885</v>
      </c>
      <c r="E3584" s="168">
        <v>2.0216944217681885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720.61962890625</v>
      </c>
      <c r="E3585" s="173">
        <v>720.61962890625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-1826.868896484375</v>
      </c>
      <c r="E3586" s="175">
        <v>-1826.868896484375</v>
      </c>
    </row>
    <row r="3587" spans="1:5" ht="45">
      <c r="A3587" s="119" t="s">
        <v>7076</v>
      </c>
      <c r="B3587" s="129" t="s">
        <v>7077</v>
      </c>
      <c r="C3587" s="134"/>
      <c r="D3587" s="163">
        <v>-0.53335744142532349</v>
      </c>
      <c r="E3587" s="174">
        <v>-0.53335744142532349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904.16046142578125</v>
      </c>
      <c r="E3588" s="173">
        <v>904.16046142578125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4.3324441909790039</v>
      </c>
      <c r="E3589" s="168">
        <v>4.3324441909790039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0.68636947870254517</v>
      </c>
      <c r="E3590" s="174">
        <v>0.68636947870254517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1.6208966553676873E-4</v>
      </c>
      <c r="E3591" s="178">
        <v>1.6208966553676873E-4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89.081993103027344</v>
      </c>
      <c r="E3592" s="169">
        <v>89.081993103027344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420.89773559570312</v>
      </c>
      <c r="E3593" s="173">
        <v>420.89773559570312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369.67755126953125</v>
      </c>
      <c r="E3594" s="173">
        <v>369.67755126953125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6.3817300796508789</v>
      </c>
      <c r="E3595" s="168">
        <v>6.3817300796508789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3180.30908203125</v>
      </c>
      <c r="E3596" s="170">
        <v>3180.30908203125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632.8206787109375</v>
      </c>
      <c r="E3597" s="173">
        <v>632.8206787109375</v>
      </c>
    </row>
    <row r="3598" spans="1:5" ht="60">
      <c r="A3598" s="119" t="s">
        <v>7098</v>
      </c>
      <c r="B3598" s="129" t="s">
        <v>7099</v>
      </c>
      <c r="C3598" s="134"/>
      <c r="D3598" s="157">
        <v>1.3147578239440918</v>
      </c>
      <c r="E3598" s="168">
        <v>1.3147578239440918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31.375814437866211</v>
      </c>
      <c r="E3599" s="169">
        <v>31.375814437866211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2.7643702030181885</v>
      </c>
      <c r="E3600" s="168">
        <v>2.7643702030181885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6.6723458468914032E-2</v>
      </c>
      <c r="E3601" s="174">
        <v>6.6723458468914032E-2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2.5392004317836836E-5</v>
      </c>
      <c r="E3602" s="177">
        <v>2.5392004317836836E-5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88.199996948242188</v>
      </c>
      <c r="E3603" s="169">
        <v>88.199996948242188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537.1002197265625</v>
      </c>
      <c r="E3604" s="173">
        <v>537.1002197265625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369.67755126953125</v>
      </c>
      <c r="E3605" s="173">
        <v>369.67755126953125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6.7883691787719727</v>
      </c>
      <c r="E3606" s="168">
        <v>6.7883691787719727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3481.930908203125</v>
      </c>
      <c r="E3607" s="170">
        <v>3481.930908203125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934.44219970703125</v>
      </c>
      <c r="E3608" s="173">
        <v>934.44219970703125</v>
      </c>
    </row>
    <row r="3609" spans="1:5" ht="45">
      <c r="A3609" s="119" t="s">
        <v>7120</v>
      </c>
      <c r="B3609" s="129" t="s">
        <v>7121</v>
      </c>
      <c r="C3609" s="134"/>
      <c r="D3609" s="157">
        <v>1.5294182300567627</v>
      </c>
      <c r="E3609" s="168">
        <v>1.5294182300567627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25.031219482421875</v>
      </c>
      <c r="E3610" s="169">
        <v>25.031219482421875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2.4402379989624023</v>
      </c>
      <c r="E3611" s="168">
        <v>2.4402379989624023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7.8343264758586884E-2</v>
      </c>
      <c r="E3612" s="174">
        <v>7.8343264758586884E-2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3.0413952117669396E-5</v>
      </c>
      <c r="E3613" s="177">
        <v>3.0413952117669396E-5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9.6000003814697266</v>
      </c>
      <c r="E3614" s="168">
        <v>9.6000003814697266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501.14443969726562</v>
      </c>
      <c r="E3615" s="173">
        <v>501.14443969726562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7.786430835723877</v>
      </c>
      <c r="E3617" s="168">
        <v>7.786430835723877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3481.930908203125</v>
      </c>
      <c r="E3618" s="170">
        <v>3481.930908203125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934.44219970703125</v>
      </c>
      <c r="E3619" s="173">
        <v>934.44219970703125</v>
      </c>
    </row>
    <row r="3620" spans="1:5" ht="30">
      <c r="A3620" s="119" t="s">
        <v>7142</v>
      </c>
      <c r="B3620" s="129" t="s">
        <v>7143</v>
      </c>
      <c r="C3620" s="134"/>
      <c r="D3620" s="157">
        <v>1.3495744466781616</v>
      </c>
      <c r="E3620" s="168">
        <v>1.3495744466781616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2.7061629295349121</v>
      </c>
      <c r="E3621" s="168">
        <v>2.7061629295349121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2.1615681648254395</v>
      </c>
      <c r="E3622" s="168">
        <v>2.1615681648254395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6.7684844136238098E-2</v>
      </c>
      <c r="E3623" s="174">
        <v>6.7684844136238098E-2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2.8639340598601848E-5</v>
      </c>
      <c r="E3624" s="177">
        <v>2.8639340598601848E-5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88.199996948242188</v>
      </c>
      <c r="E3625" s="169">
        <v>88.199996948242188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537.1002197265625</v>
      </c>
      <c r="E3626" s="173">
        <v>537.1002197265625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369.67755126953125</v>
      </c>
      <c r="E3627" s="173">
        <v>369.67755126953125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6.7883691787719727</v>
      </c>
      <c r="E3628" s="168">
        <v>6.7883691787719727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3481.930908203125</v>
      </c>
      <c r="E3629" s="170">
        <v>3481.930908203125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934.44219970703125</v>
      </c>
      <c r="E3630" s="173">
        <v>934.44219970703125</v>
      </c>
    </row>
    <row r="3631" spans="1:5" ht="30">
      <c r="A3631" s="119" t="s">
        <v>7164</v>
      </c>
      <c r="B3631" s="129" t="s">
        <v>7165</v>
      </c>
      <c r="C3631" s="134"/>
      <c r="D3631" s="157">
        <v>1.5294182300567627</v>
      </c>
      <c r="E3631" s="168">
        <v>1.5294182300567627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25.031219482421875</v>
      </c>
      <c r="E3632" s="169">
        <v>25.031219482421875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2.4402379989624023</v>
      </c>
      <c r="E3633" s="168">
        <v>2.4402379989624023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7.8343264758586884E-2</v>
      </c>
      <c r="E3634" s="174">
        <v>7.8343264758586884E-2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3.0413952117669396E-5</v>
      </c>
      <c r="E3635" s="177">
        <v>3.0413952117669396E-5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9.6000003814697266</v>
      </c>
      <c r="E3636" s="168">
        <v>9.6000003814697266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359.76986694335937</v>
      </c>
      <c r="E3637" s="173">
        <v>359.76986694335937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12.425171852111816</v>
      </c>
      <c r="E3638" s="169">
        <v>12.425171852111816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7.3555712699890137</v>
      </c>
      <c r="E3639" s="168">
        <v>7.3555712699890137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3179.66943359375</v>
      </c>
      <c r="E3640" s="170">
        <v>3179.66943359375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632.18096923828125</v>
      </c>
      <c r="E3641" s="173">
        <v>632.18096923828125</v>
      </c>
    </row>
    <row r="3642" spans="1:5" ht="30">
      <c r="A3642" s="119" t="s">
        <v>7186</v>
      </c>
      <c r="B3642" s="129" t="s">
        <v>7187</v>
      </c>
      <c r="C3642" s="134"/>
      <c r="D3642" s="157">
        <v>1.1999895572662354</v>
      </c>
      <c r="E3642" s="168">
        <v>1.1999895572662354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3.3401150703430176</v>
      </c>
      <c r="E3643" s="168">
        <v>3.3401150703430176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2.1128463745117187</v>
      </c>
      <c r="E3644" s="168">
        <v>2.1128463745117187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5.0883110612630844E-2</v>
      </c>
      <c r="E3645" s="174">
        <v>5.0883110612630844E-2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2.2741129214409739E-5</v>
      </c>
      <c r="E3646" s="177">
        <v>2.2741129214409739E-5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88.199996948242188</v>
      </c>
      <c r="E3647" s="169">
        <v>88.199996948242188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537.1002197265625</v>
      </c>
      <c r="E3648" s="173">
        <v>537.1002197265625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369.67755126953125</v>
      </c>
      <c r="E3649" s="173">
        <v>369.67755126953125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6.7883691787719727</v>
      </c>
      <c r="E3650" s="168">
        <v>6.7883691787719727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3481.930908203125</v>
      </c>
      <c r="E3651" s="170">
        <v>3481.930908203125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934.44219970703125</v>
      </c>
      <c r="E3652" s="173">
        <v>934.44219970703125</v>
      </c>
    </row>
    <row r="3653" spans="1:5" ht="30">
      <c r="A3653" s="119" t="s">
        <v>7208</v>
      </c>
      <c r="B3653" s="129" t="s">
        <v>7209</v>
      </c>
      <c r="C3653" s="134"/>
      <c r="D3653" s="157">
        <v>1.5294182300567627</v>
      </c>
      <c r="E3653" s="168">
        <v>1.5294182300567627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25.031219482421875</v>
      </c>
      <c r="E3654" s="169">
        <v>25.031219482421875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2.4402379989624023</v>
      </c>
      <c r="E3655" s="168">
        <v>2.4402379989624023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7.8343264758586884E-2</v>
      </c>
      <c r="E3656" s="174">
        <v>7.8343264758586884E-2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3.0413952117669396E-5</v>
      </c>
      <c r="E3657" s="177">
        <v>3.0413952117669396E-5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53.748264312744141</v>
      </c>
      <c r="E3659" s="169">
        <v>53.748264312744141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281.67984008789062</v>
      </c>
      <c r="E3660" s="173">
        <v>281.67984008789062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0.75198274850845337</v>
      </c>
      <c r="E3661" s="174">
        <v>0.75198274850845337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225.00550842285156</v>
      </c>
      <c r="E3662" s="173">
        <v>225.00550842285156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-2322.48291015625</v>
      </c>
      <c r="E3663" s="175">
        <v>-2322.48291015625</v>
      </c>
    </row>
    <row r="3664" spans="1:5" ht="30">
      <c r="A3664" s="119" t="s">
        <v>7230</v>
      </c>
      <c r="B3664" s="129" t="s">
        <v>7231</v>
      </c>
      <c r="C3664" s="134"/>
      <c r="D3664" s="163">
        <v>-5.0956107676029205E-2</v>
      </c>
      <c r="E3664" s="174">
        <v>-5.0956107676029205E-2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986.32330322265625</v>
      </c>
      <c r="E3665" s="173">
        <v>986.32330322265625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4.1820545196533203</v>
      </c>
      <c r="E3666" s="168">
        <v>4.1820545196533203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0.64507150650024414</v>
      </c>
      <c r="E3667" s="174">
        <v>0.64507150650024414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5.1388604333624244E-4</v>
      </c>
      <c r="E3668" s="178">
        <v>5.1388604333624244E-4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0.5</v>
      </c>
      <c r="E3669" s="174">
        <v>0.5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63.288059234619141</v>
      </c>
      <c r="E3670" s="169">
        <v>63.288059234619141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8.0846414566040039</v>
      </c>
      <c r="E3671" s="168">
        <v>8.0846414566040039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0.87228834629058838</v>
      </c>
      <c r="E3672" s="174">
        <v>0.87228834629058838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264.92288208007813</v>
      </c>
      <c r="E3673" s="173">
        <v>264.92288208007813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-2282.565673828125</v>
      </c>
      <c r="E3674" s="175">
        <v>-2282.565673828125</v>
      </c>
    </row>
    <row r="3675" spans="1:5" ht="45">
      <c r="A3675" s="119" t="s">
        <v>7252</v>
      </c>
      <c r="B3675" s="129" t="s">
        <v>7253</v>
      </c>
      <c r="C3675" s="134"/>
      <c r="D3675" s="163">
        <v>-3.2781671732664108E-2</v>
      </c>
      <c r="E3675" s="174">
        <v>-3.2781671732664108E-2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981.50244140625</v>
      </c>
      <c r="E3676" s="173">
        <v>981.50244140625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4.186037540435791</v>
      </c>
      <c r="E3677" s="168">
        <v>4.186037540435791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0.65438669919967651</v>
      </c>
      <c r="E3678" s="174">
        <v>0.65438669919967651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4.442162171471864E-4</v>
      </c>
      <c r="E3679" s="178">
        <v>4.442162171471864E-4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62">
        <v>102.04482269287109</v>
      </c>
      <c r="E3680" s="173">
        <v>102.04482269287109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169.14024353027344</v>
      </c>
      <c r="E3681" s="173">
        <v>169.14024353027344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186.49252319335938</v>
      </c>
      <c r="E3682" s="173">
        <v>186.49252319335938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2.0216944217681885</v>
      </c>
      <c r="E3683" s="168">
        <v>2.0216944217681885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720.6195068359375</v>
      </c>
      <c r="E3684" s="173">
        <v>720.6195068359375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-1826.8690185546875</v>
      </c>
      <c r="E3685" s="175">
        <v>-1826.8690185546875</v>
      </c>
    </row>
    <row r="3686" spans="1:5" ht="30">
      <c r="A3686" s="119" t="s">
        <v>7274</v>
      </c>
      <c r="B3686" s="129" t="s">
        <v>7275</v>
      </c>
      <c r="C3686" s="134"/>
      <c r="D3686" s="163">
        <v>-0.53335756063461304</v>
      </c>
      <c r="E3686" s="174">
        <v>-0.53335756063461304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904.16046142578125</v>
      </c>
      <c r="E3687" s="173">
        <v>904.16046142578125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4.3324441909790039</v>
      </c>
      <c r="E3688" s="168">
        <v>4.3324441909790039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0.68636947870254517</v>
      </c>
      <c r="E3689" s="174">
        <v>0.68636947870254517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1.6208966553676873E-4</v>
      </c>
      <c r="E3690" s="178">
        <v>1.6208966553676873E-4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186.49253845214844</v>
      </c>
      <c r="E3715" s="173">
        <v>186.49253845214844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186.49252319335938</v>
      </c>
      <c r="E3726" s="173">
        <v>186.49252319335938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372.98504638671875</v>
      </c>
      <c r="E3748" s="173">
        <v>372.98504638671875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62">
        <v>102.04482269287109</v>
      </c>
      <c r="E3757" s="173">
        <v>102.04482269287109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169.14024353027344</v>
      </c>
      <c r="E3758" s="173">
        <v>169.14024353027344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186.49253845214844</v>
      </c>
      <c r="E3759" s="173">
        <v>186.49253845214844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2.0216944217681885</v>
      </c>
      <c r="E3760" s="168">
        <v>2.0216944217681885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720.6195068359375</v>
      </c>
      <c r="E3761" s="173">
        <v>720.6195068359375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-1826.8690185546875</v>
      </c>
      <c r="E3762" s="175">
        <v>-1826.8690185546875</v>
      </c>
    </row>
    <row r="3763" spans="1:5" ht="30">
      <c r="A3763" s="119" t="s">
        <v>7428</v>
      </c>
      <c r="B3763" s="129" t="s">
        <v>7429</v>
      </c>
      <c r="C3763" s="134"/>
      <c r="D3763" s="163">
        <v>-0.53335756063461304</v>
      </c>
      <c r="E3763" s="174">
        <v>-0.53335756063461304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904.16046142578125</v>
      </c>
      <c r="E3764" s="173">
        <v>904.16046142578125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4.3324441909790039</v>
      </c>
      <c r="E3765" s="168">
        <v>4.3324441909790039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0.68636947870254517</v>
      </c>
      <c r="E3766" s="174">
        <v>0.68636947870254517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1.6208966553676873E-4</v>
      </c>
      <c r="E3767" s="178">
        <v>1.6208966553676873E-4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62">
        <v>102.04482269287109</v>
      </c>
      <c r="E3768" s="173">
        <v>102.04482269287109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169.14024353027344</v>
      </c>
      <c r="E3769" s="173">
        <v>169.14024353027344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186.49252319335938</v>
      </c>
      <c r="E3770" s="173">
        <v>186.49252319335938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2.0216944217681885</v>
      </c>
      <c r="E3771" s="168">
        <v>2.0216944217681885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720.6195068359375</v>
      </c>
      <c r="E3772" s="173">
        <v>720.6195068359375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-1826.8690185546875</v>
      </c>
      <c r="E3773" s="175">
        <v>-1826.8690185546875</v>
      </c>
    </row>
    <row r="3774" spans="1:5" ht="30">
      <c r="A3774" s="119" t="s">
        <v>7450</v>
      </c>
      <c r="B3774" s="129" t="s">
        <v>7451</v>
      </c>
      <c r="C3774" s="134"/>
      <c r="D3774" s="163">
        <v>-0.53335756063461304</v>
      </c>
      <c r="E3774" s="174">
        <v>-0.53335756063461304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904.16046142578125</v>
      </c>
      <c r="E3775" s="173">
        <v>904.16046142578125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4.3324441909790039</v>
      </c>
      <c r="E3776" s="168">
        <v>4.3324441909790039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0.68636947870254517</v>
      </c>
      <c r="E3777" s="174">
        <v>0.68636947870254517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1.6208966553676873E-4</v>
      </c>
      <c r="E3778" s="178">
        <v>1.6208966553676873E-4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62">
        <v>102.04482269287109</v>
      </c>
      <c r="E3779" s="173">
        <v>102.04482269287109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165.94132995605469</v>
      </c>
      <c r="E3780" s="173">
        <v>165.94132995605469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1.9902911186218262</v>
      </c>
      <c r="E3782" s="168">
        <v>1.9902911186218262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-0.54396116733551025</v>
      </c>
      <c r="E3785" s="174">
        <v>-0.54396116733551025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907.330322265625</v>
      </c>
      <c r="E3786" s="173">
        <v>907.330322265625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4.3227710723876953</v>
      </c>
      <c r="E3787" s="168">
        <v>4.3227710723876953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0.68737500905990601</v>
      </c>
      <c r="E3788" s="174">
        <v>0.68737500905990601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1.6543932724744081E-4</v>
      </c>
      <c r="E3789" s="178">
        <v>1.6543932724744081E-4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62">
        <v>102.04482269287109</v>
      </c>
      <c r="E3790" s="173">
        <v>102.04482269287109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169.14024353027344</v>
      </c>
      <c r="E3791" s="173">
        <v>169.14024353027344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372.98504638671875</v>
      </c>
      <c r="E3792" s="173">
        <v>372.98504638671875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2.0216944217681885</v>
      </c>
      <c r="E3793" s="168">
        <v>2.0216944217681885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720.61962890625</v>
      </c>
      <c r="E3794" s="173">
        <v>720.61962890625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-1826.868896484375</v>
      </c>
      <c r="E3795" s="175">
        <v>-1826.868896484375</v>
      </c>
    </row>
    <row r="3796" spans="1:5" ht="30">
      <c r="A3796" s="119" t="s">
        <v>7494</v>
      </c>
      <c r="B3796" s="129" t="s">
        <v>7495</v>
      </c>
      <c r="C3796" s="134"/>
      <c r="D3796" s="163">
        <v>-0.53335744142532349</v>
      </c>
      <c r="E3796" s="174">
        <v>-0.53335744142532349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904.16046142578125</v>
      </c>
      <c r="E3797" s="173">
        <v>904.16046142578125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4.3324441909790039</v>
      </c>
      <c r="E3798" s="168">
        <v>4.3324441909790039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0.68636947870254517</v>
      </c>
      <c r="E3799" s="174">
        <v>0.68636947870254517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1.6208966553676873E-4</v>
      </c>
      <c r="E3800" s="178">
        <v>1.6208966553676873E-4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53.748264312744141</v>
      </c>
      <c r="E3802" s="169">
        <v>53.748264312744141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0.75198274850845337</v>
      </c>
      <c r="E3804" s="174">
        <v>0.75198274850845337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225.00550842285156</v>
      </c>
      <c r="E3805" s="173">
        <v>225.00550842285156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-2322.48291015625</v>
      </c>
      <c r="E3806" s="175">
        <v>-2322.48291015625</v>
      </c>
    </row>
    <row r="3807" spans="1:5" ht="45">
      <c r="A3807" s="119" t="s">
        <v>7516</v>
      </c>
      <c r="B3807" s="129" t="s">
        <v>7517</v>
      </c>
      <c r="C3807" s="134"/>
      <c r="D3807" s="163">
        <v>-5.0956107676029205E-2</v>
      </c>
      <c r="E3807" s="174">
        <v>-5.0956107676029205E-2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986.32330322265625</v>
      </c>
      <c r="E3808" s="173">
        <v>986.32330322265625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4.1820545196533203</v>
      </c>
      <c r="E3809" s="168">
        <v>4.1820545196533203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0.64507150650024414</v>
      </c>
      <c r="E3810" s="174">
        <v>0.64507150650024414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5.1388604333624244E-4</v>
      </c>
      <c r="E3811" s="178">
        <v>5.1388604333624244E-4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6615.51513671875</v>
      </c>
      <c r="E3814" s="170">
        <v>6615.51513671875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6615.51513671875</v>
      </c>
      <c r="E3825" s="170">
        <v>6615.51513671875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6615.51513671875</v>
      </c>
      <c r="E3836" s="170">
        <v>6615.51513671875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62">
        <v>102.04482269287109</v>
      </c>
      <c r="E3845" s="173">
        <v>102.04482269287109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169.14024353027344</v>
      </c>
      <c r="E3846" s="173">
        <v>169.14024353027344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334.05502319335937</v>
      </c>
      <c r="E3847" s="173">
        <v>334.05502319335937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2.0216944217681885</v>
      </c>
      <c r="E3848" s="168">
        <v>2.0216944217681885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720.61962890625</v>
      </c>
      <c r="E3849" s="173">
        <v>720.61962890625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-1826.868896484375</v>
      </c>
      <c r="E3850" s="175">
        <v>-1826.868896484375</v>
      </c>
    </row>
    <row r="3851" spans="1:5" ht="45">
      <c r="A3851" s="119" t="s">
        <v>7604</v>
      </c>
      <c r="B3851" s="129" t="s">
        <v>7605</v>
      </c>
      <c r="C3851" s="134"/>
      <c r="D3851" s="163">
        <v>-0.53335744142532349</v>
      </c>
      <c r="E3851" s="174">
        <v>-0.53335744142532349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904.16046142578125</v>
      </c>
      <c r="E3852" s="173">
        <v>904.16046142578125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4.3324441909790039</v>
      </c>
      <c r="E3853" s="168">
        <v>4.3324441909790039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0.68636947870254517</v>
      </c>
      <c r="E3854" s="174">
        <v>0.68636947870254517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1.6208966553676873E-4</v>
      </c>
      <c r="E3855" s="178">
        <v>1.6208966553676873E-4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62">
        <v>102.04482269287109</v>
      </c>
      <c r="E3856" s="173">
        <v>102.04482269287109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169.14024353027344</v>
      </c>
      <c r="E3857" s="173">
        <v>169.14024353027344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38.929996490478516</v>
      </c>
      <c r="E3858" s="169">
        <v>38.929996490478516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2.0216944217681885</v>
      </c>
      <c r="E3859" s="168">
        <v>2.0216944217681885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720.61962890625</v>
      </c>
      <c r="E3860" s="173">
        <v>720.61962890625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-1826.868896484375</v>
      </c>
      <c r="E3861" s="175">
        <v>-1826.868896484375</v>
      </c>
    </row>
    <row r="3862" spans="1:5" ht="30">
      <c r="A3862" s="119" t="s">
        <v>7626</v>
      </c>
      <c r="B3862" s="129" t="s">
        <v>7627</v>
      </c>
      <c r="C3862" s="134"/>
      <c r="D3862" s="163">
        <v>-0.53335744142532349</v>
      </c>
      <c r="E3862" s="174">
        <v>-0.53335744142532349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904.16046142578125</v>
      </c>
      <c r="E3863" s="173">
        <v>904.16046142578125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4.3324441909790039</v>
      </c>
      <c r="E3864" s="168">
        <v>4.3324441909790039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0.68636947870254517</v>
      </c>
      <c r="E3865" s="174">
        <v>0.68636947870254517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1.6208966553676873E-4</v>
      </c>
      <c r="E3866" s="178">
        <v>1.6208966553676873E-4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53.748264312744141</v>
      </c>
      <c r="E3868" s="169">
        <v>53.748264312744141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281.67984008789062</v>
      </c>
      <c r="E3869" s="173">
        <v>281.67984008789062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0.75198274850845337</v>
      </c>
      <c r="E3870" s="174">
        <v>0.75198274850845337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225.00550842285156</v>
      </c>
      <c r="E3871" s="173">
        <v>225.00550842285156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-2322.48291015625</v>
      </c>
      <c r="E3872" s="175">
        <v>-2322.48291015625</v>
      </c>
    </row>
    <row r="3873" spans="1:5" ht="45">
      <c r="A3873" s="119" t="s">
        <v>7648</v>
      </c>
      <c r="B3873" s="129" t="s">
        <v>7649</v>
      </c>
      <c r="C3873" s="134"/>
      <c r="D3873" s="163">
        <v>-5.0956107676029205E-2</v>
      </c>
      <c r="E3873" s="174">
        <v>-5.0956107676029205E-2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986.32330322265625</v>
      </c>
      <c r="E3874" s="173">
        <v>986.32330322265625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4.1820545196533203</v>
      </c>
      <c r="E3875" s="168">
        <v>4.1820545196533203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0.64507150650024414</v>
      </c>
      <c r="E3876" s="174">
        <v>0.64507150650024414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5.1388604333624244E-4</v>
      </c>
      <c r="E3877" s="178">
        <v>5.1388604333624244E-4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53.86785888671875</v>
      </c>
      <c r="E3879" s="169">
        <v>53.86785888671875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281.67984008789062</v>
      </c>
      <c r="E3880" s="173">
        <v>281.67984008789062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0.75301480293273926</v>
      </c>
      <c r="E3881" s="174">
        <v>0.75301480293273926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226.37712097167969</v>
      </c>
      <c r="E3882" s="173">
        <v>226.37712097167969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-2321.111328125</v>
      </c>
      <c r="E3883" s="175">
        <v>-2321.111328125</v>
      </c>
    </row>
    <row r="3884" spans="1:5" ht="45">
      <c r="A3884" s="119" t="s">
        <v>7670</v>
      </c>
      <c r="B3884" s="129" t="s">
        <v>7671</v>
      </c>
      <c r="C3884" s="134"/>
      <c r="D3884" s="163">
        <v>-0.27368280291557312</v>
      </c>
      <c r="E3884" s="174">
        <v>-0.27368280291557312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986.70721435546875</v>
      </c>
      <c r="E3885" s="173">
        <v>986.70721435546875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4.1797671318054199</v>
      </c>
      <c r="E3886" s="168">
        <v>4.1797671318054199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0.64572256803512573</v>
      </c>
      <c r="E3887" s="174">
        <v>0.64572256803512573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5.1308429101482034E-4</v>
      </c>
      <c r="E3888" s="178">
        <v>5.1308429101482034E-4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53.748264312744141</v>
      </c>
      <c r="E3890" s="169">
        <v>53.748264312744141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0.75198274850845337</v>
      </c>
      <c r="E3892" s="174">
        <v>0.75198274850845337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225.00550842285156</v>
      </c>
      <c r="E3893" s="173">
        <v>225.00550842285156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-2322.48291015625</v>
      </c>
      <c r="E3894" s="175">
        <v>-2322.48291015625</v>
      </c>
    </row>
    <row r="3895" spans="1:5" ht="45">
      <c r="A3895" s="119" t="s">
        <v>7692</v>
      </c>
      <c r="B3895" s="129" t="s">
        <v>7693</v>
      </c>
      <c r="C3895" s="134"/>
      <c r="D3895" s="163">
        <v>-5.0956107676029205E-2</v>
      </c>
      <c r="E3895" s="174">
        <v>-5.0956107676029205E-2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986.32330322265625</v>
      </c>
      <c r="E3896" s="173">
        <v>986.32330322265625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4.1820545196533203</v>
      </c>
      <c r="E3897" s="168">
        <v>4.1820545196533203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0.64507150650024414</v>
      </c>
      <c r="E3898" s="174">
        <v>0.64507150650024414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5.1388604333624244E-4</v>
      </c>
      <c r="E3899" s="178">
        <v>5.1388604333624244E-4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53.86785888671875</v>
      </c>
      <c r="E3901" s="169">
        <v>53.86785888671875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281.67984008789062</v>
      </c>
      <c r="E3902" s="173">
        <v>281.67984008789062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0.75301480293273926</v>
      </c>
      <c r="E3903" s="174">
        <v>0.75301480293273926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226.37712097167969</v>
      </c>
      <c r="E3904" s="173">
        <v>226.37712097167969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-2321.111328125</v>
      </c>
      <c r="E3905" s="175">
        <v>-2321.111328125</v>
      </c>
    </row>
    <row r="3906" spans="1:5" ht="30">
      <c r="A3906" s="119" t="s">
        <v>7714</v>
      </c>
      <c r="B3906" s="129" t="s">
        <v>7715</v>
      </c>
      <c r="C3906" s="134"/>
      <c r="D3906" s="163">
        <v>-0.27368280291557312</v>
      </c>
      <c r="E3906" s="174">
        <v>-0.27368280291557312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986.70721435546875</v>
      </c>
      <c r="E3907" s="173">
        <v>986.70721435546875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4.1797671318054199</v>
      </c>
      <c r="E3908" s="168">
        <v>4.1797671318054199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0.64572256803512573</v>
      </c>
      <c r="E3909" s="174">
        <v>0.64572256803512573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5.1308429101482034E-4</v>
      </c>
      <c r="E3910" s="178">
        <v>5.1308429101482034E-4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53.539760589599609</v>
      </c>
      <c r="E3912" s="169">
        <v>53.539760589599609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0.74882042407989502</v>
      </c>
      <c r="E3914" s="174">
        <v>0.74882042407989502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225.00550842285156</v>
      </c>
      <c r="E3915" s="173">
        <v>225.00550842285156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-2322.48291015625</v>
      </c>
      <c r="E3916" s="175">
        <v>-2322.48291015625</v>
      </c>
    </row>
    <row r="3917" spans="1:5" ht="30">
      <c r="A3917" s="119" t="s">
        <v>7736</v>
      </c>
      <c r="B3917" s="129" t="s">
        <v>7737</v>
      </c>
      <c r="C3917" s="134"/>
      <c r="D3917" s="163">
        <v>-0.2743670642375946</v>
      </c>
      <c r="E3917" s="174">
        <v>-0.2743670642375946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986.86334228515625</v>
      </c>
      <c r="E3918" s="173">
        <v>986.86334228515625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4.1796479225158691</v>
      </c>
      <c r="E3919" s="168">
        <v>4.1796479225158691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0.64537805318832397</v>
      </c>
      <c r="E3920" s="174">
        <v>0.64537805318832397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5.1579053979367018E-4</v>
      </c>
      <c r="E3921" s="178">
        <v>5.1579053979367018E-4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0.5</v>
      </c>
      <c r="E3922" s="174">
        <v>0.5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117.91805267333984</v>
      </c>
      <c r="E3923" s="173">
        <v>117.91805267333984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7.5246424674987793</v>
      </c>
      <c r="E3924" s="168">
        <v>7.5246424674987793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7.7873353958129883</v>
      </c>
      <c r="E3925" s="168">
        <v>7.7873353958129883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2717.598876953125</v>
      </c>
      <c r="E3926" s="175">
        <v>2717.598876953125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170.1103515625</v>
      </c>
      <c r="E3927" s="173">
        <v>170.1103515625</v>
      </c>
    </row>
    <row r="3928" spans="1:5" ht="30">
      <c r="A3928" s="119" t="s">
        <v>7758</v>
      </c>
      <c r="B3928" s="129" t="s">
        <v>7759</v>
      </c>
      <c r="C3928" s="134"/>
      <c r="D3928" s="157">
        <v>1.031407356262207</v>
      </c>
      <c r="E3928" s="168">
        <v>1.031407356262207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0.27868261933326721</v>
      </c>
      <c r="E3929" s="174">
        <v>0.27868261933326721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1.9510606527328491</v>
      </c>
      <c r="E3930" s="168">
        <v>1.9510606527328491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2.5919502601027489E-2</v>
      </c>
      <c r="E3931" s="174">
        <v>2.5919502601027489E-2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1.2984963177586906E-5</v>
      </c>
      <c r="E3932" s="177">
        <v>1.2984963177586906E-5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0.5</v>
      </c>
      <c r="E3933" s="174">
        <v>0.5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496.56661987304687</v>
      </c>
      <c r="E3934" s="173">
        <v>496.56661987304687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9.1470012664794922</v>
      </c>
      <c r="E3936" s="168">
        <v>9.1470012664794922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3481.930908203125</v>
      </c>
      <c r="E3937" s="170">
        <v>3481.930908203125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934.44219970703125</v>
      </c>
      <c r="E3938" s="173">
        <v>934.44219970703125</v>
      </c>
    </row>
    <row r="3939" spans="1:5" ht="45">
      <c r="A3939" s="119" t="s">
        <v>7780</v>
      </c>
      <c r="B3939" s="129" t="s">
        <v>7781</v>
      </c>
      <c r="C3939" s="134"/>
      <c r="D3939" s="157">
        <v>1.3630424737930298</v>
      </c>
      <c r="E3939" s="168">
        <v>1.3630424737930298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0.14080788195133209</v>
      </c>
      <c r="E3940" s="174">
        <v>0.14080788195133209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2.1283323764801025</v>
      </c>
      <c r="E3941" s="168">
        <v>2.1283323764801025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6.6492527723312378E-2</v>
      </c>
      <c r="E3942" s="174">
        <v>6.6492527723312378E-2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2.8441443646443076E-5</v>
      </c>
      <c r="E3943" s="177">
        <v>2.8441443646443076E-5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74.358467102050781</v>
      </c>
      <c r="E3946" s="169">
        <v>74.358467102050781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298985.65625</v>
      </c>
      <c r="E3951" s="170">
        <v>298985.65625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331219.21875</v>
      </c>
      <c r="E3952" s="170">
        <v>331219.21875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41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B2:AP48"/>
  <sheetViews>
    <sheetView zoomScale="75" zoomScaleNormal="75" workbookViewId="0">
      <selection activeCell="C7" sqref="C7"/>
    </sheetView>
  </sheetViews>
  <sheetFormatPr defaultColWidth="8.85546875" defaultRowHeight="15"/>
  <cols>
    <col min="1" max="1" width="2.42578125" customWidth="1"/>
    <col min="2" max="2" width="10.140625" customWidth="1"/>
    <col min="3" max="4" width="10.8554687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9" width="13.140625" customWidth="1"/>
    <col min="41" max="41" width="12.42578125" customWidth="1"/>
  </cols>
  <sheetData>
    <row r="2" spans="2:42">
      <c r="B2" s="1" t="s">
        <v>7829</v>
      </c>
      <c r="C2" s="2">
        <v>110</v>
      </c>
      <c r="D2" s="1" t="s">
        <v>4138</v>
      </c>
    </row>
    <row r="3" spans="2:42">
      <c r="H3" t="s">
        <v>7830</v>
      </c>
      <c r="AI3" s="3">
        <v>1</v>
      </c>
      <c r="AJ3" s="3">
        <v>2</v>
      </c>
      <c r="AL3" t="s">
        <v>7831</v>
      </c>
    </row>
    <row r="4" spans="2:42" ht="31.35" customHeight="1" thickBot="1">
      <c r="B4" s="4" t="s">
        <v>7832</v>
      </c>
      <c r="C4" s="4" t="s">
        <v>7833</v>
      </c>
      <c r="D4" s="4" t="s">
        <v>7834</v>
      </c>
      <c r="E4" s="4" t="s">
        <v>7835</v>
      </c>
      <c r="H4" s="5" t="s">
        <v>7836</v>
      </c>
      <c r="I4" s="181" t="s">
        <v>7837</v>
      </c>
      <c r="J4" s="182"/>
      <c r="K4" s="6"/>
      <c r="L4" s="183" t="s">
        <v>7838</v>
      </c>
      <c r="M4" s="184"/>
      <c r="N4" s="6"/>
      <c r="O4" s="183" t="s">
        <v>7839</v>
      </c>
      <c r="P4" s="184"/>
      <c r="Q4" s="7"/>
      <c r="R4" s="8" t="s">
        <v>7840</v>
      </c>
      <c r="S4" s="8" t="s">
        <v>7841</v>
      </c>
      <c r="T4" s="8" t="s">
        <v>7842</v>
      </c>
      <c r="U4" s="8" t="s">
        <v>7843</v>
      </c>
      <c r="V4" s="8" t="s">
        <v>7844</v>
      </c>
      <c r="W4" s="8"/>
      <c r="Z4" s="9"/>
      <c r="AA4" s="9"/>
      <c r="AB4" s="9"/>
      <c r="AC4" s="9"/>
      <c r="AG4" s="10" t="s">
        <v>7832</v>
      </c>
      <c r="AH4" s="10" t="s">
        <v>7840</v>
      </c>
      <c r="AI4" s="11" t="s">
        <v>7845</v>
      </c>
      <c r="AJ4" s="11" t="s">
        <v>7846</v>
      </c>
      <c r="AL4" s="12">
        <v>65</v>
      </c>
      <c r="AM4" s="12">
        <v>63</v>
      </c>
    </row>
    <row r="5" spans="2:42" ht="15.75" thickTop="1">
      <c r="B5" s="13">
        <v>0.5</v>
      </c>
      <c r="C5" s="14">
        <v>55</v>
      </c>
      <c r="D5" s="15" t="s">
        <v>7847</v>
      </c>
      <c r="E5" s="16" t="s">
        <v>8047</v>
      </c>
      <c r="H5" s="17" t="s">
        <v>7848</v>
      </c>
      <c r="I5" s="18">
        <f>S18</f>
        <v>88.2</v>
      </c>
      <c r="J5" s="19"/>
      <c r="K5" s="20"/>
      <c r="L5" s="21">
        <f>V17</f>
        <v>81.311399999999992</v>
      </c>
      <c r="M5" s="22"/>
      <c r="N5" s="20"/>
      <c r="O5" s="21">
        <f>S17</f>
        <v>70.5</v>
      </c>
      <c r="P5" s="22"/>
      <c r="Q5" s="7"/>
      <c r="R5" s="23">
        <v>54.31</v>
      </c>
      <c r="S5" s="24">
        <f>S17</f>
        <v>70.5</v>
      </c>
      <c r="T5" s="24">
        <f xml:space="preserve"> 0.1036*R5 + 525.1</f>
        <v>530.72651600000006</v>
      </c>
      <c r="U5" s="25"/>
      <c r="V5" s="25"/>
      <c r="W5" s="25"/>
      <c r="X5" s="25"/>
      <c r="Z5" s="26"/>
      <c r="AC5" s="27"/>
      <c r="AG5" s="28">
        <v>0.5</v>
      </c>
      <c r="AH5" s="23">
        <v>54.31</v>
      </c>
      <c r="AI5">
        <v>5.3159999999999998</v>
      </c>
      <c r="AJ5">
        <v>13.81</v>
      </c>
      <c r="AL5" s="29">
        <f xml:space="preserve"> 0.2239*AH5 - 7.295</f>
        <v>4.8650090000000006</v>
      </c>
      <c r="AM5" s="29">
        <f xml:space="preserve"> 0.2231*AH5 + 2.0473</f>
        <v>14.163861000000001</v>
      </c>
    </row>
    <row r="6" spans="2:42">
      <c r="B6" s="30">
        <v>0.75</v>
      </c>
      <c r="C6" s="31">
        <v>82.5</v>
      </c>
      <c r="D6" s="16" t="s">
        <v>7849</v>
      </c>
      <c r="E6" s="16" t="s">
        <v>8048</v>
      </c>
      <c r="H6" s="32" t="s">
        <v>7850</v>
      </c>
      <c r="I6" s="33">
        <v>29.6</v>
      </c>
      <c r="J6" s="34">
        <f>I6/I$5</f>
        <v>0.33560090702947848</v>
      </c>
      <c r="L6" s="35">
        <f>J6*L$5</f>
        <v>27.288179591836734</v>
      </c>
      <c r="M6" s="36"/>
      <c r="O6" s="35">
        <f>J6*O$5</f>
        <v>23.659863945578234</v>
      </c>
      <c r="P6" s="36"/>
      <c r="Q6" s="7"/>
      <c r="R6" s="23">
        <v>81.5</v>
      </c>
      <c r="S6" s="24">
        <f>V17</f>
        <v>81.311399999999992</v>
      </c>
      <c r="T6" s="24">
        <f xml:space="preserve"> 0.1036*R6 + 525.1</f>
        <v>533.54340000000002</v>
      </c>
      <c r="U6" s="25"/>
      <c r="V6" s="25"/>
      <c r="W6" s="25"/>
      <c r="X6" s="24"/>
      <c r="Z6" s="26"/>
      <c r="AC6" s="27"/>
      <c r="AG6" s="28">
        <v>0.75</v>
      </c>
      <c r="AH6" s="23">
        <v>81.5</v>
      </c>
      <c r="AI6">
        <v>9.7899999999999991</v>
      </c>
      <c r="AJ6">
        <v>21.13</v>
      </c>
      <c r="AL6" s="29">
        <f t="shared" ref="AL6:AL8" si="0" xml:space="preserve"> 0.2239*AH6 - 7.295</f>
        <v>10.95285</v>
      </c>
      <c r="AM6" s="29">
        <f t="shared" ref="AM6:AM8" si="1" xml:space="preserve"> 0.2231*AH6 + 2.0473</f>
        <v>20.229949999999999</v>
      </c>
    </row>
    <row r="7" spans="2:42">
      <c r="B7" s="30">
        <v>1</v>
      </c>
      <c r="C7" s="31">
        <v>110</v>
      </c>
      <c r="D7" s="16" t="s">
        <v>7851</v>
      </c>
      <c r="E7" s="16" t="s">
        <v>7852</v>
      </c>
      <c r="H7" s="32" t="s">
        <v>7853</v>
      </c>
      <c r="I7" s="33">
        <v>17.2</v>
      </c>
      <c r="J7" s="34">
        <f>I7/I$5</f>
        <v>0.19501133786848071</v>
      </c>
      <c r="L7" s="35">
        <f>J7*L$5</f>
        <v>15.85664489795918</v>
      </c>
      <c r="M7" s="36"/>
      <c r="O7" s="35">
        <f>J7*O$5</f>
        <v>13.74829931972789</v>
      </c>
      <c r="P7" s="36"/>
      <c r="Q7" s="7"/>
      <c r="R7" s="23">
        <v>98.828000000000003</v>
      </c>
      <c r="S7" s="24">
        <f>S18</f>
        <v>88.2</v>
      </c>
      <c r="T7" s="24">
        <f xml:space="preserve"> 0.1036*R7 + 525.1</f>
        <v>535.33858080000005</v>
      </c>
      <c r="U7" s="25"/>
      <c r="V7" s="25"/>
      <c r="W7" s="25"/>
      <c r="X7" s="25"/>
      <c r="Z7" s="26"/>
      <c r="AC7" s="27"/>
      <c r="AG7" s="28">
        <v>1</v>
      </c>
      <c r="AH7" s="23">
        <v>98.828000000000003</v>
      </c>
      <c r="AI7">
        <v>15.54</v>
      </c>
      <c r="AJ7">
        <v>23.54</v>
      </c>
      <c r="AL7" s="29">
        <f t="shared" si="0"/>
        <v>14.832589199999999</v>
      </c>
      <c r="AM7" s="29">
        <f t="shared" si="1"/>
        <v>24.095826800000001</v>
      </c>
    </row>
    <row r="8" spans="2:42">
      <c r="B8" s="37" t="s">
        <v>7854</v>
      </c>
      <c r="C8" s="37">
        <v>110</v>
      </c>
      <c r="D8" s="38" t="s">
        <v>4138</v>
      </c>
      <c r="H8" s="32" t="s">
        <v>7855</v>
      </c>
      <c r="I8" s="33">
        <v>9.6</v>
      </c>
      <c r="J8" s="34">
        <f>I8/I$5</f>
        <v>0.10884353741496598</v>
      </c>
      <c r="L8" s="35">
        <f>J8*L$5</f>
        <v>8.8502204081632634</v>
      </c>
      <c r="M8" s="36"/>
      <c r="O8" s="35">
        <f>J8*O$5</f>
        <v>7.6734693877551017</v>
      </c>
      <c r="P8" s="36"/>
      <c r="Q8" s="7"/>
      <c r="R8" s="39"/>
      <c r="S8" s="40"/>
      <c r="T8" s="40"/>
      <c r="U8" s="40"/>
      <c r="V8" s="40"/>
      <c r="W8" s="40"/>
      <c r="X8" s="40"/>
      <c r="AH8" s="23">
        <v>110</v>
      </c>
      <c r="AL8" s="41">
        <f t="shared" si="0"/>
        <v>17.333999999999996</v>
      </c>
      <c r="AM8" s="41">
        <f t="shared" si="1"/>
        <v>26.5883</v>
      </c>
      <c r="AO8" s="29"/>
      <c r="AP8" s="29"/>
    </row>
    <row r="9" spans="2:42">
      <c r="H9" s="32" t="s">
        <v>7856</v>
      </c>
      <c r="I9" s="42">
        <v>4.3</v>
      </c>
      <c r="J9" s="43">
        <f>I9/I$5</f>
        <v>4.8752834467120178E-2</v>
      </c>
      <c r="K9" s="44"/>
      <c r="L9" s="45">
        <f>J9*L$5</f>
        <v>3.964161224489795</v>
      </c>
      <c r="M9" s="46"/>
      <c r="N9" s="44"/>
      <c r="O9" s="45">
        <f>J9*O$5</f>
        <v>3.4370748299319724</v>
      </c>
      <c r="P9" s="46"/>
      <c r="Q9" s="7"/>
      <c r="S9" s="7"/>
      <c r="T9" s="47"/>
      <c r="U9" s="7"/>
      <c r="V9" s="7"/>
      <c r="W9" s="7"/>
      <c r="X9" s="7"/>
    </row>
    <row r="10" spans="2:42">
      <c r="C10">
        <f>C5+(0.5*(C6-C5))</f>
        <v>68.75</v>
      </c>
      <c r="H10" s="48" t="s">
        <v>7857</v>
      </c>
      <c r="R10" s="39" t="s">
        <v>7858</v>
      </c>
      <c r="S10" s="7" t="s">
        <v>7859</v>
      </c>
      <c r="T10" s="47"/>
      <c r="U10" s="7"/>
      <c r="V10" s="7"/>
      <c r="W10" s="7"/>
      <c r="X10" s="7"/>
    </row>
    <row r="11" spans="2:42">
      <c r="C11">
        <f>C6+(0.5*(C7-C6))</f>
        <v>96.25</v>
      </c>
      <c r="H11" s="17" t="s">
        <v>7860</v>
      </c>
      <c r="I11" s="49">
        <v>2.1</v>
      </c>
      <c r="J11" s="19">
        <f>I11/I$5</f>
        <v>2.3809523809523808E-2</v>
      </c>
      <c r="K11" s="20"/>
      <c r="L11" s="50">
        <f>J11*L$5</f>
        <v>1.935985714285714</v>
      </c>
      <c r="M11" s="51"/>
      <c r="N11" s="20"/>
      <c r="O11" s="50">
        <f>J11*O$5</f>
        <v>1.6785714285714284</v>
      </c>
      <c r="P11" s="51"/>
      <c r="R11" s="52">
        <v>54.31</v>
      </c>
      <c r="S11" s="7">
        <v>42.97</v>
      </c>
      <c r="T11" s="47"/>
      <c r="U11" s="7"/>
      <c r="V11" s="7"/>
      <c r="W11" s="7"/>
      <c r="X11" s="7"/>
    </row>
    <row r="12" spans="2:42">
      <c r="B12" s="53"/>
      <c r="C12" s="27"/>
      <c r="H12" s="32" t="s">
        <v>7861</v>
      </c>
      <c r="I12" s="33">
        <v>1.1000000000000001</v>
      </c>
      <c r="J12" s="34">
        <f>I12/I$5</f>
        <v>1.2471655328798186E-2</v>
      </c>
      <c r="L12" s="35">
        <f>J12*L$5</f>
        <v>1.0140877551020409</v>
      </c>
      <c r="M12" s="54"/>
      <c r="O12" s="35">
        <f>J12*O$5</f>
        <v>0.87925170068027214</v>
      </c>
      <c r="P12" s="54"/>
      <c r="R12" s="52">
        <v>81.5</v>
      </c>
      <c r="S12" s="7">
        <v>61.63</v>
      </c>
      <c r="T12" s="47"/>
      <c r="U12" s="7"/>
      <c r="V12" s="7"/>
      <c r="W12" s="7"/>
      <c r="X12" s="7"/>
    </row>
    <row r="13" spans="2:42">
      <c r="B13" s="53"/>
      <c r="C13" s="27"/>
      <c r="D13" s="29"/>
      <c r="H13" s="55" t="s">
        <v>7862</v>
      </c>
      <c r="I13" s="42">
        <v>0.5</v>
      </c>
      <c r="J13" s="43">
        <f>I13/I$5</f>
        <v>5.6689342403628117E-3</v>
      </c>
      <c r="K13" s="44"/>
      <c r="L13" s="45">
        <f>J13*L$5</f>
        <v>0.46094897959183667</v>
      </c>
      <c r="M13" s="56"/>
      <c r="N13" s="44"/>
      <c r="O13" s="45">
        <f>J13*O$5</f>
        <v>0.39965986394557823</v>
      </c>
      <c r="P13" s="56"/>
      <c r="R13" s="52">
        <v>98.828000000000003</v>
      </c>
      <c r="S13" s="7">
        <v>74.36</v>
      </c>
      <c r="T13" s="47"/>
      <c r="U13" s="7"/>
      <c r="V13" s="7"/>
      <c r="W13" s="7"/>
      <c r="X13" s="7"/>
    </row>
    <row r="14" spans="2:42">
      <c r="B14" s="53"/>
      <c r="C14" s="27"/>
      <c r="D14" s="29"/>
      <c r="R14" s="7"/>
      <c r="S14" s="7"/>
      <c r="T14" s="47"/>
      <c r="U14" s="7"/>
      <c r="V14" s="7"/>
      <c r="W14" s="7"/>
      <c r="X14" s="7"/>
    </row>
    <row r="15" spans="2:42">
      <c r="B15" s="53"/>
      <c r="C15" s="27"/>
      <c r="D15" s="29"/>
      <c r="R15" s="7"/>
      <c r="S15" s="7"/>
      <c r="T15" s="7"/>
      <c r="U15" s="7"/>
      <c r="V15" s="7"/>
      <c r="W15" s="7"/>
    </row>
    <row r="16" spans="2:42">
      <c r="B16" s="53"/>
      <c r="C16" s="27"/>
      <c r="D16" s="29"/>
      <c r="R16" s="39" t="s">
        <v>7858</v>
      </c>
      <c r="S16" s="39" t="s">
        <v>7863</v>
      </c>
      <c r="T16" s="47"/>
      <c r="U16" s="7"/>
      <c r="V16" s="7"/>
      <c r="W16" s="7"/>
    </row>
    <row r="17" spans="2:30">
      <c r="B17" s="53"/>
      <c r="C17" s="27"/>
      <c r="D17" s="29"/>
      <c r="R17" s="57">
        <v>54.31</v>
      </c>
      <c r="S17" s="58">
        <v>70.5</v>
      </c>
      <c r="T17" s="59"/>
      <c r="U17" s="60">
        <v>81.5</v>
      </c>
      <c r="V17" s="61">
        <f xml:space="preserve"> 0.3976*U17 + 48.907</f>
        <v>81.311399999999992</v>
      </c>
      <c r="W17" s="7"/>
    </row>
    <row r="18" spans="2:30">
      <c r="B18" s="53"/>
      <c r="C18" s="27"/>
      <c r="D18" s="29"/>
      <c r="R18" s="57">
        <v>98.828000000000003</v>
      </c>
      <c r="S18" s="58">
        <v>88.2</v>
      </c>
      <c r="T18" s="59"/>
      <c r="U18" s="60">
        <v>110</v>
      </c>
      <c r="V18" s="59">
        <f xml:space="preserve"> 0.3976*U18 + 48.907</f>
        <v>92.643000000000001</v>
      </c>
      <c r="W18" s="7"/>
    </row>
    <row r="19" spans="2:30">
      <c r="C19" s="53"/>
      <c r="R19" s="7"/>
      <c r="S19" s="7"/>
      <c r="T19" s="7"/>
      <c r="U19" s="7"/>
      <c r="V19" s="62"/>
      <c r="W19" s="7"/>
    </row>
    <row r="20" spans="2:30">
      <c r="R20" s="39" t="s">
        <v>7858</v>
      </c>
      <c r="S20" s="39" t="s">
        <v>7864</v>
      </c>
      <c r="T20" s="7"/>
      <c r="U20" s="7"/>
      <c r="V20" s="62"/>
      <c r="W20" s="7"/>
    </row>
    <row r="21" spans="2:30">
      <c r="R21" s="57">
        <v>54.31</v>
      </c>
      <c r="S21" s="63">
        <v>531.70000000000005</v>
      </c>
      <c r="T21" s="7"/>
      <c r="U21" s="60">
        <v>81.5</v>
      </c>
      <c r="V21" s="61">
        <f xml:space="preserve"> 0.1213*U21 + 525.11</f>
        <v>534.99594999999999</v>
      </c>
      <c r="W21" s="7"/>
    </row>
    <row r="22" spans="2:30">
      <c r="R22" s="57">
        <v>98.828000000000003</v>
      </c>
      <c r="S22" s="63">
        <v>537.1</v>
      </c>
      <c r="T22" s="60"/>
      <c r="U22" s="60">
        <v>110</v>
      </c>
      <c r="V22" s="59">
        <f xml:space="preserve"> 0.1213*U22 + 525.11</f>
        <v>538.45299999999997</v>
      </c>
      <c r="W22" s="7"/>
    </row>
    <row r="23" spans="2:30">
      <c r="R23" s="7"/>
      <c r="S23" s="7"/>
      <c r="T23" s="7"/>
      <c r="U23" s="7"/>
      <c r="V23" s="62"/>
      <c r="W23" s="7"/>
    </row>
    <row r="24" spans="2:30">
      <c r="R24" s="39" t="s">
        <v>7858</v>
      </c>
      <c r="S24" s="39" t="s">
        <v>7865</v>
      </c>
      <c r="T24" s="7"/>
      <c r="U24" s="7"/>
      <c r="V24" s="62"/>
      <c r="W24" s="7"/>
    </row>
    <row r="25" spans="2:30">
      <c r="R25" s="57">
        <v>54.31</v>
      </c>
      <c r="S25" s="64">
        <v>787</v>
      </c>
      <c r="T25" s="7"/>
      <c r="U25" s="60">
        <v>81.5</v>
      </c>
      <c r="V25" s="61">
        <f xml:space="preserve"> 1.4354*U25 + 709.04</f>
        <v>826.02509999999995</v>
      </c>
      <c r="W25" s="7"/>
    </row>
    <row r="26" spans="2:30">
      <c r="R26" s="57">
        <v>98.828000000000003</v>
      </c>
      <c r="S26" s="64">
        <v>850.9</v>
      </c>
      <c r="T26" s="52"/>
      <c r="U26" s="52"/>
      <c r="V26" s="65"/>
      <c r="W26" s="7"/>
      <c r="AA26" s="29"/>
      <c r="AD26" s="29"/>
    </row>
    <row r="27" spans="2:30">
      <c r="W27" s="7"/>
      <c r="AA27" s="29"/>
      <c r="AD27" s="29"/>
    </row>
    <row r="28" spans="2:30">
      <c r="R28" s="39" t="s">
        <v>7858</v>
      </c>
      <c r="S28" s="39" t="s">
        <v>7866</v>
      </c>
      <c r="T28" s="7"/>
      <c r="U28" s="7"/>
      <c r="V28" s="62"/>
      <c r="W28" s="7"/>
      <c r="AA28" s="29"/>
      <c r="AD28" s="29"/>
    </row>
    <row r="29" spans="2:30">
      <c r="R29" s="57">
        <v>54.31</v>
      </c>
      <c r="S29" s="58">
        <v>10</v>
      </c>
      <c r="T29" s="7"/>
      <c r="U29" s="60">
        <v>81.5</v>
      </c>
      <c r="V29" s="61">
        <f xml:space="preserve"> -0.0955*U29 + 15.185</f>
        <v>7.4017500000000007</v>
      </c>
      <c r="W29" s="7"/>
      <c r="AA29" s="29"/>
      <c r="AD29" s="29"/>
    </row>
    <row r="30" spans="2:30">
      <c r="O30" s="9"/>
      <c r="P30" s="9"/>
      <c r="Q30" s="9"/>
      <c r="R30" s="57">
        <v>98.828000000000003</v>
      </c>
      <c r="S30" s="58">
        <v>5.75</v>
      </c>
      <c r="T30" s="52"/>
      <c r="U30" s="52"/>
      <c r="V30" s="65"/>
      <c r="W30" s="7"/>
      <c r="AA30" s="29"/>
      <c r="AD30" s="29"/>
    </row>
    <row r="31" spans="2:30">
      <c r="M31" s="29"/>
      <c r="P31" s="29"/>
      <c r="Q31" s="29"/>
      <c r="W31" s="66"/>
      <c r="AA31" s="29"/>
      <c r="AD31" s="29"/>
    </row>
    <row r="32" spans="2:30">
      <c r="M32" s="29"/>
      <c r="R32" s="39" t="s">
        <v>7858</v>
      </c>
      <c r="S32" s="39" t="s">
        <v>7867</v>
      </c>
      <c r="T32" s="7"/>
      <c r="U32" s="7"/>
      <c r="V32" s="62"/>
      <c r="W32" s="66"/>
      <c r="AA32" s="29"/>
      <c r="AD32" s="29"/>
    </row>
    <row r="33" spans="13:34">
      <c r="M33" s="29"/>
      <c r="P33" s="29"/>
      <c r="Q33" s="29"/>
      <c r="R33" s="57">
        <v>54.31</v>
      </c>
      <c r="S33" s="67">
        <v>7780</v>
      </c>
      <c r="T33" s="7"/>
      <c r="U33" s="60">
        <v>81.5</v>
      </c>
      <c r="V33" s="68">
        <f xml:space="preserve"> 33.694*U33 + 5950.1</f>
        <v>8696.1610000000001</v>
      </c>
      <c r="W33" s="66"/>
    </row>
    <row r="34" spans="13:34">
      <c r="M34" s="29"/>
      <c r="R34" s="57">
        <v>98.828000000000003</v>
      </c>
      <c r="S34" s="67">
        <v>9280</v>
      </c>
      <c r="T34" s="52"/>
      <c r="U34" s="52"/>
      <c r="V34" s="65"/>
      <c r="W34" s="66"/>
      <c r="AD34" s="29"/>
      <c r="AG34" s="29"/>
      <c r="AH34" s="29"/>
    </row>
    <row r="35" spans="13:34">
      <c r="M35" s="29"/>
      <c r="P35" s="29"/>
      <c r="Q35" s="29"/>
      <c r="W35" s="62"/>
      <c r="AD35" s="29"/>
    </row>
    <row r="36" spans="13:34">
      <c r="M36" s="29"/>
      <c r="AD36" s="29"/>
      <c r="AG36" s="29"/>
      <c r="AH36" s="29"/>
    </row>
    <row r="37" spans="13:34">
      <c r="M37" s="29"/>
      <c r="P37" s="27"/>
      <c r="Q37" s="27"/>
      <c r="AD37" s="29"/>
    </row>
    <row r="38" spans="13:34">
      <c r="R38" s="23">
        <f>(993.4-32)*5/9</f>
        <v>534.11111111111109</v>
      </c>
      <c r="AD38" s="29"/>
    </row>
    <row r="39" spans="13:34">
      <c r="R39" s="23">
        <f>(1000.9-32)*5/9</f>
        <v>538.27777777777783</v>
      </c>
      <c r="AD39" s="29"/>
    </row>
    <row r="40" spans="13:34">
      <c r="AD40" s="29"/>
    </row>
    <row r="41" spans="13:34">
      <c r="AD41" s="29"/>
    </row>
    <row r="46" spans="13:34">
      <c r="Z46" s="69"/>
    </row>
    <row r="47" spans="13:34">
      <c r="Z47" s="70"/>
    </row>
    <row r="48" spans="13:34">
      <c r="Z48" s="69"/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80" zoomScaleNormal="80" workbookViewId="0">
      <selection activeCell="Q39" sqref="Q39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5"/>
  <sheetViews>
    <sheetView topLeftCell="A9" zoomScale="77" zoomScaleNormal="77" workbookViewId="0">
      <selection activeCell="J37" sqref="J37"/>
    </sheetView>
  </sheetViews>
  <sheetFormatPr defaultColWidth="10" defaultRowHeight="15.75"/>
  <cols>
    <col min="1" max="1" width="2.7109375" style="71" customWidth="1"/>
    <col min="2" max="2" width="26.85546875" style="71" bestFit="1" customWidth="1"/>
    <col min="3" max="3" width="19.42578125" style="71" customWidth="1"/>
    <col min="4" max="4" width="29.42578125" style="71" customWidth="1"/>
    <col min="5" max="5" width="11.42578125" style="71" customWidth="1"/>
    <col min="6" max="6" width="11.28515625" style="71" customWidth="1"/>
    <col min="7" max="8" width="10" style="71"/>
    <col min="9" max="9" width="12.140625" style="71" customWidth="1"/>
    <col min="10" max="10" width="15.28515625" style="71" customWidth="1"/>
    <col min="11" max="11" width="22" style="71" customWidth="1"/>
    <col min="12" max="12" width="120.85546875" style="71" bestFit="1" customWidth="1"/>
    <col min="13" max="13" width="12.42578125" style="71" customWidth="1"/>
    <col min="14" max="14" width="10.7109375" style="71" customWidth="1"/>
    <col min="15" max="16384" width="10" style="71"/>
  </cols>
  <sheetData>
    <row r="1" spans="2:14" ht="21.6" customHeight="1">
      <c r="B1" s="72" t="s">
        <v>7868</v>
      </c>
      <c r="C1" s="72">
        <v>75</v>
      </c>
      <c r="D1" s="72" t="s">
        <v>4138</v>
      </c>
      <c r="E1" s="72" t="str">
        <f>IF(input!$C$1&lt;70,Eng_Info!E5,IF(input!$C$1&gt;90,Eng_Info!E7,Eng_Info!E6))</f>
        <v>ELINK2</v>
      </c>
    </row>
    <row r="2" spans="2:14" ht="20.45" customHeight="1">
      <c r="B2" s="73" t="s">
        <v>7869</v>
      </c>
      <c r="C2" s="73" t="s">
        <v>7870</v>
      </c>
      <c r="D2" s="73" t="s">
        <v>7871</v>
      </c>
      <c r="E2" s="73" t="s">
        <v>7872</v>
      </c>
      <c r="F2" s="73" t="s">
        <v>7873</v>
      </c>
      <c r="G2" s="73" t="s">
        <v>7874</v>
      </c>
      <c r="H2" s="73" t="s">
        <v>7875</v>
      </c>
      <c r="I2" s="73" t="s">
        <v>8045</v>
      </c>
      <c r="J2" s="73" t="s">
        <v>8046</v>
      </c>
      <c r="K2" s="73" t="s">
        <v>7876</v>
      </c>
      <c r="L2" s="73" t="s">
        <v>7877</v>
      </c>
      <c r="M2" s="74"/>
    </row>
    <row r="3" spans="2:14">
      <c r="B3" s="71" t="s">
        <v>7878</v>
      </c>
      <c r="C3" s="71" t="s">
        <v>7879</v>
      </c>
      <c r="D3" s="71" t="s">
        <v>7880</v>
      </c>
      <c r="E3" s="75" t="s">
        <v>7881</v>
      </c>
      <c r="F3" s="76">
        <v>450</v>
      </c>
      <c r="G3" s="77">
        <v>0.8</v>
      </c>
      <c r="H3" s="78">
        <v>0.95</v>
      </c>
      <c r="I3" s="113" t="s">
        <v>911</v>
      </c>
      <c r="J3" s="113">
        <v>0.85</v>
      </c>
      <c r="K3" s="79" t="s">
        <v>7881</v>
      </c>
      <c r="N3" s="80"/>
    </row>
    <row r="4" spans="2:14">
      <c r="B4" s="71" t="s">
        <v>7878</v>
      </c>
      <c r="C4" s="71" t="s">
        <v>7879</v>
      </c>
      <c r="D4" s="71" t="s">
        <v>7882</v>
      </c>
      <c r="E4" s="71" t="s">
        <v>4138</v>
      </c>
      <c r="F4" s="76">
        <v>10</v>
      </c>
      <c r="G4" s="81">
        <v>50</v>
      </c>
      <c r="H4" s="82">
        <v>110</v>
      </c>
      <c r="I4" s="113" t="s">
        <v>14</v>
      </c>
      <c r="J4" s="113">
        <v>75000</v>
      </c>
      <c r="K4" s="79" t="s">
        <v>7881</v>
      </c>
      <c r="L4" s="71" t="s">
        <v>7883</v>
      </c>
      <c r="N4" s="80"/>
    </row>
    <row r="5" spans="2:14">
      <c r="B5" s="71" t="s">
        <v>7884</v>
      </c>
      <c r="C5" s="71" t="s">
        <v>7879</v>
      </c>
      <c r="D5" s="71" t="s">
        <v>7885</v>
      </c>
      <c r="E5" s="71" t="s">
        <v>7886</v>
      </c>
      <c r="F5" s="76">
        <v>191</v>
      </c>
      <c r="G5" s="83">
        <v>3500</v>
      </c>
      <c r="H5" s="84">
        <v>4500</v>
      </c>
      <c r="I5" s="113" t="s">
        <v>389</v>
      </c>
      <c r="J5" s="113">
        <v>16747.2</v>
      </c>
      <c r="K5" s="79" t="s">
        <v>7881</v>
      </c>
      <c r="L5" s="71" t="s">
        <v>7887</v>
      </c>
      <c r="N5" s="80"/>
    </row>
    <row r="6" spans="2:14">
      <c r="B6" s="71" t="s">
        <v>7884</v>
      </c>
      <c r="C6" s="71" t="s">
        <v>7879</v>
      </c>
      <c r="D6" s="71" t="s">
        <v>7888</v>
      </c>
      <c r="E6" s="71" t="s">
        <v>45</v>
      </c>
      <c r="F6" s="76">
        <v>184</v>
      </c>
      <c r="G6" s="81">
        <v>25</v>
      </c>
      <c r="H6" s="82">
        <v>45</v>
      </c>
      <c r="I6" s="113" t="s">
        <v>375</v>
      </c>
      <c r="J6" s="113">
        <v>34</v>
      </c>
      <c r="K6" s="79" t="s">
        <v>7881</v>
      </c>
      <c r="N6" s="80"/>
    </row>
    <row r="7" spans="2:14">
      <c r="B7" s="71" t="s">
        <v>7889</v>
      </c>
      <c r="C7" s="71" t="s">
        <v>7879</v>
      </c>
      <c r="D7" s="71" t="s">
        <v>7890</v>
      </c>
      <c r="E7" s="71" t="s">
        <v>42</v>
      </c>
      <c r="F7" s="76">
        <v>22</v>
      </c>
      <c r="G7" s="83">
        <v>25</v>
      </c>
      <c r="H7" s="84">
        <v>35</v>
      </c>
      <c r="I7" s="113" t="s">
        <v>41</v>
      </c>
      <c r="J7" s="113">
        <v>27</v>
      </c>
      <c r="K7" s="79" t="s">
        <v>7881</v>
      </c>
      <c r="N7" s="80"/>
    </row>
    <row r="8" spans="2:14">
      <c r="B8" s="71" t="s">
        <v>7889</v>
      </c>
      <c r="C8" s="71" t="s">
        <v>7879</v>
      </c>
      <c r="D8" s="71" t="s">
        <v>7891</v>
      </c>
      <c r="E8" s="71" t="s">
        <v>45</v>
      </c>
      <c r="F8" s="76">
        <v>23</v>
      </c>
      <c r="G8" s="83">
        <v>55</v>
      </c>
      <c r="H8" s="84">
        <v>80</v>
      </c>
      <c r="I8" s="113" t="s">
        <v>44</v>
      </c>
      <c r="J8" s="113">
        <v>63</v>
      </c>
      <c r="K8" s="79" t="s">
        <v>7881</v>
      </c>
      <c r="N8" s="80"/>
    </row>
    <row r="9" spans="2:14">
      <c r="B9" s="71" t="s">
        <v>7889</v>
      </c>
      <c r="C9" s="71" t="s">
        <v>7879</v>
      </c>
      <c r="D9" s="71" t="s">
        <v>7892</v>
      </c>
      <c r="E9" s="71" t="s">
        <v>50</v>
      </c>
      <c r="F9" s="76">
        <v>25</v>
      </c>
      <c r="G9" s="83">
        <v>1.0122</v>
      </c>
      <c r="H9" s="84">
        <v>1.0132000000000001</v>
      </c>
      <c r="I9" s="113" t="s">
        <v>49</v>
      </c>
      <c r="J9" s="113">
        <v>1.0123</v>
      </c>
      <c r="K9" s="79" t="s">
        <v>7881</v>
      </c>
      <c r="N9" s="80"/>
    </row>
    <row r="10" spans="2:14">
      <c r="B10" s="71" t="s">
        <v>7884</v>
      </c>
      <c r="C10" s="71" t="s">
        <v>7879</v>
      </c>
      <c r="D10" s="71" t="s">
        <v>7893</v>
      </c>
      <c r="E10" s="71" t="s">
        <v>45</v>
      </c>
      <c r="F10" s="76">
        <v>29</v>
      </c>
      <c r="G10" s="83">
        <v>15</v>
      </c>
      <c r="H10" s="84">
        <v>40</v>
      </c>
      <c r="I10" s="113" t="s">
        <v>58</v>
      </c>
      <c r="J10" s="113">
        <v>22</v>
      </c>
      <c r="K10" s="79" t="s">
        <v>7881</v>
      </c>
      <c r="N10" s="80"/>
    </row>
    <row r="11" spans="2:14">
      <c r="B11" s="71" t="s">
        <v>7894</v>
      </c>
      <c r="C11" s="71" t="s">
        <v>7879</v>
      </c>
      <c r="D11" s="71" t="s">
        <v>7895</v>
      </c>
      <c r="E11" s="71" t="s">
        <v>42</v>
      </c>
      <c r="F11" s="76">
        <v>400</v>
      </c>
      <c r="G11" s="83">
        <v>27</v>
      </c>
      <c r="H11" s="84">
        <v>32</v>
      </c>
      <c r="I11" s="113" t="s">
        <v>811</v>
      </c>
      <c r="J11" s="113">
        <v>32</v>
      </c>
      <c r="K11" s="79" t="s">
        <v>7881</v>
      </c>
      <c r="N11" s="80"/>
    </row>
    <row r="12" spans="2:14">
      <c r="B12" s="71" t="s">
        <v>7894</v>
      </c>
      <c r="C12" s="71" t="s">
        <v>7879</v>
      </c>
      <c r="D12" s="71" t="s">
        <v>7896</v>
      </c>
      <c r="E12" s="71" t="s">
        <v>42</v>
      </c>
      <c r="F12" s="76">
        <v>413</v>
      </c>
      <c r="G12" s="85">
        <v>8</v>
      </c>
      <c r="H12" s="86">
        <v>11</v>
      </c>
      <c r="I12" s="113" t="s">
        <v>837</v>
      </c>
      <c r="J12" s="113">
        <v>9</v>
      </c>
      <c r="K12" s="79" t="s">
        <v>7881</v>
      </c>
      <c r="N12" s="80"/>
    </row>
    <row r="13" spans="2:14" ht="10.35" customHeight="1">
      <c r="B13" s="87"/>
      <c r="C13" s="87"/>
      <c r="D13" s="88"/>
      <c r="E13" s="87"/>
      <c r="F13" s="87"/>
      <c r="G13" s="87"/>
      <c r="H13" s="87"/>
      <c r="I13" s="87"/>
      <c r="J13" s="87"/>
      <c r="K13" s="87"/>
      <c r="L13" s="87"/>
      <c r="N13" s="80"/>
    </row>
    <row r="14" spans="2:14">
      <c r="B14" s="71" t="s">
        <v>7884</v>
      </c>
      <c r="C14" s="71" t="s">
        <v>7897</v>
      </c>
      <c r="D14" s="71" t="s">
        <v>7898</v>
      </c>
      <c r="E14" s="71" t="s">
        <v>42</v>
      </c>
      <c r="F14" s="76">
        <v>338</v>
      </c>
      <c r="G14" s="79" t="s">
        <v>7881</v>
      </c>
      <c r="H14" s="79" t="s">
        <v>7881</v>
      </c>
      <c r="I14" s="113" t="s">
        <v>687</v>
      </c>
      <c r="J14" s="89">
        <f xml:space="preserve"> 0.1213*C1 + 525.11</f>
        <v>534.20749999999998</v>
      </c>
      <c r="K14" s="89" t="s">
        <v>7899</v>
      </c>
      <c r="L14" s="90" t="s">
        <v>7900</v>
      </c>
    </row>
    <row r="15" spans="2:14">
      <c r="B15" s="71" t="s">
        <v>7884</v>
      </c>
      <c r="C15" s="71" t="s">
        <v>7897</v>
      </c>
      <c r="D15" s="71" t="s">
        <v>7901</v>
      </c>
      <c r="E15" s="71" t="s">
        <v>7902</v>
      </c>
      <c r="F15" s="76">
        <v>453</v>
      </c>
      <c r="G15" s="79" t="s">
        <v>7881</v>
      </c>
      <c r="H15" s="79" t="s">
        <v>7881</v>
      </c>
      <c r="I15" s="113" t="s">
        <v>917</v>
      </c>
      <c r="J15" s="89">
        <f xml:space="preserve"> 0.3976*C1 + 48.908</f>
        <v>78.728000000000009</v>
      </c>
      <c r="K15" s="89" t="s">
        <v>7903</v>
      </c>
      <c r="L15" s="90" t="s">
        <v>7900</v>
      </c>
    </row>
    <row r="16" spans="2:14" ht="10.35" customHeight="1">
      <c r="B16" s="87"/>
      <c r="C16" s="87"/>
      <c r="D16" s="87"/>
      <c r="E16" s="87"/>
      <c r="F16" s="87"/>
      <c r="G16" s="87"/>
      <c r="H16" s="87"/>
      <c r="I16" s="87"/>
      <c r="J16" s="91"/>
      <c r="K16" s="91"/>
      <c r="L16" s="92"/>
    </row>
    <row r="17" spans="2:12">
      <c r="B17" s="71" t="s">
        <v>7904</v>
      </c>
      <c r="C17" s="71" t="s">
        <v>7897</v>
      </c>
      <c r="D17" s="71" t="s">
        <v>7905</v>
      </c>
      <c r="E17" s="71" t="s">
        <v>50</v>
      </c>
      <c r="F17" s="76">
        <v>462</v>
      </c>
      <c r="G17" s="79" t="s">
        <v>7881</v>
      </c>
      <c r="H17" s="79" t="s">
        <v>7881</v>
      </c>
      <c r="I17" s="113" t="s">
        <v>935</v>
      </c>
      <c r="J17" s="93">
        <f>$J$15*K17</f>
        <v>26.421188208616783</v>
      </c>
      <c r="K17" s="93">
        <v>0.33560090702947848</v>
      </c>
      <c r="L17" s="71" t="s">
        <v>7906</v>
      </c>
    </row>
    <row r="18" spans="2:12">
      <c r="B18" s="71" t="s">
        <v>7904</v>
      </c>
      <c r="C18" s="71" t="s">
        <v>7897</v>
      </c>
      <c r="D18" s="71" t="s">
        <v>7907</v>
      </c>
      <c r="E18" s="71" t="s">
        <v>50</v>
      </c>
      <c r="F18" s="76">
        <v>471</v>
      </c>
      <c r="G18" s="79" t="s">
        <v>7881</v>
      </c>
      <c r="H18" s="79" t="s">
        <v>7881</v>
      </c>
      <c r="I18" s="113" t="s">
        <v>953</v>
      </c>
      <c r="J18" s="93">
        <f t="shared" ref="J18:J23" si="0">$J$15*K18</f>
        <v>15.352852607709751</v>
      </c>
      <c r="K18" s="93">
        <v>0.19501133786848071</v>
      </c>
      <c r="L18" s="71" t="s">
        <v>7906</v>
      </c>
    </row>
    <row r="19" spans="2:12">
      <c r="B19" s="71" t="s">
        <v>7904</v>
      </c>
      <c r="C19" s="71" t="s">
        <v>7897</v>
      </c>
      <c r="D19" s="71" t="s">
        <v>7908</v>
      </c>
      <c r="E19" s="71" t="s">
        <v>50</v>
      </c>
      <c r="F19" s="76">
        <v>480</v>
      </c>
      <c r="G19" s="79" t="s">
        <v>7881</v>
      </c>
      <c r="H19" s="79" t="s">
        <v>7881</v>
      </c>
      <c r="I19" s="113" t="s">
        <v>971</v>
      </c>
      <c r="J19" s="93">
        <f t="shared" si="0"/>
        <v>8.5690340136054424</v>
      </c>
      <c r="K19" s="93">
        <v>0.10884353741496598</v>
      </c>
      <c r="L19" s="71" t="s">
        <v>7906</v>
      </c>
    </row>
    <row r="20" spans="2:12">
      <c r="B20" s="71" t="s">
        <v>7904</v>
      </c>
      <c r="C20" s="71" t="s">
        <v>7897</v>
      </c>
      <c r="D20" s="71" t="s">
        <v>7909</v>
      </c>
      <c r="E20" s="71" t="s">
        <v>50</v>
      </c>
      <c r="F20" s="76">
        <v>489</v>
      </c>
      <c r="G20" s="79" t="s">
        <v>7881</v>
      </c>
      <c r="H20" s="79" t="s">
        <v>7881</v>
      </c>
      <c r="I20" s="113" t="s">
        <v>989</v>
      </c>
      <c r="J20" s="93">
        <f t="shared" si="0"/>
        <v>3.8382131519274378</v>
      </c>
      <c r="K20" s="93">
        <v>4.8752834467120178E-2</v>
      </c>
      <c r="L20" s="71" t="s">
        <v>7906</v>
      </c>
    </row>
    <row r="21" spans="2:12">
      <c r="B21" s="71" t="s">
        <v>7904</v>
      </c>
      <c r="C21" s="71" t="s">
        <v>7897</v>
      </c>
      <c r="D21" s="71" t="s">
        <v>7910</v>
      </c>
      <c r="E21" s="71" t="s">
        <v>50</v>
      </c>
      <c r="F21" s="76">
        <v>498</v>
      </c>
      <c r="G21" s="79" t="s">
        <v>7881</v>
      </c>
      <c r="H21" s="79" t="s">
        <v>7881</v>
      </c>
      <c r="I21" s="113" t="s">
        <v>1007</v>
      </c>
      <c r="J21" s="93">
        <f t="shared" si="0"/>
        <v>1.8744761904761906</v>
      </c>
      <c r="K21" s="93">
        <v>2.3809523809523808E-2</v>
      </c>
      <c r="L21" s="71" t="s">
        <v>7906</v>
      </c>
    </row>
    <row r="22" spans="2:12">
      <c r="B22" s="71" t="s">
        <v>7904</v>
      </c>
      <c r="C22" s="71" t="s">
        <v>7897</v>
      </c>
      <c r="D22" s="71" t="s">
        <v>7911</v>
      </c>
      <c r="E22" s="71" t="s">
        <v>50</v>
      </c>
      <c r="F22" s="76">
        <v>507</v>
      </c>
      <c r="G22" s="79" t="s">
        <v>7881</v>
      </c>
      <c r="H22" s="79" t="s">
        <v>7881</v>
      </c>
      <c r="I22" s="113" t="s">
        <v>1025</v>
      </c>
      <c r="J22" s="93">
        <f t="shared" si="0"/>
        <v>0.98186848072562372</v>
      </c>
      <c r="K22" s="93">
        <v>1.2471655328798186E-2</v>
      </c>
      <c r="L22" s="71" t="s">
        <v>7906</v>
      </c>
    </row>
    <row r="23" spans="2:12">
      <c r="B23" s="71" t="s">
        <v>7904</v>
      </c>
      <c r="C23" s="71" t="s">
        <v>7897</v>
      </c>
      <c r="D23" s="71" t="s">
        <v>7912</v>
      </c>
      <c r="E23" s="71" t="s">
        <v>50</v>
      </c>
      <c r="F23" s="76">
        <v>516</v>
      </c>
      <c r="G23" s="79" t="s">
        <v>7881</v>
      </c>
      <c r="H23" s="79" t="s">
        <v>7881</v>
      </c>
      <c r="I23" s="113" t="s">
        <v>1043</v>
      </c>
      <c r="J23" s="93">
        <f t="shared" si="0"/>
        <v>0.44630385487528351</v>
      </c>
      <c r="K23" s="93">
        <v>5.6689342403628117E-3</v>
      </c>
      <c r="L23" s="71" t="s">
        <v>7906</v>
      </c>
    </row>
    <row r="24" spans="2:12" ht="10.35" customHeight="1"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</row>
    <row r="25" spans="2:12">
      <c r="B25" s="71" t="s">
        <v>7913</v>
      </c>
      <c r="C25" s="71" t="s">
        <v>7897</v>
      </c>
      <c r="D25" s="71" t="s">
        <v>7845</v>
      </c>
      <c r="E25" s="71" t="s">
        <v>7914</v>
      </c>
      <c r="F25" s="76">
        <v>417</v>
      </c>
      <c r="G25" s="79" t="s">
        <v>7881</v>
      </c>
      <c r="H25" s="79" t="s">
        <v>7881</v>
      </c>
      <c r="I25" s="113" t="s">
        <v>845</v>
      </c>
      <c r="J25" s="71">
        <f xml:space="preserve"> 0.2239*C1 - 7.295</f>
        <v>9.4975000000000005</v>
      </c>
      <c r="K25" s="71" t="s">
        <v>7915</v>
      </c>
      <c r="L25" s="90" t="s">
        <v>7900</v>
      </c>
    </row>
    <row r="26" spans="2:12">
      <c r="B26" s="71" t="s">
        <v>7913</v>
      </c>
      <c r="C26" s="71" t="s">
        <v>7897</v>
      </c>
      <c r="D26" s="71" t="s">
        <v>7846</v>
      </c>
      <c r="E26" s="71" t="s">
        <v>7914</v>
      </c>
      <c r="F26" s="76">
        <v>418</v>
      </c>
      <c r="G26" s="79" t="s">
        <v>7881</v>
      </c>
      <c r="H26" s="79" t="s">
        <v>7881</v>
      </c>
      <c r="I26" s="113" t="s">
        <v>847</v>
      </c>
      <c r="J26" s="71">
        <f xml:space="preserve"> 0.2231*C1 + 2.0473</f>
        <v>18.779799999999998</v>
      </c>
      <c r="K26" s="71" t="s">
        <v>7916</v>
      </c>
      <c r="L26" s="90" t="s">
        <v>7900</v>
      </c>
    </row>
    <row r="27" spans="2:12" ht="10.35" customHeight="1"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</row>
    <row r="28" spans="2:12">
      <c r="B28" s="71" t="s">
        <v>7917</v>
      </c>
      <c r="C28" s="71" t="s">
        <v>7897</v>
      </c>
      <c r="D28" s="71" t="s">
        <v>7865</v>
      </c>
      <c r="E28" s="71" t="s">
        <v>42</v>
      </c>
      <c r="F28" s="76">
        <v>28</v>
      </c>
      <c r="G28" s="79" t="s">
        <v>7881</v>
      </c>
      <c r="H28" s="79" t="s">
        <v>7881</v>
      </c>
      <c r="I28" s="113" t="s">
        <v>56</v>
      </c>
      <c r="J28" s="71">
        <f xml:space="preserve"> 1.4354*C1 + 709.04</f>
        <v>816.69499999999994</v>
      </c>
      <c r="K28" s="71" t="s">
        <v>7918</v>
      </c>
      <c r="L28" s="90" t="s">
        <v>7900</v>
      </c>
    </row>
    <row r="29" spans="2:12" ht="10.35" customHeight="1"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</row>
    <row r="30" spans="2:12">
      <c r="B30" s="71" t="s">
        <v>7919</v>
      </c>
      <c r="C30" s="71" t="s">
        <v>7897</v>
      </c>
      <c r="D30" s="71" t="s">
        <v>7920</v>
      </c>
      <c r="E30" s="71" t="s">
        <v>45</v>
      </c>
      <c r="F30" s="76">
        <v>56</v>
      </c>
      <c r="G30" s="79" t="s">
        <v>7881</v>
      </c>
      <c r="H30" s="79" t="s">
        <v>7881</v>
      </c>
      <c r="I30" s="113" t="s">
        <v>114</v>
      </c>
      <c r="J30" s="71">
        <f xml:space="preserve"> -0.0955*C1 + 15.185</f>
        <v>8.0225000000000009</v>
      </c>
      <c r="K30" s="71" t="s">
        <v>7921</v>
      </c>
      <c r="L30" s="90" t="s">
        <v>7900</v>
      </c>
    </row>
    <row r="31" spans="2:12">
      <c r="B31" s="71" t="s">
        <v>7919</v>
      </c>
      <c r="C31" s="71" t="s">
        <v>7897</v>
      </c>
      <c r="D31" s="71" t="s">
        <v>7922</v>
      </c>
      <c r="E31" s="71" t="s">
        <v>45</v>
      </c>
      <c r="F31" s="76">
        <v>339</v>
      </c>
      <c r="G31" s="79" t="s">
        <v>7881</v>
      </c>
      <c r="H31" s="79" t="s">
        <v>7881</v>
      </c>
      <c r="I31" s="113" t="s">
        <v>689</v>
      </c>
      <c r="J31" s="71">
        <f xml:space="preserve"> -0.0955*C1 + 15.185</f>
        <v>8.0225000000000009</v>
      </c>
      <c r="K31" s="71" t="s">
        <v>7921</v>
      </c>
      <c r="L31" s="90" t="s">
        <v>7900</v>
      </c>
    </row>
    <row r="32" spans="2:12">
      <c r="B32" s="71" t="s">
        <v>7919</v>
      </c>
      <c r="C32" s="71" t="s">
        <v>7897</v>
      </c>
      <c r="D32" s="71" t="s">
        <v>8043</v>
      </c>
      <c r="E32" s="71" t="s">
        <v>45</v>
      </c>
      <c r="F32" s="76">
        <v>339</v>
      </c>
      <c r="G32" s="79" t="s">
        <v>7881</v>
      </c>
      <c r="H32" s="79" t="s">
        <v>7881</v>
      </c>
      <c r="I32" s="113" t="s">
        <v>689</v>
      </c>
      <c r="J32" s="71">
        <f xml:space="preserve"> -0.0955*C1 + 15.185</f>
        <v>8.0225000000000009</v>
      </c>
      <c r="K32" s="71" t="s">
        <v>7921</v>
      </c>
      <c r="L32" s="90" t="s">
        <v>7900</v>
      </c>
    </row>
    <row r="33" spans="2:12">
      <c r="B33" s="71" t="s">
        <v>7923</v>
      </c>
      <c r="C33" s="71" t="s">
        <v>7897</v>
      </c>
      <c r="D33" s="71" t="s">
        <v>7924</v>
      </c>
      <c r="E33" s="71" t="s">
        <v>15</v>
      </c>
      <c r="F33" s="76">
        <v>343</v>
      </c>
      <c r="G33" s="79" t="s">
        <v>7881</v>
      </c>
      <c r="H33" s="79" t="s">
        <v>7881</v>
      </c>
      <c r="I33" s="113" t="s">
        <v>697</v>
      </c>
      <c r="J33" s="71">
        <f xml:space="preserve"> 33.694*C1 + 5950.1</f>
        <v>8477.1500000000015</v>
      </c>
      <c r="K33" s="71" t="s">
        <v>7925</v>
      </c>
      <c r="L33" s="90" t="s">
        <v>7900</v>
      </c>
    </row>
    <row r="34" spans="2:12" ht="10.35" customHeight="1"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</row>
    <row r="35" spans="2:12">
      <c r="L35" s="94" t="s">
        <v>7926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G70"/>
  <sheetViews>
    <sheetView tabSelected="1" zoomScale="85" zoomScaleNormal="85" workbookViewId="0">
      <pane xSplit="2" ySplit="2" topLeftCell="C48" activePane="bottomRight" state="frozen"/>
      <selection pane="topRight" activeCell="C1" sqref="C1"/>
      <selection pane="bottomLeft" activeCell="A5" sqref="A5"/>
      <selection pane="bottomRight" activeCell="F55" sqref="F55"/>
    </sheetView>
  </sheetViews>
  <sheetFormatPr defaultColWidth="10" defaultRowHeight="15.75"/>
  <cols>
    <col min="1" max="1" width="5.42578125" style="71" customWidth="1"/>
    <col min="2" max="2" width="11.42578125" style="71" customWidth="1"/>
    <col min="3" max="3" width="42.42578125" style="71" customWidth="1"/>
    <col min="4" max="4" width="10.140625" style="71" customWidth="1"/>
    <col min="5" max="5" width="20.42578125" style="71" bestFit="1" customWidth="1"/>
    <col min="6" max="6" width="20.42578125" style="71" customWidth="1"/>
    <col min="7" max="7" width="89.85546875" style="71" bestFit="1" customWidth="1"/>
    <col min="8" max="16384" width="10" style="71"/>
  </cols>
  <sheetData>
    <row r="2" spans="1:7">
      <c r="A2" s="95" t="s">
        <v>7927</v>
      </c>
      <c r="B2" s="95" t="s">
        <v>7928</v>
      </c>
      <c r="C2" s="95" t="s">
        <v>7871</v>
      </c>
      <c r="D2" s="95" t="s">
        <v>7872</v>
      </c>
      <c r="E2" s="95" t="s">
        <v>7929</v>
      </c>
      <c r="F2" s="95" t="s">
        <v>8046</v>
      </c>
      <c r="G2" s="95" t="s">
        <v>7877</v>
      </c>
    </row>
    <row r="3" spans="1:7" ht="18" customHeight="1">
      <c r="A3" s="75">
        <v>1</v>
      </c>
      <c r="B3" s="96" t="s">
        <v>7930</v>
      </c>
      <c r="C3" s="97" t="s">
        <v>7931</v>
      </c>
      <c r="D3" s="98" t="s">
        <v>8050</v>
      </c>
      <c r="E3" s="76">
        <v>543</v>
      </c>
      <c r="F3" s="76">
        <f ca="1">INDIRECT(input!$E$1&amp;"!D"&amp;E3)</f>
        <v>32.000011444091797</v>
      </c>
      <c r="G3" s="99"/>
    </row>
    <row r="4" spans="1:7" ht="18" customHeight="1">
      <c r="A4" s="75">
        <v>2</v>
      </c>
      <c r="B4" s="96" t="s">
        <v>7932</v>
      </c>
      <c r="C4" s="97" t="s">
        <v>7933</v>
      </c>
      <c r="D4" s="98" t="s">
        <v>45</v>
      </c>
      <c r="E4" s="76">
        <v>544</v>
      </c>
      <c r="F4" s="76">
        <f ca="1">INDIRECT(input!$E$1&amp;"!D"&amp;E4)</f>
        <v>83.78656005859375</v>
      </c>
      <c r="G4" s="99"/>
    </row>
    <row r="5" spans="1:7" ht="18" customHeight="1">
      <c r="A5" s="75">
        <v>3</v>
      </c>
      <c r="B5" s="96" t="s">
        <v>7934</v>
      </c>
      <c r="C5" s="97" t="s">
        <v>7935</v>
      </c>
      <c r="D5" s="98" t="s">
        <v>7902</v>
      </c>
      <c r="E5" s="76">
        <v>542</v>
      </c>
      <c r="F5" s="76">
        <f ca="1">INDIRECT(input!$E$1&amp;"!D"&amp;E5)</f>
        <v>1.0073000192642212</v>
      </c>
      <c r="G5" s="99"/>
    </row>
    <row r="6" spans="1:7" ht="18" customHeight="1">
      <c r="A6" s="75">
        <v>4</v>
      </c>
      <c r="B6" s="96" t="s">
        <v>7936</v>
      </c>
      <c r="C6" s="97" t="s">
        <v>7937</v>
      </c>
      <c r="D6" s="98" t="s">
        <v>4138</v>
      </c>
      <c r="E6" s="76">
        <v>546</v>
      </c>
      <c r="F6" s="76">
        <f ca="1">INDIRECT(input!$E$1&amp;"!D"&amp;E6)/1000</f>
        <v>81.500039062499994</v>
      </c>
      <c r="G6" s="99" t="s">
        <v>7938</v>
      </c>
    </row>
    <row r="7" spans="1:7" ht="18" customHeight="1">
      <c r="A7" s="75">
        <v>5</v>
      </c>
      <c r="B7" s="96" t="s">
        <v>7939</v>
      </c>
      <c r="C7" s="97" t="s">
        <v>7940</v>
      </c>
      <c r="D7" s="98" t="s">
        <v>8050</v>
      </c>
      <c r="E7" s="76">
        <v>2862</v>
      </c>
      <c r="F7" s="76">
        <f ca="1">INDIRECT(input!$E$1&amp;"!D"&amp;E7)</f>
        <v>132.55126953125</v>
      </c>
      <c r="G7" s="99"/>
    </row>
    <row r="8" spans="1:7" ht="18" customHeight="1">
      <c r="A8" s="75">
        <v>6</v>
      </c>
      <c r="B8" s="96" t="s">
        <v>7941</v>
      </c>
      <c r="C8" s="97" t="s">
        <v>7942</v>
      </c>
      <c r="D8" s="98" t="s">
        <v>8050</v>
      </c>
      <c r="E8" s="76">
        <v>2646</v>
      </c>
      <c r="F8" s="76">
        <f ca="1">INDIRECT(input!$E$1&amp;"!D"&amp;E8)</f>
        <v>274.57391357421875</v>
      </c>
      <c r="G8" s="99"/>
    </row>
    <row r="9" spans="1:7" ht="18" customHeight="1">
      <c r="A9" s="75">
        <v>7</v>
      </c>
      <c r="B9" s="96" t="s">
        <v>7943</v>
      </c>
      <c r="C9" s="97" t="s">
        <v>7944</v>
      </c>
      <c r="D9" s="98" t="s">
        <v>8050</v>
      </c>
      <c r="E9" s="76">
        <v>2673</v>
      </c>
      <c r="F9" s="76">
        <f ca="1">INDIRECT(input!$E$1&amp;"!D"&amp;E9)</f>
        <v>126.53201293945312</v>
      </c>
      <c r="G9" s="99"/>
    </row>
    <row r="10" spans="1:7" ht="18" customHeight="1">
      <c r="A10" s="75">
        <v>8</v>
      </c>
      <c r="B10" s="96" t="s">
        <v>7945</v>
      </c>
      <c r="C10" s="97" t="s">
        <v>7946</v>
      </c>
      <c r="D10" s="98" t="s">
        <v>8050</v>
      </c>
      <c r="E10" s="76">
        <v>2565</v>
      </c>
      <c r="F10" s="76">
        <f ca="1">INDIRECT(input!$E$1&amp;"!D"&amp;E10)</f>
        <v>47.811237335205078</v>
      </c>
      <c r="G10" s="99"/>
    </row>
    <row r="11" spans="1:7" ht="18" customHeight="1">
      <c r="A11" s="75">
        <v>9</v>
      </c>
      <c r="B11" s="96" t="s">
        <v>7947</v>
      </c>
      <c r="C11" s="97" t="s">
        <v>7948</v>
      </c>
      <c r="D11" s="98" t="s">
        <v>8050</v>
      </c>
      <c r="E11" s="76">
        <v>2538</v>
      </c>
      <c r="F11" s="76">
        <f ca="1">INDIRECT(input!$E$1&amp;"!D"&amp;E11)</f>
        <v>244.00021362304687</v>
      </c>
      <c r="G11" s="99"/>
    </row>
    <row r="12" spans="1:7" ht="18" customHeight="1">
      <c r="A12" s="75">
        <v>10</v>
      </c>
      <c r="B12" s="96" t="s">
        <v>7949</v>
      </c>
      <c r="C12" s="97" t="s">
        <v>7950</v>
      </c>
      <c r="D12" s="98" t="s">
        <v>8050</v>
      </c>
      <c r="E12" s="76">
        <v>2592</v>
      </c>
      <c r="F12" s="76">
        <f ca="1">INDIRECT(input!$E$1&amp;"!D"&amp;E12)</f>
        <v>40.439002990722656</v>
      </c>
      <c r="G12" s="99"/>
    </row>
    <row r="13" spans="1:7" ht="18" customHeight="1">
      <c r="A13" s="75">
        <v>11</v>
      </c>
      <c r="B13" s="96" t="s">
        <v>7951</v>
      </c>
      <c r="C13" s="97" t="s">
        <v>7952</v>
      </c>
      <c r="D13" s="98" t="s">
        <v>8050</v>
      </c>
      <c r="E13" s="76">
        <v>2619</v>
      </c>
      <c r="F13" s="76">
        <f ca="1">INDIRECT(input!$E$1&amp;"!D"&amp;E13)</f>
        <v>215.00013732910156</v>
      </c>
      <c r="G13" s="99"/>
    </row>
    <row r="14" spans="1:7" ht="18" customHeight="1">
      <c r="A14" s="75">
        <v>12</v>
      </c>
      <c r="B14" s="96" t="s">
        <v>7953</v>
      </c>
      <c r="C14" s="97" t="s">
        <v>7954</v>
      </c>
      <c r="D14" s="98" t="s">
        <v>20</v>
      </c>
      <c r="E14" s="76">
        <v>3649</v>
      </c>
      <c r="F14" s="76">
        <f ca="1">INDIRECT(input!$E$1&amp;"!D"&amp;E14)</f>
        <v>305.26077270507812</v>
      </c>
      <c r="G14" s="99"/>
    </row>
    <row r="15" spans="1:7" ht="18" customHeight="1">
      <c r="A15" s="75">
        <v>13</v>
      </c>
      <c r="B15" s="96" t="s">
        <v>7955</v>
      </c>
      <c r="C15" s="97" t="s">
        <v>7898</v>
      </c>
      <c r="D15" s="98" t="s">
        <v>8050</v>
      </c>
      <c r="E15" s="76">
        <v>3648</v>
      </c>
      <c r="F15" s="76">
        <f ca="1">INDIRECT(input!$E$1&amp;"!D"&amp;E15)</f>
        <v>534.99957275390625</v>
      </c>
      <c r="G15" s="99"/>
    </row>
    <row r="16" spans="1:7" ht="18" customHeight="1">
      <c r="A16" s="75">
        <v>14</v>
      </c>
      <c r="B16" s="96" t="s">
        <v>7956</v>
      </c>
      <c r="C16" s="97" t="s">
        <v>7901</v>
      </c>
      <c r="D16" s="98" t="s">
        <v>7957</v>
      </c>
      <c r="E16" s="76">
        <v>3647</v>
      </c>
      <c r="F16" s="76">
        <f ca="1">INDIRECT(input!$E$1&amp;"!D"&amp;E16)/10</f>
        <v>8.1309997558593743</v>
      </c>
      <c r="G16" s="99" t="s">
        <v>7958</v>
      </c>
    </row>
    <row r="17" spans="1:7" ht="18" customHeight="1">
      <c r="A17" s="75">
        <v>15</v>
      </c>
      <c r="B17" s="96" t="s">
        <v>7959</v>
      </c>
      <c r="C17" s="97" t="s">
        <v>7960</v>
      </c>
      <c r="D17" s="98" t="s">
        <v>20</v>
      </c>
      <c r="E17" s="76">
        <v>3462</v>
      </c>
      <c r="F17" s="76">
        <f ca="1">INDIRECT(input!$E$1&amp;"!D"&amp;E17)</f>
        <v>276.82156372070312</v>
      </c>
      <c r="G17" s="99"/>
    </row>
    <row r="18" spans="1:7" ht="18" customHeight="1">
      <c r="A18" s="75">
        <v>16</v>
      </c>
      <c r="B18" s="96" t="s">
        <v>7961</v>
      </c>
      <c r="C18" s="97" t="s">
        <v>7962</v>
      </c>
      <c r="D18" s="98" t="s">
        <v>8050</v>
      </c>
      <c r="E18" s="76">
        <v>3461</v>
      </c>
      <c r="F18" s="76">
        <f ca="1">INDIRECT(input!$E$1&amp;"!D"&amp;E18)</f>
        <v>221.54058837890625</v>
      </c>
      <c r="G18" s="99"/>
    </row>
    <row r="19" spans="1:7" ht="18" customHeight="1">
      <c r="A19" s="75">
        <v>17</v>
      </c>
      <c r="B19" s="96" t="s">
        <v>7963</v>
      </c>
      <c r="C19" s="97" t="s">
        <v>7964</v>
      </c>
      <c r="D19" s="98" t="s">
        <v>7957</v>
      </c>
      <c r="E19" s="76">
        <v>3460</v>
      </c>
      <c r="F19" s="76">
        <f ca="1">INDIRECT(input!$E$1&amp;"!D"&amp;E19)/10</f>
        <v>9.3310569763183597</v>
      </c>
      <c r="G19" s="99" t="s">
        <v>7958</v>
      </c>
    </row>
    <row r="20" spans="1:7" ht="18" customHeight="1">
      <c r="A20" s="75">
        <v>18</v>
      </c>
      <c r="B20" s="96" t="s">
        <v>7965</v>
      </c>
      <c r="C20" s="97" t="s">
        <v>7966</v>
      </c>
      <c r="D20" s="98" t="s">
        <v>7967</v>
      </c>
      <c r="E20" s="76">
        <v>411</v>
      </c>
      <c r="F20" s="76">
        <f ca="1">INDIRECT(input!$E$1&amp;"!D"&amp;E20)/100</f>
        <v>1.5029999613761901E-3</v>
      </c>
      <c r="G20" s="99" t="s">
        <v>7968</v>
      </c>
    </row>
    <row r="21" spans="1:7" ht="18" customHeight="1">
      <c r="A21" s="75">
        <v>19</v>
      </c>
      <c r="B21" s="96" t="s">
        <v>7969</v>
      </c>
      <c r="C21" s="97" t="s">
        <v>7970</v>
      </c>
      <c r="D21" s="98" t="s">
        <v>8050</v>
      </c>
      <c r="E21" s="76">
        <v>1802</v>
      </c>
      <c r="F21" s="76">
        <f ca="1">INDIRECT(input!$E$1&amp;"!D"&amp;E21)</f>
        <v>29.631475448608398</v>
      </c>
      <c r="G21" s="99"/>
    </row>
    <row r="22" spans="1:7" ht="18" customHeight="1">
      <c r="A22" s="75">
        <v>20</v>
      </c>
      <c r="B22" s="96" t="s">
        <v>7971</v>
      </c>
      <c r="C22" s="97" t="s">
        <v>7972</v>
      </c>
      <c r="D22" s="98" t="s">
        <v>20</v>
      </c>
      <c r="E22" s="76">
        <v>1804</v>
      </c>
      <c r="F22" s="76">
        <f ca="1">INDIRECT(input!$E$1&amp;"!D"&amp;E22)</f>
        <v>11145.1513671875</v>
      </c>
      <c r="G22" s="99"/>
    </row>
    <row r="23" spans="1:7" ht="18" customHeight="1">
      <c r="A23" s="75">
        <v>21</v>
      </c>
      <c r="B23" s="96" t="s">
        <v>7973</v>
      </c>
      <c r="C23" s="97" t="s">
        <v>7974</v>
      </c>
      <c r="D23" s="98" t="s">
        <v>8050</v>
      </c>
      <c r="E23" s="76">
        <v>1798</v>
      </c>
      <c r="F23" s="76">
        <f ca="1">INDIRECT(input!$E$1&amp;"!D"&amp;E23)</f>
        <v>40.020778656005859</v>
      </c>
      <c r="G23" s="99"/>
    </row>
    <row r="24" spans="1:7" ht="18" customHeight="1">
      <c r="A24" s="75">
        <v>22</v>
      </c>
      <c r="B24" s="96" t="s">
        <v>7975</v>
      </c>
      <c r="C24" s="97" t="s">
        <v>7976</v>
      </c>
      <c r="D24" s="98" t="s">
        <v>20</v>
      </c>
      <c r="E24" s="76">
        <v>3946</v>
      </c>
      <c r="F24" s="76">
        <f ca="1">INDIRECT(input!$E$1&amp;"!D"&amp;E24)</f>
        <v>61.629402160644531</v>
      </c>
      <c r="G24" s="99"/>
    </row>
    <row r="25" spans="1:7" ht="18" customHeight="1">
      <c r="A25" s="75">
        <v>23</v>
      </c>
      <c r="B25" s="96" t="s">
        <v>7977</v>
      </c>
      <c r="C25" s="97" t="s">
        <v>7978</v>
      </c>
      <c r="D25" s="98" t="s">
        <v>8051</v>
      </c>
      <c r="E25" s="76">
        <v>1122</v>
      </c>
      <c r="F25" s="76">
        <f ca="1">INDIRECT(input!$E$1&amp;"!D"&amp;E25)/4.1868</f>
        <v>3829.9991472455099</v>
      </c>
      <c r="G25" s="114" t="s">
        <v>7979</v>
      </c>
    </row>
    <row r="26" spans="1:7" ht="18" customHeight="1">
      <c r="A26" s="75">
        <v>24</v>
      </c>
      <c r="B26" s="96" t="s">
        <v>7980</v>
      </c>
      <c r="C26" s="97" t="s">
        <v>7981</v>
      </c>
      <c r="D26" s="98" t="s">
        <v>20</v>
      </c>
      <c r="E26" s="76">
        <v>3154</v>
      </c>
      <c r="F26" s="76">
        <f ca="1">INDIRECT(input!$E$1&amp;"!D"&amp;E26)</f>
        <v>240.35136413574219</v>
      </c>
      <c r="G26" s="99"/>
    </row>
    <row r="27" spans="1:7" ht="18" customHeight="1">
      <c r="A27" s="75">
        <v>25</v>
      </c>
      <c r="B27" s="96" t="s">
        <v>7982</v>
      </c>
      <c r="C27" s="97" t="s">
        <v>7983</v>
      </c>
      <c r="D27" s="98" t="s">
        <v>8050</v>
      </c>
      <c r="E27" s="76">
        <v>3153</v>
      </c>
      <c r="F27" s="76">
        <f ca="1">INDIRECT(input!$E$1&amp;"!D"&amp;E27)</f>
        <v>119.25125885009766</v>
      </c>
      <c r="G27" s="99"/>
    </row>
    <row r="28" spans="1:7" ht="18" customHeight="1">
      <c r="A28" s="75">
        <v>26</v>
      </c>
      <c r="B28" s="96" t="s">
        <v>7984</v>
      </c>
      <c r="C28" s="97" t="s">
        <v>7985</v>
      </c>
      <c r="D28" s="98" t="s">
        <v>7957</v>
      </c>
      <c r="E28" s="76">
        <v>3152</v>
      </c>
      <c r="F28" s="76">
        <f ca="1">INDIRECT(input!$E$1&amp;"!D"&amp;E28)/10</f>
        <v>0.1940000057220459</v>
      </c>
      <c r="G28" s="99" t="s">
        <v>7958</v>
      </c>
    </row>
    <row r="29" spans="1:7" ht="18" customHeight="1">
      <c r="A29" s="100"/>
      <c r="B29" s="101" t="s">
        <v>7881</v>
      </c>
      <c r="C29" s="102" t="s">
        <v>7986</v>
      </c>
      <c r="D29" s="103" t="s">
        <v>45</v>
      </c>
      <c r="E29" s="76">
        <v>1880</v>
      </c>
      <c r="F29" s="76">
        <f ca="1">INDIRECT(input!$E$1&amp;"!D"&amp;E29)</f>
        <v>71.611839294433594</v>
      </c>
      <c r="G29" s="104" t="s">
        <v>7987</v>
      </c>
    </row>
    <row r="30" spans="1:7" ht="18" customHeight="1">
      <c r="A30" s="100"/>
      <c r="B30" s="101" t="s">
        <v>7881</v>
      </c>
      <c r="C30" s="102" t="s">
        <v>7988</v>
      </c>
      <c r="D30" s="103" t="s">
        <v>45</v>
      </c>
      <c r="E30" s="76">
        <v>1907</v>
      </c>
      <c r="F30" s="76">
        <f ca="1">INDIRECT(input!$E$1&amp;"!D"&amp;E30)</f>
        <v>93</v>
      </c>
      <c r="G30" s="104" t="s">
        <v>7989</v>
      </c>
    </row>
    <row r="31" spans="1:7" ht="18" customHeight="1">
      <c r="A31" s="100"/>
      <c r="B31" s="101" t="s">
        <v>7881</v>
      </c>
      <c r="C31" s="102" t="s">
        <v>7990</v>
      </c>
      <c r="D31" s="103" t="s">
        <v>45</v>
      </c>
      <c r="E31" s="76">
        <v>1934</v>
      </c>
      <c r="F31" s="76">
        <f ca="1">INDIRECT(input!$E$1&amp;"!D"&amp;E31)</f>
        <v>93</v>
      </c>
      <c r="G31" s="104" t="s">
        <v>7991</v>
      </c>
    </row>
    <row r="32" spans="1:7" ht="18" customHeight="1">
      <c r="A32" s="100"/>
      <c r="B32" s="101" t="s">
        <v>7881</v>
      </c>
      <c r="C32" s="102" t="s">
        <v>7992</v>
      </c>
      <c r="D32" s="103" t="s">
        <v>45</v>
      </c>
      <c r="E32" s="76">
        <v>1961</v>
      </c>
      <c r="F32" s="76">
        <f ca="1">INDIRECT(input!$E$1&amp;"!D"&amp;E32)</f>
        <v>95</v>
      </c>
      <c r="G32" s="104" t="s">
        <v>7993</v>
      </c>
    </row>
    <row r="33" spans="1:7" ht="18" customHeight="1">
      <c r="A33" s="100"/>
      <c r="B33" s="101" t="s">
        <v>7881</v>
      </c>
      <c r="C33" s="102" t="s">
        <v>7994</v>
      </c>
      <c r="D33" s="103" t="s">
        <v>45</v>
      </c>
      <c r="E33" s="76">
        <v>1988</v>
      </c>
      <c r="F33" s="76">
        <f ca="1">INDIRECT(input!$E$1&amp;"!D"&amp;E33)</f>
        <v>95</v>
      </c>
      <c r="G33" s="104" t="s">
        <v>7995</v>
      </c>
    </row>
    <row r="34" spans="1:7" ht="18" customHeight="1">
      <c r="A34" s="100"/>
      <c r="B34" s="101" t="s">
        <v>7881</v>
      </c>
      <c r="C34" s="102" t="s">
        <v>7996</v>
      </c>
      <c r="D34" s="103" t="s">
        <v>45</v>
      </c>
      <c r="E34" s="76">
        <v>2015</v>
      </c>
      <c r="F34" s="76">
        <f ca="1">INDIRECT(input!$E$1&amp;"!D"&amp;E34)</f>
        <v>76.39056396484375</v>
      </c>
      <c r="G34" s="105" t="s">
        <v>7997</v>
      </c>
    </row>
    <row r="35" spans="1:7" ht="18" customHeight="1">
      <c r="A35" s="100"/>
      <c r="B35" s="101" t="s">
        <v>7881</v>
      </c>
      <c r="C35" s="102" t="s">
        <v>7998</v>
      </c>
      <c r="D35" s="103" t="s">
        <v>45</v>
      </c>
      <c r="E35" s="76">
        <v>2042</v>
      </c>
      <c r="F35" s="76">
        <f ca="1">INDIRECT(input!$E$1&amp;"!D"&amp;E35)</f>
        <v>91</v>
      </c>
      <c r="G35" s="105" t="s">
        <v>7999</v>
      </c>
    </row>
    <row r="36" spans="1:7" ht="18" customHeight="1">
      <c r="A36" s="100"/>
      <c r="B36" s="101" t="s">
        <v>7881</v>
      </c>
      <c r="C36" s="102" t="s">
        <v>8000</v>
      </c>
      <c r="D36" s="103" t="s">
        <v>45</v>
      </c>
      <c r="E36" s="76">
        <v>2074</v>
      </c>
      <c r="F36" s="76">
        <f ca="1">INDIRECT(input!$E$1&amp;"!D"&amp;E36)</f>
        <v>93</v>
      </c>
      <c r="G36" s="105" t="s">
        <v>8001</v>
      </c>
    </row>
    <row r="37" spans="1:7" ht="18" customHeight="1">
      <c r="A37" s="75">
        <v>27</v>
      </c>
      <c r="B37" s="96" t="s">
        <v>8002</v>
      </c>
      <c r="C37" s="97" t="s">
        <v>8003</v>
      </c>
      <c r="D37" s="98" t="s">
        <v>45</v>
      </c>
      <c r="E37" s="75" t="s">
        <v>7881</v>
      </c>
      <c r="F37" s="76">
        <f ca="1">AVERAGE(F29:F33)</f>
        <v>89.522367858886724</v>
      </c>
      <c r="G37" s="104" t="s">
        <v>8004</v>
      </c>
    </row>
    <row r="38" spans="1:7" ht="18" customHeight="1">
      <c r="A38" s="75">
        <v>28</v>
      </c>
      <c r="B38" s="96" t="s">
        <v>8005</v>
      </c>
      <c r="C38" s="97" t="s">
        <v>8006</v>
      </c>
      <c r="D38" s="98" t="s">
        <v>45</v>
      </c>
      <c r="E38" s="75" t="s">
        <v>7881</v>
      </c>
      <c r="F38" s="76">
        <f ca="1">AVERAGE(F34:F36)</f>
        <v>86.796854654947921</v>
      </c>
      <c r="G38" s="105" t="s">
        <v>8007</v>
      </c>
    </row>
    <row r="39" spans="1:7" ht="18" customHeight="1">
      <c r="A39" s="106">
        <v>29</v>
      </c>
      <c r="B39" s="107" t="s">
        <v>8008</v>
      </c>
      <c r="C39" s="106" t="s">
        <v>7881</v>
      </c>
      <c r="D39" s="108" t="s">
        <v>45</v>
      </c>
      <c r="E39" s="106" t="s">
        <v>7881</v>
      </c>
      <c r="F39" s="76"/>
      <c r="G39" s="109" t="s">
        <v>8009</v>
      </c>
    </row>
    <row r="40" spans="1:7" ht="18" customHeight="1">
      <c r="A40" s="75">
        <v>30</v>
      </c>
      <c r="B40" s="96" t="s">
        <v>8010</v>
      </c>
      <c r="C40" s="97" t="s">
        <v>8011</v>
      </c>
      <c r="D40" s="98" t="s">
        <v>8050</v>
      </c>
      <c r="E40" s="76">
        <v>1013</v>
      </c>
      <c r="F40" s="76">
        <f ca="1">INDIRECT(input!$E$1&amp;"!D"&amp;E40)</f>
        <v>6.6999988555908203</v>
      </c>
      <c r="G40" s="99"/>
    </row>
    <row r="41" spans="1:7" ht="18" customHeight="1">
      <c r="A41" s="75">
        <v>31</v>
      </c>
      <c r="B41" s="96" t="s">
        <v>8012</v>
      </c>
      <c r="C41" s="97" t="s">
        <v>8013</v>
      </c>
      <c r="D41" s="98" t="s">
        <v>8050</v>
      </c>
      <c r="E41" s="76">
        <v>1012</v>
      </c>
      <c r="F41" s="76">
        <f ca="1">INDIRECT(input!$E$1&amp;"!D"&amp;E41)</f>
        <v>-0.49999663233757019</v>
      </c>
      <c r="G41" s="99"/>
    </row>
    <row r="42" spans="1:7" ht="18" customHeight="1">
      <c r="A42" s="75">
        <v>32</v>
      </c>
      <c r="B42" s="96" t="s">
        <v>8014</v>
      </c>
      <c r="C42" s="97" t="s">
        <v>8015</v>
      </c>
      <c r="D42" s="98" t="s">
        <v>8050</v>
      </c>
      <c r="E42" s="76">
        <v>1031</v>
      </c>
      <c r="F42" s="76">
        <f ca="1">INDIRECT(input!$E$1&amp;"!D"&amp;E42)</f>
        <v>8.7000026702880859</v>
      </c>
      <c r="G42" s="99"/>
    </row>
    <row r="43" spans="1:7" ht="18" customHeight="1">
      <c r="A43" s="75">
        <v>33</v>
      </c>
      <c r="B43" s="96" t="s">
        <v>8016</v>
      </c>
      <c r="C43" s="97" t="s">
        <v>8017</v>
      </c>
      <c r="D43" s="98" t="s">
        <v>8050</v>
      </c>
      <c r="E43" s="76">
        <v>1030</v>
      </c>
      <c r="F43" s="76">
        <f ca="1">INDIRECT(input!$E$1&amp;"!D"&amp;E43)</f>
        <v>-0.614776611328125</v>
      </c>
      <c r="G43" s="99"/>
    </row>
    <row r="44" spans="1:7" ht="18" customHeight="1">
      <c r="A44" s="75">
        <v>34</v>
      </c>
      <c r="B44" s="96" t="s">
        <v>8018</v>
      </c>
      <c r="C44" s="97" t="s">
        <v>8019</v>
      </c>
      <c r="D44" s="98" t="s">
        <v>8050</v>
      </c>
      <c r="E44" s="76">
        <v>1048</v>
      </c>
      <c r="F44" s="76">
        <f ca="1">INDIRECT(input!$E$1&amp;"!D"&amp;E44)</f>
        <v>5.600001335144043</v>
      </c>
      <c r="G44" s="99"/>
    </row>
    <row r="45" spans="1:7" ht="18" customHeight="1">
      <c r="A45" s="75">
        <v>35</v>
      </c>
      <c r="B45" s="96" t="s">
        <v>8020</v>
      </c>
      <c r="C45" s="97" t="s">
        <v>8021</v>
      </c>
      <c r="D45" s="98" t="s">
        <v>8050</v>
      </c>
      <c r="E45" s="76">
        <v>1047</v>
      </c>
      <c r="F45" s="76">
        <f ca="1">INDIRECT(input!$E$1&amp;"!D"&amp;E45)</f>
        <v>2.0000033378601074</v>
      </c>
      <c r="G45" s="99"/>
    </row>
    <row r="46" spans="1:7" ht="18" customHeight="1">
      <c r="A46" s="75">
        <v>36</v>
      </c>
      <c r="B46" s="96" t="s">
        <v>8022</v>
      </c>
      <c r="C46" s="97" t="s">
        <v>8023</v>
      </c>
      <c r="D46" s="98" t="s">
        <v>8050</v>
      </c>
      <c r="E46" s="76">
        <v>1065</v>
      </c>
      <c r="F46" s="76">
        <f ca="1">INDIRECT(input!$E$1&amp;"!D"&amp;E46)</f>
        <v>5.600001335144043</v>
      </c>
      <c r="G46" s="99"/>
    </row>
    <row r="47" spans="1:7" ht="18" customHeight="1">
      <c r="A47" s="75">
        <v>37</v>
      </c>
      <c r="B47" s="96" t="s">
        <v>8024</v>
      </c>
      <c r="C47" s="97" t="s">
        <v>8025</v>
      </c>
      <c r="D47" s="98" t="s">
        <v>8050</v>
      </c>
      <c r="E47" s="76">
        <v>1064</v>
      </c>
      <c r="F47" s="76">
        <f ca="1">INDIRECT(input!$E$1&amp;"!D"&amp;E47)</f>
        <v>2.0000033378601074</v>
      </c>
      <c r="G47" s="99"/>
    </row>
    <row r="48" spans="1:7" ht="18" customHeight="1">
      <c r="A48" s="75">
        <v>38</v>
      </c>
      <c r="B48" s="96" t="s">
        <v>8026</v>
      </c>
      <c r="C48" s="97" t="s">
        <v>8027</v>
      </c>
      <c r="D48" s="98" t="s">
        <v>8050</v>
      </c>
      <c r="E48" s="76">
        <v>1082</v>
      </c>
      <c r="F48" s="76">
        <f ca="1">INDIRECT(input!$E$1&amp;"!D"&amp;E48)</f>
        <v>5.600001335144043</v>
      </c>
      <c r="G48" s="99"/>
    </row>
    <row r="49" spans="1:7" ht="18" customHeight="1">
      <c r="A49" s="75">
        <v>39</v>
      </c>
      <c r="B49" s="96" t="s">
        <v>8028</v>
      </c>
      <c r="C49" s="97" t="s">
        <v>8029</v>
      </c>
      <c r="D49" s="98" t="s">
        <v>8050</v>
      </c>
      <c r="E49" s="76">
        <v>1081</v>
      </c>
      <c r="F49" s="76">
        <f ca="1">INDIRECT(input!$E$1&amp;"!D"&amp;E49)</f>
        <v>8.5640039443969727</v>
      </c>
      <c r="G49" s="99"/>
    </row>
    <row r="50" spans="1:7" ht="18" customHeight="1">
      <c r="A50" s="75">
        <v>40</v>
      </c>
      <c r="B50" s="96" t="s">
        <v>8030</v>
      </c>
      <c r="C50" s="97" t="s">
        <v>8031</v>
      </c>
      <c r="D50" s="98" t="s">
        <v>8050</v>
      </c>
      <c r="E50" s="76">
        <v>1101</v>
      </c>
      <c r="F50" s="76">
        <f ca="1">INDIRECT(input!$E$1&amp;"!D"&amp;E50)</f>
        <v>5.600001335144043</v>
      </c>
      <c r="G50" s="99"/>
    </row>
    <row r="51" spans="1:7" ht="18" customHeight="1">
      <c r="A51" s="75">
        <v>41</v>
      </c>
      <c r="B51" s="96" t="s">
        <v>8032</v>
      </c>
      <c r="C51" s="97" t="s">
        <v>8033</v>
      </c>
      <c r="D51" s="98" t="s">
        <v>8050</v>
      </c>
      <c r="E51" s="76">
        <v>1100</v>
      </c>
      <c r="F51" s="76">
        <f ca="1">INDIRECT(input!$E$1&amp;"!D"&amp;E51)</f>
        <v>2.0000033378601074</v>
      </c>
      <c r="G51" s="99"/>
    </row>
    <row r="52" spans="1:7" ht="18" customHeight="1">
      <c r="B52" s="110"/>
    </row>
    <row r="53" spans="1:7" ht="18" customHeight="1">
      <c r="C53" s="111" t="s">
        <v>8034</v>
      </c>
    </row>
    <row r="54" spans="1:7" ht="18" customHeight="1">
      <c r="B54" s="110"/>
      <c r="C54" s="71" t="s">
        <v>8035</v>
      </c>
      <c r="D54" s="71" t="s">
        <v>4138</v>
      </c>
      <c r="E54" s="76">
        <v>546</v>
      </c>
      <c r="F54" s="76">
        <f ca="1">INDIRECT(input!$E$1&amp;"!D"&amp;E54)/1000</f>
        <v>81.500039062499994</v>
      </c>
      <c r="G54" s="99" t="s">
        <v>7938</v>
      </c>
    </row>
    <row r="55" spans="1:7" ht="18" customHeight="1">
      <c r="B55" s="110"/>
      <c r="C55" s="71" t="s">
        <v>8036</v>
      </c>
      <c r="D55" s="180" t="s">
        <v>8052</v>
      </c>
      <c r="E55" s="112" t="s">
        <v>8044</v>
      </c>
      <c r="F55" s="76">
        <f ca="1">(F63*F64/F65)/4.1868</f>
        <v>2896.246642932922</v>
      </c>
      <c r="G55" s="99" t="s">
        <v>7979</v>
      </c>
    </row>
    <row r="56" spans="1:7" ht="18" customHeight="1">
      <c r="B56" s="110"/>
      <c r="C56" s="71" t="s">
        <v>8037</v>
      </c>
      <c r="D56" s="71" t="s">
        <v>4138</v>
      </c>
      <c r="E56" s="76">
        <v>547</v>
      </c>
      <c r="F56" s="76">
        <f ca="1">INDIRECT(input!$E$1&amp;"!D"&amp;E56)/1000</f>
        <v>72.804039062499996</v>
      </c>
      <c r="G56" s="99" t="s">
        <v>7938</v>
      </c>
    </row>
    <row r="57" spans="1:7" ht="18" customHeight="1">
      <c r="B57" s="110"/>
      <c r="C57" s="71" t="s">
        <v>8038</v>
      </c>
      <c r="D57" s="180" t="s">
        <v>8052</v>
      </c>
      <c r="E57" s="76">
        <v>560</v>
      </c>
      <c r="F57" s="76">
        <f ca="1">INDIRECT(input!$E$1&amp;"!D"&amp;E57)/4.1868</f>
        <v>3242.1854007684869</v>
      </c>
      <c r="G57" s="99" t="s">
        <v>7979</v>
      </c>
    </row>
    <row r="58" spans="1:7" ht="18" customHeight="1">
      <c r="B58" s="110"/>
    </row>
    <row r="59" spans="1:7" ht="18" customHeight="1">
      <c r="B59" s="110"/>
      <c r="C59" s="111" t="s">
        <v>8039</v>
      </c>
    </row>
    <row r="60" spans="1:7" ht="18" customHeight="1">
      <c r="B60" s="110"/>
      <c r="C60" s="71" t="s">
        <v>8040</v>
      </c>
      <c r="E60" s="76">
        <v>552</v>
      </c>
      <c r="F60" s="76">
        <f ca="1">INDIRECT(input!$E$1&amp;"!D"&amp;E60)</f>
        <v>10945.9267578125</v>
      </c>
    </row>
    <row r="61" spans="1:7" ht="18" customHeight="1">
      <c r="C61" s="71" t="s">
        <v>8041</v>
      </c>
      <c r="E61" s="76">
        <v>1122</v>
      </c>
      <c r="F61" s="76">
        <f ca="1">INDIRECT(input!$E$1&amp;"!D"&amp;E61)</f>
        <v>16035.4404296875</v>
      </c>
    </row>
    <row r="62" spans="1:7" ht="18" customHeight="1">
      <c r="C62" s="71" t="s">
        <v>8042</v>
      </c>
      <c r="E62" s="76">
        <v>1121</v>
      </c>
      <c r="F62" s="76">
        <f ca="1">INDIRECT(input!$E$1&amp;"!D"&amp;E62)</f>
        <v>14474.9033203125</v>
      </c>
    </row>
    <row r="63" spans="1:7" ht="18" customHeight="1">
      <c r="E63" s="71">
        <v>552</v>
      </c>
      <c r="F63" s="76">
        <f ca="1">INDIRECT(input!$E$1&amp;"!D"&amp;E63)</f>
        <v>10945.9267578125</v>
      </c>
    </row>
    <row r="64" spans="1:7" ht="18" customHeight="1">
      <c r="E64" s="71">
        <v>1122</v>
      </c>
      <c r="F64" s="76">
        <f ca="1">INDIRECT(input!$E$1&amp;"!D"&amp;E64)</f>
        <v>16035.4404296875</v>
      </c>
    </row>
    <row r="65" spans="5:6" ht="18" customHeight="1">
      <c r="E65" s="71">
        <v>1121</v>
      </c>
      <c r="F65" s="76">
        <f ca="1">INDIRECT(input!$E$1&amp;"!D"&amp;E65)</f>
        <v>14474.9033203125</v>
      </c>
    </row>
    <row r="66" spans="5:6" ht="18" customHeight="1"/>
    <row r="67" spans="5:6" ht="18" customHeight="1"/>
    <row r="68" spans="5:6" ht="18" customHeight="1"/>
    <row r="69" spans="5:6" ht="18" customHeight="1"/>
    <row r="70" spans="5:6" ht="18" customHeight="1"/>
  </sheetData>
  <pageMargins left="0.69930555555555596" right="0.69930555555555596" top="0.75" bottom="0.75" header="0.3" footer="0.3"/>
  <pageSetup paperSize="9" orientation="portrait" r:id="rId1"/>
  <ignoredErrors>
    <ignoredError sqref="F55" formula="1"/>
  </ignoredError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ELINK3</vt:lpstr>
      <vt:lpstr>ELINK2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2021-09-11T15:16:06Z</dcterms:created>
  <dcterms:modified xsi:type="dcterms:W3CDTF">2021-11-02T07:19:39Z</dcterms:modified>
</cp:coreProperties>
</file>