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 activeTab="5"/>
  </bookViews>
  <sheets>
    <sheet name="ELINK (3)" sheetId="4" r:id="rId1"/>
    <sheet name="ELINK (2)" sheetId="3" r:id="rId2"/>
    <sheet name="ELINK" sheetId="2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output!$A$4:$N$64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G9" i="4" s="1"/>
  <c r="E9" i="4" s="1"/>
  <c r="F10" i="4"/>
  <c r="G10" i="4" s="1"/>
  <c r="E10" i="4" s="1"/>
  <c r="F11" i="4"/>
  <c r="G11" i="4" s="1"/>
  <c r="E11" i="4" s="1"/>
  <c r="F12" i="4"/>
  <c r="G12" i="4" s="1"/>
  <c r="E12" i="4" s="1"/>
  <c r="F13" i="4"/>
  <c r="G13" i="4" s="1"/>
  <c r="E13" i="4" s="1"/>
  <c r="F14" i="4"/>
  <c r="G14" i="4" s="1"/>
  <c r="E14" i="4" s="1"/>
  <c r="F15" i="4"/>
  <c r="G15" i="4" s="1"/>
  <c r="E15" i="4" s="1"/>
  <c r="F16" i="4"/>
  <c r="G16" i="4" s="1"/>
  <c r="E16" i="4" s="1"/>
  <c r="F17" i="4"/>
  <c r="G17" i="4" s="1"/>
  <c r="E17" i="4" s="1"/>
  <c r="F18" i="4"/>
  <c r="G18" i="4" s="1"/>
  <c r="E18" i="4" s="1"/>
  <c r="F19" i="4"/>
  <c r="G19" i="4" s="1"/>
  <c r="E19" i="4" s="1"/>
  <c r="F20" i="4"/>
  <c r="G20" i="4" s="1"/>
  <c r="E20" i="4" s="1"/>
  <c r="F22" i="4"/>
  <c r="G22" i="4" s="1"/>
  <c r="E22" i="4" s="1"/>
  <c r="F24" i="4"/>
  <c r="G24" i="4" s="1"/>
  <c r="E24" i="4" s="1"/>
  <c r="F25" i="4"/>
  <c r="G25" i="4" s="1"/>
  <c r="E25" i="4" s="1"/>
  <c r="F26" i="4"/>
  <c r="G26" i="4" s="1"/>
  <c r="E26" i="4" s="1"/>
  <c r="F27" i="4"/>
  <c r="G27" i="4" s="1"/>
  <c r="E27" i="4" s="1"/>
  <c r="F28" i="4"/>
  <c r="G28" i="4" s="1"/>
  <c r="E28" i="4" s="1"/>
  <c r="F29" i="4"/>
  <c r="G29" i="4" s="1"/>
  <c r="E29" i="4" s="1"/>
  <c r="F30" i="4"/>
  <c r="G30" i="4" s="1"/>
  <c r="E30" i="4" s="1"/>
  <c r="F31" i="4"/>
  <c r="G31" i="4" s="1"/>
  <c r="E31" i="4" s="1"/>
  <c r="F32" i="4"/>
  <c r="G32" i="4" s="1"/>
  <c r="E32" i="4" s="1"/>
  <c r="F33" i="4"/>
  <c r="G33" i="4" s="1"/>
  <c r="E33" i="4" s="1"/>
  <c r="F34" i="4"/>
  <c r="G34" i="4" s="1"/>
  <c r="E34" i="4" s="1"/>
  <c r="F35" i="4"/>
  <c r="G35" i="4" s="1"/>
  <c r="E35" i="4" s="1"/>
  <c r="F36" i="4"/>
  <c r="G36" i="4" s="1"/>
  <c r="E36" i="4" s="1"/>
  <c r="F37" i="4"/>
  <c r="G37" i="4" s="1"/>
  <c r="E37" i="4" s="1"/>
  <c r="F38" i="4"/>
  <c r="G38" i="4" s="1"/>
  <c r="E38" i="4" s="1"/>
  <c r="F39" i="4"/>
  <c r="G39" i="4" s="1"/>
  <c r="E39" i="4" s="1"/>
  <c r="F40" i="4"/>
  <c r="G40" i="4" s="1"/>
  <c r="E40" i="4" s="1"/>
  <c r="F41" i="4"/>
  <c r="G41" i="4" s="1"/>
  <c r="E41" i="4" s="1"/>
  <c r="F42" i="4"/>
  <c r="G42" i="4" s="1"/>
  <c r="E42" i="4" s="1"/>
  <c r="F43" i="4"/>
  <c r="G43" i="4" s="1"/>
  <c r="E43" i="4" s="1"/>
  <c r="F44" i="4"/>
  <c r="G44" i="4" s="1"/>
  <c r="E44" i="4" s="1"/>
  <c r="F45" i="4"/>
  <c r="G45" i="4" s="1"/>
  <c r="E45" i="4" s="1"/>
  <c r="F46" i="4"/>
  <c r="G46" i="4" s="1"/>
  <c r="E46" i="4" s="1"/>
  <c r="F47" i="4"/>
  <c r="G47" i="4" s="1"/>
  <c r="E47" i="4" s="1"/>
  <c r="F48" i="4"/>
  <c r="G48" i="4" s="1"/>
  <c r="E48" i="4" s="1"/>
  <c r="F49" i="4"/>
  <c r="G49" i="4" s="1"/>
  <c r="E49" i="4" s="1"/>
  <c r="F50" i="4"/>
  <c r="G50" i="4" s="1"/>
  <c r="E50" i="4" s="1"/>
  <c r="F51" i="4"/>
  <c r="G51" i="4" s="1"/>
  <c r="E51" i="4" s="1"/>
  <c r="F52" i="4"/>
  <c r="G52" i="4" s="1"/>
  <c r="E52" i="4" s="1"/>
  <c r="F53" i="4"/>
  <c r="G53" i="4" s="1"/>
  <c r="E53" i="4" s="1"/>
  <c r="F54" i="4"/>
  <c r="G54" i="4" s="1"/>
  <c r="E54" i="4" s="1"/>
  <c r="F55" i="4"/>
  <c r="G55" i="4" s="1"/>
  <c r="E55" i="4" s="1"/>
  <c r="F56" i="4"/>
  <c r="G56" i="4" s="1"/>
  <c r="E56" i="4" s="1"/>
  <c r="F57" i="4"/>
  <c r="G57" i="4" s="1"/>
  <c r="E57" i="4" s="1"/>
  <c r="F58" i="4"/>
  <c r="G58" i="4" s="1"/>
  <c r="E58" i="4" s="1"/>
  <c r="F59" i="4"/>
  <c r="G59" i="4" s="1"/>
  <c r="E59" i="4" s="1"/>
  <c r="F60" i="4"/>
  <c r="G60" i="4" s="1"/>
  <c r="E60" i="4" s="1"/>
  <c r="F61" i="4"/>
  <c r="G61" i="4" s="1"/>
  <c r="E61" i="4" s="1"/>
  <c r="F62" i="4"/>
  <c r="G62" i="4" s="1"/>
  <c r="E62" i="4" s="1"/>
  <c r="F63" i="4"/>
  <c r="G63" i="4" s="1"/>
  <c r="E63" i="4" s="1"/>
  <c r="F64" i="4"/>
  <c r="G64" i="4" s="1"/>
  <c r="E64" i="4" s="1"/>
  <c r="F65" i="4"/>
  <c r="G65" i="4" s="1"/>
  <c r="E65" i="4" s="1"/>
  <c r="F66" i="4"/>
  <c r="G66" i="4" s="1"/>
  <c r="E66" i="4" s="1"/>
  <c r="F67" i="4"/>
  <c r="G67" i="4" s="1"/>
  <c r="E67" i="4" s="1"/>
  <c r="F68" i="4"/>
  <c r="G68" i="4" s="1"/>
  <c r="E68" i="4" s="1"/>
  <c r="F69" i="4"/>
  <c r="G69" i="4" s="1"/>
  <c r="E69" i="4" s="1"/>
  <c r="F70" i="4"/>
  <c r="G70" i="4" s="1"/>
  <c r="E70" i="4" s="1"/>
  <c r="F71" i="4"/>
  <c r="G71" i="4" s="1"/>
  <c r="E71" i="4" s="1"/>
  <c r="F72" i="4"/>
  <c r="G72" i="4" s="1"/>
  <c r="E72" i="4" s="1"/>
  <c r="F73" i="4"/>
  <c r="G73" i="4" s="1"/>
  <c r="E73" i="4" s="1"/>
  <c r="F74" i="4"/>
  <c r="G74" i="4" s="1"/>
  <c r="E74" i="4" s="1"/>
  <c r="F75" i="4"/>
  <c r="G75" i="4" s="1"/>
  <c r="E75" i="4" s="1"/>
  <c r="F76" i="4"/>
  <c r="G76" i="4" s="1"/>
  <c r="E76" i="4" s="1"/>
  <c r="F77" i="4"/>
  <c r="G77" i="4" s="1"/>
  <c r="E77" i="4" s="1"/>
  <c r="F78" i="4"/>
  <c r="G78" i="4" s="1"/>
  <c r="E78" i="4" s="1"/>
  <c r="F79" i="4"/>
  <c r="G79" i="4" s="1"/>
  <c r="E79" i="4" s="1"/>
  <c r="F80" i="4"/>
  <c r="G80" i="4" s="1"/>
  <c r="E80" i="4" s="1"/>
  <c r="F81" i="4"/>
  <c r="G81" i="4" s="1"/>
  <c r="E81" i="4" s="1"/>
  <c r="F82" i="4"/>
  <c r="G82" i="4" s="1"/>
  <c r="E82" i="4" s="1"/>
  <c r="F83" i="4"/>
  <c r="G83" i="4" s="1"/>
  <c r="E83" i="4" s="1"/>
  <c r="F84" i="4"/>
  <c r="G84" i="4" s="1"/>
  <c r="E84" i="4" s="1"/>
  <c r="F85" i="4"/>
  <c r="G85" i="4" s="1"/>
  <c r="E85" i="4" s="1"/>
  <c r="F86" i="4"/>
  <c r="G86" i="4" s="1"/>
  <c r="E86" i="4" s="1"/>
  <c r="F87" i="4"/>
  <c r="G87" i="4" s="1"/>
  <c r="E87" i="4" s="1"/>
  <c r="F88" i="4"/>
  <c r="G88" i="4" s="1"/>
  <c r="E88" i="4" s="1"/>
  <c r="F89" i="4"/>
  <c r="G89" i="4" s="1"/>
  <c r="E89" i="4" s="1"/>
  <c r="F90" i="4"/>
  <c r="G90" i="4" s="1"/>
  <c r="E90" i="4" s="1"/>
  <c r="F91" i="4"/>
  <c r="G91" i="4" s="1"/>
  <c r="E91" i="4" s="1"/>
  <c r="F92" i="4"/>
  <c r="G92" i="4" s="1"/>
  <c r="E92" i="4" s="1"/>
  <c r="F93" i="4"/>
  <c r="G93" i="4" s="1"/>
  <c r="E93" i="4" s="1"/>
  <c r="F94" i="4"/>
  <c r="G94" i="4" s="1"/>
  <c r="E94" i="4" s="1"/>
  <c r="F95" i="4"/>
  <c r="G95" i="4" s="1"/>
  <c r="E95" i="4" s="1"/>
  <c r="F96" i="4"/>
  <c r="G96" i="4" s="1"/>
  <c r="E96" i="4" s="1"/>
  <c r="F97" i="4"/>
  <c r="G97" i="4" s="1"/>
  <c r="E97" i="4" s="1"/>
  <c r="F98" i="4"/>
  <c r="G98" i="4" s="1"/>
  <c r="E98" i="4" s="1"/>
  <c r="F99" i="4"/>
  <c r="G99" i="4" s="1"/>
  <c r="E99" i="4" s="1"/>
  <c r="F100" i="4"/>
  <c r="G100" i="4" s="1"/>
  <c r="E100" i="4" s="1"/>
  <c r="F101" i="4"/>
  <c r="G101" i="4" s="1"/>
  <c r="E101" i="4" s="1"/>
  <c r="F102" i="4"/>
  <c r="G102" i="4" s="1"/>
  <c r="E102" i="4" s="1"/>
  <c r="F103" i="4"/>
  <c r="G103" i="4" s="1"/>
  <c r="E103" i="4" s="1"/>
  <c r="F104" i="4"/>
  <c r="G104" i="4" s="1"/>
  <c r="E104" i="4" s="1"/>
  <c r="F105" i="4"/>
  <c r="G105" i="4" s="1"/>
  <c r="E105" i="4" s="1"/>
  <c r="F106" i="4"/>
  <c r="G106" i="4" s="1"/>
  <c r="E106" i="4" s="1"/>
  <c r="F107" i="4"/>
  <c r="G107" i="4" s="1"/>
  <c r="E107" i="4" s="1"/>
  <c r="F108" i="4"/>
  <c r="G108" i="4" s="1"/>
  <c r="E108" i="4" s="1"/>
  <c r="F109" i="4"/>
  <c r="G109" i="4" s="1"/>
  <c r="E109" i="4" s="1"/>
  <c r="F110" i="4"/>
  <c r="G110" i="4" s="1"/>
  <c r="E110" i="4" s="1"/>
  <c r="F111" i="4"/>
  <c r="G111" i="4" s="1"/>
  <c r="E111" i="4" s="1"/>
  <c r="F112" i="4"/>
  <c r="G112" i="4" s="1"/>
  <c r="E112" i="4" s="1"/>
  <c r="F113" i="4"/>
  <c r="G113" i="4" s="1"/>
  <c r="E113" i="4" s="1"/>
  <c r="F114" i="4"/>
  <c r="G114" i="4" s="1"/>
  <c r="E114" i="4" s="1"/>
  <c r="F115" i="4"/>
  <c r="G115" i="4" s="1"/>
  <c r="E115" i="4" s="1"/>
  <c r="F116" i="4"/>
  <c r="G116" i="4" s="1"/>
  <c r="E116" i="4" s="1"/>
  <c r="F117" i="4"/>
  <c r="G117" i="4" s="1"/>
  <c r="E117" i="4" s="1"/>
  <c r="F118" i="4"/>
  <c r="G118" i="4" s="1"/>
  <c r="E118" i="4" s="1"/>
  <c r="F119" i="4"/>
  <c r="G119" i="4" s="1"/>
  <c r="E119" i="4" s="1"/>
  <c r="F120" i="4"/>
  <c r="G120" i="4" s="1"/>
  <c r="E120" i="4" s="1"/>
  <c r="F121" i="4"/>
  <c r="G121" i="4" s="1"/>
  <c r="E121" i="4" s="1"/>
  <c r="F122" i="4"/>
  <c r="G122" i="4" s="1"/>
  <c r="E122" i="4" s="1"/>
  <c r="F123" i="4"/>
  <c r="G123" i="4" s="1"/>
  <c r="E123" i="4" s="1"/>
  <c r="F124" i="4"/>
  <c r="G124" i="4" s="1"/>
  <c r="E124" i="4" s="1"/>
  <c r="F125" i="4"/>
  <c r="G125" i="4" s="1"/>
  <c r="E125" i="4" s="1"/>
  <c r="F126" i="4"/>
  <c r="G126" i="4" s="1"/>
  <c r="E126" i="4" s="1"/>
  <c r="F127" i="4"/>
  <c r="G127" i="4" s="1"/>
  <c r="E127" i="4" s="1"/>
  <c r="F128" i="4"/>
  <c r="G128" i="4" s="1"/>
  <c r="E128" i="4" s="1"/>
  <c r="F129" i="4"/>
  <c r="G129" i="4" s="1"/>
  <c r="E129" i="4" s="1"/>
  <c r="F130" i="4"/>
  <c r="G130" i="4" s="1"/>
  <c r="E130" i="4" s="1"/>
  <c r="F131" i="4"/>
  <c r="G131" i="4" s="1"/>
  <c r="E131" i="4" s="1"/>
  <c r="F132" i="4"/>
  <c r="G132" i="4" s="1"/>
  <c r="E132" i="4" s="1"/>
  <c r="F133" i="4"/>
  <c r="G133" i="4" s="1"/>
  <c r="E133" i="4" s="1"/>
  <c r="F134" i="4"/>
  <c r="G134" i="4" s="1"/>
  <c r="E134" i="4" s="1"/>
  <c r="F135" i="4"/>
  <c r="G135" i="4" s="1"/>
  <c r="E135" i="4" s="1"/>
  <c r="F136" i="4"/>
  <c r="G136" i="4" s="1"/>
  <c r="E136" i="4" s="1"/>
  <c r="F137" i="4"/>
  <c r="G137" i="4" s="1"/>
  <c r="E137" i="4" s="1"/>
  <c r="F138" i="4"/>
  <c r="G138" i="4" s="1"/>
  <c r="E138" i="4" s="1"/>
  <c r="F139" i="4"/>
  <c r="G139" i="4" s="1"/>
  <c r="E139" i="4" s="1"/>
  <c r="F140" i="4"/>
  <c r="G140" i="4" s="1"/>
  <c r="E140" i="4" s="1"/>
  <c r="F141" i="4"/>
  <c r="G141" i="4" s="1"/>
  <c r="E141" i="4" s="1"/>
  <c r="F142" i="4"/>
  <c r="G142" i="4" s="1"/>
  <c r="E142" i="4" s="1"/>
  <c r="F143" i="4"/>
  <c r="G143" i="4" s="1"/>
  <c r="E143" i="4" s="1"/>
  <c r="F144" i="4"/>
  <c r="G144" i="4" s="1"/>
  <c r="E144" i="4" s="1"/>
  <c r="F145" i="4"/>
  <c r="G145" i="4" s="1"/>
  <c r="E145" i="4" s="1"/>
  <c r="F146" i="4"/>
  <c r="G146" i="4" s="1"/>
  <c r="E146" i="4" s="1"/>
  <c r="F147" i="4"/>
  <c r="G147" i="4" s="1"/>
  <c r="E147" i="4" s="1"/>
  <c r="F148" i="4"/>
  <c r="G148" i="4" s="1"/>
  <c r="E148" i="4" s="1"/>
  <c r="F149" i="4"/>
  <c r="G149" i="4" s="1"/>
  <c r="E149" i="4" s="1"/>
  <c r="F150" i="4"/>
  <c r="G150" i="4" s="1"/>
  <c r="E150" i="4" s="1"/>
  <c r="F151" i="4"/>
  <c r="G151" i="4" s="1"/>
  <c r="E151" i="4" s="1"/>
  <c r="F152" i="4"/>
  <c r="G152" i="4" s="1"/>
  <c r="E152" i="4" s="1"/>
  <c r="F153" i="4"/>
  <c r="G153" i="4" s="1"/>
  <c r="E153" i="4" s="1"/>
  <c r="F154" i="4"/>
  <c r="G154" i="4" s="1"/>
  <c r="E154" i="4" s="1"/>
  <c r="F155" i="4"/>
  <c r="G155" i="4" s="1"/>
  <c r="E155" i="4" s="1"/>
  <c r="F156" i="4"/>
  <c r="G156" i="4" s="1"/>
  <c r="E156" i="4" s="1"/>
  <c r="F157" i="4"/>
  <c r="G157" i="4" s="1"/>
  <c r="E157" i="4" s="1"/>
  <c r="F158" i="4"/>
  <c r="G158" i="4" s="1"/>
  <c r="E158" i="4" s="1"/>
  <c r="F159" i="4"/>
  <c r="G159" i="4" s="1"/>
  <c r="E159" i="4" s="1"/>
  <c r="F160" i="4"/>
  <c r="G160" i="4" s="1"/>
  <c r="E160" i="4" s="1"/>
  <c r="F161" i="4"/>
  <c r="G161" i="4" s="1"/>
  <c r="E161" i="4" s="1"/>
  <c r="F162" i="4"/>
  <c r="G162" i="4" s="1"/>
  <c r="E162" i="4" s="1"/>
  <c r="F163" i="4"/>
  <c r="G163" i="4" s="1"/>
  <c r="E163" i="4" s="1"/>
  <c r="F164" i="4"/>
  <c r="G164" i="4" s="1"/>
  <c r="E164" i="4" s="1"/>
  <c r="F165" i="4"/>
  <c r="G165" i="4" s="1"/>
  <c r="E165" i="4" s="1"/>
  <c r="F166" i="4"/>
  <c r="G166" i="4" s="1"/>
  <c r="E166" i="4" s="1"/>
  <c r="F167" i="4"/>
  <c r="G167" i="4" s="1"/>
  <c r="E167" i="4" s="1"/>
  <c r="F168" i="4"/>
  <c r="G168" i="4" s="1"/>
  <c r="E168" i="4" s="1"/>
  <c r="F169" i="4"/>
  <c r="G169" i="4" s="1"/>
  <c r="E169" i="4" s="1"/>
  <c r="F170" i="4"/>
  <c r="G170" i="4" s="1"/>
  <c r="E170" i="4" s="1"/>
  <c r="F171" i="4"/>
  <c r="G171" i="4" s="1"/>
  <c r="E171" i="4" s="1"/>
  <c r="F172" i="4"/>
  <c r="G172" i="4" s="1"/>
  <c r="E172" i="4" s="1"/>
  <c r="F173" i="4"/>
  <c r="G173" i="4" s="1"/>
  <c r="E173" i="4" s="1"/>
  <c r="F174" i="4"/>
  <c r="G174" i="4" s="1"/>
  <c r="E174" i="4" s="1"/>
  <c r="F175" i="4"/>
  <c r="G175" i="4" s="1"/>
  <c r="E175" i="4" s="1"/>
  <c r="F176" i="4"/>
  <c r="G176" i="4" s="1"/>
  <c r="E176" i="4" s="1"/>
  <c r="F177" i="4"/>
  <c r="G177" i="4" s="1"/>
  <c r="E177" i="4" s="1"/>
  <c r="F178" i="4"/>
  <c r="G178" i="4" s="1"/>
  <c r="E178" i="4" s="1"/>
  <c r="F179" i="4"/>
  <c r="G179" i="4" s="1"/>
  <c r="E179" i="4" s="1"/>
  <c r="F180" i="4"/>
  <c r="G180" i="4" s="1"/>
  <c r="E180" i="4" s="1"/>
  <c r="F181" i="4"/>
  <c r="G181" i="4" s="1"/>
  <c r="E181" i="4" s="1"/>
  <c r="F182" i="4"/>
  <c r="G182" i="4" s="1"/>
  <c r="E182" i="4" s="1"/>
  <c r="F183" i="4"/>
  <c r="G183" i="4" s="1"/>
  <c r="E183" i="4" s="1"/>
  <c r="F184" i="4"/>
  <c r="G184" i="4" s="1"/>
  <c r="E184" i="4" s="1"/>
  <c r="F185" i="4"/>
  <c r="G185" i="4" s="1"/>
  <c r="E185" i="4" s="1"/>
  <c r="F186" i="4"/>
  <c r="G186" i="4" s="1"/>
  <c r="E186" i="4" s="1"/>
  <c r="F187" i="4"/>
  <c r="G187" i="4" s="1"/>
  <c r="E187" i="4" s="1"/>
  <c r="F188" i="4"/>
  <c r="G188" i="4" s="1"/>
  <c r="E188" i="4" s="1"/>
  <c r="F189" i="4"/>
  <c r="G189" i="4" s="1"/>
  <c r="E189" i="4" s="1"/>
  <c r="F190" i="4"/>
  <c r="G190" i="4" s="1"/>
  <c r="E190" i="4" s="1"/>
  <c r="F191" i="4"/>
  <c r="G191" i="4" s="1"/>
  <c r="E191" i="4" s="1"/>
  <c r="F192" i="4"/>
  <c r="G192" i="4" s="1"/>
  <c r="E192" i="4" s="1"/>
  <c r="F193" i="4"/>
  <c r="G193" i="4" s="1"/>
  <c r="E193" i="4" s="1"/>
  <c r="F194" i="4"/>
  <c r="G194" i="4" s="1"/>
  <c r="E194" i="4" s="1"/>
  <c r="F195" i="4"/>
  <c r="G195" i="4" s="1"/>
  <c r="E195" i="4" s="1"/>
  <c r="F196" i="4"/>
  <c r="G196" i="4" s="1"/>
  <c r="E196" i="4" s="1"/>
  <c r="F197" i="4"/>
  <c r="G197" i="4" s="1"/>
  <c r="E197" i="4" s="1"/>
  <c r="F198" i="4"/>
  <c r="G198" i="4" s="1"/>
  <c r="E198" i="4" s="1"/>
  <c r="F199" i="4"/>
  <c r="G199" i="4" s="1"/>
  <c r="E199" i="4" s="1"/>
  <c r="F200" i="4"/>
  <c r="G200" i="4" s="1"/>
  <c r="E200" i="4" s="1"/>
  <c r="F201" i="4"/>
  <c r="G201" i="4" s="1"/>
  <c r="E201" i="4" s="1"/>
  <c r="F202" i="4"/>
  <c r="G202" i="4" s="1"/>
  <c r="E202" i="4" s="1"/>
  <c r="F203" i="4"/>
  <c r="G203" i="4" s="1"/>
  <c r="E203" i="4" s="1"/>
  <c r="F204" i="4"/>
  <c r="G204" i="4" s="1"/>
  <c r="E204" i="4" s="1"/>
  <c r="F205" i="4"/>
  <c r="G205" i="4" s="1"/>
  <c r="E205" i="4" s="1"/>
  <c r="F206" i="4"/>
  <c r="G206" i="4" s="1"/>
  <c r="E206" i="4" s="1"/>
  <c r="F207" i="4"/>
  <c r="G207" i="4" s="1"/>
  <c r="E207" i="4" s="1"/>
  <c r="F208" i="4"/>
  <c r="G208" i="4" s="1"/>
  <c r="E208" i="4" s="1"/>
  <c r="F209" i="4"/>
  <c r="G209" i="4" s="1"/>
  <c r="E209" i="4" s="1"/>
  <c r="F210" i="4"/>
  <c r="G210" i="4" s="1"/>
  <c r="E210" i="4" s="1"/>
  <c r="F211" i="4"/>
  <c r="G211" i="4" s="1"/>
  <c r="E211" i="4" s="1"/>
  <c r="F212" i="4"/>
  <c r="G212" i="4" s="1"/>
  <c r="E212" i="4" s="1"/>
  <c r="F213" i="4"/>
  <c r="G213" i="4" s="1"/>
  <c r="E213" i="4" s="1"/>
  <c r="F214" i="4"/>
  <c r="G214" i="4" s="1"/>
  <c r="E214" i="4" s="1"/>
  <c r="F215" i="4"/>
  <c r="G215" i="4" s="1"/>
  <c r="E215" i="4" s="1"/>
  <c r="F216" i="4"/>
  <c r="G216" i="4" s="1"/>
  <c r="E216" i="4" s="1"/>
  <c r="F217" i="4"/>
  <c r="G217" i="4" s="1"/>
  <c r="E217" i="4" s="1"/>
  <c r="F218" i="4"/>
  <c r="G218" i="4" s="1"/>
  <c r="E218" i="4" s="1"/>
  <c r="F219" i="4"/>
  <c r="G219" i="4" s="1"/>
  <c r="E219" i="4" s="1"/>
  <c r="F220" i="4"/>
  <c r="G220" i="4" s="1"/>
  <c r="E220" i="4" s="1"/>
  <c r="F221" i="4"/>
  <c r="G221" i="4" s="1"/>
  <c r="E221" i="4" s="1"/>
  <c r="F222" i="4"/>
  <c r="G222" i="4" s="1"/>
  <c r="E222" i="4" s="1"/>
  <c r="F223" i="4"/>
  <c r="G223" i="4" s="1"/>
  <c r="E223" i="4" s="1"/>
  <c r="F224" i="4"/>
  <c r="G224" i="4" s="1"/>
  <c r="E224" i="4" s="1"/>
  <c r="F225" i="4"/>
  <c r="G225" i="4" s="1"/>
  <c r="E225" i="4" s="1"/>
  <c r="F226" i="4"/>
  <c r="G226" i="4" s="1"/>
  <c r="E226" i="4" s="1"/>
  <c r="F227" i="4"/>
  <c r="G227" i="4" s="1"/>
  <c r="E227" i="4" s="1"/>
  <c r="F228" i="4"/>
  <c r="G228" i="4" s="1"/>
  <c r="E228" i="4" s="1"/>
  <c r="F229" i="4"/>
  <c r="G229" i="4" s="1"/>
  <c r="E229" i="4" s="1"/>
  <c r="F230" i="4"/>
  <c r="G230" i="4" s="1"/>
  <c r="E230" i="4" s="1"/>
  <c r="F231" i="4"/>
  <c r="G231" i="4" s="1"/>
  <c r="E231" i="4" s="1"/>
  <c r="F232" i="4"/>
  <c r="G232" i="4" s="1"/>
  <c r="E232" i="4" s="1"/>
  <c r="F233" i="4"/>
  <c r="G233" i="4" s="1"/>
  <c r="E233" i="4" s="1"/>
  <c r="F234" i="4"/>
  <c r="G234" i="4" s="1"/>
  <c r="E234" i="4" s="1"/>
  <c r="F235" i="4"/>
  <c r="G235" i="4" s="1"/>
  <c r="E235" i="4" s="1"/>
  <c r="F236" i="4"/>
  <c r="G236" i="4" s="1"/>
  <c r="E236" i="4" s="1"/>
  <c r="F237" i="4"/>
  <c r="G237" i="4" s="1"/>
  <c r="E237" i="4" s="1"/>
  <c r="F238" i="4"/>
  <c r="G238" i="4" s="1"/>
  <c r="E238" i="4" s="1"/>
  <c r="F239" i="4"/>
  <c r="G239" i="4" s="1"/>
  <c r="E239" i="4" s="1"/>
  <c r="F240" i="4"/>
  <c r="G240" i="4" s="1"/>
  <c r="E240" i="4" s="1"/>
  <c r="F241" i="4"/>
  <c r="G241" i="4" s="1"/>
  <c r="E241" i="4" s="1"/>
  <c r="F242" i="4"/>
  <c r="G242" i="4" s="1"/>
  <c r="E242" i="4" s="1"/>
  <c r="F243" i="4"/>
  <c r="G243" i="4" s="1"/>
  <c r="E243" i="4" s="1"/>
  <c r="F244" i="4"/>
  <c r="G244" i="4" s="1"/>
  <c r="E244" i="4" s="1"/>
  <c r="F245" i="4"/>
  <c r="G245" i="4" s="1"/>
  <c r="E245" i="4" s="1"/>
  <c r="F246" i="4"/>
  <c r="G246" i="4" s="1"/>
  <c r="E246" i="4" s="1"/>
  <c r="F247" i="4"/>
  <c r="G247" i="4" s="1"/>
  <c r="E247" i="4" s="1"/>
  <c r="F248" i="4"/>
  <c r="G248" i="4" s="1"/>
  <c r="E248" i="4" s="1"/>
  <c r="F249" i="4"/>
  <c r="G249" i="4" s="1"/>
  <c r="E249" i="4" s="1"/>
  <c r="F250" i="4"/>
  <c r="G250" i="4" s="1"/>
  <c r="E250" i="4" s="1"/>
  <c r="F251" i="4"/>
  <c r="G251" i="4" s="1"/>
  <c r="E251" i="4" s="1"/>
  <c r="F252" i="4"/>
  <c r="G252" i="4" s="1"/>
  <c r="E252" i="4" s="1"/>
  <c r="F253" i="4"/>
  <c r="G253" i="4" s="1"/>
  <c r="E253" i="4" s="1"/>
  <c r="F254" i="4"/>
  <c r="G254" i="4" s="1"/>
  <c r="E254" i="4" s="1"/>
  <c r="F255" i="4"/>
  <c r="G255" i="4" s="1"/>
  <c r="E255" i="4" s="1"/>
  <c r="F256" i="4"/>
  <c r="G256" i="4" s="1"/>
  <c r="E256" i="4" s="1"/>
  <c r="F257" i="4"/>
  <c r="G257" i="4" s="1"/>
  <c r="E257" i="4" s="1"/>
  <c r="F258" i="4"/>
  <c r="G258" i="4" s="1"/>
  <c r="E258" i="4" s="1"/>
  <c r="F259" i="4"/>
  <c r="G259" i="4" s="1"/>
  <c r="E259" i="4" s="1"/>
  <c r="F260" i="4"/>
  <c r="G260" i="4" s="1"/>
  <c r="E260" i="4" s="1"/>
  <c r="F261" i="4"/>
  <c r="G261" i="4" s="1"/>
  <c r="E261" i="4" s="1"/>
  <c r="F262" i="4"/>
  <c r="G262" i="4" s="1"/>
  <c r="E262" i="4" s="1"/>
  <c r="F263" i="4"/>
  <c r="G263" i="4" s="1"/>
  <c r="E263" i="4" s="1"/>
  <c r="F264" i="4"/>
  <c r="G264" i="4" s="1"/>
  <c r="E264" i="4" s="1"/>
  <c r="F265" i="4"/>
  <c r="G265" i="4" s="1"/>
  <c r="E265" i="4" s="1"/>
  <c r="F266" i="4"/>
  <c r="G266" i="4" s="1"/>
  <c r="E266" i="4" s="1"/>
  <c r="F267" i="4"/>
  <c r="G267" i="4" s="1"/>
  <c r="E267" i="4" s="1"/>
  <c r="F268" i="4"/>
  <c r="G268" i="4" s="1"/>
  <c r="E268" i="4" s="1"/>
  <c r="F269" i="4"/>
  <c r="G269" i="4" s="1"/>
  <c r="E269" i="4" s="1"/>
  <c r="F270" i="4"/>
  <c r="G270" i="4" s="1"/>
  <c r="E270" i="4" s="1"/>
  <c r="F271" i="4"/>
  <c r="G271" i="4" s="1"/>
  <c r="E271" i="4" s="1"/>
  <c r="F272" i="4"/>
  <c r="G272" i="4" s="1"/>
  <c r="E272" i="4" s="1"/>
  <c r="F273" i="4"/>
  <c r="G273" i="4" s="1"/>
  <c r="E273" i="4" s="1"/>
  <c r="F274" i="4"/>
  <c r="G274" i="4" s="1"/>
  <c r="E274" i="4" s="1"/>
  <c r="F275" i="4"/>
  <c r="G275" i="4" s="1"/>
  <c r="E275" i="4" s="1"/>
  <c r="F276" i="4"/>
  <c r="G276" i="4" s="1"/>
  <c r="E276" i="4" s="1"/>
  <c r="F277" i="4"/>
  <c r="G277" i="4" s="1"/>
  <c r="E277" i="4" s="1"/>
  <c r="F278" i="4"/>
  <c r="G278" i="4" s="1"/>
  <c r="E278" i="4" s="1"/>
  <c r="F279" i="4"/>
  <c r="G279" i="4" s="1"/>
  <c r="E279" i="4" s="1"/>
  <c r="F280" i="4"/>
  <c r="G280" i="4" s="1"/>
  <c r="E280" i="4" s="1"/>
  <c r="F281" i="4"/>
  <c r="G281" i="4" s="1"/>
  <c r="E281" i="4" s="1"/>
  <c r="F282" i="4"/>
  <c r="G282" i="4" s="1"/>
  <c r="E282" i="4" s="1"/>
  <c r="F283" i="4"/>
  <c r="G283" i="4" s="1"/>
  <c r="E283" i="4" s="1"/>
  <c r="F284" i="4"/>
  <c r="G284" i="4" s="1"/>
  <c r="E284" i="4" s="1"/>
  <c r="F285" i="4"/>
  <c r="G285" i="4" s="1"/>
  <c r="E285" i="4" s="1"/>
  <c r="F286" i="4"/>
  <c r="G286" i="4" s="1"/>
  <c r="E286" i="4" s="1"/>
  <c r="F287" i="4"/>
  <c r="G287" i="4" s="1"/>
  <c r="E287" i="4" s="1"/>
  <c r="F288" i="4"/>
  <c r="G288" i="4" s="1"/>
  <c r="E288" i="4" s="1"/>
  <c r="F289" i="4"/>
  <c r="G289" i="4" s="1"/>
  <c r="E289" i="4" s="1"/>
  <c r="F290" i="4"/>
  <c r="G290" i="4" s="1"/>
  <c r="E290" i="4" s="1"/>
  <c r="F291" i="4"/>
  <c r="G291" i="4" s="1"/>
  <c r="E291" i="4" s="1"/>
  <c r="F292" i="4"/>
  <c r="G292" i="4" s="1"/>
  <c r="E292" i="4" s="1"/>
  <c r="F293" i="4"/>
  <c r="G293" i="4" s="1"/>
  <c r="E293" i="4" s="1"/>
  <c r="F294" i="4"/>
  <c r="G294" i="4" s="1"/>
  <c r="E294" i="4" s="1"/>
  <c r="F295" i="4"/>
  <c r="G295" i="4" s="1"/>
  <c r="E295" i="4" s="1"/>
  <c r="F297" i="4"/>
  <c r="G297" i="4" s="1"/>
  <c r="E297" i="4" s="1"/>
  <c r="F298" i="4"/>
  <c r="G298" i="4" s="1"/>
  <c r="E298" i="4" s="1"/>
  <c r="F299" i="4"/>
  <c r="G299" i="4" s="1"/>
  <c r="E299" i="4" s="1"/>
  <c r="F300" i="4"/>
  <c r="G300" i="4" s="1"/>
  <c r="E300" i="4" s="1"/>
  <c r="F301" i="4"/>
  <c r="G301" i="4" s="1"/>
  <c r="E301" i="4" s="1"/>
  <c r="F302" i="4"/>
  <c r="G302" i="4" s="1"/>
  <c r="E302" i="4" s="1"/>
  <c r="F303" i="4"/>
  <c r="G303" i="4" s="1"/>
  <c r="E303" i="4" s="1"/>
  <c r="F304" i="4"/>
  <c r="G304" i="4" s="1"/>
  <c r="E304" i="4" s="1"/>
  <c r="F305" i="4"/>
  <c r="G305" i="4" s="1"/>
  <c r="E305" i="4" s="1"/>
  <c r="F306" i="4"/>
  <c r="G306" i="4" s="1"/>
  <c r="E306" i="4" s="1"/>
  <c r="F307" i="4"/>
  <c r="G307" i="4" s="1"/>
  <c r="E307" i="4" s="1"/>
  <c r="F308" i="4"/>
  <c r="G308" i="4" s="1"/>
  <c r="E308" i="4" s="1"/>
  <c r="F309" i="4"/>
  <c r="G309" i="4" s="1"/>
  <c r="E309" i="4" s="1"/>
  <c r="F310" i="4"/>
  <c r="G310" i="4" s="1"/>
  <c r="E310" i="4" s="1"/>
  <c r="F311" i="4"/>
  <c r="G311" i="4" s="1"/>
  <c r="E311" i="4" s="1"/>
  <c r="F312" i="4"/>
  <c r="G312" i="4" s="1"/>
  <c r="E312" i="4" s="1"/>
  <c r="F313" i="4"/>
  <c r="G313" i="4" s="1"/>
  <c r="E313" i="4" s="1"/>
  <c r="F314" i="4"/>
  <c r="G314" i="4" s="1"/>
  <c r="E314" i="4" s="1"/>
  <c r="F315" i="4"/>
  <c r="G315" i="4" s="1"/>
  <c r="E315" i="4" s="1"/>
  <c r="F316" i="4"/>
  <c r="G316" i="4" s="1"/>
  <c r="E316" i="4" s="1"/>
  <c r="F317" i="4"/>
  <c r="G317" i="4" s="1"/>
  <c r="E317" i="4" s="1"/>
  <c r="F318" i="4"/>
  <c r="G318" i="4" s="1"/>
  <c r="E318" i="4" s="1"/>
  <c r="F319" i="4"/>
  <c r="G319" i="4" s="1"/>
  <c r="E319" i="4" s="1"/>
  <c r="F320" i="4"/>
  <c r="G320" i="4" s="1"/>
  <c r="E320" i="4" s="1"/>
  <c r="F321" i="4"/>
  <c r="G321" i="4" s="1"/>
  <c r="E321" i="4" s="1"/>
  <c r="F322" i="4"/>
  <c r="G322" i="4" s="1"/>
  <c r="E322" i="4" s="1"/>
  <c r="F323" i="4"/>
  <c r="G323" i="4" s="1"/>
  <c r="E323" i="4" s="1"/>
  <c r="F324" i="4"/>
  <c r="G324" i="4" s="1"/>
  <c r="E324" i="4" s="1"/>
  <c r="F325" i="4"/>
  <c r="G325" i="4" s="1"/>
  <c r="E325" i="4" s="1"/>
  <c r="F326" i="4"/>
  <c r="G326" i="4" s="1"/>
  <c r="E326" i="4" s="1"/>
  <c r="F327" i="4"/>
  <c r="G327" i="4" s="1"/>
  <c r="E327" i="4" s="1"/>
  <c r="F328" i="4"/>
  <c r="G328" i="4" s="1"/>
  <c r="E328" i="4" s="1"/>
  <c r="F329" i="4"/>
  <c r="G329" i="4" s="1"/>
  <c r="E329" i="4" s="1"/>
  <c r="F330" i="4"/>
  <c r="G330" i="4" s="1"/>
  <c r="E330" i="4" s="1"/>
  <c r="F331" i="4"/>
  <c r="G331" i="4" s="1"/>
  <c r="E331" i="4" s="1"/>
  <c r="F332" i="4"/>
  <c r="G332" i="4" s="1"/>
  <c r="E332" i="4" s="1"/>
  <c r="F333" i="4"/>
  <c r="G333" i="4" s="1"/>
  <c r="E333" i="4" s="1"/>
  <c r="F334" i="4"/>
  <c r="G334" i="4" s="1"/>
  <c r="E334" i="4" s="1"/>
  <c r="F335" i="4"/>
  <c r="G335" i="4" s="1"/>
  <c r="E335" i="4" s="1"/>
  <c r="F336" i="4"/>
  <c r="G336" i="4" s="1"/>
  <c r="E336" i="4" s="1"/>
  <c r="F337" i="4"/>
  <c r="G337" i="4" s="1"/>
  <c r="E337" i="4" s="1"/>
  <c r="F338" i="4"/>
  <c r="G338" i="4" s="1"/>
  <c r="E338" i="4" s="1"/>
  <c r="F339" i="4"/>
  <c r="G339" i="4" s="1"/>
  <c r="E339" i="4" s="1"/>
  <c r="F340" i="4"/>
  <c r="G340" i="4" s="1"/>
  <c r="E340" i="4" s="1"/>
  <c r="F341" i="4"/>
  <c r="G341" i="4" s="1"/>
  <c r="E341" i="4" s="1"/>
  <c r="F342" i="4"/>
  <c r="G342" i="4" s="1"/>
  <c r="E342" i="4" s="1"/>
  <c r="F343" i="4"/>
  <c r="G343" i="4" s="1"/>
  <c r="E343" i="4" s="1"/>
  <c r="F344" i="4"/>
  <c r="G344" i="4" s="1"/>
  <c r="E344" i="4" s="1"/>
  <c r="F345" i="4"/>
  <c r="G345" i="4" s="1"/>
  <c r="E345" i="4" s="1"/>
  <c r="F346" i="4"/>
  <c r="G346" i="4" s="1"/>
  <c r="E346" i="4" s="1"/>
  <c r="F347" i="4"/>
  <c r="G347" i="4" s="1"/>
  <c r="E347" i="4" s="1"/>
  <c r="F348" i="4"/>
  <c r="G348" i="4" s="1"/>
  <c r="E348" i="4" s="1"/>
  <c r="F349" i="4"/>
  <c r="G349" i="4" s="1"/>
  <c r="E349" i="4" s="1"/>
  <c r="F350" i="4"/>
  <c r="G350" i="4" s="1"/>
  <c r="E350" i="4" s="1"/>
  <c r="F351" i="4"/>
  <c r="G351" i="4" s="1"/>
  <c r="E351" i="4" s="1"/>
  <c r="F352" i="4"/>
  <c r="G352" i="4" s="1"/>
  <c r="E352" i="4" s="1"/>
  <c r="F353" i="4"/>
  <c r="G353" i="4" s="1"/>
  <c r="E353" i="4" s="1"/>
  <c r="F354" i="4"/>
  <c r="G354" i="4" s="1"/>
  <c r="E354" i="4" s="1"/>
  <c r="F355" i="4"/>
  <c r="G355" i="4" s="1"/>
  <c r="E355" i="4" s="1"/>
  <c r="F356" i="4"/>
  <c r="G356" i="4" s="1"/>
  <c r="E356" i="4" s="1"/>
  <c r="F357" i="4"/>
  <c r="G357" i="4" s="1"/>
  <c r="E357" i="4" s="1"/>
  <c r="F358" i="4"/>
  <c r="G358" i="4" s="1"/>
  <c r="E358" i="4" s="1"/>
  <c r="F359" i="4"/>
  <c r="G359" i="4" s="1"/>
  <c r="E359" i="4" s="1"/>
  <c r="F360" i="4"/>
  <c r="G360" i="4" s="1"/>
  <c r="E360" i="4" s="1"/>
  <c r="F361" i="4"/>
  <c r="G361" i="4" s="1"/>
  <c r="E361" i="4" s="1"/>
  <c r="F362" i="4"/>
  <c r="G362" i="4" s="1"/>
  <c r="E362" i="4" s="1"/>
  <c r="F363" i="4"/>
  <c r="G363" i="4" s="1"/>
  <c r="E363" i="4" s="1"/>
  <c r="F364" i="4"/>
  <c r="G364" i="4" s="1"/>
  <c r="E364" i="4" s="1"/>
  <c r="F365" i="4"/>
  <c r="G365" i="4" s="1"/>
  <c r="E365" i="4" s="1"/>
  <c r="F366" i="4"/>
  <c r="G366" i="4" s="1"/>
  <c r="E366" i="4" s="1"/>
  <c r="F367" i="4"/>
  <c r="G367" i="4" s="1"/>
  <c r="E367" i="4" s="1"/>
  <c r="F368" i="4"/>
  <c r="G368" i="4" s="1"/>
  <c r="E368" i="4" s="1"/>
  <c r="F369" i="4"/>
  <c r="G369" i="4" s="1"/>
  <c r="E369" i="4" s="1"/>
  <c r="F370" i="4"/>
  <c r="G370" i="4" s="1"/>
  <c r="E370" i="4" s="1"/>
  <c r="F371" i="4"/>
  <c r="G371" i="4" s="1"/>
  <c r="E371" i="4" s="1"/>
  <c r="F372" i="4"/>
  <c r="G372" i="4" s="1"/>
  <c r="E372" i="4" s="1"/>
  <c r="F373" i="4"/>
  <c r="G373" i="4" s="1"/>
  <c r="E373" i="4" s="1"/>
  <c r="F374" i="4"/>
  <c r="G374" i="4" s="1"/>
  <c r="E374" i="4" s="1"/>
  <c r="F375" i="4"/>
  <c r="G375" i="4" s="1"/>
  <c r="E375" i="4" s="1"/>
  <c r="F376" i="4"/>
  <c r="G376" i="4" s="1"/>
  <c r="E376" i="4" s="1"/>
  <c r="F377" i="4"/>
  <c r="G377" i="4" s="1"/>
  <c r="E377" i="4" s="1"/>
  <c r="F378" i="4"/>
  <c r="G378" i="4" s="1"/>
  <c r="E378" i="4" s="1"/>
  <c r="F379" i="4"/>
  <c r="G379" i="4" s="1"/>
  <c r="E379" i="4" s="1"/>
  <c r="F380" i="4"/>
  <c r="G380" i="4" s="1"/>
  <c r="E380" i="4" s="1"/>
  <c r="F381" i="4"/>
  <c r="G381" i="4" s="1"/>
  <c r="E381" i="4" s="1"/>
  <c r="F382" i="4"/>
  <c r="G382" i="4" s="1"/>
  <c r="E382" i="4" s="1"/>
  <c r="F383" i="4"/>
  <c r="G383" i="4" s="1"/>
  <c r="E383" i="4" s="1"/>
  <c r="F384" i="4"/>
  <c r="G384" i="4" s="1"/>
  <c r="E384" i="4" s="1"/>
  <c r="F385" i="4"/>
  <c r="G385" i="4" s="1"/>
  <c r="E385" i="4" s="1"/>
  <c r="F386" i="4"/>
  <c r="G386" i="4" s="1"/>
  <c r="E386" i="4" s="1"/>
  <c r="F387" i="4"/>
  <c r="G387" i="4" s="1"/>
  <c r="E387" i="4" s="1"/>
  <c r="F388" i="4"/>
  <c r="G388" i="4" s="1"/>
  <c r="E388" i="4" s="1"/>
  <c r="F389" i="4"/>
  <c r="G389" i="4" s="1"/>
  <c r="E389" i="4" s="1"/>
  <c r="F390" i="4"/>
  <c r="G390" i="4" s="1"/>
  <c r="E390" i="4" s="1"/>
  <c r="F392" i="4"/>
  <c r="G392" i="4" s="1"/>
  <c r="E392" i="4" s="1"/>
  <c r="F393" i="4"/>
  <c r="G393" i="4" s="1"/>
  <c r="E393" i="4" s="1"/>
  <c r="F394" i="4"/>
  <c r="G394" i="4" s="1"/>
  <c r="E394" i="4" s="1"/>
  <c r="F395" i="4"/>
  <c r="G395" i="4" s="1"/>
  <c r="E395" i="4" s="1"/>
  <c r="F396" i="4"/>
  <c r="G396" i="4" s="1"/>
  <c r="E396" i="4" s="1"/>
  <c r="F397" i="4"/>
  <c r="G397" i="4" s="1"/>
  <c r="E397" i="4" s="1"/>
  <c r="F398" i="4"/>
  <c r="G398" i="4" s="1"/>
  <c r="E398" i="4" s="1"/>
  <c r="F399" i="4"/>
  <c r="G399" i="4" s="1"/>
  <c r="E399" i="4" s="1"/>
  <c r="F401" i="4"/>
  <c r="G401" i="4" s="1"/>
  <c r="E401" i="4" s="1"/>
  <c r="F402" i="4"/>
  <c r="G402" i="4" s="1"/>
  <c r="E402" i="4" s="1"/>
  <c r="F403" i="4"/>
  <c r="G403" i="4" s="1"/>
  <c r="E403" i="4" s="1"/>
  <c r="F404" i="4"/>
  <c r="G404" i="4" s="1"/>
  <c r="E404" i="4" s="1"/>
  <c r="F405" i="4"/>
  <c r="G405" i="4" s="1"/>
  <c r="E405" i="4" s="1"/>
  <c r="F406" i="4"/>
  <c r="G406" i="4" s="1"/>
  <c r="E406" i="4" s="1"/>
  <c r="F407" i="4"/>
  <c r="G407" i="4" s="1"/>
  <c r="E407" i="4" s="1"/>
  <c r="F408" i="4"/>
  <c r="G408" i="4" s="1"/>
  <c r="E408" i="4" s="1"/>
  <c r="F410" i="4"/>
  <c r="G410" i="4" s="1"/>
  <c r="E410" i="4" s="1"/>
  <c r="F411" i="4"/>
  <c r="G411" i="4" s="1"/>
  <c r="E411" i="4" s="1"/>
  <c r="F412" i="4"/>
  <c r="G412" i="4" s="1"/>
  <c r="E412" i="4" s="1"/>
  <c r="F413" i="4"/>
  <c r="G413" i="4" s="1"/>
  <c r="E413" i="4" s="1"/>
  <c r="F414" i="4"/>
  <c r="G414" i="4" s="1"/>
  <c r="E414" i="4" s="1"/>
  <c r="F415" i="4"/>
  <c r="G415" i="4" s="1"/>
  <c r="E415" i="4" s="1"/>
  <c r="F416" i="4"/>
  <c r="G416" i="4" s="1"/>
  <c r="E416" i="4" s="1"/>
  <c r="F417" i="4"/>
  <c r="G417" i="4" s="1"/>
  <c r="E417" i="4" s="1"/>
  <c r="F419" i="4"/>
  <c r="G419" i="4" s="1"/>
  <c r="E419" i="4" s="1"/>
  <c r="F420" i="4"/>
  <c r="G420" i="4" s="1"/>
  <c r="E420" i="4" s="1"/>
  <c r="F421" i="4"/>
  <c r="G421" i="4" s="1"/>
  <c r="E421" i="4" s="1"/>
  <c r="F422" i="4"/>
  <c r="G422" i="4" s="1"/>
  <c r="E422" i="4" s="1"/>
  <c r="F423" i="4"/>
  <c r="G423" i="4" s="1"/>
  <c r="E423" i="4" s="1"/>
  <c r="F424" i="4"/>
  <c r="G424" i="4" s="1"/>
  <c r="E424" i="4" s="1"/>
  <c r="F425" i="4"/>
  <c r="G425" i="4" s="1"/>
  <c r="E425" i="4" s="1"/>
  <c r="F426" i="4"/>
  <c r="G426" i="4" s="1"/>
  <c r="E426" i="4" s="1"/>
  <c r="F428" i="4"/>
  <c r="G428" i="4" s="1"/>
  <c r="E428" i="4" s="1"/>
  <c r="F429" i="4"/>
  <c r="G429" i="4" s="1"/>
  <c r="E429" i="4" s="1"/>
  <c r="F430" i="4"/>
  <c r="G430" i="4" s="1"/>
  <c r="E430" i="4" s="1"/>
  <c r="F431" i="4"/>
  <c r="G431" i="4" s="1"/>
  <c r="E431" i="4" s="1"/>
  <c r="F432" i="4"/>
  <c r="G432" i="4" s="1"/>
  <c r="E432" i="4" s="1"/>
  <c r="F433" i="4"/>
  <c r="G433" i="4" s="1"/>
  <c r="E433" i="4" s="1"/>
  <c r="F434" i="4"/>
  <c r="G434" i="4" s="1"/>
  <c r="E434" i="4" s="1"/>
  <c r="F435" i="4"/>
  <c r="G435" i="4" s="1"/>
  <c r="E435" i="4" s="1"/>
  <c r="F437" i="4"/>
  <c r="G437" i="4" s="1"/>
  <c r="E437" i="4" s="1"/>
  <c r="F438" i="4"/>
  <c r="G438" i="4" s="1"/>
  <c r="E438" i="4" s="1"/>
  <c r="F439" i="4"/>
  <c r="G439" i="4" s="1"/>
  <c r="E439" i="4" s="1"/>
  <c r="F440" i="4"/>
  <c r="G440" i="4" s="1"/>
  <c r="E440" i="4" s="1"/>
  <c r="F441" i="4"/>
  <c r="G441" i="4" s="1"/>
  <c r="E441" i="4" s="1"/>
  <c r="F442" i="4"/>
  <c r="G442" i="4" s="1"/>
  <c r="E442" i="4" s="1"/>
  <c r="F443" i="4"/>
  <c r="G443" i="4" s="1"/>
  <c r="E443" i="4" s="1"/>
  <c r="F444" i="4"/>
  <c r="G444" i="4" s="1"/>
  <c r="E444" i="4" s="1"/>
  <c r="F446" i="4"/>
  <c r="G446" i="4" s="1"/>
  <c r="E446" i="4" s="1"/>
  <c r="F447" i="4"/>
  <c r="G447" i="4" s="1"/>
  <c r="E447" i="4" s="1"/>
  <c r="F448" i="4"/>
  <c r="G448" i="4" s="1"/>
  <c r="E448" i="4" s="1"/>
  <c r="F449" i="4"/>
  <c r="G449" i="4" s="1"/>
  <c r="E449" i="4" s="1"/>
  <c r="F450" i="4"/>
  <c r="G450" i="4" s="1"/>
  <c r="E450" i="4" s="1"/>
  <c r="F451" i="4"/>
  <c r="G451" i="4" s="1"/>
  <c r="E451" i="4" s="1"/>
  <c r="F452" i="4"/>
  <c r="G452" i="4" s="1"/>
  <c r="E452" i="4" s="1"/>
  <c r="F453" i="4"/>
  <c r="G453" i="4" s="1"/>
  <c r="E453" i="4" s="1"/>
  <c r="F455" i="4"/>
  <c r="G455" i="4" s="1"/>
  <c r="E455" i="4" s="1"/>
  <c r="F456" i="4"/>
  <c r="G456" i="4" s="1"/>
  <c r="E456" i="4" s="1"/>
  <c r="F457" i="4"/>
  <c r="G457" i="4" s="1"/>
  <c r="E457" i="4" s="1"/>
  <c r="F458" i="4"/>
  <c r="G458" i="4" s="1"/>
  <c r="E458" i="4" s="1"/>
  <c r="F459" i="4"/>
  <c r="G459" i="4" s="1"/>
  <c r="E459" i="4" s="1"/>
  <c r="F460" i="4"/>
  <c r="G460" i="4" s="1"/>
  <c r="E460" i="4" s="1"/>
  <c r="F461" i="4"/>
  <c r="G461" i="4" s="1"/>
  <c r="E461" i="4" s="1"/>
  <c r="F462" i="4"/>
  <c r="G462" i="4" s="1"/>
  <c r="E462" i="4" s="1"/>
  <c r="F463" i="4"/>
  <c r="G463" i="4" s="1"/>
  <c r="E463" i="4" s="1"/>
  <c r="F8" i="4"/>
  <c r="G8" i="4" s="1"/>
  <c r="E8" i="4" s="1"/>
  <c r="F9" i="3"/>
  <c r="G9" i="3" s="1"/>
  <c r="E9" i="3" s="1"/>
  <c r="F10" i="3"/>
  <c r="G10" i="3" s="1"/>
  <c r="E10" i="3" s="1"/>
  <c r="F11" i="3"/>
  <c r="G11" i="3" s="1"/>
  <c r="E11" i="3" s="1"/>
  <c r="F12" i="3"/>
  <c r="G12" i="3" s="1"/>
  <c r="E12" i="3" s="1"/>
  <c r="F13" i="3"/>
  <c r="G13" i="3" s="1"/>
  <c r="E13" i="3" s="1"/>
  <c r="F14" i="3"/>
  <c r="G14" i="3" s="1"/>
  <c r="E14" i="3" s="1"/>
  <c r="F15" i="3"/>
  <c r="G15" i="3" s="1"/>
  <c r="E15" i="3" s="1"/>
  <c r="F16" i="3"/>
  <c r="G16" i="3" s="1"/>
  <c r="E16" i="3" s="1"/>
  <c r="F17" i="3"/>
  <c r="G17" i="3" s="1"/>
  <c r="E17" i="3" s="1"/>
  <c r="F18" i="3"/>
  <c r="G18" i="3" s="1"/>
  <c r="E18" i="3" s="1"/>
  <c r="F19" i="3"/>
  <c r="G19" i="3" s="1"/>
  <c r="E19" i="3" s="1"/>
  <c r="F20" i="3"/>
  <c r="G20" i="3" s="1"/>
  <c r="E20" i="3" s="1"/>
  <c r="F22" i="3"/>
  <c r="G22" i="3" s="1"/>
  <c r="E22" i="3" s="1"/>
  <c r="F24" i="3"/>
  <c r="G24" i="3" s="1"/>
  <c r="E24" i="3" s="1"/>
  <c r="F25" i="3"/>
  <c r="G25" i="3" s="1"/>
  <c r="E25" i="3" s="1"/>
  <c r="F26" i="3"/>
  <c r="G26" i="3" s="1"/>
  <c r="E26" i="3" s="1"/>
  <c r="F27" i="3"/>
  <c r="G27" i="3" s="1"/>
  <c r="E27" i="3" s="1"/>
  <c r="F28" i="3"/>
  <c r="G28" i="3" s="1"/>
  <c r="E28" i="3" s="1"/>
  <c r="F29" i="3"/>
  <c r="G29" i="3" s="1"/>
  <c r="E29" i="3" s="1"/>
  <c r="F30" i="3"/>
  <c r="G30" i="3" s="1"/>
  <c r="E30" i="3" s="1"/>
  <c r="F31" i="3"/>
  <c r="G31" i="3"/>
  <c r="E31" i="3" s="1"/>
  <c r="F32" i="3"/>
  <c r="G32" i="3" s="1"/>
  <c r="E32" i="3" s="1"/>
  <c r="F33" i="3"/>
  <c r="G33" i="3" s="1"/>
  <c r="E33" i="3" s="1"/>
  <c r="F34" i="3"/>
  <c r="G34" i="3" s="1"/>
  <c r="E34" i="3" s="1"/>
  <c r="F35" i="3"/>
  <c r="G35" i="3" s="1"/>
  <c r="E35" i="3" s="1"/>
  <c r="F36" i="3"/>
  <c r="G36" i="3" s="1"/>
  <c r="E36" i="3" s="1"/>
  <c r="F37" i="3"/>
  <c r="G37" i="3" s="1"/>
  <c r="E37" i="3" s="1"/>
  <c r="F38" i="3"/>
  <c r="G38" i="3" s="1"/>
  <c r="E38" i="3" s="1"/>
  <c r="F39" i="3"/>
  <c r="G39" i="3" s="1"/>
  <c r="E39" i="3" s="1"/>
  <c r="F40" i="3"/>
  <c r="G40" i="3" s="1"/>
  <c r="E40" i="3" s="1"/>
  <c r="F41" i="3"/>
  <c r="G41" i="3" s="1"/>
  <c r="E41" i="3" s="1"/>
  <c r="F42" i="3"/>
  <c r="G42" i="3" s="1"/>
  <c r="E42" i="3" s="1"/>
  <c r="F43" i="3"/>
  <c r="G43" i="3" s="1"/>
  <c r="E43" i="3" s="1"/>
  <c r="F44" i="3"/>
  <c r="G44" i="3" s="1"/>
  <c r="E44" i="3" s="1"/>
  <c r="F45" i="3"/>
  <c r="G45" i="3" s="1"/>
  <c r="E45" i="3" s="1"/>
  <c r="F46" i="3"/>
  <c r="G46" i="3" s="1"/>
  <c r="E46" i="3" s="1"/>
  <c r="F47" i="3"/>
  <c r="G47" i="3" s="1"/>
  <c r="E47" i="3" s="1"/>
  <c r="F48" i="3"/>
  <c r="G48" i="3" s="1"/>
  <c r="E48" i="3" s="1"/>
  <c r="F49" i="3"/>
  <c r="G49" i="3" s="1"/>
  <c r="E49" i="3" s="1"/>
  <c r="F50" i="3"/>
  <c r="G50" i="3" s="1"/>
  <c r="E50" i="3" s="1"/>
  <c r="F51" i="3"/>
  <c r="G51" i="3" s="1"/>
  <c r="E51" i="3" s="1"/>
  <c r="F52" i="3"/>
  <c r="G52" i="3" s="1"/>
  <c r="E52" i="3" s="1"/>
  <c r="F53" i="3"/>
  <c r="G53" i="3" s="1"/>
  <c r="E53" i="3" s="1"/>
  <c r="F54" i="3"/>
  <c r="G54" i="3" s="1"/>
  <c r="E54" i="3" s="1"/>
  <c r="F55" i="3"/>
  <c r="G55" i="3" s="1"/>
  <c r="E55" i="3" s="1"/>
  <c r="F56" i="3"/>
  <c r="G56" i="3" s="1"/>
  <c r="E56" i="3" s="1"/>
  <c r="F57" i="3"/>
  <c r="G57" i="3" s="1"/>
  <c r="E57" i="3" s="1"/>
  <c r="F58" i="3"/>
  <c r="G58" i="3" s="1"/>
  <c r="E58" i="3" s="1"/>
  <c r="F59" i="3"/>
  <c r="G59" i="3" s="1"/>
  <c r="E59" i="3" s="1"/>
  <c r="F60" i="3"/>
  <c r="G60" i="3" s="1"/>
  <c r="E60" i="3" s="1"/>
  <c r="F61" i="3"/>
  <c r="G61" i="3" s="1"/>
  <c r="E61" i="3" s="1"/>
  <c r="F62" i="3"/>
  <c r="G62" i="3" s="1"/>
  <c r="E62" i="3" s="1"/>
  <c r="F63" i="3"/>
  <c r="G63" i="3" s="1"/>
  <c r="E63" i="3" s="1"/>
  <c r="F64" i="3"/>
  <c r="G64" i="3" s="1"/>
  <c r="E64" i="3" s="1"/>
  <c r="F65" i="3"/>
  <c r="G65" i="3" s="1"/>
  <c r="E65" i="3" s="1"/>
  <c r="F66" i="3"/>
  <c r="G66" i="3" s="1"/>
  <c r="E66" i="3" s="1"/>
  <c r="F67" i="3"/>
  <c r="G67" i="3" s="1"/>
  <c r="E67" i="3" s="1"/>
  <c r="F68" i="3"/>
  <c r="G68" i="3" s="1"/>
  <c r="E68" i="3" s="1"/>
  <c r="F69" i="3"/>
  <c r="G69" i="3" s="1"/>
  <c r="E69" i="3" s="1"/>
  <c r="F70" i="3"/>
  <c r="G70" i="3" s="1"/>
  <c r="E70" i="3" s="1"/>
  <c r="F71" i="3"/>
  <c r="G71" i="3" s="1"/>
  <c r="E71" i="3" s="1"/>
  <c r="F72" i="3"/>
  <c r="G72" i="3" s="1"/>
  <c r="E72" i="3" s="1"/>
  <c r="F73" i="3"/>
  <c r="G73" i="3" s="1"/>
  <c r="E73" i="3" s="1"/>
  <c r="F74" i="3"/>
  <c r="G74" i="3" s="1"/>
  <c r="E74" i="3" s="1"/>
  <c r="F75" i="3"/>
  <c r="G75" i="3" s="1"/>
  <c r="E75" i="3" s="1"/>
  <c r="F76" i="3"/>
  <c r="G76" i="3" s="1"/>
  <c r="E76" i="3" s="1"/>
  <c r="F77" i="3"/>
  <c r="G77" i="3" s="1"/>
  <c r="E77" i="3" s="1"/>
  <c r="F78" i="3"/>
  <c r="G78" i="3" s="1"/>
  <c r="E78" i="3" s="1"/>
  <c r="F79" i="3"/>
  <c r="G79" i="3" s="1"/>
  <c r="E79" i="3" s="1"/>
  <c r="F80" i="3"/>
  <c r="G80" i="3" s="1"/>
  <c r="E80" i="3" s="1"/>
  <c r="F81" i="3"/>
  <c r="G81" i="3" s="1"/>
  <c r="E81" i="3" s="1"/>
  <c r="F82" i="3"/>
  <c r="G82" i="3" s="1"/>
  <c r="E82" i="3" s="1"/>
  <c r="F83" i="3"/>
  <c r="G83" i="3" s="1"/>
  <c r="E83" i="3" s="1"/>
  <c r="F84" i="3"/>
  <c r="G84" i="3" s="1"/>
  <c r="E84" i="3" s="1"/>
  <c r="F85" i="3"/>
  <c r="G85" i="3" s="1"/>
  <c r="E85" i="3" s="1"/>
  <c r="F86" i="3"/>
  <c r="G86" i="3" s="1"/>
  <c r="E86" i="3" s="1"/>
  <c r="F87" i="3"/>
  <c r="G87" i="3" s="1"/>
  <c r="E87" i="3" s="1"/>
  <c r="F88" i="3"/>
  <c r="G88" i="3" s="1"/>
  <c r="E88" i="3" s="1"/>
  <c r="F89" i="3"/>
  <c r="G89" i="3"/>
  <c r="E89" i="3" s="1"/>
  <c r="F90" i="3"/>
  <c r="G90" i="3" s="1"/>
  <c r="E90" i="3" s="1"/>
  <c r="F91" i="3"/>
  <c r="G91" i="3" s="1"/>
  <c r="E91" i="3" s="1"/>
  <c r="F92" i="3"/>
  <c r="G92" i="3" s="1"/>
  <c r="E92" i="3" s="1"/>
  <c r="F93" i="3"/>
  <c r="G93" i="3" s="1"/>
  <c r="E93" i="3" s="1"/>
  <c r="F94" i="3"/>
  <c r="G94" i="3" s="1"/>
  <c r="E94" i="3" s="1"/>
  <c r="F95" i="3"/>
  <c r="G95" i="3" s="1"/>
  <c r="E95" i="3" s="1"/>
  <c r="F96" i="3"/>
  <c r="G96" i="3" s="1"/>
  <c r="E96" i="3" s="1"/>
  <c r="F97" i="3"/>
  <c r="G97" i="3" s="1"/>
  <c r="E97" i="3" s="1"/>
  <c r="F98" i="3"/>
  <c r="G98" i="3" s="1"/>
  <c r="E98" i="3" s="1"/>
  <c r="F99" i="3"/>
  <c r="G99" i="3" s="1"/>
  <c r="E99" i="3" s="1"/>
  <c r="F100" i="3"/>
  <c r="G100" i="3" s="1"/>
  <c r="E100" i="3" s="1"/>
  <c r="F101" i="3"/>
  <c r="G101" i="3" s="1"/>
  <c r="E101" i="3" s="1"/>
  <c r="F102" i="3"/>
  <c r="G102" i="3" s="1"/>
  <c r="E102" i="3" s="1"/>
  <c r="F103" i="3"/>
  <c r="G103" i="3" s="1"/>
  <c r="E103" i="3" s="1"/>
  <c r="F104" i="3"/>
  <c r="G104" i="3" s="1"/>
  <c r="E104" i="3" s="1"/>
  <c r="F105" i="3"/>
  <c r="G105" i="3" s="1"/>
  <c r="E105" i="3" s="1"/>
  <c r="F106" i="3"/>
  <c r="G106" i="3" s="1"/>
  <c r="E106" i="3" s="1"/>
  <c r="F107" i="3"/>
  <c r="G107" i="3" s="1"/>
  <c r="E107" i="3" s="1"/>
  <c r="F108" i="3"/>
  <c r="G108" i="3" s="1"/>
  <c r="E108" i="3" s="1"/>
  <c r="F109" i="3"/>
  <c r="G109" i="3" s="1"/>
  <c r="E109" i="3" s="1"/>
  <c r="F110" i="3"/>
  <c r="G110" i="3" s="1"/>
  <c r="E110" i="3" s="1"/>
  <c r="F111" i="3"/>
  <c r="G111" i="3" s="1"/>
  <c r="E111" i="3" s="1"/>
  <c r="F112" i="3"/>
  <c r="G112" i="3" s="1"/>
  <c r="E112" i="3" s="1"/>
  <c r="F113" i="3"/>
  <c r="G113" i="3" s="1"/>
  <c r="E113" i="3" s="1"/>
  <c r="F114" i="3"/>
  <c r="G114" i="3" s="1"/>
  <c r="E114" i="3" s="1"/>
  <c r="F115" i="3"/>
  <c r="G115" i="3" s="1"/>
  <c r="E115" i="3" s="1"/>
  <c r="F116" i="3"/>
  <c r="G116" i="3" s="1"/>
  <c r="E116" i="3" s="1"/>
  <c r="F117" i="3"/>
  <c r="G117" i="3" s="1"/>
  <c r="E117" i="3" s="1"/>
  <c r="F118" i="3"/>
  <c r="G118" i="3" s="1"/>
  <c r="E118" i="3" s="1"/>
  <c r="F119" i="3"/>
  <c r="G119" i="3" s="1"/>
  <c r="E119" i="3" s="1"/>
  <c r="F120" i="3"/>
  <c r="G120" i="3" s="1"/>
  <c r="E120" i="3" s="1"/>
  <c r="F121" i="3"/>
  <c r="G121" i="3" s="1"/>
  <c r="E121" i="3" s="1"/>
  <c r="F122" i="3"/>
  <c r="G122" i="3" s="1"/>
  <c r="E122" i="3" s="1"/>
  <c r="F123" i="3"/>
  <c r="G123" i="3" s="1"/>
  <c r="E123" i="3" s="1"/>
  <c r="F124" i="3"/>
  <c r="G124" i="3" s="1"/>
  <c r="E124" i="3" s="1"/>
  <c r="F125" i="3"/>
  <c r="G125" i="3" s="1"/>
  <c r="E125" i="3" s="1"/>
  <c r="F126" i="3"/>
  <c r="G126" i="3" s="1"/>
  <c r="E126" i="3" s="1"/>
  <c r="F127" i="3"/>
  <c r="G127" i="3" s="1"/>
  <c r="E127" i="3" s="1"/>
  <c r="F128" i="3"/>
  <c r="G128" i="3" s="1"/>
  <c r="E128" i="3" s="1"/>
  <c r="F129" i="3"/>
  <c r="G129" i="3" s="1"/>
  <c r="E129" i="3" s="1"/>
  <c r="F130" i="3"/>
  <c r="G130" i="3" s="1"/>
  <c r="E130" i="3" s="1"/>
  <c r="F131" i="3"/>
  <c r="G131" i="3" s="1"/>
  <c r="E131" i="3" s="1"/>
  <c r="F132" i="3"/>
  <c r="G132" i="3" s="1"/>
  <c r="E132" i="3" s="1"/>
  <c r="F133" i="3"/>
  <c r="G133" i="3" s="1"/>
  <c r="E133" i="3" s="1"/>
  <c r="F134" i="3"/>
  <c r="G134" i="3" s="1"/>
  <c r="E134" i="3" s="1"/>
  <c r="F135" i="3"/>
  <c r="G135" i="3" s="1"/>
  <c r="E135" i="3" s="1"/>
  <c r="F136" i="3"/>
  <c r="G136" i="3" s="1"/>
  <c r="E136" i="3" s="1"/>
  <c r="F137" i="3"/>
  <c r="G137" i="3" s="1"/>
  <c r="E137" i="3" s="1"/>
  <c r="F138" i="3"/>
  <c r="G138" i="3" s="1"/>
  <c r="E138" i="3" s="1"/>
  <c r="F139" i="3"/>
  <c r="G139" i="3" s="1"/>
  <c r="E139" i="3" s="1"/>
  <c r="F140" i="3"/>
  <c r="G140" i="3" s="1"/>
  <c r="E140" i="3" s="1"/>
  <c r="F141" i="3"/>
  <c r="G141" i="3" s="1"/>
  <c r="E141" i="3" s="1"/>
  <c r="F142" i="3"/>
  <c r="G142" i="3" s="1"/>
  <c r="E142" i="3" s="1"/>
  <c r="F143" i="3"/>
  <c r="G143" i="3" s="1"/>
  <c r="E143" i="3" s="1"/>
  <c r="F144" i="3"/>
  <c r="G144" i="3" s="1"/>
  <c r="E144" i="3" s="1"/>
  <c r="F145" i="3"/>
  <c r="G145" i="3" s="1"/>
  <c r="E145" i="3" s="1"/>
  <c r="F146" i="3"/>
  <c r="G146" i="3" s="1"/>
  <c r="E146" i="3" s="1"/>
  <c r="F147" i="3"/>
  <c r="G147" i="3" s="1"/>
  <c r="E147" i="3" s="1"/>
  <c r="F148" i="3"/>
  <c r="G148" i="3" s="1"/>
  <c r="E148" i="3" s="1"/>
  <c r="F149" i="3"/>
  <c r="G149" i="3" s="1"/>
  <c r="E149" i="3" s="1"/>
  <c r="F150" i="3"/>
  <c r="G150" i="3" s="1"/>
  <c r="E150" i="3" s="1"/>
  <c r="F151" i="3"/>
  <c r="G151" i="3" s="1"/>
  <c r="E151" i="3" s="1"/>
  <c r="F152" i="3"/>
  <c r="G152" i="3" s="1"/>
  <c r="E152" i="3" s="1"/>
  <c r="F153" i="3"/>
  <c r="G153" i="3" s="1"/>
  <c r="E153" i="3" s="1"/>
  <c r="F154" i="3"/>
  <c r="G154" i="3" s="1"/>
  <c r="E154" i="3" s="1"/>
  <c r="F155" i="3"/>
  <c r="G155" i="3" s="1"/>
  <c r="E155" i="3" s="1"/>
  <c r="F156" i="3"/>
  <c r="G156" i="3" s="1"/>
  <c r="E156" i="3" s="1"/>
  <c r="F157" i="3"/>
  <c r="G157" i="3" s="1"/>
  <c r="E157" i="3" s="1"/>
  <c r="F158" i="3"/>
  <c r="G158" i="3" s="1"/>
  <c r="E158" i="3" s="1"/>
  <c r="F159" i="3"/>
  <c r="G159" i="3" s="1"/>
  <c r="E159" i="3" s="1"/>
  <c r="F160" i="3"/>
  <c r="G160" i="3" s="1"/>
  <c r="E160" i="3" s="1"/>
  <c r="F161" i="3"/>
  <c r="G161" i="3" s="1"/>
  <c r="E161" i="3" s="1"/>
  <c r="F162" i="3"/>
  <c r="G162" i="3" s="1"/>
  <c r="E162" i="3" s="1"/>
  <c r="F163" i="3"/>
  <c r="G163" i="3" s="1"/>
  <c r="E163" i="3" s="1"/>
  <c r="F164" i="3"/>
  <c r="G164" i="3" s="1"/>
  <c r="E164" i="3" s="1"/>
  <c r="F165" i="3"/>
  <c r="G165" i="3" s="1"/>
  <c r="E165" i="3" s="1"/>
  <c r="F166" i="3"/>
  <c r="G166" i="3" s="1"/>
  <c r="E166" i="3" s="1"/>
  <c r="F167" i="3"/>
  <c r="G167" i="3" s="1"/>
  <c r="E167" i="3" s="1"/>
  <c r="F168" i="3"/>
  <c r="G168" i="3" s="1"/>
  <c r="E168" i="3" s="1"/>
  <c r="F169" i="3"/>
  <c r="G169" i="3" s="1"/>
  <c r="E169" i="3" s="1"/>
  <c r="F170" i="3"/>
  <c r="G170" i="3" s="1"/>
  <c r="E170" i="3" s="1"/>
  <c r="F171" i="3"/>
  <c r="G171" i="3" s="1"/>
  <c r="E171" i="3" s="1"/>
  <c r="F172" i="3"/>
  <c r="G172" i="3" s="1"/>
  <c r="E172" i="3" s="1"/>
  <c r="F173" i="3"/>
  <c r="G173" i="3" s="1"/>
  <c r="E173" i="3" s="1"/>
  <c r="F174" i="3"/>
  <c r="G174" i="3" s="1"/>
  <c r="E174" i="3" s="1"/>
  <c r="F175" i="3"/>
  <c r="G175" i="3" s="1"/>
  <c r="E175" i="3" s="1"/>
  <c r="F176" i="3"/>
  <c r="G176" i="3" s="1"/>
  <c r="E176" i="3" s="1"/>
  <c r="F177" i="3"/>
  <c r="G177" i="3" s="1"/>
  <c r="E177" i="3" s="1"/>
  <c r="F178" i="3"/>
  <c r="G178" i="3" s="1"/>
  <c r="E178" i="3" s="1"/>
  <c r="F179" i="3"/>
  <c r="G179" i="3" s="1"/>
  <c r="E179" i="3" s="1"/>
  <c r="F180" i="3"/>
  <c r="G180" i="3" s="1"/>
  <c r="E180" i="3" s="1"/>
  <c r="F181" i="3"/>
  <c r="G181" i="3" s="1"/>
  <c r="E181" i="3" s="1"/>
  <c r="F182" i="3"/>
  <c r="G182" i="3" s="1"/>
  <c r="E182" i="3" s="1"/>
  <c r="F183" i="3"/>
  <c r="G183" i="3" s="1"/>
  <c r="E183" i="3" s="1"/>
  <c r="F184" i="3"/>
  <c r="G184" i="3" s="1"/>
  <c r="E184" i="3" s="1"/>
  <c r="F185" i="3"/>
  <c r="G185" i="3" s="1"/>
  <c r="E185" i="3" s="1"/>
  <c r="F186" i="3"/>
  <c r="G186" i="3" s="1"/>
  <c r="E186" i="3" s="1"/>
  <c r="F187" i="3"/>
  <c r="G187" i="3" s="1"/>
  <c r="E187" i="3" s="1"/>
  <c r="F188" i="3"/>
  <c r="G188" i="3" s="1"/>
  <c r="E188" i="3" s="1"/>
  <c r="F189" i="3"/>
  <c r="G189" i="3" s="1"/>
  <c r="E189" i="3" s="1"/>
  <c r="F190" i="3"/>
  <c r="G190" i="3" s="1"/>
  <c r="E190" i="3" s="1"/>
  <c r="F191" i="3"/>
  <c r="G191" i="3" s="1"/>
  <c r="E191" i="3" s="1"/>
  <c r="F192" i="3"/>
  <c r="G192" i="3" s="1"/>
  <c r="E192" i="3" s="1"/>
  <c r="F193" i="3"/>
  <c r="G193" i="3" s="1"/>
  <c r="E193" i="3" s="1"/>
  <c r="F194" i="3"/>
  <c r="G194" i="3" s="1"/>
  <c r="E194" i="3" s="1"/>
  <c r="F195" i="3"/>
  <c r="G195" i="3" s="1"/>
  <c r="E195" i="3" s="1"/>
  <c r="F196" i="3"/>
  <c r="G196" i="3" s="1"/>
  <c r="E196" i="3" s="1"/>
  <c r="F197" i="3"/>
  <c r="G197" i="3" s="1"/>
  <c r="E197" i="3" s="1"/>
  <c r="F198" i="3"/>
  <c r="G198" i="3" s="1"/>
  <c r="E198" i="3" s="1"/>
  <c r="F199" i="3"/>
  <c r="G199" i="3" s="1"/>
  <c r="E199" i="3" s="1"/>
  <c r="F200" i="3"/>
  <c r="G200" i="3" s="1"/>
  <c r="E200" i="3" s="1"/>
  <c r="F201" i="3"/>
  <c r="G201" i="3" s="1"/>
  <c r="E201" i="3" s="1"/>
  <c r="F202" i="3"/>
  <c r="G202" i="3" s="1"/>
  <c r="E202" i="3" s="1"/>
  <c r="F203" i="3"/>
  <c r="G203" i="3" s="1"/>
  <c r="E203" i="3" s="1"/>
  <c r="F204" i="3"/>
  <c r="G204" i="3" s="1"/>
  <c r="E204" i="3" s="1"/>
  <c r="F205" i="3"/>
  <c r="G205" i="3" s="1"/>
  <c r="E205" i="3" s="1"/>
  <c r="F206" i="3"/>
  <c r="G206" i="3" s="1"/>
  <c r="E206" i="3" s="1"/>
  <c r="F207" i="3"/>
  <c r="G207" i="3" s="1"/>
  <c r="E207" i="3" s="1"/>
  <c r="F208" i="3"/>
  <c r="G208" i="3" s="1"/>
  <c r="E208" i="3" s="1"/>
  <c r="F209" i="3"/>
  <c r="G209" i="3" s="1"/>
  <c r="E209" i="3" s="1"/>
  <c r="F210" i="3"/>
  <c r="G210" i="3" s="1"/>
  <c r="E210" i="3" s="1"/>
  <c r="F211" i="3"/>
  <c r="G211" i="3" s="1"/>
  <c r="E211" i="3" s="1"/>
  <c r="F212" i="3"/>
  <c r="G212" i="3" s="1"/>
  <c r="E212" i="3" s="1"/>
  <c r="F213" i="3"/>
  <c r="G213" i="3" s="1"/>
  <c r="E213" i="3" s="1"/>
  <c r="F214" i="3"/>
  <c r="G214" i="3" s="1"/>
  <c r="E214" i="3" s="1"/>
  <c r="F215" i="3"/>
  <c r="G215" i="3" s="1"/>
  <c r="E215" i="3" s="1"/>
  <c r="F216" i="3"/>
  <c r="G216" i="3" s="1"/>
  <c r="E216" i="3" s="1"/>
  <c r="F217" i="3"/>
  <c r="G217" i="3"/>
  <c r="E217" i="3" s="1"/>
  <c r="F218" i="3"/>
  <c r="G218" i="3" s="1"/>
  <c r="E218" i="3" s="1"/>
  <c r="F219" i="3"/>
  <c r="G219" i="3" s="1"/>
  <c r="E219" i="3" s="1"/>
  <c r="F220" i="3"/>
  <c r="G220" i="3" s="1"/>
  <c r="E220" i="3" s="1"/>
  <c r="F221" i="3"/>
  <c r="G221" i="3" s="1"/>
  <c r="E221" i="3" s="1"/>
  <c r="F222" i="3"/>
  <c r="G222" i="3" s="1"/>
  <c r="E222" i="3" s="1"/>
  <c r="F223" i="3"/>
  <c r="G223" i="3" s="1"/>
  <c r="E223" i="3" s="1"/>
  <c r="F224" i="3"/>
  <c r="G224" i="3" s="1"/>
  <c r="E224" i="3" s="1"/>
  <c r="F225" i="3"/>
  <c r="G225" i="3" s="1"/>
  <c r="E225" i="3" s="1"/>
  <c r="F226" i="3"/>
  <c r="G226" i="3" s="1"/>
  <c r="E226" i="3" s="1"/>
  <c r="F227" i="3"/>
  <c r="G227" i="3" s="1"/>
  <c r="E227" i="3" s="1"/>
  <c r="F228" i="3"/>
  <c r="G228" i="3" s="1"/>
  <c r="E228" i="3" s="1"/>
  <c r="F229" i="3"/>
  <c r="G229" i="3" s="1"/>
  <c r="E229" i="3" s="1"/>
  <c r="F230" i="3"/>
  <c r="G230" i="3" s="1"/>
  <c r="E230" i="3" s="1"/>
  <c r="F231" i="3"/>
  <c r="G231" i="3" s="1"/>
  <c r="E231" i="3" s="1"/>
  <c r="F232" i="3"/>
  <c r="G232" i="3" s="1"/>
  <c r="E232" i="3" s="1"/>
  <c r="F233" i="3"/>
  <c r="G233" i="3" s="1"/>
  <c r="E233" i="3" s="1"/>
  <c r="F234" i="3"/>
  <c r="G234" i="3" s="1"/>
  <c r="E234" i="3" s="1"/>
  <c r="F235" i="3"/>
  <c r="G235" i="3" s="1"/>
  <c r="E235" i="3" s="1"/>
  <c r="F236" i="3"/>
  <c r="G236" i="3" s="1"/>
  <c r="E236" i="3" s="1"/>
  <c r="F237" i="3"/>
  <c r="G237" i="3" s="1"/>
  <c r="E237" i="3" s="1"/>
  <c r="F238" i="3"/>
  <c r="G238" i="3" s="1"/>
  <c r="E238" i="3" s="1"/>
  <c r="F239" i="3"/>
  <c r="G239" i="3" s="1"/>
  <c r="E239" i="3" s="1"/>
  <c r="F240" i="3"/>
  <c r="G240" i="3" s="1"/>
  <c r="E240" i="3" s="1"/>
  <c r="F241" i="3"/>
  <c r="G241" i="3" s="1"/>
  <c r="E241" i="3" s="1"/>
  <c r="F242" i="3"/>
  <c r="G242" i="3" s="1"/>
  <c r="E242" i="3" s="1"/>
  <c r="F243" i="3"/>
  <c r="G243" i="3" s="1"/>
  <c r="E243" i="3" s="1"/>
  <c r="F244" i="3"/>
  <c r="G244" i="3" s="1"/>
  <c r="E244" i="3" s="1"/>
  <c r="F245" i="3"/>
  <c r="G245" i="3" s="1"/>
  <c r="E245" i="3" s="1"/>
  <c r="F246" i="3"/>
  <c r="G246" i="3" s="1"/>
  <c r="E246" i="3" s="1"/>
  <c r="F247" i="3"/>
  <c r="G247" i="3" s="1"/>
  <c r="E247" i="3" s="1"/>
  <c r="F248" i="3"/>
  <c r="G248" i="3" s="1"/>
  <c r="E248" i="3" s="1"/>
  <c r="F249" i="3"/>
  <c r="G249" i="3" s="1"/>
  <c r="E249" i="3" s="1"/>
  <c r="F250" i="3"/>
  <c r="G250" i="3" s="1"/>
  <c r="E250" i="3" s="1"/>
  <c r="F251" i="3"/>
  <c r="G251" i="3" s="1"/>
  <c r="E251" i="3" s="1"/>
  <c r="F252" i="3"/>
  <c r="G252" i="3" s="1"/>
  <c r="E252" i="3" s="1"/>
  <c r="F253" i="3"/>
  <c r="G253" i="3" s="1"/>
  <c r="E253" i="3" s="1"/>
  <c r="F254" i="3"/>
  <c r="G254" i="3" s="1"/>
  <c r="E254" i="3" s="1"/>
  <c r="F255" i="3"/>
  <c r="G255" i="3" s="1"/>
  <c r="E255" i="3" s="1"/>
  <c r="F256" i="3"/>
  <c r="G256" i="3" s="1"/>
  <c r="E256" i="3" s="1"/>
  <c r="F257" i="3"/>
  <c r="G257" i="3" s="1"/>
  <c r="E257" i="3" s="1"/>
  <c r="F258" i="3"/>
  <c r="G258" i="3" s="1"/>
  <c r="E258" i="3" s="1"/>
  <c r="F259" i="3"/>
  <c r="G259" i="3" s="1"/>
  <c r="E259" i="3" s="1"/>
  <c r="F260" i="3"/>
  <c r="G260" i="3" s="1"/>
  <c r="E260" i="3" s="1"/>
  <c r="F261" i="3"/>
  <c r="G261" i="3" s="1"/>
  <c r="E261" i="3" s="1"/>
  <c r="F262" i="3"/>
  <c r="G262" i="3" s="1"/>
  <c r="E262" i="3" s="1"/>
  <c r="F263" i="3"/>
  <c r="G263" i="3" s="1"/>
  <c r="E263" i="3" s="1"/>
  <c r="F264" i="3"/>
  <c r="G264" i="3" s="1"/>
  <c r="E264" i="3" s="1"/>
  <c r="F265" i="3"/>
  <c r="G265" i="3" s="1"/>
  <c r="E265" i="3" s="1"/>
  <c r="F266" i="3"/>
  <c r="G266" i="3" s="1"/>
  <c r="E266" i="3" s="1"/>
  <c r="F267" i="3"/>
  <c r="G267" i="3" s="1"/>
  <c r="E267" i="3" s="1"/>
  <c r="F268" i="3"/>
  <c r="G268" i="3" s="1"/>
  <c r="E268" i="3" s="1"/>
  <c r="F269" i="3"/>
  <c r="G269" i="3" s="1"/>
  <c r="E269" i="3" s="1"/>
  <c r="F270" i="3"/>
  <c r="G270" i="3" s="1"/>
  <c r="E270" i="3" s="1"/>
  <c r="F271" i="3"/>
  <c r="G271" i="3" s="1"/>
  <c r="E271" i="3" s="1"/>
  <c r="F272" i="3"/>
  <c r="G272" i="3" s="1"/>
  <c r="E272" i="3" s="1"/>
  <c r="F273" i="3"/>
  <c r="G273" i="3" s="1"/>
  <c r="E273" i="3" s="1"/>
  <c r="F274" i="3"/>
  <c r="G274" i="3" s="1"/>
  <c r="E274" i="3" s="1"/>
  <c r="F275" i="3"/>
  <c r="G275" i="3" s="1"/>
  <c r="E275" i="3" s="1"/>
  <c r="F276" i="3"/>
  <c r="G276" i="3" s="1"/>
  <c r="E276" i="3" s="1"/>
  <c r="F277" i="3"/>
  <c r="G277" i="3" s="1"/>
  <c r="E277" i="3" s="1"/>
  <c r="F278" i="3"/>
  <c r="G278" i="3" s="1"/>
  <c r="E278" i="3" s="1"/>
  <c r="F279" i="3"/>
  <c r="G279" i="3" s="1"/>
  <c r="E279" i="3" s="1"/>
  <c r="F280" i="3"/>
  <c r="G280" i="3" s="1"/>
  <c r="E280" i="3" s="1"/>
  <c r="F281" i="3"/>
  <c r="G281" i="3" s="1"/>
  <c r="E281" i="3" s="1"/>
  <c r="F282" i="3"/>
  <c r="G282" i="3" s="1"/>
  <c r="E282" i="3" s="1"/>
  <c r="F283" i="3"/>
  <c r="G283" i="3" s="1"/>
  <c r="E283" i="3" s="1"/>
  <c r="F284" i="3"/>
  <c r="G284" i="3" s="1"/>
  <c r="E284" i="3" s="1"/>
  <c r="F285" i="3"/>
  <c r="G285" i="3" s="1"/>
  <c r="E285" i="3" s="1"/>
  <c r="F286" i="3"/>
  <c r="G286" i="3" s="1"/>
  <c r="E286" i="3" s="1"/>
  <c r="F287" i="3"/>
  <c r="G287" i="3" s="1"/>
  <c r="E287" i="3" s="1"/>
  <c r="F288" i="3"/>
  <c r="G288" i="3" s="1"/>
  <c r="E288" i="3" s="1"/>
  <c r="F289" i="3"/>
  <c r="G289" i="3" s="1"/>
  <c r="E289" i="3" s="1"/>
  <c r="F290" i="3"/>
  <c r="G290" i="3" s="1"/>
  <c r="E290" i="3" s="1"/>
  <c r="F291" i="3"/>
  <c r="G291" i="3" s="1"/>
  <c r="E291" i="3" s="1"/>
  <c r="F292" i="3"/>
  <c r="G292" i="3" s="1"/>
  <c r="E292" i="3" s="1"/>
  <c r="F293" i="3"/>
  <c r="G293" i="3" s="1"/>
  <c r="E293" i="3" s="1"/>
  <c r="F294" i="3"/>
  <c r="G294" i="3" s="1"/>
  <c r="E294" i="3" s="1"/>
  <c r="F295" i="3"/>
  <c r="G295" i="3" s="1"/>
  <c r="E295" i="3" s="1"/>
  <c r="F297" i="3"/>
  <c r="G297" i="3" s="1"/>
  <c r="E297" i="3" s="1"/>
  <c r="F298" i="3"/>
  <c r="G298" i="3" s="1"/>
  <c r="E298" i="3" s="1"/>
  <c r="F299" i="3"/>
  <c r="G299" i="3" s="1"/>
  <c r="E299" i="3" s="1"/>
  <c r="F300" i="3"/>
  <c r="G300" i="3" s="1"/>
  <c r="E300" i="3" s="1"/>
  <c r="F301" i="3"/>
  <c r="G301" i="3" s="1"/>
  <c r="E301" i="3" s="1"/>
  <c r="F302" i="3"/>
  <c r="G302" i="3" s="1"/>
  <c r="E302" i="3" s="1"/>
  <c r="F303" i="3"/>
  <c r="G303" i="3" s="1"/>
  <c r="E303" i="3" s="1"/>
  <c r="F304" i="3"/>
  <c r="G304" i="3" s="1"/>
  <c r="E304" i="3" s="1"/>
  <c r="F305" i="3"/>
  <c r="G305" i="3" s="1"/>
  <c r="E305" i="3" s="1"/>
  <c r="F306" i="3"/>
  <c r="G306" i="3" s="1"/>
  <c r="E306" i="3" s="1"/>
  <c r="F307" i="3"/>
  <c r="G307" i="3" s="1"/>
  <c r="E307" i="3" s="1"/>
  <c r="F308" i="3"/>
  <c r="G308" i="3" s="1"/>
  <c r="E308" i="3" s="1"/>
  <c r="F309" i="3"/>
  <c r="G309" i="3" s="1"/>
  <c r="E309" i="3" s="1"/>
  <c r="F310" i="3"/>
  <c r="G310" i="3" s="1"/>
  <c r="E310" i="3" s="1"/>
  <c r="F311" i="3"/>
  <c r="G311" i="3" s="1"/>
  <c r="E311" i="3" s="1"/>
  <c r="F312" i="3"/>
  <c r="G312" i="3" s="1"/>
  <c r="E312" i="3" s="1"/>
  <c r="F313" i="3"/>
  <c r="G313" i="3" s="1"/>
  <c r="E313" i="3" s="1"/>
  <c r="F314" i="3"/>
  <c r="G314" i="3" s="1"/>
  <c r="E314" i="3" s="1"/>
  <c r="F315" i="3"/>
  <c r="G315" i="3" s="1"/>
  <c r="E315" i="3" s="1"/>
  <c r="F316" i="3"/>
  <c r="G316" i="3" s="1"/>
  <c r="E316" i="3" s="1"/>
  <c r="F317" i="3"/>
  <c r="G317" i="3" s="1"/>
  <c r="E317" i="3" s="1"/>
  <c r="F318" i="3"/>
  <c r="G318" i="3" s="1"/>
  <c r="E318" i="3" s="1"/>
  <c r="F319" i="3"/>
  <c r="G319" i="3" s="1"/>
  <c r="E319" i="3" s="1"/>
  <c r="F320" i="3"/>
  <c r="G320" i="3" s="1"/>
  <c r="E320" i="3" s="1"/>
  <c r="F321" i="3"/>
  <c r="G321" i="3" s="1"/>
  <c r="E321" i="3" s="1"/>
  <c r="F322" i="3"/>
  <c r="G322" i="3" s="1"/>
  <c r="E322" i="3" s="1"/>
  <c r="F323" i="3"/>
  <c r="G323" i="3" s="1"/>
  <c r="E323" i="3" s="1"/>
  <c r="F324" i="3"/>
  <c r="G324" i="3" s="1"/>
  <c r="E324" i="3" s="1"/>
  <c r="F325" i="3"/>
  <c r="G325" i="3" s="1"/>
  <c r="E325" i="3" s="1"/>
  <c r="F326" i="3"/>
  <c r="G326" i="3" s="1"/>
  <c r="E326" i="3" s="1"/>
  <c r="F327" i="3"/>
  <c r="G327" i="3" s="1"/>
  <c r="E327" i="3" s="1"/>
  <c r="F328" i="3"/>
  <c r="G328" i="3" s="1"/>
  <c r="E328" i="3" s="1"/>
  <c r="F329" i="3"/>
  <c r="G329" i="3" s="1"/>
  <c r="E329" i="3" s="1"/>
  <c r="F330" i="3"/>
  <c r="G330" i="3" s="1"/>
  <c r="E330" i="3" s="1"/>
  <c r="F331" i="3"/>
  <c r="G331" i="3" s="1"/>
  <c r="E331" i="3" s="1"/>
  <c r="F332" i="3"/>
  <c r="G332" i="3" s="1"/>
  <c r="E332" i="3" s="1"/>
  <c r="F333" i="3"/>
  <c r="G333" i="3" s="1"/>
  <c r="E333" i="3" s="1"/>
  <c r="F334" i="3"/>
  <c r="G334" i="3" s="1"/>
  <c r="E334" i="3" s="1"/>
  <c r="F335" i="3"/>
  <c r="G335" i="3" s="1"/>
  <c r="E335" i="3" s="1"/>
  <c r="F336" i="3"/>
  <c r="G336" i="3" s="1"/>
  <c r="E336" i="3" s="1"/>
  <c r="F337" i="3"/>
  <c r="G337" i="3" s="1"/>
  <c r="E337" i="3" s="1"/>
  <c r="F338" i="3"/>
  <c r="G338" i="3" s="1"/>
  <c r="E338" i="3" s="1"/>
  <c r="F339" i="3"/>
  <c r="G339" i="3"/>
  <c r="E339" i="3" s="1"/>
  <c r="F340" i="3"/>
  <c r="G340" i="3" s="1"/>
  <c r="E340" i="3" s="1"/>
  <c r="F341" i="3"/>
  <c r="G341" i="3" s="1"/>
  <c r="E341" i="3" s="1"/>
  <c r="F342" i="3"/>
  <c r="G342" i="3" s="1"/>
  <c r="E342" i="3" s="1"/>
  <c r="F343" i="3"/>
  <c r="G343" i="3" s="1"/>
  <c r="E343" i="3" s="1"/>
  <c r="F344" i="3"/>
  <c r="G344" i="3"/>
  <c r="E344" i="3" s="1"/>
  <c r="F345" i="3"/>
  <c r="G345" i="3" s="1"/>
  <c r="E345" i="3" s="1"/>
  <c r="F346" i="3"/>
  <c r="G346" i="3" s="1"/>
  <c r="E346" i="3" s="1"/>
  <c r="F347" i="3"/>
  <c r="G347" i="3" s="1"/>
  <c r="E347" i="3" s="1"/>
  <c r="F348" i="3"/>
  <c r="G348" i="3" s="1"/>
  <c r="E348" i="3" s="1"/>
  <c r="F349" i="3"/>
  <c r="G349" i="3" s="1"/>
  <c r="E349" i="3" s="1"/>
  <c r="F350" i="3"/>
  <c r="G350" i="3" s="1"/>
  <c r="E350" i="3" s="1"/>
  <c r="F351" i="3"/>
  <c r="G351" i="3" s="1"/>
  <c r="E351" i="3" s="1"/>
  <c r="F352" i="3"/>
  <c r="G352" i="3" s="1"/>
  <c r="E352" i="3" s="1"/>
  <c r="F353" i="3"/>
  <c r="G353" i="3" s="1"/>
  <c r="E353" i="3" s="1"/>
  <c r="F354" i="3"/>
  <c r="G354" i="3" s="1"/>
  <c r="E354" i="3" s="1"/>
  <c r="F355" i="3"/>
  <c r="G355" i="3" s="1"/>
  <c r="E355" i="3" s="1"/>
  <c r="F356" i="3"/>
  <c r="G356" i="3" s="1"/>
  <c r="E356" i="3" s="1"/>
  <c r="F357" i="3"/>
  <c r="G357" i="3" s="1"/>
  <c r="E357" i="3" s="1"/>
  <c r="F358" i="3"/>
  <c r="G358" i="3" s="1"/>
  <c r="E358" i="3" s="1"/>
  <c r="F359" i="3"/>
  <c r="G359" i="3" s="1"/>
  <c r="E359" i="3" s="1"/>
  <c r="F360" i="3"/>
  <c r="G360" i="3" s="1"/>
  <c r="E360" i="3" s="1"/>
  <c r="F361" i="3"/>
  <c r="G361" i="3" s="1"/>
  <c r="E361" i="3" s="1"/>
  <c r="F362" i="3"/>
  <c r="G362" i="3" s="1"/>
  <c r="E362" i="3" s="1"/>
  <c r="F363" i="3"/>
  <c r="G363" i="3" s="1"/>
  <c r="E363" i="3" s="1"/>
  <c r="F364" i="3"/>
  <c r="G364" i="3" s="1"/>
  <c r="E364" i="3" s="1"/>
  <c r="F365" i="3"/>
  <c r="G365" i="3" s="1"/>
  <c r="E365" i="3" s="1"/>
  <c r="F366" i="3"/>
  <c r="G366" i="3" s="1"/>
  <c r="E366" i="3" s="1"/>
  <c r="F367" i="3"/>
  <c r="G367" i="3" s="1"/>
  <c r="E367" i="3" s="1"/>
  <c r="F368" i="3"/>
  <c r="G368" i="3" s="1"/>
  <c r="E368" i="3" s="1"/>
  <c r="F369" i="3"/>
  <c r="G369" i="3" s="1"/>
  <c r="E369" i="3" s="1"/>
  <c r="F370" i="3"/>
  <c r="G370" i="3" s="1"/>
  <c r="E370" i="3" s="1"/>
  <c r="F371" i="3"/>
  <c r="G371" i="3" s="1"/>
  <c r="E371" i="3" s="1"/>
  <c r="F372" i="3"/>
  <c r="G372" i="3" s="1"/>
  <c r="E372" i="3" s="1"/>
  <c r="F373" i="3"/>
  <c r="G373" i="3" s="1"/>
  <c r="E373" i="3" s="1"/>
  <c r="F374" i="3"/>
  <c r="G374" i="3" s="1"/>
  <c r="E374" i="3" s="1"/>
  <c r="F375" i="3"/>
  <c r="G375" i="3" s="1"/>
  <c r="E375" i="3" s="1"/>
  <c r="F376" i="3"/>
  <c r="G376" i="3" s="1"/>
  <c r="E376" i="3" s="1"/>
  <c r="F377" i="3"/>
  <c r="G377" i="3" s="1"/>
  <c r="E377" i="3" s="1"/>
  <c r="F378" i="3"/>
  <c r="G378" i="3" s="1"/>
  <c r="E378" i="3" s="1"/>
  <c r="F379" i="3"/>
  <c r="G379" i="3" s="1"/>
  <c r="E379" i="3" s="1"/>
  <c r="F380" i="3"/>
  <c r="G380" i="3" s="1"/>
  <c r="E380" i="3" s="1"/>
  <c r="F381" i="3"/>
  <c r="G381" i="3" s="1"/>
  <c r="E381" i="3" s="1"/>
  <c r="F382" i="3"/>
  <c r="G382" i="3" s="1"/>
  <c r="E382" i="3" s="1"/>
  <c r="F383" i="3"/>
  <c r="G383" i="3" s="1"/>
  <c r="E383" i="3" s="1"/>
  <c r="F384" i="3"/>
  <c r="G384" i="3" s="1"/>
  <c r="E384" i="3" s="1"/>
  <c r="F385" i="3"/>
  <c r="G385" i="3" s="1"/>
  <c r="E385" i="3" s="1"/>
  <c r="F386" i="3"/>
  <c r="G386" i="3" s="1"/>
  <c r="E386" i="3" s="1"/>
  <c r="F387" i="3"/>
  <c r="G387" i="3" s="1"/>
  <c r="E387" i="3" s="1"/>
  <c r="F388" i="3"/>
  <c r="G388" i="3" s="1"/>
  <c r="E388" i="3" s="1"/>
  <c r="F389" i="3"/>
  <c r="G389" i="3" s="1"/>
  <c r="E389" i="3" s="1"/>
  <c r="F390" i="3"/>
  <c r="G390" i="3" s="1"/>
  <c r="E390" i="3" s="1"/>
  <c r="F392" i="3"/>
  <c r="G392" i="3" s="1"/>
  <c r="E392" i="3" s="1"/>
  <c r="F393" i="3"/>
  <c r="G393" i="3" s="1"/>
  <c r="E393" i="3" s="1"/>
  <c r="F394" i="3"/>
  <c r="G394" i="3" s="1"/>
  <c r="E394" i="3" s="1"/>
  <c r="F395" i="3"/>
  <c r="G395" i="3" s="1"/>
  <c r="E395" i="3" s="1"/>
  <c r="F396" i="3"/>
  <c r="G396" i="3" s="1"/>
  <c r="E396" i="3" s="1"/>
  <c r="F397" i="3"/>
  <c r="G397" i="3" s="1"/>
  <c r="E397" i="3" s="1"/>
  <c r="F398" i="3"/>
  <c r="G398" i="3" s="1"/>
  <c r="E398" i="3" s="1"/>
  <c r="F399" i="3"/>
  <c r="G399" i="3" s="1"/>
  <c r="E399" i="3" s="1"/>
  <c r="F401" i="3"/>
  <c r="G401" i="3" s="1"/>
  <c r="E401" i="3" s="1"/>
  <c r="F402" i="3"/>
  <c r="G402" i="3" s="1"/>
  <c r="E402" i="3" s="1"/>
  <c r="F403" i="3"/>
  <c r="G403" i="3" s="1"/>
  <c r="E403" i="3" s="1"/>
  <c r="F404" i="3"/>
  <c r="G404" i="3" s="1"/>
  <c r="E404" i="3" s="1"/>
  <c r="F405" i="3"/>
  <c r="G405" i="3" s="1"/>
  <c r="E405" i="3" s="1"/>
  <c r="F406" i="3"/>
  <c r="G406" i="3" s="1"/>
  <c r="E406" i="3" s="1"/>
  <c r="F407" i="3"/>
  <c r="G407" i="3" s="1"/>
  <c r="E407" i="3" s="1"/>
  <c r="F408" i="3"/>
  <c r="G408" i="3" s="1"/>
  <c r="E408" i="3" s="1"/>
  <c r="F410" i="3"/>
  <c r="G410" i="3" s="1"/>
  <c r="E410" i="3" s="1"/>
  <c r="F411" i="3"/>
  <c r="G411" i="3" s="1"/>
  <c r="E411" i="3" s="1"/>
  <c r="F412" i="3"/>
  <c r="G412" i="3" s="1"/>
  <c r="E412" i="3" s="1"/>
  <c r="F413" i="3"/>
  <c r="G413" i="3" s="1"/>
  <c r="E413" i="3" s="1"/>
  <c r="F414" i="3"/>
  <c r="G414" i="3" s="1"/>
  <c r="E414" i="3" s="1"/>
  <c r="F415" i="3"/>
  <c r="G415" i="3" s="1"/>
  <c r="E415" i="3" s="1"/>
  <c r="F416" i="3"/>
  <c r="G416" i="3" s="1"/>
  <c r="E416" i="3" s="1"/>
  <c r="F417" i="3"/>
  <c r="G417" i="3" s="1"/>
  <c r="E417" i="3" s="1"/>
  <c r="F419" i="3"/>
  <c r="G419" i="3" s="1"/>
  <c r="E419" i="3" s="1"/>
  <c r="F420" i="3"/>
  <c r="G420" i="3" s="1"/>
  <c r="E420" i="3" s="1"/>
  <c r="F421" i="3"/>
  <c r="G421" i="3" s="1"/>
  <c r="E421" i="3" s="1"/>
  <c r="F422" i="3"/>
  <c r="G422" i="3" s="1"/>
  <c r="E422" i="3" s="1"/>
  <c r="F423" i="3"/>
  <c r="G423" i="3" s="1"/>
  <c r="E423" i="3" s="1"/>
  <c r="F424" i="3"/>
  <c r="G424" i="3" s="1"/>
  <c r="E424" i="3" s="1"/>
  <c r="F425" i="3"/>
  <c r="G425" i="3" s="1"/>
  <c r="E425" i="3" s="1"/>
  <c r="F426" i="3"/>
  <c r="G426" i="3" s="1"/>
  <c r="E426" i="3" s="1"/>
  <c r="F428" i="3"/>
  <c r="G428" i="3" s="1"/>
  <c r="E428" i="3" s="1"/>
  <c r="F429" i="3"/>
  <c r="G429" i="3" s="1"/>
  <c r="E429" i="3" s="1"/>
  <c r="F430" i="3"/>
  <c r="G430" i="3" s="1"/>
  <c r="E430" i="3" s="1"/>
  <c r="F431" i="3"/>
  <c r="G431" i="3" s="1"/>
  <c r="E431" i="3" s="1"/>
  <c r="F432" i="3"/>
  <c r="G432" i="3" s="1"/>
  <c r="E432" i="3" s="1"/>
  <c r="F433" i="3"/>
  <c r="G433" i="3" s="1"/>
  <c r="E433" i="3" s="1"/>
  <c r="F434" i="3"/>
  <c r="G434" i="3" s="1"/>
  <c r="E434" i="3" s="1"/>
  <c r="F435" i="3"/>
  <c r="G435" i="3" s="1"/>
  <c r="E435" i="3" s="1"/>
  <c r="F437" i="3"/>
  <c r="G437" i="3" s="1"/>
  <c r="E437" i="3" s="1"/>
  <c r="F438" i="3"/>
  <c r="G438" i="3" s="1"/>
  <c r="E438" i="3" s="1"/>
  <c r="F439" i="3"/>
  <c r="G439" i="3" s="1"/>
  <c r="E439" i="3" s="1"/>
  <c r="F440" i="3"/>
  <c r="G440" i="3" s="1"/>
  <c r="E440" i="3" s="1"/>
  <c r="F441" i="3"/>
  <c r="G441" i="3" s="1"/>
  <c r="E441" i="3" s="1"/>
  <c r="F442" i="3"/>
  <c r="G442" i="3" s="1"/>
  <c r="E442" i="3" s="1"/>
  <c r="F443" i="3"/>
  <c r="G443" i="3" s="1"/>
  <c r="E443" i="3" s="1"/>
  <c r="F444" i="3"/>
  <c r="G444" i="3" s="1"/>
  <c r="E444" i="3" s="1"/>
  <c r="F446" i="3"/>
  <c r="G446" i="3" s="1"/>
  <c r="E446" i="3" s="1"/>
  <c r="F447" i="3"/>
  <c r="G447" i="3" s="1"/>
  <c r="E447" i="3" s="1"/>
  <c r="F448" i="3"/>
  <c r="G448" i="3" s="1"/>
  <c r="E448" i="3" s="1"/>
  <c r="F449" i="3"/>
  <c r="G449" i="3" s="1"/>
  <c r="E449" i="3" s="1"/>
  <c r="F450" i="3"/>
  <c r="G450" i="3" s="1"/>
  <c r="E450" i="3" s="1"/>
  <c r="F451" i="3"/>
  <c r="G451" i="3" s="1"/>
  <c r="E451" i="3" s="1"/>
  <c r="F452" i="3"/>
  <c r="G452" i="3" s="1"/>
  <c r="E452" i="3" s="1"/>
  <c r="F453" i="3"/>
  <c r="G453" i="3" s="1"/>
  <c r="E453" i="3" s="1"/>
  <c r="F455" i="3"/>
  <c r="G455" i="3" s="1"/>
  <c r="E455" i="3" s="1"/>
  <c r="F456" i="3"/>
  <c r="G456" i="3" s="1"/>
  <c r="E456" i="3" s="1"/>
  <c r="F457" i="3"/>
  <c r="G457" i="3" s="1"/>
  <c r="E457" i="3" s="1"/>
  <c r="F458" i="3"/>
  <c r="G458" i="3" s="1"/>
  <c r="E458" i="3" s="1"/>
  <c r="F459" i="3"/>
  <c r="G459" i="3" s="1"/>
  <c r="E459" i="3" s="1"/>
  <c r="F460" i="3"/>
  <c r="G460" i="3" s="1"/>
  <c r="E460" i="3" s="1"/>
  <c r="F461" i="3"/>
  <c r="G461" i="3" s="1"/>
  <c r="E461" i="3" s="1"/>
  <c r="F462" i="3"/>
  <c r="G462" i="3" s="1"/>
  <c r="E462" i="3" s="1"/>
  <c r="F463" i="3"/>
  <c r="G463" i="3" s="1"/>
  <c r="E463" i="3" s="1"/>
  <c r="F8" i="3"/>
  <c r="G8" i="3" s="1"/>
  <c r="E8" i="3" s="1"/>
  <c r="F9" i="2"/>
  <c r="G9" i="2" s="1"/>
  <c r="E9" i="2" s="1"/>
  <c r="F10" i="2"/>
  <c r="G10" i="2" s="1"/>
  <c r="E10" i="2" s="1"/>
  <c r="F11" i="2"/>
  <c r="G11" i="2" s="1"/>
  <c r="E11" i="2" s="1"/>
  <c r="F12" i="2"/>
  <c r="G12" i="2" s="1"/>
  <c r="E12" i="2" s="1"/>
  <c r="F13" i="2"/>
  <c r="G13" i="2" s="1"/>
  <c r="E13" i="2" s="1"/>
  <c r="F14" i="2"/>
  <c r="G14" i="2" s="1"/>
  <c r="E14" i="2" s="1"/>
  <c r="F15" i="2"/>
  <c r="G15" i="2" s="1"/>
  <c r="E15" i="2" s="1"/>
  <c r="F16" i="2"/>
  <c r="G16" i="2" s="1"/>
  <c r="E16" i="2" s="1"/>
  <c r="F17" i="2"/>
  <c r="G17" i="2" s="1"/>
  <c r="E17" i="2" s="1"/>
  <c r="F18" i="2"/>
  <c r="G18" i="2" s="1"/>
  <c r="E18" i="2" s="1"/>
  <c r="F19" i="2"/>
  <c r="G19" i="2" s="1"/>
  <c r="E19" i="2" s="1"/>
  <c r="F20" i="2"/>
  <c r="G20" i="2" s="1"/>
  <c r="E20" i="2" s="1"/>
  <c r="F22" i="2"/>
  <c r="G22" i="2" s="1"/>
  <c r="E22" i="2" s="1"/>
  <c r="F24" i="2"/>
  <c r="G24" i="2" s="1"/>
  <c r="E24" i="2" s="1"/>
  <c r="F25" i="2"/>
  <c r="G25" i="2" s="1"/>
  <c r="E25" i="2" s="1"/>
  <c r="F26" i="2"/>
  <c r="G26" i="2" s="1"/>
  <c r="E26" i="2" s="1"/>
  <c r="F27" i="2"/>
  <c r="G27" i="2" s="1"/>
  <c r="E27" i="2" s="1"/>
  <c r="F28" i="2"/>
  <c r="G28" i="2" s="1"/>
  <c r="E28" i="2" s="1"/>
  <c r="F29" i="2"/>
  <c r="G29" i="2" s="1"/>
  <c r="E29" i="2" s="1"/>
  <c r="F30" i="2"/>
  <c r="G30" i="2" s="1"/>
  <c r="E30" i="2" s="1"/>
  <c r="F31" i="2"/>
  <c r="G31" i="2" s="1"/>
  <c r="E31" i="2" s="1"/>
  <c r="F32" i="2"/>
  <c r="G32" i="2" s="1"/>
  <c r="E32" i="2" s="1"/>
  <c r="F33" i="2"/>
  <c r="G33" i="2" s="1"/>
  <c r="E33" i="2" s="1"/>
  <c r="F34" i="2"/>
  <c r="G34" i="2" s="1"/>
  <c r="E34" i="2" s="1"/>
  <c r="F35" i="2"/>
  <c r="G35" i="2" s="1"/>
  <c r="E35" i="2" s="1"/>
  <c r="F36" i="2"/>
  <c r="G36" i="2" s="1"/>
  <c r="E36" i="2" s="1"/>
  <c r="F37" i="2"/>
  <c r="G37" i="2" s="1"/>
  <c r="E37" i="2" s="1"/>
  <c r="F38" i="2"/>
  <c r="G38" i="2" s="1"/>
  <c r="E38" i="2" s="1"/>
  <c r="F39" i="2"/>
  <c r="G39" i="2" s="1"/>
  <c r="E39" i="2" s="1"/>
  <c r="F40" i="2"/>
  <c r="G40" i="2" s="1"/>
  <c r="E40" i="2" s="1"/>
  <c r="F41" i="2"/>
  <c r="G41" i="2" s="1"/>
  <c r="E41" i="2" s="1"/>
  <c r="F42" i="2"/>
  <c r="G42" i="2" s="1"/>
  <c r="E42" i="2" s="1"/>
  <c r="F43" i="2"/>
  <c r="G43" i="2" s="1"/>
  <c r="E43" i="2" s="1"/>
  <c r="F44" i="2"/>
  <c r="G44" i="2" s="1"/>
  <c r="E44" i="2" s="1"/>
  <c r="F45" i="2"/>
  <c r="G45" i="2" s="1"/>
  <c r="E45" i="2" s="1"/>
  <c r="F46" i="2"/>
  <c r="G46" i="2" s="1"/>
  <c r="E46" i="2" s="1"/>
  <c r="F47" i="2"/>
  <c r="G47" i="2" s="1"/>
  <c r="E47" i="2" s="1"/>
  <c r="F48" i="2"/>
  <c r="G48" i="2" s="1"/>
  <c r="E48" i="2" s="1"/>
  <c r="F49" i="2"/>
  <c r="G49" i="2" s="1"/>
  <c r="E49" i="2" s="1"/>
  <c r="F50" i="2"/>
  <c r="G50" i="2" s="1"/>
  <c r="E50" i="2" s="1"/>
  <c r="F51" i="2"/>
  <c r="G51" i="2" s="1"/>
  <c r="E51" i="2" s="1"/>
  <c r="F52" i="2"/>
  <c r="G52" i="2" s="1"/>
  <c r="E52" i="2" s="1"/>
  <c r="F53" i="2"/>
  <c r="G53" i="2" s="1"/>
  <c r="E53" i="2" s="1"/>
  <c r="F54" i="2"/>
  <c r="G54" i="2" s="1"/>
  <c r="E54" i="2" s="1"/>
  <c r="F55" i="2"/>
  <c r="G55" i="2" s="1"/>
  <c r="E55" i="2" s="1"/>
  <c r="F56" i="2"/>
  <c r="G56" i="2" s="1"/>
  <c r="E56" i="2" s="1"/>
  <c r="F57" i="2"/>
  <c r="G57" i="2" s="1"/>
  <c r="E57" i="2" s="1"/>
  <c r="F58" i="2"/>
  <c r="G58" i="2" s="1"/>
  <c r="E58" i="2" s="1"/>
  <c r="F59" i="2"/>
  <c r="G59" i="2" s="1"/>
  <c r="E59" i="2" s="1"/>
  <c r="F60" i="2"/>
  <c r="G60" i="2" s="1"/>
  <c r="E60" i="2" s="1"/>
  <c r="F61" i="2"/>
  <c r="G61" i="2" s="1"/>
  <c r="E61" i="2" s="1"/>
  <c r="F62" i="2"/>
  <c r="G62" i="2" s="1"/>
  <c r="E62" i="2" s="1"/>
  <c r="F63" i="2"/>
  <c r="G63" i="2" s="1"/>
  <c r="E63" i="2" s="1"/>
  <c r="F64" i="2"/>
  <c r="G64" i="2" s="1"/>
  <c r="E64" i="2" s="1"/>
  <c r="F65" i="2"/>
  <c r="G65" i="2" s="1"/>
  <c r="E65" i="2" s="1"/>
  <c r="F66" i="2"/>
  <c r="G66" i="2" s="1"/>
  <c r="E66" i="2" s="1"/>
  <c r="F67" i="2"/>
  <c r="G67" i="2" s="1"/>
  <c r="E67" i="2" s="1"/>
  <c r="F68" i="2"/>
  <c r="G68" i="2" s="1"/>
  <c r="E68" i="2" s="1"/>
  <c r="F69" i="2"/>
  <c r="G69" i="2" s="1"/>
  <c r="E69" i="2" s="1"/>
  <c r="F70" i="2"/>
  <c r="G70" i="2" s="1"/>
  <c r="E70" i="2" s="1"/>
  <c r="F71" i="2"/>
  <c r="G71" i="2" s="1"/>
  <c r="E71" i="2" s="1"/>
  <c r="F72" i="2"/>
  <c r="G72" i="2" s="1"/>
  <c r="E72" i="2" s="1"/>
  <c r="F73" i="2"/>
  <c r="G73" i="2" s="1"/>
  <c r="E73" i="2" s="1"/>
  <c r="F74" i="2"/>
  <c r="G74" i="2" s="1"/>
  <c r="E74" i="2" s="1"/>
  <c r="F75" i="2"/>
  <c r="G75" i="2" s="1"/>
  <c r="E75" i="2" s="1"/>
  <c r="F76" i="2"/>
  <c r="G76" i="2" s="1"/>
  <c r="E76" i="2" s="1"/>
  <c r="F77" i="2"/>
  <c r="G77" i="2" s="1"/>
  <c r="E77" i="2" s="1"/>
  <c r="F78" i="2"/>
  <c r="G78" i="2" s="1"/>
  <c r="E78" i="2" s="1"/>
  <c r="F79" i="2"/>
  <c r="G79" i="2" s="1"/>
  <c r="E79" i="2" s="1"/>
  <c r="F80" i="2"/>
  <c r="G80" i="2" s="1"/>
  <c r="E80" i="2" s="1"/>
  <c r="F81" i="2"/>
  <c r="G81" i="2" s="1"/>
  <c r="E81" i="2" s="1"/>
  <c r="F82" i="2"/>
  <c r="G82" i="2" s="1"/>
  <c r="E82" i="2" s="1"/>
  <c r="F83" i="2"/>
  <c r="G83" i="2" s="1"/>
  <c r="E83" i="2" s="1"/>
  <c r="F84" i="2"/>
  <c r="G84" i="2" s="1"/>
  <c r="E84" i="2" s="1"/>
  <c r="F85" i="2"/>
  <c r="G85" i="2" s="1"/>
  <c r="E85" i="2" s="1"/>
  <c r="F86" i="2"/>
  <c r="G86" i="2" s="1"/>
  <c r="E86" i="2" s="1"/>
  <c r="F87" i="2"/>
  <c r="G87" i="2" s="1"/>
  <c r="E87" i="2" s="1"/>
  <c r="F88" i="2"/>
  <c r="G88" i="2" s="1"/>
  <c r="E88" i="2" s="1"/>
  <c r="F89" i="2"/>
  <c r="G89" i="2" s="1"/>
  <c r="E89" i="2" s="1"/>
  <c r="F90" i="2"/>
  <c r="G90" i="2" s="1"/>
  <c r="E90" i="2" s="1"/>
  <c r="F91" i="2"/>
  <c r="G91" i="2" s="1"/>
  <c r="E91" i="2" s="1"/>
  <c r="F92" i="2"/>
  <c r="G92" i="2" s="1"/>
  <c r="E92" i="2" s="1"/>
  <c r="F93" i="2"/>
  <c r="G93" i="2" s="1"/>
  <c r="E93" i="2" s="1"/>
  <c r="F94" i="2"/>
  <c r="G94" i="2" s="1"/>
  <c r="E94" i="2" s="1"/>
  <c r="F95" i="2"/>
  <c r="G95" i="2" s="1"/>
  <c r="E95" i="2" s="1"/>
  <c r="F96" i="2"/>
  <c r="G96" i="2" s="1"/>
  <c r="E96" i="2" s="1"/>
  <c r="F97" i="2"/>
  <c r="G97" i="2" s="1"/>
  <c r="E97" i="2" s="1"/>
  <c r="F98" i="2"/>
  <c r="G98" i="2" s="1"/>
  <c r="E98" i="2" s="1"/>
  <c r="F99" i="2"/>
  <c r="G99" i="2" s="1"/>
  <c r="E99" i="2" s="1"/>
  <c r="F100" i="2"/>
  <c r="G100" i="2" s="1"/>
  <c r="E100" i="2" s="1"/>
  <c r="F101" i="2"/>
  <c r="G101" i="2" s="1"/>
  <c r="E101" i="2" s="1"/>
  <c r="F102" i="2"/>
  <c r="G102" i="2" s="1"/>
  <c r="E102" i="2" s="1"/>
  <c r="F103" i="2"/>
  <c r="G103" i="2" s="1"/>
  <c r="E103" i="2" s="1"/>
  <c r="F104" i="2"/>
  <c r="G104" i="2" s="1"/>
  <c r="E104" i="2" s="1"/>
  <c r="F105" i="2"/>
  <c r="G105" i="2" s="1"/>
  <c r="E105" i="2" s="1"/>
  <c r="F106" i="2"/>
  <c r="G106" i="2" s="1"/>
  <c r="E106" i="2" s="1"/>
  <c r="F107" i="2"/>
  <c r="G107" i="2" s="1"/>
  <c r="E107" i="2" s="1"/>
  <c r="F108" i="2"/>
  <c r="G108" i="2" s="1"/>
  <c r="E108" i="2" s="1"/>
  <c r="F109" i="2"/>
  <c r="G109" i="2" s="1"/>
  <c r="E109" i="2" s="1"/>
  <c r="F110" i="2"/>
  <c r="G110" i="2" s="1"/>
  <c r="E110" i="2" s="1"/>
  <c r="F111" i="2"/>
  <c r="G111" i="2" s="1"/>
  <c r="E111" i="2" s="1"/>
  <c r="F112" i="2"/>
  <c r="G112" i="2" s="1"/>
  <c r="E112" i="2" s="1"/>
  <c r="F113" i="2"/>
  <c r="G113" i="2" s="1"/>
  <c r="E113" i="2" s="1"/>
  <c r="F114" i="2"/>
  <c r="G114" i="2" s="1"/>
  <c r="E114" i="2" s="1"/>
  <c r="F115" i="2"/>
  <c r="G115" i="2" s="1"/>
  <c r="E115" i="2" s="1"/>
  <c r="F116" i="2"/>
  <c r="G116" i="2" s="1"/>
  <c r="E116" i="2" s="1"/>
  <c r="F117" i="2"/>
  <c r="G117" i="2" s="1"/>
  <c r="E117" i="2" s="1"/>
  <c r="F118" i="2"/>
  <c r="G118" i="2" s="1"/>
  <c r="E118" i="2" s="1"/>
  <c r="F119" i="2"/>
  <c r="G119" i="2" s="1"/>
  <c r="E119" i="2" s="1"/>
  <c r="F120" i="2"/>
  <c r="G120" i="2" s="1"/>
  <c r="E120" i="2" s="1"/>
  <c r="F121" i="2"/>
  <c r="G121" i="2" s="1"/>
  <c r="E121" i="2" s="1"/>
  <c r="F122" i="2"/>
  <c r="G122" i="2" s="1"/>
  <c r="E122" i="2" s="1"/>
  <c r="F123" i="2"/>
  <c r="G123" i="2" s="1"/>
  <c r="E123" i="2" s="1"/>
  <c r="F124" i="2"/>
  <c r="G124" i="2" s="1"/>
  <c r="E124" i="2" s="1"/>
  <c r="F125" i="2"/>
  <c r="G125" i="2" s="1"/>
  <c r="E125" i="2" s="1"/>
  <c r="F126" i="2"/>
  <c r="G126" i="2" s="1"/>
  <c r="E126" i="2" s="1"/>
  <c r="F127" i="2"/>
  <c r="G127" i="2" s="1"/>
  <c r="E127" i="2" s="1"/>
  <c r="F128" i="2"/>
  <c r="G128" i="2" s="1"/>
  <c r="E128" i="2" s="1"/>
  <c r="F129" i="2"/>
  <c r="G129" i="2" s="1"/>
  <c r="E129" i="2" s="1"/>
  <c r="F130" i="2"/>
  <c r="G130" i="2" s="1"/>
  <c r="E130" i="2" s="1"/>
  <c r="F131" i="2"/>
  <c r="G131" i="2" s="1"/>
  <c r="E131" i="2" s="1"/>
  <c r="F132" i="2"/>
  <c r="G132" i="2" s="1"/>
  <c r="E132" i="2" s="1"/>
  <c r="F133" i="2"/>
  <c r="G133" i="2" s="1"/>
  <c r="E133" i="2" s="1"/>
  <c r="F134" i="2"/>
  <c r="G134" i="2" s="1"/>
  <c r="E134" i="2" s="1"/>
  <c r="F135" i="2"/>
  <c r="G135" i="2" s="1"/>
  <c r="E135" i="2" s="1"/>
  <c r="F136" i="2"/>
  <c r="G136" i="2" s="1"/>
  <c r="E136" i="2" s="1"/>
  <c r="F137" i="2"/>
  <c r="G137" i="2" s="1"/>
  <c r="E137" i="2" s="1"/>
  <c r="F138" i="2"/>
  <c r="G138" i="2" s="1"/>
  <c r="E138" i="2" s="1"/>
  <c r="F139" i="2"/>
  <c r="G139" i="2" s="1"/>
  <c r="E139" i="2" s="1"/>
  <c r="F140" i="2"/>
  <c r="G140" i="2" s="1"/>
  <c r="E140" i="2" s="1"/>
  <c r="F141" i="2"/>
  <c r="G141" i="2" s="1"/>
  <c r="E141" i="2" s="1"/>
  <c r="F142" i="2"/>
  <c r="G142" i="2" s="1"/>
  <c r="E142" i="2" s="1"/>
  <c r="F143" i="2"/>
  <c r="G143" i="2" s="1"/>
  <c r="E143" i="2" s="1"/>
  <c r="F144" i="2"/>
  <c r="G144" i="2" s="1"/>
  <c r="E144" i="2" s="1"/>
  <c r="F145" i="2"/>
  <c r="G145" i="2" s="1"/>
  <c r="E145" i="2" s="1"/>
  <c r="F146" i="2"/>
  <c r="G146" i="2" s="1"/>
  <c r="E146" i="2" s="1"/>
  <c r="F147" i="2"/>
  <c r="G147" i="2" s="1"/>
  <c r="E147" i="2" s="1"/>
  <c r="F148" i="2"/>
  <c r="G148" i="2" s="1"/>
  <c r="E148" i="2" s="1"/>
  <c r="F149" i="2"/>
  <c r="G149" i="2" s="1"/>
  <c r="E149" i="2" s="1"/>
  <c r="F150" i="2"/>
  <c r="G150" i="2" s="1"/>
  <c r="E150" i="2" s="1"/>
  <c r="F151" i="2"/>
  <c r="G151" i="2" s="1"/>
  <c r="E151" i="2" s="1"/>
  <c r="F152" i="2"/>
  <c r="G152" i="2" s="1"/>
  <c r="E152" i="2" s="1"/>
  <c r="F153" i="2"/>
  <c r="G153" i="2" s="1"/>
  <c r="E153" i="2" s="1"/>
  <c r="F154" i="2"/>
  <c r="G154" i="2" s="1"/>
  <c r="E154" i="2" s="1"/>
  <c r="F155" i="2"/>
  <c r="G155" i="2" s="1"/>
  <c r="E155" i="2" s="1"/>
  <c r="F156" i="2"/>
  <c r="G156" i="2" s="1"/>
  <c r="E156" i="2" s="1"/>
  <c r="F157" i="2"/>
  <c r="G157" i="2" s="1"/>
  <c r="E157" i="2" s="1"/>
  <c r="F158" i="2"/>
  <c r="G158" i="2" s="1"/>
  <c r="E158" i="2" s="1"/>
  <c r="F159" i="2"/>
  <c r="G159" i="2" s="1"/>
  <c r="E159" i="2" s="1"/>
  <c r="F160" i="2"/>
  <c r="G160" i="2" s="1"/>
  <c r="E160" i="2" s="1"/>
  <c r="F161" i="2"/>
  <c r="G161" i="2" s="1"/>
  <c r="E161" i="2" s="1"/>
  <c r="F162" i="2"/>
  <c r="G162" i="2" s="1"/>
  <c r="E162" i="2" s="1"/>
  <c r="F163" i="2"/>
  <c r="G163" i="2" s="1"/>
  <c r="E163" i="2" s="1"/>
  <c r="F164" i="2"/>
  <c r="G164" i="2" s="1"/>
  <c r="E164" i="2" s="1"/>
  <c r="F165" i="2"/>
  <c r="G165" i="2" s="1"/>
  <c r="E165" i="2" s="1"/>
  <c r="F166" i="2"/>
  <c r="G166" i="2" s="1"/>
  <c r="E166" i="2" s="1"/>
  <c r="F167" i="2"/>
  <c r="G167" i="2" s="1"/>
  <c r="E167" i="2" s="1"/>
  <c r="F168" i="2"/>
  <c r="G168" i="2" s="1"/>
  <c r="E168" i="2" s="1"/>
  <c r="F169" i="2"/>
  <c r="G169" i="2" s="1"/>
  <c r="E169" i="2" s="1"/>
  <c r="F170" i="2"/>
  <c r="G170" i="2" s="1"/>
  <c r="E170" i="2" s="1"/>
  <c r="F171" i="2"/>
  <c r="G171" i="2" s="1"/>
  <c r="E171" i="2" s="1"/>
  <c r="F172" i="2"/>
  <c r="G172" i="2" s="1"/>
  <c r="E172" i="2" s="1"/>
  <c r="F173" i="2"/>
  <c r="G173" i="2" s="1"/>
  <c r="E173" i="2" s="1"/>
  <c r="F174" i="2"/>
  <c r="G174" i="2" s="1"/>
  <c r="E174" i="2" s="1"/>
  <c r="F175" i="2"/>
  <c r="G175" i="2" s="1"/>
  <c r="E175" i="2" s="1"/>
  <c r="F176" i="2"/>
  <c r="G176" i="2" s="1"/>
  <c r="E176" i="2" s="1"/>
  <c r="F177" i="2"/>
  <c r="G177" i="2" s="1"/>
  <c r="E177" i="2" s="1"/>
  <c r="F178" i="2"/>
  <c r="G178" i="2" s="1"/>
  <c r="E178" i="2" s="1"/>
  <c r="F179" i="2"/>
  <c r="G179" i="2" s="1"/>
  <c r="E179" i="2" s="1"/>
  <c r="F180" i="2"/>
  <c r="G180" i="2" s="1"/>
  <c r="E180" i="2" s="1"/>
  <c r="F181" i="2"/>
  <c r="G181" i="2" s="1"/>
  <c r="E181" i="2" s="1"/>
  <c r="F182" i="2"/>
  <c r="G182" i="2" s="1"/>
  <c r="E182" i="2" s="1"/>
  <c r="F183" i="2"/>
  <c r="G183" i="2" s="1"/>
  <c r="E183" i="2" s="1"/>
  <c r="F184" i="2"/>
  <c r="G184" i="2" s="1"/>
  <c r="E184" i="2" s="1"/>
  <c r="F185" i="2"/>
  <c r="G185" i="2" s="1"/>
  <c r="E185" i="2" s="1"/>
  <c r="F186" i="2"/>
  <c r="G186" i="2" s="1"/>
  <c r="E186" i="2" s="1"/>
  <c r="F187" i="2"/>
  <c r="G187" i="2" s="1"/>
  <c r="E187" i="2" s="1"/>
  <c r="F188" i="2"/>
  <c r="G188" i="2" s="1"/>
  <c r="E188" i="2" s="1"/>
  <c r="F189" i="2"/>
  <c r="G189" i="2" s="1"/>
  <c r="E189" i="2" s="1"/>
  <c r="F190" i="2"/>
  <c r="G190" i="2" s="1"/>
  <c r="E190" i="2" s="1"/>
  <c r="F191" i="2"/>
  <c r="G191" i="2" s="1"/>
  <c r="E191" i="2" s="1"/>
  <c r="F192" i="2"/>
  <c r="G192" i="2" s="1"/>
  <c r="E192" i="2" s="1"/>
  <c r="F193" i="2"/>
  <c r="G193" i="2" s="1"/>
  <c r="E193" i="2" s="1"/>
  <c r="F194" i="2"/>
  <c r="G194" i="2" s="1"/>
  <c r="E194" i="2" s="1"/>
  <c r="F195" i="2"/>
  <c r="G195" i="2" s="1"/>
  <c r="E195" i="2" s="1"/>
  <c r="F196" i="2"/>
  <c r="G196" i="2" s="1"/>
  <c r="E196" i="2" s="1"/>
  <c r="F197" i="2"/>
  <c r="G197" i="2" s="1"/>
  <c r="E197" i="2" s="1"/>
  <c r="F198" i="2"/>
  <c r="G198" i="2" s="1"/>
  <c r="E198" i="2" s="1"/>
  <c r="F199" i="2"/>
  <c r="G199" i="2" s="1"/>
  <c r="E199" i="2" s="1"/>
  <c r="F200" i="2"/>
  <c r="G200" i="2" s="1"/>
  <c r="E200" i="2" s="1"/>
  <c r="F201" i="2"/>
  <c r="G201" i="2" s="1"/>
  <c r="E201" i="2" s="1"/>
  <c r="F202" i="2"/>
  <c r="G202" i="2" s="1"/>
  <c r="E202" i="2" s="1"/>
  <c r="F203" i="2"/>
  <c r="G203" i="2" s="1"/>
  <c r="E203" i="2" s="1"/>
  <c r="F204" i="2"/>
  <c r="G204" i="2" s="1"/>
  <c r="E204" i="2" s="1"/>
  <c r="F205" i="2"/>
  <c r="G205" i="2" s="1"/>
  <c r="E205" i="2" s="1"/>
  <c r="F206" i="2"/>
  <c r="G206" i="2" s="1"/>
  <c r="E206" i="2" s="1"/>
  <c r="F207" i="2"/>
  <c r="G207" i="2" s="1"/>
  <c r="E207" i="2" s="1"/>
  <c r="F208" i="2"/>
  <c r="G208" i="2" s="1"/>
  <c r="E208" i="2" s="1"/>
  <c r="F209" i="2"/>
  <c r="G209" i="2" s="1"/>
  <c r="E209" i="2" s="1"/>
  <c r="F210" i="2"/>
  <c r="G210" i="2" s="1"/>
  <c r="E210" i="2" s="1"/>
  <c r="F211" i="2"/>
  <c r="G211" i="2" s="1"/>
  <c r="E211" i="2" s="1"/>
  <c r="F212" i="2"/>
  <c r="G212" i="2" s="1"/>
  <c r="E212" i="2" s="1"/>
  <c r="F213" i="2"/>
  <c r="G213" i="2" s="1"/>
  <c r="E213" i="2" s="1"/>
  <c r="F214" i="2"/>
  <c r="G214" i="2" s="1"/>
  <c r="E214" i="2" s="1"/>
  <c r="F215" i="2"/>
  <c r="G215" i="2" s="1"/>
  <c r="E215" i="2" s="1"/>
  <c r="F216" i="2"/>
  <c r="G216" i="2" s="1"/>
  <c r="E216" i="2" s="1"/>
  <c r="F217" i="2"/>
  <c r="G217" i="2" s="1"/>
  <c r="E217" i="2" s="1"/>
  <c r="F218" i="2"/>
  <c r="G218" i="2" s="1"/>
  <c r="E218" i="2" s="1"/>
  <c r="F219" i="2"/>
  <c r="G219" i="2" s="1"/>
  <c r="E219" i="2" s="1"/>
  <c r="F220" i="2"/>
  <c r="G220" i="2" s="1"/>
  <c r="E220" i="2" s="1"/>
  <c r="F221" i="2"/>
  <c r="G221" i="2" s="1"/>
  <c r="E221" i="2" s="1"/>
  <c r="F222" i="2"/>
  <c r="G222" i="2" s="1"/>
  <c r="E222" i="2" s="1"/>
  <c r="F223" i="2"/>
  <c r="G223" i="2" s="1"/>
  <c r="E223" i="2" s="1"/>
  <c r="F224" i="2"/>
  <c r="G224" i="2" s="1"/>
  <c r="E224" i="2" s="1"/>
  <c r="F225" i="2"/>
  <c r="G225" i="2" s="1"/>
  <c r="E225" i="2" s="1"/>
  <c r="F226" i="2"/>
  <c r="G226" i="2" s="1"/>
  <c r="E226" i="2" s="1"/>
  <c r="F227" i="2"/>
  <c r="G227" i="2" s="1"/>
  <c r="E227" i="2" s="1"/>
  <c r="F228" i="2"/>
  <c r="G228" i="2" s="1"/>
  <c r="E228" i="2" s="1"/>
  <c r="F229" i="2"/>
  <c r="G229" i="2" s="1"/>
  <c r="E229" i="2" s="1"/>
  <c r="F230" i="2"/>
  <c r="G230" i="2" s="1"/>
  <c r="E230" i="2" s="1"/>
  <c r="F231" i="2"/>
  <c r="G231" i="2" s="1"/>
  <c r="E231" i="2" s="1"/>
  <c r="F232" i="2"/>
  <c r="G232" i="2" s="1"/>
  <c r="E232" i="2" s="1"/>
  <c r="F233" i="2"/>
  <c r="G233" i="2" s="1"/>
  <c r="E233" i="2" s="1"/>
  <c r="F234" i="2"/>
  <c r="G234" i="2" s="1"/>
  <c r="E234" i="2" s="1"/>
  <c r="F235" i="2"/>
  <c r="G235" i="2" s="1"/>
  <c r="E235" i="2" s="1"/>
  <c r="F236" i="2"/>
  <c r="G236" i="2" s="1"/>
  <c r="E236" i="2" s="1"/>
  <c r="F237" i="2"/>
  <c r="G237" i="2" s="1"/>
  <c r="E237" i="2" s="1"/>
  <c r="F238" i="2"/>
  <c r="G238" i="2" s="1"/>
  <c r="E238" i="2" s="1"/>
  <c r="F239" i="2"/>
  <c r="G239" i="2" s="1"/>
  <c r="E239" i="2" s="1"/>
  <c r="F240" i="2"/>
  <c r="G240" i="2" s="1"/>
  <c r="E240" i="2" s="1"/>
  <c r="F241" i="2"/>
  <c r="G241" i="2" s="1"/>
  <c r="E241" i="2" s="1"/>
  <c r="F242" i="2"/>
  <c r="G242" i="2" s="1"/>
  <c r="E242" i="2" s="1"/>
  <c r="F243" i="2"/>
  <c r="G243" i="2" s="1"/>
  <c r="E243" i="2" s="1"/>
  <c r="F244" i="2"/>
  <c r="G244" i="2" s="1"/>
  <c r="E244" i="2" s="1"/>
  <c r="F245" i="2"/>
  <c r="G245" i="2" s="1"/>
  <c r="E245" i="2" s="1"/>
  <c r="F246" i="2"/>
  <c r="G246" i="2" s="1"/>
  <c r="E246" i="2" s="1"/>
  <c r="F247" i="2"/>
  <c r="G247" i="2" s="1"/>
  <c r="E247" i="2" s="1"/>
  <c r="F248" i="2"/>
  <c r="G248" i="2" s="1"/>
  <c r="E248" i="2" s="1"/>
  <c r="F249" i="2"/>
  <c r="G249" i="2" s="1"/>
  <c r="E249" i="2" s="1"/>
  <c r="F250" i="2"/>
  <c r="G250" i="2" s="1"/>
  <c r="E250" i="2" s="1"/>
  <c r="F251" i="2"/>
  <c r="G251" i="2" s="1"/>
  <c r="E251" i="2" s="1"/>
  <c r="F252" i="2"/>
  <c r="G252" i="2" s="1"/>
  <c r="E252" i="2" s="1"/>
  <c r="F253" i="2"/>
  <c r="G253" i="2" s="1"/>
  <c r="E253" i="2" s="1"/>
  <c r="F254" i="2"/>
  <c r="G254" i="2" s="1"/>
  <c r="E254" i="2" s="1"/>
  <c r="F255" i="2"/>
  <c r="G255" i="2" s="1"/>
  <c r="E255" i="2" s="1"/>
  <c r="F256" i="2"/>
  <c r="G256" i="2" s="1"/>
  <c r="E256" i="2" s="1"/>
  <c r="F257" i="2"/>
  <c r="G257" i="2" s="1"/>
  <c r="E257" i="2" s="1"/>
  <c r="F258" i="2"/>
  <c r="G258" i="2" s="1"/>
  <c r="E258" i="2" s="1"/>
  <c r="F259" i="2"/>
  <c r="G259" i="2" s="1"/>
  <c r="E259" i="2" s="1"/>
  <c r="F260" i="2"/>
  <c r="G260" i="2" s="1"/>
  <c r="E260" i="2" s="1"/>
  <c r="F261" i="2"/>
  <c r="G261" i="2" s="1"/>
  <c r="E261" i="2" s="1"/>
  <c r="F262" i="2"/>
  <c r="G262" i="2" s="1"/>
  <c r="E262" i="2" s="1"/>
  <c r="F263" i="2"/>
  <c r="G263" i="2" s="1"/>
  <c r="E263" i="2" s="1"/>
  <c r="F264" i="2"/>
  <c r="G264" i="2" s="1"/>
  <c r="E264" i="2" s="1"/>
  <c r="F265" i="2"/>
  <c r="G265" i="2" s="1"/>
  <c r="E265" i="2" s="1"/>
  <c r="F266" i="2"/>
  <c r="G266" i="2" s="1"/>
  <c r="E266" i="2" s="1"/>
  <c r="F267" i="2"/>
  <c r="G267" i="2" s="1"/>
  <c r="E267" i="2" s="1"/>
  <c r="F268" i="2"/>
  <c r="G268" i="2" s="1"/>
  <c r="E268" i="2" s="1"/>
  <c r="F269" i="2"/>
  <c r="G269" i="2" s="1"/>
  <c r="E269" i="2" s="1"/>
  <c r="F270" i="2"/>
  <c r="G270" i="2" s="1"/>
  <c r="E270" i="2" s="1"/>
  <c r="F271" i="2"/>
  <c r="G271" i="2" s="1"/>
  <c r="E271" i="2" s="1"/>
  <c r="F272" i="2"/>
  <c r="G272" i="2" s="1"/>
  <c r="E272" i="2" s="1"/>
  <c r="F273" i="2"/>
  <c r="G273" i="2" s="1"/>
  <c r="E273" i="2" s="1"/>
  <c r="F274" i="2"/>
  <c r="G274" i="2" s="1"/>
  <c r="E274" i="2" s="1"/>
  <c r="F275" i="2"/>
  <c r="G275" i="2" s="1"/>
  <c r="E275" i="2" s="1"/>
  <c r="F276" i="2"/>
  <c r="G276" i="2" s="1"/>
  <c r="E276" i="2" s="1"/>
  <c r="F277" i="2"/>
  <c r="G277" i="2" s="1"/>
  <c r="E277" i="2" s="1"/>
  <c r="F278" i="2"/>
  <c r="G278" i="2" s="1"/>
  <c r="E278" i="2" s="1"/>
  <c r="F279" i="2"/>
  <c r="G279" i="2" s="1"/>
  <c r="E279" i="2" s="1"/>
  <c r="F280" i="2"/>
  <c r="G280" i="2" s="1"/>
  <c r="E280" i="2" s="1"/>
  <c r="F281" i="2"/>
  <c r="G281" i="2" s="1"/>
  <c r="E281" i="2" s="1"/>
  <c r="F282" i="2"/>
  <c r="G282" i="2" s="1"/>
  <c r="E282" i="2" s="1"/>
  <c r="F283" i="2"/>
  <c r="G283" i="2" s="1"/>
  <c r="E283" i="2" s="1"/>
  <c r="F284" i="2"/>
  <c r="G284" i="2" s="1"/>
  <c r="E284" i="2" s="1"/>
  <c r="F285" i="2"/>
  <c r="G285" i="2" s="1"/>
  <c r="E285" i="2" s="1"/>
  <c r="F286" i="2"/>
  <c r="G286" i="2" s="1"/>
  <c r="E286" i="2" s="1"/>
  <c r="F287" i="2"/>
  <c r="G287" i="2" s="1"/>
  <c r="E287" i="2" s="1"/>
  <c r="F288" i="2"/>
  <c r="G288" i="2" s="1"/>
  <c r="E288" i="2" s="1"/>
  <c r="F289" i="2"/>
  <c r="G289" i="2" s="1"/>
  <c r="E289" i="2" s="1"/>
  <c r="F290" i="2"/>
  <c r="G290" i="2" s="1"/>
  <c r="E290" i="2" s="1"/>
  <c r="F291" i="2"/>
  <c r="G291" i="2" s="1"/>
  <c r="E291" i="2" s="1"/>
  <c r="F292" i="2"/>
  <c r="G292" i="2" s="1"/>
  <c r="E292" i="2" s="1"/>
  <c r="F293" i="2"/>
  <c r="G293" i="2" s="1"/>
  <c r="E293" i="2" s="1"/>
  <c r="F294" i="2"/>
  <c r="G294" i="2" s="1"/>
  <c r="E294" i="2" s="1"/>
  <c r="F295" i="2"/>
  <c r="G295" i="2" s="1"/>
  <c r="E295" i="2" s="1"/>
  <c r="F297" i="2"/>
  <c r="G297" i="2" s="1"/>
  <c r="E297" i="2" s="1"/>
  <c r="F298" i="2"/>
  <c r="G298" i="2" s="1"/>
  <c r="E298" i="2" s="1"/>
  <c r="F299" i="2"/>
  <c r="G299" i="2" s="1"/>
  <c r="E299" i="2" s="1"/>
  <c r="F300" i="2"/>
  <c r="G300" i="2" s="1"/>
  <c r="E300" i="2" s="1"/>
  <c r="F301" i="2"/>
  <c r="G301" i="2" s="1"/>
  <c r="E301" i="2" s="1"/>
  <c r="F302" i="2"/>
  <c r="G302" i="2" s="1"/>
  <c r="E302" i="2" s="1"/>
  <c r="F303" i="2"/>
  <c r="G303" i="2" s="1"/>
  <c r="E303" i="2" s="1"/>
  <c r="F304" i="2"/>
  <c r="G304" i="2" s="1"/>
  <c r="E304" i="2" s="1"/>
  <c r="F305" i="2"/>
  <c r="G305" i="2" s="1"/>
  <c r="E305" i="2" s="1"/>
  <c r="F306" i="2"/>
  <c r="G306" i="2" s="1"/>
  <c r="E306" i="2" s="1"/>
  <c r="F307" i="2"/>
  <c r="G307" i="2" s="1"/>
  <c r="E307" i="2" s="1"/>
  <c r="F308" i="2"/>
  <c r="G308" i="2" s="1"/>
  <c r="E308" i="2" s="1"/>
  <c r="F309" i="2"/>
  <c r="G309" i="2" s="1"/>
  <c r="E309" i="2" s="1"/>
  <c r="F310" i="2"/>
  <c r="G310" i="2" s="1"/>
  <c r="E310" i="2" s="1"/>
  <c r="F311" i="2"/>
  <c r="G311" i="2" s="1"/>
  <c r="E311" i="2" s="1"/>
  <c r="F312" i="2"/>
  <c r="G312" i="2" s="1"/>
  <c r="E312" i="2" s="1"/>
  <c r="F313" i="2"/>
  <c r="G313" i="2" s="1"/>
  <c r="E313" i="2" s="1"/>
  <c r="F314" i="2"/>
  <c r="G314" i="2" s="1"/>
  <c r="E314" i="2" s="1"/>
  <c r="F315" i="2"/>
  <c r="G315" i="2"/>
  <c r="E315" i="2" s="1"/>
  <c r="F316" i="2"/>
  <c r="G316" i="2" s="1"/>
  <c r="E316" i="2" s="1"/>
  <c r="F317" i="2"/>
  <c r="G317" i="2" s="1"/>
  <c r="E317" i="2" s="1"/>
  <c r="F318" i="2"/>
  <c r="G318" i="2" s="1"/>
  <c r="E318" i="2" s="1"/>
  <c r="F319" i="2"/>
  <c r="G319" i="2" s="1"/>
  <c r="E319" i="2" s="1"/>
  <c r="F320" i="2"/>
  <c r="G320" i="2" s="1"/>
  <c r="E320" i="2" s="1"/>
  <c r="F321" i="2"/>
  <c r="G321" i="2" s="1"/>
  <c r="E321" i="2" s="1"/>
  <c r="F322" i="2"/>
  <c r="G322" i="2" s="1"/>
  <c r="E322" i="2" s="1"/>
  <c r="F323" i="2"/>
  <c r="G323" i="2" s="1"/>
  <c r="E323" i="2" s="1"/>
  <c r="F324" i="2"/>
  <c r="G324" i="2" s="1"/>
  <c r="E324" i="2" s="1"/>
  <c r="F325" i="2"/>
  <c r="G325" i="2" s="1"/>
  <c r="E325" i="2" s="1"/>
  <c r="F326" i="2"/>
  <c r="G326" i="2" s="1"/>
  <c r="E326" i="2" s="1"/>
  <c r="F327" i="2"/>
  <c r="G327" i="2" s="1"/>
  <c r="E327" i="2" s="1"/>
  <c r="F328" i="2"/>
  <c r="G328" i="2" s="1"/>
  <c r="E328" i="2" s="1"/>
  <c r="F329" i="2"/>
  <c r="G329" i="2" s="1"/>
  <c r="E329" i="2" s="1"/>
  <c r="F330" i="2"/>
  <c r="G330" i="2" s="1"/>
  <c r="E330" i="2" s="1"/>
  <c r="F331" i="2"/>
  <c r="G331" i="2" s="1"/>
  <c r="E331" i="2" s="1"/>
  <c r="F332" i="2"/>
  <c r="G332" i="2" s="1"/>
  <c r="E332" i="2" s="1"/>
  <c r="F333" i="2"/>
  <c r="G333" i="2" s="1"/>
  <c r="E333" i="2" s="1"/>
  <c r="F334" i="2"/>
  <c r="G334" i="2" s="1"/>
  <c r="E334" i="2" s="1"/>
  <c r="F335" i="2"/>
  <c r="G335" i="2" s="1"/>
  <c r="E335" i="2" s="1"/>
  <c r="F336" i="2"/>
  <c r="G336" i="2" s="1"/>
  <c r="E336" i="2" s="1"/>
  <c r="F337" i="2"/>
  <c r="G337" i="2" s="1"/>
  <c r="E337" i="2" s="1"/>
  <c r="F338" i="2"/>
  <c r="G338" i="2" s="1"/>
  <c r="E338" i="2" s="1"/>
  <c r="F339" i="2"/>
  <c r="G339" i="2" s="1"/>
  <c r="E339" i="2" s="1"/>
  <c r="F340" i="2"/>
  <c r="G340" i="2" s="1"/>
  <c r="E340" i="2" s="1"/>
  <c r="F341" i="2"/>
  <c r="G341" i="2" s="1"/>
  <c r="E341" i="2" s="1"/>
  <c r="F342" i="2"/>
  <c r="G342" i="2" s="1"/>
  <c r="E342" i="2" s="1"/>
  <c r="F343" i="2"/>
  <c r="G343" i="2" s="1"/>
  <c r="E343" i="2" s="1"/>
  <c r="F344" i="2"/>
  <c r="G344" i="2" s="1"/>
  <c r="E344" i="2" s="1"/>
  <c r="F345" i="2"/>
  <c r="G345" i="2" s="1"/>
  <c r="E345" i="2" s="1"/>
  <c r="F346" i="2"/>
  <c r="G346" i="2" s="1"/>
  <c r="E346" i="2" s="1"/>
  <c r="F347" i="2"/>
  <c r="G347" i="2" s="1"/>
  <c r="E347" i="2" s="1"/>
  <c r="F348" i="2"/>
  <c r="G348" i="2" s="1"/>
  <c r="E348" i="2" s="1"/>
  <c r="F349" i="2"/>
  <c r="G349" i="2" s="1"/>
  <c r="E349" i="2" s="1"/>
  <c r="F350" i="2"/>
  <c r="G350" i="2" s="1"/>
  <c r="E350" i="2" s="1"/>
  <c r="F351" i="2"/>
  <c r="G351" i="2" s="1"/>
  <c r="E351" i="2" s="1"/>
  <c r="F352" i="2"/>
  <c r="G352" i="2" s="1"/>
  <c r="E352" i="2" s="1"/>
  <c r="F353" i="2"/>
  <c r="G353" i="2" s="1"/>
  <c r="E353" i="2" s="1"/>
  <c r="F354" i="2"/>
  <c r="G354" i="2" s="1"/>
  <c r="E354" i="2" s="1"/>
  <c r="F355" i="2"/>
  <c r="G355" i="2" s="1"/>
  <c r="E355" i="2" s="1"/>
  <c r="F356" i="2"/>
  <c r="G356" i="2" s="1"/>
  <c r="E356" i="2" s="1"/>
  <c r="F357" i="2"/>
  <c r="G357" i="2" s="1"/>
  <c r="E357" i="2" s="1"/>
  <c r="F358" i="2"/>
  <c r="G358" i="2" s="1"/>
  <c r="E358" i="2" s="1"/>
  <c r="F359" i="2"/>
  <c r="G359" i="2" s="1"/>
  <c r="E359" i="2" s="1"/>
  <c r="F360" i="2"/>
  <c r="G360" i="2" s="1"/>
  <c r="E360" i="2" s="1"/>
  <c r="F361" i="2"/>
  <c r="G361" i="2" s="1"/>
  <c r="E361" i="2" s="1"/>
  <c r="F362" i="2"/>
  <c r="G362" i="2" s="1"/>
  <c r="E362" i="2" s="1"/>
  <c r="F363" i="2"/>
  <c r="G363" i="2" s="1"/>
  <c r="E363" i="2" s="1"/>
  <c r="F364" i="2"/>
  <c r="G364" i="2" s="1"/>
  <c r="E364" i="2" s="1"/>
  <c r="F365" i="2"/>
  <c r="G365" i="2" s="1"/>
  <c r="E365" i="2" s="1"/>
  <c r="F366" i="2"/>
  <c r="G366" i="2" s="1"/>
  <c r="E366" i="2" s="1"/>
  <c r="F367" i="2"/>
  <c r="G367" i="2" s="1"/>
  <c r="E367" i="2" s="1"/>
  <c r="F368" i="2"/>
  <c r="G368" i="2" s="1"/>
  <c r="E368" i="2" s="1"/>
  <c r="F369" i="2"/>
  <c r="G369" i="2" s="1"/>
  <c r="E369" i="2" s="1"/>
  <c r="F370" i="2"/>
  <c r="G370" i="2" s="1"/>
  <c r="E370" i="2" s="1"/>
  <c r="F371" i="2"/>
  <c r="G371" i="2" s="1"/>
  <c r="E371" i="2" s="1"/>
  <c r="F372" i="2"/>
  <c r="G372" i="2" s="1"/>
  <c r="E372" i="2" s="1"/>
  <c r="F373" i="2"/>
  <c r="G373" i="2" s="1"/>
  <c r="E373" i="2" s="1"/>
  <c r="F374" i="2"/>
  <c r="G374" i="2" s="1"/>
  <c r="E374" i="2" s="1"/>
  <c r="F375" i="2"/>
  <c r="G375" i="2" s="1"/>
  <c r="E375" i="2" s="1"/>
  <c r="F376" i="2"/>
  <c r="G376" i="2" s="1"/>
  <c r="E376" i="2" s="1"/>
  <c r="F377" i="2"/>
  <c r="G377" i="2" s="1"/>
  <c r="E377" i="2" s="1"/>
  <c r="F378" i="2"/>
  <c r="G378" i="2" s="1"/>
  <c r="E378" i="2" s="1"/>
  <c r="F379" i="2"/>
  <c r="G379" i="2" s="1"/>
  <c r="E379" i="2" s="1"/>
  <c r="F380" i="2"/>
  <c r="G380" i="2" s="1"/>
  <c r="E380" i="2" s="1"/>
  <c r="F381" i="2"/>
  <c r="G381" i="2" s="1"/>
  <c r="E381" i="2" s="1"/>
  <c r="F382" i="2"/>
  <c r="G382" i="2" s="1"/>
  <c r="E382" i="2" s="1"/>
  <c r="F383" i="2"/>
  <c r="G383" i="2" s="1"/>
  <c r="E383" i="2" s="1"/>
  <c r="F384" i="2"/>
  <c r="G384" i="2" s="1"/>
  <c r="E384" i="2" s="1"/>
  <c r="F385" i="2"/>
  <c r="G385" i="2" s="1"/>
  <c r="E385" i="2" s="1"/>
  <c r="F386" i="2"/>
  <c r="G386" i="2" s="1"/>
  <c r="E386" i="2" s="1"/>
  <c r="F387" i="2"/>
  <c r="G387" i="2" s="1"/>
  <c r="E387" i="2" s="1"/>
  <c r="F388" i="2"/>
  <c r="G388" i="2" s="1"/>
  <c r="E388" i="2" s="1"/>
  <c r="F389" i="2"/>
  <c r="G389" i="2"/>
  <c r="E389" i="2" s="1"/>
  <c r="F390" i="2"/>
  <c r="G390" i="2" s="1"/>
  <c r="E390" i="2" s="1"/>
  <c r="F392" i="2"/>
  <c r="G392" i="2" s="1"/>
  <c r="E392" i="2" s="1"/>
  <c r="F393" i="2"/>
  <c r="G393" i="2" s="1"/>
  <c r="E393" i="2" s="1"/>
  <c r="F394" i="2"/>
  <c r="G394" i="2" s="1"/>
  <c r="E394" i="2" s="1"/>
  <c r="F395" i="2"/>
  <c r="G395" i="2" s="1"/>
  <c r="E395" i="2" s="1"/>
  <c r="F396" i="2"/>
  <c r="G396" i="2"/>
  <c r="E396" i="2" s="1"/>
  <c r="F397" i="2"/>
  <c r="G397" i="2" s="1"/>
  <c r="E397" i="2" s="1"/>
  <c r="F398" i="2"/>
  <c r="G398" i="2" s="1"/>
  <c r="E398" i="2" s="1"/>
  <c r="F399" i="2"/>
  <c r="G399" i="2" s="1"/>
  <c r="E399" i="2" s="1"/>
  <c r="F401" i="2"/>
  <c r="G401" i="2" s="1"/>
  <c r="E401" i="2" s="1"/>
  <c r="F402" i="2"/>
  <c r="G402" i="2" s="1"/>
  <c r="E402" i="2" s="1"/>
  <c r="F403" i="2"/>
  <c r="G403" i="2" s="1"/>
  <c r="E403" i="2" s="1"/>
  <c r="F404" i="2"/>
  <c r="G404" i="2" s="1"/>
  <c r="E404" i="2" s="1"/>
  <c r="F405" i="2"/>
  <c r="G405" i="2" s="1"/>
  <c r="E405" i="2" s="1"/>
  <c r="F406" i="2"/>
  <c r="G406" i="2" s="1"/>
  <c r="E406" i="2" s="1"/>
  <c r="F407" i="2"/>
  <c r="G407" i="2"/>
  <c r="E407" i="2" s="1"/>
  <c r="F408" i="2"/>
  <c r="G408" i="2" s="1"/>
  <c r="E408" i="2" s="1"/>
  <c r="F410" i="2"/>
  <c r="G410" i="2" s="1"/>
  <c r="E410" i="2" s="1"/>
  <c r="F411" i="2"/>
  <c r="G411" i="2" s="1"/>
  <c r="E411" i="2" s="1"/>
  <c r="F412" i="2"/>
  <c r="G412" i="2" s="1"/>
  <c r="E412" i="2" s="1"/>
  <c r="F413" i="2"/>
  <c r="G413" i="2" s="1"/>
  <c r="E413" i="2" s="1"/>
  <c r="F414" i="2"/>
  <c r="G414" i="2" s="1"/>
  <c r="E414" i="2" s="1"/>
  <c r="F415" i="2"/>
  <c r="G415" i="2" s="1"/>
  <c r="E415" i="2" s="1"/>
  <c r="F416" i="2"/>
  <c r="G416" i="2" s="1"/>
  <c r="E416" i="2" s="1"/>
  <c r="F417" i="2"/>
  <c r="G417" i="2" s="1"/>
  <c r="E417" i="2" s="1"/>
  <c r="F419" i="2"/>
  <c r="G419" i="2" s="1"/>
  <c r="E419" i="2" s="1"/>
  <c r="F420" i="2"/>
  <c r="G420" i="2" s="1"/>
  <c r="E420" i="2" s="1"/>
  <c r="F421" i="2"/>
  <c r="G421" i="2" s="1"/>
  <c r="E421" i="2" s="1"/>
  <c r="F422" i="2"/>
  <c r="G422" i="2" s="1"/>
  <c r="E422" i="2" s="1"/>
  <c r="F423" i="2"/>
  <c r="G423" i="2" s="1"/>
  <c r="E423" i="2" s="1"/>
  <c r="F424" i="2"/>
  <c r="G424" i="2" s="1"/>
  <c r="E424" i="2" s="1"/>
  <c r="F425" i="2"/>
  <c r="G425" i="2" s="1"/>
  <c r="E425" i="2" s="1"/>
  <c r="F426" i="2"/>
  <c r="G426" i="2" s="1"/>
  <c r="E426" i="2" s="1"/>
  <c r="F428" i="2"/>
  <c r="G428" i="2" s="1"/>
  <c r="E428" i="2" s="1"/>
  <c r="F429" i="2"/>
  <c r="G429" i="2" s="1"/>
  <c r="E429" i="2" s="1"/>
  <c r="F430" i="2"/>
  <c r="G430" i="2" s="1"/>
  <c r="E430" i="2" s="1"/>
  <c r="F431" i="2"/>
  <c r="G431" i="2" s="1"/>
  <c r="E431" i="2" s="1"/>
  <c r="F432" i="2"/>
  <c r="G432" i="2" s="1"/>
  <c r="E432" i="2" s="1"/>
  <c r="F433" i="2"/>
  <c r="G433" i="2"/>
  <c r="E433" i="2" s="1"/>
  <c r="F434" i="2"/>
  <c r="G434" i="2" s="1"/>
  <c r="E434" i="2" s="1"/>
  <c r="F435" i="2"/>
  <c r="G435" i="2" s="1"/>
  <c r="E435" i="2" s="1"/>
  <c r="F437" i="2"/>
  <c r="G437" i="2" s="1"/>
  <c r="E437" i="2" s="1"/>
  <c r="F438" i="2"/>
  <c r="G438" i="2"/>
  <c r="E438" i="2" s="1"/>
  <c r="F439" i="2"/>
  <c r="G439" i="2" s="1"/>
  <c r="E439" i="2" s="1"/>
  <c r="F440" i="2"/>
  <c r="G440" i="2" s="1"/>
  <c r="E440" i="2" s="1"/>
  <c r="F441" i="2"/>
  <c r="G441" i="2" s="1"/>
  <c r="E441" i="2" s="1"/>
  <c r="F442" i="2"/>
  <c r="G442" i="2" s="1"/>
  <c r="E442" i="2" s="1"/>
  <c r="F443" i="2"/>
  <c r="G443" i="2" s="1"/>
  <c r="E443" i="2" s="1"/>
  <c r="F444" i="2"/>
  <c r="G444" i="2" s="1"/>
  <c r="E444" i="2" s="1"/>
  <c r="F446" i="2"/>
  <c r="G446" i="2" s="1"/>
  <c r="E446" i="2" s="1"/>
  <c r="F447" i="2"/>
  <c r="G447" i="2" s="1"/>
  <c r="E447" i="2" s="1"/>
  <c r="F448" i="2"/>
  <c r="G448" i="2" s="1"/>
  <c r="E448" i="2" s="1"/>
  <c r="F449" i="2"/>
  <c r="G449" i="2" s="1"/>
  <c r="E449" i="2" s="1"/>
  <c r="F450" i="2"/>
  <c r="G450" i="2" s="1"/>
  <c r="E450" i="2" s="1"/>
  <c r="F451" i="2"/>
  <c r="G451" i="2" s="1"/>
  <c r="E451" i="2" s="1"/>
  <c r="F452" i="2"/>
  <c r="G452" i="2" s="1"/>
  <c r="E452" i="2" s="1"/>
  <c r="F453" i="2"/>
  <c r="G453" i="2" s="1"/>
  <c r="E453" i="2" s="1"/>
  <c r="F455" i="2"/>
  <c r="G455" i="2" s="1"/>
  <c r="E455" i="2" s="1"/>
  <c r="F456" i="2"/>
  <c r="G456" i="2" s="1"/>
  <c r="E456" i="2" s="1"/>
  <c r="F457" i="2"/>
  <c r="G457" i="2" s="1"/>
  <c r="E457" i="2" s="1"/>
  <c r="F458" i="2"/>
  <c r="G458" i="2" s="1"/>
  <c r="E458" i="2" s="1"/>
  <c r="F459" i="2"/>
  <c r="G459" i="2" s="1"/>
  <c r="E459" i="2" s="1"/>
  <c r="F460" i="2"/>
  <c r="G460" i="2" s="1"/>
  <c r="E460" i="2" s="1"/>
  <c r="F461" i="2"/>
  <c r="G461" i="2" s="1"/>
  <c r="E461" i="2" s="1"/>
  <c r="F462" i="2"/>
  <c r="G462" i="2" s="1"/>
  <c r="E462" i="2" s="1"/>
  <c r="F463" i="2"/>
  <c r="G463" i="2" s="1"/>
  <c r="E463" i="2" s="1"/>
  <c r="F8" i="2"/>
  <c r="G8" i="2" s="1"/>
  <c r="E8" i="2" s="1"/>
  <c r="G1" i="6"/>
  <c r="K61" i="7"/>
  <c r="K42" i="7"/>
  <c r="M18" i="7"/>
  <c r="M25" i="7"/>
  <c r="N27" i="7"/>
  <c r="N53" i="7"/>
  <c r="K35" i="7"/>
  <c r="N30" i="7"/>
  <c r="M36" i="7"/>
  <c r="M52" i="7"/>
  <c r="M19" i="7"/>
  <c r="N46" i="7"/>
  <c r="K12" i="7"/>
  <c r="K10" i="7"/>
  <c r="M32" i="7"/>
  <c r="K54" i="7"/>
  <c r="K53" i="7"/>
  <c r="M49" i="7"/>
  <c r="M7" i="7"/>
  <c r="N50" i="7"/>
  <c r="N23" i="7"/>
  <c r="K40" i="7"/>
  <c r="K15" i="7"/>
  <c r="N49" i="7"/>
  <c r="K46" i="7"/>
  <c r="M45" i="7"/>
  <c r="N33" i="7"/>
  <c r="N56" i="7"/>
  <c r="M8" i="7"/>
  <c r="N62" i="7"/>
  <c r="N40" i="7"/>
  <c r="N17" i="7"/>
  <c r="N35" i="7"/>
  <c r="N8" i="7"/>
  <c r="K56" i="7"/>
  <c r="M16" i="7"/>
  <c r="N64" i="7"/>
  <c r="M23" i="7"/>
  <c r="N10" i="7"/>
  <c r="M43" i="7"/>
  <c r="N20" i="7"/>
  <c r="M50" i="7"/>
  <c r="M37" i="7"/>
  <c r="K5" i="7"/>
  <c r="M28" i="7"/>
  <c r="M63" i="7"/>
  <c r="K47" i="7"/>
  <c r="M11" i="7"/>
  <c r="K45" i="7"/>
  <c r="K7" i="7"/>
  <c r="N18" i="7"/>
  <c r="N5" i="7"/>
  <c r="M12" i="7"/>
  <c r="K21" i="7"/>
  <c r="K41" i="7"/>
  <c r="M35" i="7"/>
  <c r="N24" i="7"/>
  <c r="M5" i="7"/>
  <c r="K48" i="7"/>
  <c r="M54" i="7"/>
  <c r="M6" i="7"/>
  <c r="N29" i="7"/>
  <c r="N38" i="7"/>
  <c r="K52" i="7"/>
  <c r="M41" i="7"/>
  <c r="K64" i="7"/>
  <c r="M30" i="7"/>
  <c r="M13" i="7"/>
  <c r="N7" i="7"/>
  <c r="M14" i="7"/>
  <c r="N6" i="7"/>
  <c r="K26" i="7"/>
  <c r="M46" i="7"/>
  <c r="K13" i="7"/>
  <c r="K39" i="7"/>
  <c r="N12" i="7"/>
  <c r="M10" i="7"/>
  <c r="M39" i="7"/>
  <c r="N14" i="7"/>
  <c r="N44" i="7"/>
  <c r="M15" i="7"/>
  <c r="M55" i="7"/>
  <c r="M21" i="7"/>
  <c r="K34" i="7"/>
  <c r="K37" i="7"/>
  <c r="K62" i="7"/>
  <c r="N39" i="7"/>
  <c r="M27" i="7"/>
  <c r="M31" i="7"/>
  <c r="N55" i="7"/>
  <c r="K23" i="7"/>
  <c r="K36" i="7"/>
  <c r="M53" i="7"/>
  <c r="M26" i="7"/>
  <c r="M61" i="7"/>
  <c r="K22" i="7"/>
  <c r="K27" i="7"/>
  <c r="K17" i="7"/>
  <c r="M29" i="7"/>
  <c r="N60" i="7"/>
  <c r="M51" i="7"/>
  <c r="K14" i="7"/>
  <c r="N41" i="7"/>
  <c r="N9" i="7"/>
  <c r="N48" i="7"/>
  <c r="K38" i="7"/>
  <c r="N16" i="7"/>
  <c r="N36" i="7"/>
  <c r="K31" i="7"/>
  <c r="M62" i="7"/>
  <c r="K19" i="7"/>
  <c r="N54" i="7"/>
  <c r="N37" i="7"/>
  <c r="K18" i="7"/>
  <c r="N51" i="7"/>
  <c r="N32" i="7"/>
  <c r="K25" i="7"/>
  <c r="N21" i="7"/>
  <c r="N59" i="7"/>
  <c r="K32" i="7"/>
  <c r="K29" i="7"/>
  <c r="N28" i="7"/>
  <c r="N45" i="7"/>
  <c r="K30" i="7"/>
  <c r="M59" i="7"/>
  <c r="M64" i="7"/>
  <c r="K6" i="7"/>
  <c r="K16" i="7"/>
  <c r="M60" i="7"/>
  <c r="M22" i="7"/>
  <c r="K24" i="7"/>
  <c r="N13" i="7"/>
  <c r="M40" i="7"/>
  <c r="K9" i="7"/>
  <c r="K51" i="7"/>
  <c r="M33" i="7"/>
  <c r="M38" i="7"/>
  <c r="N31" i="7"/>
  <c r="N63" i="7"/>
  <c r="K63" i="7"/>
  <c r="M42" i="7"/>
  <c r="K49" i="7"/>
  <c r="K59" i="7"/>
  <c r="K43" i="7"/>
  <c r="N52" i="7"/>
  <c r="N34" i="7"/>
  <c r="K8" i="7"/>
  <c r="N61" i="7"/>
  <c r="N47" i="7"/>
  <c r="N43" i="7"/>
  <c r="M9" i="7"/>
  <c r="K11" i="7"/>
  <c r="K20" i="7"/>
  <c r="M48" i="7"/>
  <c r="N26" i="7"/>
  <c r="K60" i="7"/>
  <c r="M44" i="7"/>
  <c r="M56" i="7"/>
  <c r="K33" i="7"/>
  <c r="N15" i="7"/>
  <c r="K44" i="7"/>
  <c r="M20" i="7"/>
  <c r="N11" i="7"/>
  <c r="N22" i="7"/>
  <c r="K50" i="7"/>
  <c r="M24" i="7"/>
  <c r="M34" i="7"/>
  <c r="K28" i="7"/>
  <c r="K55" i="7"/>
  <c r="M17" i="7"/>
  <c r="N25" i="7"/>
  <c r="M47" i="7"/>
  <c r="N19" i="7"/>
  <c r="N42" i="7"/>
  <c r="K58" i="7" l="1"/>
  <c r="K57" i="7"/>
  <c r="M7" i="6"/>
  <c r="M15" i="6"/>
  <c r="M8" i="6"/>
  <c r="M9" i="6"/>
  <c r="I64" i="7"/>
  <c r="I63" i="7"/>
  <c r="I62" i="7"/>
  <c r="I61" i="7"/>
  <c r="I60" i="7"/>
  <c r="I59" i="7"/>
  <c r="I58" i="7"/>
  <c r="I57" i="7"/>
  <c r="I56" i="7"/>
  <c r="I55" i="7"/>
  <c r="I54" i="7"/>
  <c r="T36" i="5"/>
  <c r="T31" i="5"/>
  <c r="T26" i="5"/>
  <c r="D23" i="5"/>
  <c r="D22" i="5"/>
  <c r="T21" i="5"/>
  <c r="D19" i="5"/>
  <c r="D18" i="5"/>
  <c r="D17" i="5"/>
  <c r="T16" i="5"/>
  <c r="Q16" i="5"/>
  <c r="X13" i="5"/>
  <c r="J13" i="5"/>
  <c r="M13" i="5" s="1"/>
  <c r="N13" i="5" s="1"/>
  <c r="D13" i="5"/>
  <c r="X12" i="5"/>
  <c r="J12" i="5"/>
  <c r="K12" i="5" s="1"/>
  <c r="L12" i="5" s="1"/>
  <c r="D12" i="5"/>
  <c r="X11" i="5"/>
  <c r="J11" i="5"/>
  <c r="D10" i="5"/>
  <c r="X9" i="5"/>
  <c r="J9" i="5"/>
  <c r="M9" i="5" s="1"/>
  <c r="N9" i="5" s="1"/>
  <c r="X8" i="5"/>
  <c r="J8" i="5"/>
  <c r="K8" i="5" s="1"/>
  <c r="L8" i="5" s="1"/>
  <c r="X7" i="5"/>
  <c r="R7" i="5"/>
  <c r="Q7" i="5"/>
  <c r="J7" i="5"/>
  <c r="K7" i="5" s="1"/>
  <c r="L7" i="5" s="1"/>
  <c r="X6" i="5"/>
  <c r="R6" i="5"/>
  <c r="Q6" i="5"/>
  <c r="M6" i="5"/>
  <c r="N6" i="5" s="1"/>
  <c r="J6" i="5"/>
  <c r="K6" i="5" s="1"/>
  <c r="L6" i="5" s="1"/>
  <c r="C6" i="5"/>
  <c r="R5" i="5"/>
  <c r="Q5" i="5"/>
  <c r="M5" i="5"/>
  <c r="M11" i="5" s="1"/>
  <c r="N11" i="5" s="1"/>
  <c r="K5" i="5"/>
  <c r="K11" i="5" s="1"/>
  <c r="L11" i="5" s="1"/>
  <c r="M22" i="6" l="1"/>
  <c r="F391" i="4"/>
  <c r="G391" i="4" s="1"/>
  <c r="E391" i="4" s="1"/>
  <c r="F391" i="2"/>
  <c r="G391" i="2" s="1"/>
  <c r="E391" i="2" s="1"/>
  <c r="F391" i="3"/>
  <c r="G391" i="3" s="1"/>
  <c r="E391" i="3" s="1"/>
  <c r="F21" i="3"/>
  <c r="G21" i="3" s="1"/>
  <c r="E21" i="3" s="1"/>
  <c r="F21" i="4"/>
  <c r="G21" i="4" s="1"/>
  <c r="E21" i="4" s="1"/>
  <c r="F21" i="2"/>
  <c r="G21" i="2" s="1"/>
  <c r="E21" i="2" s="1"/>
  <c r="F23" i="4"/>
  <c r="G23" i="4" s="1"/>
  <c r="E23" i="4" s="1"/>
  <c r="F23" i="3"/>
  <c r="G23" i="3" s="1"/>
  <c r="E23" i="3" s="1"/>
  <c r="F23" i="2"/>
  <c r="G23" i="2" s="1"/>
  <c r="E23" i="2" s="1"/>
  <c r="F296" i="4"/>
  <c r="G296" i="4" s="1"/>
  <c r="E296" i="4" s="1"/>
  <c r="F296" i="3"/>
  <c r="G296" i="3" s="1"/>
  <c r="E296" i="3" s="1"/>
  <c r="F296" i="2"/>
  <c r="G296" i="2" s="1"/>
  <c r="E296" i="2" s="1"/>
  <c r="M19" i="6"/>
  <c r="M16" i="6"/>
  <c r="M20" i="6"/>
  <c r="M17" i="6"/>
  <c r="M21" i="6"/>
  <c r="M18" i="6"/>
  <c r="M7" i="5"/>
  <c r="N7" i="5" s="1"/>
  <c r="M8" i="5"/>
  <c r="N8" i="5" s="1"/>
  <c r="K9" i="5"/>
  <c r="L9" i="5" s="1"/>
  <c r="M12" i="5"/>
  <c r="N12" i="5" s="1"/>
  <c r="K13" i="5"/>
  <c r="L13" i="5" s="1"/>
  <c r="F418" i="3" l="1"/>
  <c r="G418" i="3" s="1"/>
  <c r="E418" i="3" s="1"/>
  <c r="F418" i="2"/>
  <c r="G418" i="2" s="1"/>
  <c r="E418" i="2" s="1"/>
  <c r="F418" i="4"/>
  <c r="G418" i="4" s="1"/>
  <c r="E418" i="4" s="1"/>
  <c r="F409" i="4"/>
  <c r="G409" i="4" s="1"/>
  <c r="E409" i="4" s="1"/>
  <c r="F409" i="2"/>
  <c r="G409" i="2" s="1"/>
  <c r="E409" i="2" s="1"/>
  <c r="F409" i="3"/>
  <c r="G409" i="3" s="1"/>
  <c r="E409" i="3" s="1"/>
  <c r="F400" i="4"/>
  <c r="G400" i="4" s="1"/>
  <c r="E400" i="4" s="1"/>
  <c r="F400" i="3"/>
  <c r="G400" i="3" s="1"/>
  <c r="E400" i="3" s="1"/>
  <c r="F400" i="2"/>
  <c r="G400" i="2" s="1"/>
  <c r="E400" i="2" s="1"/>
  <c r="F427" i="4"/>
  <c r="G427" i="4" s="1"/>
  <c r="E427" i="4" s="1"/>
  <c r="F427" i="3"/>
  <c r="G427" i="3" s="1"/>
  <c r="E427" i="3" s="1"/>
  <c r="F427" i="2"/>
  <c r="G427" i="2" s="1"/>
  <c r="E427" i="2" s="1"/>
  <c r="F454" i="2"/>
  <c r="G454" i="2" s="1"/>
  <c r="E454" i="2" s="1"/>
  <c r="F454" i="4"/>
  <c r="G454" i="4" s="1"/>
  <c r="E454" i="4" s="1"/>
  <c r="F454" i="3"/>
  <c r="G454" i="3" s="1"/>
  <c r="E454" i="3" s="1"/>
  <c r="F445" i="4"/>
  <c r="G445" i="4" s="1"/>
  <c r="E445" i="4" s="1"/>
  <c r="F445" i="3"/>
  <c r="G445" i="3" s="1"/>
  <c r="E445" i="3" s="1"/>
  <c r="F445" i="2"/>
  <c r="G445" i="2" s="1"/>
  <c r="E445" i="2" s="1"/>
  <c r="F436" i="4"/>
  <c r="G436" i="4" s="1"/>
  <c r="E436" i="4" s="1"/>
  <c r="F436" i="3"/>
  <c r="G436" i="3" s="1"/>
  <c r="E436" i="3" s="1"/>
  <c r="F436" i="2"/>
  <c r="G436" i="2" s="1"/>
  <c r="E436" i="2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9 - The specified terminal difference -4.1 C is too low.  It has been raised to satisfy the minimum pinch 
Boiler Assembly [1]: Parallel Tubular Air Heaters [14] :
   Remark: 5 - PA side heat transfer limited by minimum temperature difference.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<sst xmlns="http://schemas.openxmlformats.org/spreadsheetml/2006/main" count="31863" uniqueCount="7385">
  <si>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</si>
  <si>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</si>
  <si>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</si>
  <si>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</si>
  <si>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</si>
  <si>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</si>
  <si>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</si>
  <si>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</si>
  <si>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</si>
  <si>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</si>
  <si>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C:\Users\Admin\Documents\Thermoflow\MYFILES29\UJTNY_What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</si>
  <si>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</si>
  <si>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</si>
  <si>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</si>
  <si>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</si>
  <si>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</si>
  <si>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</si>
  <si>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</si>
  <si>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</si>
  <si>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</si>
  <si>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</si>
  <si>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</si>
  <si>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</si>
  <si>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</si>
  <si>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</si>
  <si>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</si>
  <si>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</si>
  <si>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</si>
  <si>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</si>
  <si>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</si>
  <si>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</si>
  <si>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</si>
  <si>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</si>
  <si>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</si>
  <si>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</si>
  <si>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</si>
  <si>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</si>
  <si>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</si>
  <si>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</si>
  <si>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91|~7~1~10~~-144~</t>
  </si>
  <si>
    <t>Boiler Assembly [1]: Circulating Fluidized Bed [7] : Steam production rate</t>
  </si>
  <si>
    <t>t/h</t>
  </si>
  <si>
    <t>91|~7~1~124~~-144~</t>
  </si>
  <si>
    <t>Boiler Assembly [1]: Circulating Fluidized Bed [7] : Evaporation load in wing wall</t>
  </si>
  <si>
    <t>91|~7~1~18~~-144~</t>
  </si>
  <si>
    <t>Boiler Assembly [1]: Circulating Fluidized Bed [7] : Design point furnace temperature</t>
  </si>
  <si>
    <t>91|~7~1~4~~-144~</t>
  </si>
  <si>
    <t>Boiler Assembly [1]: Circulating Fluidized Bed [7] : Excess air</t>
  </si>
  <si>
    <t>91|~7~1~7~~-144~</t>
  </si>
  <si>
    <t>Boiler Assembly [1]: Circulating Fluidized Bed [7] : Minor heat loss</t>
  </si>
  <si>
    <t>91|~7~1~8~~-144~</t>
  </si>
  <si>
    <t>Boiler Assembly [1]: Circulating Fluidized Bed [7] : Blowdown</t>
  </si>
  <si>
    <t>91|~7~1~2~~-144~</t>
  </si>
  <si>
    <t>Boiler Assembly [1]: Circulating Fluidized Bed [7] : Furnace gage pressure</t>
  </si>
  <si>
    <t>millibar</t>
  </si>
  <si>
    <t>91|~7~1~38~~-144~</t>
  </si>
  <si>
    <t>Boiler Assembly [1]: Circulating Fluidized Bed [7] : Primary air flow/combustion air</t>
  </si>
  <si>
    <t>91|~7~1~36~~-144~</t>
  </si>
  <si>
    <t>Boiler Assembly [1]: Circulating Fluidized Bed [7] : Primary air pressure</t>
  </si>
  <si>
    <t>91|~7~1~6~~-144~</t>
  </si>
  <si>
    <t>Boiler Assembly [1]: Circulating Fluidized Bed [7] : Secondary air pressure drop</t>
  </si>
  <si>
    <t>91|~7~1~143~~-144~</t>
  </si>
  <si>
    <t>Boiler Assembly [1]: Circulating Fluidized Bed [7] : Cyclone pressure drop</t>
  </si>
  <si>
    <t>91|~7~1~12~~-144~</t>
  </si>
  <si>
    <t>Boiler Assembly [1]: Circulating Fluidized Bed [7] : HX2 wing wall outlet temperature</t>
  </si>
  <si>
    <t>91|~7~1~13~~-144~</t>
  </si>
  <si>
    <t>Boiler Assembly [1]: Circulating Fluidized Bed [7] : HX3 Cyclone wall outlet temperature</t>
  </si>
  <si>
    <t>91|~7~1~150~~-144~</t>
  </si>
  <si>
    <t>Boiler Assembly [1]: Circulating Fluidized Bed [7] : Reference O2 content (for emission level definition)</t>
  </si>
  <si>
    <t>91|~7~1~152~~-144~</t>
  </si>
  <si>
    <t>Boiler Assembly [1]: Circulating Fluidized Bed [7] : NOx production based on HHV heat input</t>
  </si>
  <si>
    <t>ng/J</t>
  </si>
  <si>
    <t>~25~1~7~~-27~</t>
  </si>
  <si>
    <t>Deaerator [25] - DAER : Deaerator design pressure</t>
  </si>
  <si>
    <t>~25~1~8~~-27~</t>
  </si>
  <si>
    <t>Deaerator [25] - DAER : Deaerator outlet temperature @ design</t>
  </si>
  <si>
    <t>~25~1~5~~-27~</t>
  </si>
  <si>
    <t>Deaerator [25] - DAER : Additional water level at inlet (water level rise from inlet to DA water surface)</t>
  </si>
  <si>
    <t>~25~1~6~~-27~</t>
  </si>
  <si>
    <t>Deaerator [25] - DAER : Additional water level at outlet (water level difference from DA water surface to outlet)</t>
  </si>
  <si>
    <t>~68~1~1~~-19~</t>
  </si>
  <si>
    <t>Boiler Assembly [1]: Desuperheater [68] : Specified outlet temperature</t>
  </si>
  <si>
    <t>~68~1~12~~-19~</t>
  </si>
  <si>
    <t>Boiler Assembly [1]: Desuperheater [68] : Minimum superheat after desuperheating</t>
  </si>
  <si>
    <t>~78~1~1~~-19~</t>
  </si>
  <si>
    <t>Boiler Assembly [1]: Desuperheater [78] : Specified outlet temperature</t>
  </si>
  <si>
    <t>~78~1~12~~-19~</t>
  </si>
  <si>
    <t>Boiler Assembly [1]: Desuperheater [78] : Minimum superheat after desuperheating</t>
  </si>
  <si>
    <t>73|74|91|~48~5~1~~-122~</t>
  </si>
  <si>
    <t>Boiler Assembly [1]: Duct - Classic [48] - Flue Gas Duct Out : Assumed draft loss</t>
  </si>
  <si>
    <t>73|74|91|~48~5~2~~-122~</t>
  </si>
  <si>
    <t>Boiler Assembly [1]: Duct - Classic [48] - Flue Gas Duct Out : Assumed gas temperature drop</t>
  </si>
  <si>
    <t>73|74|91|~65~5~1~~-122~</t>
  </si>
  <si>
    <t>Boiler Assembly [1]: Duct - Classic [65] - PA Duct In #1 : Assumed draft loss</t>
  </si>
  <si>
    <t>73|74|91|~65~5~2~~-122~</t>
  </si>
  <si>
    <t>Boiler Assembly [1]: Duct - Classic [65] - PA Duct In #1 : Assumed gas temperature drop</t>
  </si>
  <si>
    <t>73|74|91|~2~5~1~~-122~</t>
  </si>
  <si>
    <t>Boiler Assembly [1]: Duct - Classic [2] - SA Duct In #1 : Assumed draft loss</t>
  </si>
  <si>
    <t>73|74|91|~2~5~2~~-122~</t>
  </si>
  <si>
    <t>Boiler Assembly [1]: Duct - Classic [2] - SA Duct In #1 : Assumed gas temperature drop</t>
  </si>
  <si>
    <t>73|74|91|~82~5~1~~-122~</t>
  </si>
  <si>
    <t>Boiler Assembly [1]: Duct - Classic [82] - PA Duct In #2 : Assumed draft loss</t>
  </si>
  <si>
    <t>73|74|91|~82~5~2~~-122~</t>
  </si>
  <si>
    <t>Boiler Assembly [1]: Duct - Classic [82] - PA Duct In #2 : Assumed gas temperature drop</t>
  </si>
  <si>
    <t>73|74|91|~83~5~1~~-122~</t>
  </si>
  <si>
    <t>Boiler Assembly [1]: Duct - Classic [83] - SA Duct In #2 : Assumed draft loss</t>
  </si>
  <si>
    <t>73|74|91|~83~5~2~~-122~</t>
  </si>
  <si>
    <t>Boiler Assembly [1]: Duct - Classic [83] - SA Duct In #2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</si>
  <si>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</si>
  <si>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</si>
  <si>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</si>
  <si>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</si>
  <si>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</si>
  <si>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</si>
  <si>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</si>
  <si>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</si>
  <si>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</si>
  <si>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</si>
  <si>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</si>
  <si>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</si>
  <si>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</si>
  <si>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</si>
  <si>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</si>
  <si>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</si>
  <si>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</si>
  <si>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</si>
  <si>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</si>
  <si>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</si>
  <si>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</si>
  <si>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</si>
  <si>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</si>
  <si>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</si>
  <si>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</si>
  <si>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</si>
  <si>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</si>
  <si>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</si>
  <si>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</si>
  <si>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</si>
  <si>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</si>
  <si>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</si>
  <si>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</si>
  <si>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</si>
  <si>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</si>
  <si>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</si>
  <si>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</si>
  <si>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</si>
  <si>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</si>
  <si>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</si>
  <si>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</si>
  <si>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</si>
  <si>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</si>
  <si>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</si>
  <si>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</si>
  <si>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</si>
  <si>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</si>
  <si>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</si>
  <si>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</si>
  <si>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</si>
  <si>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</si>
  <si>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</si>
  <si>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</si>
  <si>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</si>
  <si>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</si>
  <si>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</si>
  <si>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</si>
  <si>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</si>
  <si>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</si>
  <si>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91|~72~1~2~~-65~</t>
  </si>
  <si>
    <t>Boiler Assembly [1]: Fan [72] - PA Fan #1 : Fan design point overall pressure rise</t>
  </si>
  <si>
    <t>91|~72~1~3~~-65~</t>
  </si>
  <si>
    <t>Boiler Assembly [1]: Fan [72] - PA Fan #1 : Fan pressure margin</t>
  </si>
  <si>
    <t>91|~72~1~8~~-65~</t>
  </si>
  <si>
    <t>Boiler Assembly [1]: Fan [72] - PA Fan #1 : Flow margin</t>
  </si>
  <si>
    <t>91|~72~1~4~~-65~</t>
  </si>
  <si>
    <t>Boiler Assembly [1]: Fan [72] - PA Fan #1 : Fan nominal isentropic efficiency</t>
  </si>
  <si>
    <t>91|~72~1~5~~-65~</t>
  </si>
  <si>
    <t>Boiler Assembly [1]: Fan [72] - PA Fan #1 : Current RPM</t>
  </si>
  <si>
    <t>91|~72~1~7~~-65~</t>
  </si>
  <si>
    <t>Boiler Assembly [1]: Fan [72] - PA Fan #1 : Design point RPM</t>
  </si>
  <si>
    <t>91|~72~1~9~~-65~</t>
  </si>
  <si>
    <t>Boiler Assembly [1]: Fan [72] - PA Fan #1 : Mechanical efficiency</t>
  </si>
  <si>
    <t>91|~72~1~20~~-65~</t>
  </si>
  <si>
    <t>Boiler Assembly [1]: Fan [72] - PA Fan #1 : Number of operating units</t>
  </si>
  <si>
    <t>91|~72~1~16~~-65~</t>
  </si>
  <si>
    <t>Boiler Assembly [1]: Fan [72] - PA Fan #1 : Mechanical loss</t>
  </si>
  <si>
    <t>91|~72~1~13~~-65~</t>
  </si>
  <si>
    <t>Boiler Assembly [1]: Fan [72] - PA Fan #1 : Fan off-design control damper dP</t>
  </si>
  <si>
    <t>91|~72~1~10~~-65~</t>
  </si>
  <si>
    <t>Boiler Assembly [1]: Fan [72] - PA Fan #1 : Nominal RPM for off-design fan curve</t>
  </si>
  <si>
    <t>91|~72~1~11~~-65~</t>
  </si>
  <si>
    <t>Boiler Assembly [1]: Fan [72] - PA Fan #1 : Nominal inlet volume flow for off-design fan curve</t>
  </si>
  <si>
    <t>91|~72~1~12~~-65~</t>
  </si>
  <si>
    <t>Boiler Assembly [1]: Fan [72] - PA Fan #1 : Nominal corrected pressure rise for off-design fan curve</t>
  </si>
  <si>
    <t>91|~72~1~5~2~-65~</t>
  </si>
  <si>
    <t>Boiler Assembly [1]: Fan [72] - PA Fan #1 : Motor: Rating / design point load</t>
  </si>
  <si>
    <t>91|~9~1~2~~-65~</t>
  </si>
  <si>
    <t>Boiler Assembly [1]: Fan [9] - SA Fan #1 : Fan design point overall pressure rise</t>
  </si>
  <si>
    <t>91|~9~1~3~~-65~</t>
  </si>
  <si>
    <t>Boiler Assembly [1]: Fan [9] - SA Fan #1 : Fan pressure margin</t>
  </si>
  <si>
    <t>91|~9~1~8~~-65~</t>
  </si>
  <si>
    <t>Boiler Assembly [1]: Fan [9] - SA Fan #1 : Flow margin</t>
  </si>
  <si>
    <t>91|~9~1~4~~-65~</t>
  </si>
  <si>
    <t>Boiler Assembly [1]: Fan [9] - SA Fan #1 : Fan nominal isentropic efficiency</t>
  </si>
  <si>
    <t>91|~9~1~5~~-65~</t>
  </si>
  <si>
    <t>Boiler Assembly [1]: Fan [9] - SA Fan #1 : Current RPM</t>
  </si>
  <si>
    <t>91|~9~1~7~~-65~</t>
  </si>
  <si>
    <t>Boiler Assembly [1]: Fan [9] - SA Fan #1 : Design point RPM</t>
  </si>
  <si>
    <t>91|~9~1~9~~-65~</t>
  </si>
  <si>
    <t>Boiler Assembly [1]: Fan [9] - SA Fan #1 : Mechanical efficiency</t>
  </si>
  <si>
    <t>91|~9~1~20~~-65~</t>
  </si>
  <si>
    <t>Boiler Assembly [1]: Fan [9] - SA Fan #1 : Number of operating units</t>
  </si>
  <si>
    <t>91|~9~1~16~~-65~</t>
  </si>
  <si>
    <t>Boiler Assembly [1]: Fan [9] - SA Fan #1 : Mechanical loss</t>
  </si>
  <si>
    <t>91|~9~1~13~~-65~</t>
  </si>
  <si>
    <t>Boiler Assembly [1]: Fan [9] - SA Fan #1 : Fan off-design control damper dP</t>
  </si>
  <si>
    <t>91|~9~1~10~~-65~</t>
  </si>
  <si>
    <t>Boiler Assembly [1]: Fan [9] - SA Fan #1 : Nominal RPM for off-design fan curve</t>
  </si>
  <si>
    <t>91|~9~1~11~~-65~</t>
  </si>
  <si>
    <t>Boiler Assembly [1]: Fan [9] - SA Fan #1 : Nominal inlet volume flow for off-design fan curve</t>
  </si>
  <si>
    <t>91|~9~1~12~~-65~</t>
  </si>
  <si>
    <t>Boiler Assembly [1]: Fan [9] - SA Fan #1 : Nominal corrected pressure rise for off-design fan curve</t>
  </si>
  <si>
    <t>91|~9~1~5~2~-65~</t>
  </si>
  <si>
    <t>Boiler Assembly [1]: Fan [9] - SA Fan #1 : Motor: Rating / design point load</t>
  </si>
  <si>
    <t>91|~81~1~2~~-65~</t>
  </si>
  <si>
    <t>Boiler Assembly [1]: Fan [81] - SA Fan #2 : Fan design point overall pressure rise</t>
  </si>
  <si>
    <t>91|~81~1~3~~-65~</t>
  </si>
  <si>
    <t>Boiler Assembly [1]: Fan [81] - SA Fan #2 : Fan pressure margin</t>
  </si>
  <si>
    <t>91|~81~1~8~~-65~</t>
  </si>
  <si>
    <t>Boiler Assembly [1]: Fan [81] - SA Fan #2 : Flow margin</t>
  </si>
  <si>
    <t>91|~81~1~4~~-65~</t>
  </si>
  <si>
    <t>Boiler Assembly [1]: Fan [81] - SA Fan #2 : Fan nominal isentropic efficiency</t>
  </si>
  <si>
    <t>91|~81~1~5~~-65~</t>
  </si>
  <si>
    <t>Boiler Assembly [1]: Fan [81] - SA Fan #2 : Current RPM</t>
  </si>
  <si>
    <t>91|~81~1~7~~-65~</t>
  </si>
  <si>
    <t>Boiler Assembly [1]: Fan [81] - SA Fan #2 : Design point RPM</t>
  </si>
  <si>
    <t>91|~81~1~9~~-65~</t>
  </si>
  <si>
    <t>Boiler Assembly [1]: Fan [81] - SA Fan #2 : Mechanical efficiency</t>
  </si>
  <si>
    <t>91|~81~1~20~~-65~</t>
  </si>
  <si>
    <t>Boiler Assembly [1]: Fan [81] - SA Fan #2 : Number of operating units</t>
  </si>
  <si>
    <t>91|~81~1~16~~-65~</t>
  </si>
  <si>
    <t>Boiler Assembly [1]: Fan [81] - SA Fan #2 : Mechanical loss</t>
  </si>
  <si>
    <t>91|~81~1~13~~-65~</t>
  </si>
  <si>
    <t>Boiler Assembly [1]: Fan [81] - SA Fan #2 : Fan off-design control damper dP</t>
  </si>
  <si>
    <t>91|~81~1~10~~-65~</t>
  </si>
  <si>
    <t>Boiler Assembly [1]: Fan [81] - SA Fan #2 : Nominal RPM for off-design fan curve</t>
  </si>
  <si>
    <t>91|~81~1~11~~-65~</t>
  </si>
  <si>
    <t>Boiler Assembly [1]: Fan [81] - SA Fan #2 : Nominal inlet volume flow for off-design fan curve</t>
  </si>
  <si>
    <t>91|~81~1~12~~-65~</t>
  </si>
  <si>
    <t>Boiler Assembly [1]: Fan [81] - SA Fan #2 : Nominal corrected pressure rise for off-design fan curve</t>
  </si>
  <si>
    <t>91|~81~1~5~2~-65~</t>
  </si>
  <si>
    <t>Boiler Assembly [1]: Fan [81] - SA Fan #2 : Motor: Rating / design point load</t>
  </si>
  <si>
    <t>91|~85~1~2~~-65~</t>
  </si>
  <si>
    <t>Boiler Assembly [1]: Fan [85] - PA Fan #2 : Fan design point overall pressure rise</t>
  </si>
  <si>
    <t>91|~85~1~3~~-65~</t>
  </si>
  <si>
    <t>Boiler Assembly [1]: Fan [85] - PA Fan #2 : Fan pressure margin</t>
  </si>
  <si>
    <t>91|~85~1~8~~-65~</t>
  </si>
  <si>
    <t>Boiler Assembly [1]: Fan [85] - PA Fan #2 : Flow margin</t>
  </si>
  <si>
    <t>91|~85~1~4~~-65~</t>
  </si>
  <si>
    <t>Boiler Assembly [1]: Fan [85] - PA Fan #2 : Fan nominal isentropic efficiency</t>
  </si>
  <si>
    <t>91|~85~1~5~~-65~</t>
  </si>
  <si>
    <t>Boiler Assembly [1]: Fan [85] - PA Fan #2 : Current RPM</t>
  </si>
  <si>
    <t>91|~85~1~7~~-65~</t>
  </si>
  <si>
    <t>Boiler Assembly [1]: Fan [85] - PA Fan #2 : Design point RPM</t>
  </si>
  <si>
    <t>91|~85~1~9~~-65~</t>
  </si>
  <si>
    <t>Boiler Assembly [1]: Fan [85] - PA Fan #2 : Mechanical efficiency</t>
  </si>
  <si>
    <t>91|~85~1~20~~-65~</t>
  </si>
  <si>
    <t>Boiler Assembly [1]: Fan [85] - PA Fan #2 : Number of operating units</t>
  </si>
  <si>
    <t>91|~85~1~16~~-65~</t>
  </si>
  <si>
    <t>Boiler Assembly [1]: Fan [85] - PA Fan #2 : Mechanical loss</t>
  </si>
  <si>
    <t>91|~85~1~13~~-65~</t>
  </si>
  <si>
    <t>Boiler Assembly [1]: Fan [85] - PA Fan #2 : Fan off-design control damper dP</t>
  </si>
  <si>
    <t>91|~85~1~10~~-65~</t>
  </si>
  <si>
    <t>Boiler Assembly [1]: Fan [85] - PA Fan #2 : Nominal RPM for off-design fan curve</t>
  </si>
  <si>
    <t>91|~85~1~11~~-65~</t>
  </si>
  <si>
    <t>Boiler Assembly [1]: Fan [85] - PA Fan #2 : Nominal inlet volume flow for off-design fan curve</t>
  </si>
  <si>
    <t>91|~85~1~12~~-65~</t>
  </si>
  <si>
    <t>Boiler Assembly [1]: Fan [85] - PA Fan #2 : Nominal corrected pressure rise for off-design fan curve</t>
  </si>
  <si>
    <t>91|~85~1~5~2~-65~</t>
  </si>
  <si>
    <t>Boiler Assembly [1]: Fan [85] - PA Fan #2 : Motor: Rating / design point load</t>
  </si>
  <si>
    <t>91|~21~1~70~~-102~</t>
  </si>
  <si>
    <t>Feedwater Heater (PCE) [21] - LPH-7 : FW temperature at heater exit</t>
  </si>
  <si>
    <t>91|~21~1~63~~-102~</t>
  </si>
  <si>
    <t>Feedwater Heater (PCE) [21] - LPH-7 : Residual superheat at desuperheater exit</t>
  </si>
  <si>
    <t>91|~21~1~57~~-102~</t>
  </si>
  <si>
    <t>Feedwater Heater (PCE) [21] - LPH-7 : Drain cooler approach temperature difference</t>
  </si>
  <si>
    <t>91|~21~1~72~~-102~</t>
  </si>
  <si>
    <t>Feedwater Heater (PCE) [21] - LPH-7 : Assumed water-side pressure drop for TD mode</t>
  </si>
  <si>
    <t>91|~21~1~34~~-102~</t>
  </si>
  <si>
    <t>Feedwater Heater (PCE) [21] - LPH-7 : Min. pinch temp. difference</t>
  </si>
  <si>
    <t>91|~22~1~70~~-102~</t>
  </si>
  <si>
    <t>Feedwater Heater (PCE) [22] - LPH-6 : FW temperature at heater exit</t>
  </si>
  <si>
    <t>91|~22~1~57~~-102~</t>
  </si>
  <si>
    <t>Feedwater Heater (PCE) [22] - LPH-6 : Drain cooler approach temperature difference</t>
  </si>
  <si>
    <t>91|~22~1~72~~-102~</t>
  </si>
  <si>
    <t>Feedwater Heater (PCE) [22] - LPH-6 : Assumed water-side pressure drop for TD mode</t>
  </si>
  <si>
    <t>91|~22~1~34~~-102~</t>
  </si>
  <si>
    <t>Feedwater Heater (PCE) [22] - LPH-6 : Min. pinch temp. difference</t>
  </si>
  <si>
    <t>91|~23~1~70~~-102~</t>
  </si>
  <si>
    <t>Feedwater Heater (PCE) [23] - LPH-5 : FW temperature at heater exit</t>
  </si>
  <si>
    <t>91|~23~1~57~~-102~</t>
  </si>
  <si>
    <t>Feedwater Heater (PCE) [23] - LPH-5 : Drain cooler approach temperature difference</t>
  </si>
  <si>
    <t>91|~23~1~72~~-102~</t>
  </si>
  <si>
    <t>Feedwater Heater (PCE) [23] - LPH-5 : Assumed water-side pressure drop for TD mode</t>
  </si>
  <si>
    <t>91|~23~1~34~~-102~</t>
  </si>
  <si>
    <t>Feedwater Heater (PCE) [23] - LPH-5 : Min. pinch temp. difference</t>
  </si>
  <si>
    <t>91|~24~1~70~~-102~</t>
  </si>
  <si>
    <t>Feedwater Heater (PCE) [24] - LPH-4 : FW temperature at heater exit</t>
  </si>
  <si>
    <t>91|~24~1~63~~-102~</t>
  </si>
  <si>
    <t>Feedwater Heater (PCE) [24] - LPH-4 : Residual superheat at desuperheater exit</t>
  </si>
  <si>
    <t>91|~24~1~57~~-102~</t>
  </si>
  <si>
    <t>Feedwater Heater (PCE) [24] - LPH-4 : Drain cooler approach temperature difference</t>
  </si>
  <si>
    <t>91|~24~1~72~~-102~</t>
  </si>
  <si>
    <t>Feedwater Heater (PCE) [24] - LPH-4 : Assumed water-side pressure drop for TD mode</t>
  </si>
  <si>
    <t>91|~24~1~34~~-102~</t>
  </si>
  <si>
    <t>Feedwater Heater (PCE) [24] - LPH-4 : Min. pinch temp. difference</t>
  </si>
  <si>
    <t>91|~32~1~70~~-102~</t>
  </si>
  <si>
    <t>Feedwater Heater (PCE) [32] - HPH-2 : FW temperature at heater exit</t>
  </si>
  <si>
    <t>91|~32~1~56~~-102~</t>
  </si>
  <si>
    <t>Feedwater Heater (PCE) [32] - HPH-2 : Terminal temperature difference (TTD)</t>
  </si>
  <si>
    <t>91|~32~1~63~~-102~</t>
  </si>
  <si>
    <t>Feedwater Heater (PCE) [32] - HPH-2 : Residual superheat at desuperheater exit</t>
  </si>
  <si>
    <t>91|~32~1~57~~-102~</t>
  </si>
  <si>
    <t>Feedwater Heater (PCE) [32] - HPH-2 : Drain cooler approach temperature difference</t>
  </si>
  <si>
    <t>91|~32~1~72~~-102~</t>
  </si>
  <si>
    <t>Feedwater Heater (PCE) [32] - HPH-2 : Assumed water-side pressure drop for TD mode</t>
  </si>
  <si>
    <t>91|~32~1~34~~-102~</t>
  </si>
  <si>
    <t>Feedwater Heater (PCE) [32] - HPH-2 : Min. pinch temp. difference</t>
  </si>
  <si>
    <t>91|~46~1~70~~-102~</t>
  </si>
  <si>
    <t>Feedwater Heater (PCE) [46] - HPH-1 : FW temperature at heater exit</t>
  </si>
  <si>
    <t>91|~46~1~56~~-102~</t>
  </si>
  <si>
    <t>Feedwater Heater (PCE) [46] - HPH-1 : Terminal temperature difference (TTD)</t>
  </si>
  <si>
    <t>91|~46~1~63~~-102~</t>
  </si>
  <si>
    <t>Feedwater Heater (PCE) [46] - HPH-1 : Residual superheat at desuperheater exit</t>
  </si>
  <si>
    <t>91|~46~1~57~~-102~</t>
  </si>
  <si>
    <t>Feedwater Heater (PCE) [46] - HPH-1 : Drain cooler approach temperature difference</t>
  </si>
  <si>
    <t>91|~46~1~72~~-102~</t>
  </si>
  <si>
    <t>Feedwater Heater (PCE) [46] - HPH-1 : Assumed water-side pressure drop for TD mode</t>
  </si>
  <si>
    <t>91|~46~1~34~~-102~</t>
  </si>
  <si>
    <t>Feedwater Heater (PCE) [46] - HPH-1 : Min. pinch temp. difference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</si>
  <si>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</si>
  <si>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</si>
  <si>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</si>
  <si>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</si>
  <si>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</si>
  <si>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</si>
  <si>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91|~10~1~9~~-24~</t>
  </si>
  <si>
    <t>Fuel Source [10] - Coal : Fuel LHV price: user-defined</t>
  </si>
  <si>
    <t>USD/GJ</t>
  </si>
  <si>
    <t>~10~4~15~100~-24~</t>
  </si>
  <si>
    <t>Fuel Source [10] - Coal : Fuel name</t>
  </si>
  <si>
    <t>Perf. Test WI sim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</si>
  <si>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</si>
  <si>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</si>
  <si>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</si>
  <si>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</si>
  <si>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</si>
  <si>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</si>
  <si>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</si>
  <si>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</si>
  <si>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</si>
  <si>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</si>
  <si>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</si>
  <si>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</si>
  <si>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</si>
  <si>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</si>
  <si>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</si>
  <si>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</si>
  <si>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</si>
  <si>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</si>
  <si>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</si>
  <si>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</si>
  <si>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</si>
  <si>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</si>
  <si>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</si>
  <si>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</si>
  <si>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</si>
  <si>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</si>
  <si>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</si>
  <si>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</si>
  <si>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</si>
  <si>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</si>
  <si>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</si>
  <si>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</si>
  <si>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</si>
  <si>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</si>
  <si>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</si>
  <si>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</si>
  <si>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</si>
  <si>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</si>
  <si>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</si>
  <si>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</si>
  <si>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</si>
  <si>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</si>
  <si>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</si>
  <si>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</si>
  <si>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</si>
  <si>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</si>
  <si>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</si>
  <si>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</si>
  <si>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</si>
  <si>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</si>
  <si>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</si>
  <si>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</si>
  <si>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</si>
  <si>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</si>
  <si>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</si>
  <si>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</si>
  <si>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91|~11~1~4~~-1~</t>
  </si>
  <si>
    <t>Gas/Air Source [11] - SA #1 : Mass flow</t>
  </si>
  <si>
    <t>91|~11~1~21~~-1~</t>
  </si>
  <si>
    <t>Gas/Air Source [11] - SA #1 : Heat price: user-defined</t>
  </si>
  <si>
    <t>91|~11~1~22~~-1~</t>
  </si>
  <si>
    <t>Gas/Air Source [11] - SA #1 : Mass price: user-defined</t>
  </si>
  <si>
    <t>USD/tonne</t>
  </si>
  <si>
    <t>91|~8~1~4~~-1~</t>
  </si>
  <si>
    <t>Gas/Air Source [8] - PA #1 : Mass flow</t>
  </si>
  <si>
    <t>91|~8~1~21~~-1~</t>
  </si>
  <si>
    <t>Gas/Air Source [8] - PA #1 : Heat price: user-defined</t>
  </si>
  <si>
    <t>91|~8~1~22~~-1~</t>
  </si>
  <si>
    <t>Gas/Air Source [8] - PA #1 : Mass price: user-defined</t>
  </si>
  <si>
    <t>91|~80~1~4~~-1~</t>
  </si>
  <si>
    <t>Gas/Air Source [80] - PA #2 : Mass flow</t>
  </si>
  <si>
    <t>91|~80~1~21~~-1~</t>
  </si>
  <si>
    <t>Gas/Air Source [80] - PA #2 : Heat price: user-defined</t>
  </si>
  <si>
    <t>91|~80~1~22~~-1~</t>
  </si>
  <si>
    <t>Gas/Air Source [80] - PA #2 : Mass price: user-defined</t>
  </si>
  <si>
    <t>91|~84~1~4~~-1~</t>
  </si>
  <si>
    <t>Gas/Air Source [84] - SA #2 : Mass flow</t>
  </si>
  <si>
    <t>91|~84~1~21~~-1~</t>
  </si>
  <si>
    <t>Gas/Air Source [84] - SA #2 : Heat price: user-defined</t>
  </si>
  <si>
    <t>91|~84~1~22~~-1~</t>
  </si>
  <si>
    <t>Gas/Air Source [84] - SA #2 : Mass price: user-defined</t>
  </si>
  <si>
    <t>83|91|~45~1~12~~-168~</t>
  </si>
  <si>
    <t>General Pump [45] - CP : Assumed isentropic efficiency for TD mode</t>
  </si>
  <si>
    <t>91|~45~1~5~1000~-168~</t>
  </si>
  <si>
    <t>General Pump [45] - CP : Motor: Rating / design point load</t>
  </si>
  <si>
    <t>83|91|~6~1~12~~-168~</t>
  </si>
  <si>
    <t>General Pump [6] - CWP-2 : Assumed isentropic efficiency for TD mode</t>
  </si>
  <si>
    <t>91|~6~1~5~1000~-168~</t>
  </si>
  <si>
    <t>General Pump [6] - CWP-2 : Motor: Rating / design point load</t>
  </si>
  <si>
    <t>83|91|~27~1~12~~-168~</t>
  </si>
  <si>
    <t>General Pump [27] - CWP-1 : Assumed isentropic efficiency for TD mode</t>
  </si>
  <si>
    <t>91|~27~1~5~1000~-168~</t>
  </si>
  <si>
    <t>General Pump [27] - CWP-1 : Motor: Rating / design point load</t>
  </si>
  <si>
    <t>83|91|~35~1~12~~-168~</t>
  </si>
  <si>
    <t>General Pump [35] - BFP-C : Assumed isentropic efficiency for TD mode</t>
  </si>
  <si>
    <t>91|~35~1~5~1000~-168~</t>
  </si>
  <si>
    <t>General Pump [35] - BFP-C : Motor: Rating / design point load</t>
  </si>
  <si>
    <t>83|91|~50~1~12~~-168~</t>
  </si>
  <si>
    <t>General Pump [50] - BFP-B : Assumed isentropic efficiency for TD mode</t>
  </si>
  <si>
    <t>91|~50~1~5~1000~-168~</t>
  </si>
  <si>
    <t>General Pump [50] - BFP-B : Motor: Rating / design point load</t>
  </si>
  <si>
    <t>83|91|~59~1~12~~-168~</t>
  </si>
  <si>
    <t>General Pump [59] - BFP-A : Assumed isentropic efficiency for TD mode</t>
  </si>
  <si>
    <t>91|~59~1~5~1000~-168~</t>
  </si>
  <si>
    <t>General Pump [59] - BFP-A : Motor: Rating / design point load</t>
  </si>
  <si>
    <t>91|~44~1~1~~-46~</t>
  </si>
  <si>
    <t>Makeup / Blowdown [44] : Makeup temperature</t>
  </si>
  <si>
    <t>91|~44~1~2~~-46~</t>
  </si>
  <si>
    <t>Makeup / Blowdown [44] : Makeup quality</t>
  </si>
  <si>
    <t>91|~60~1~1~~-6~</t>
  </si>
  <si>
    <t>Mixer [60] : Desired mass flow fraction into 1st clockwise node</t>
  </si>
  <si>
    <t>91|~60~1~3~~-6~</t>
  </si>
  <si>
    <t>Mixer [60]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</si>
  <si>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</si>
  <si>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</si>
  <si>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</si>
  <si>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</si>
  <si>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91|~64~1~1~~-6~</t>
  </si>
  <si>
    <t>Mixer [64] : Desired mass flow fraction into 1st clockwise node</t>
  </si>
  <si>
    <t>91|~64~1~2~~-6~</t>
  </si>
  <si>
    <t>Mixer [64] : Desired mass flow fraction into 2nd clockwise node</t>
  </si>
  <si>
    <t>91|~5~1~1~~-6~</t>
  </si>
  <si>
    <t>Mixer [5] : Desired mass flow fraction into 1st clockwise node</t>
  </si>
  <si>
    <t>91|~5~1~3~~-6~</t>
  </si>
  <si>
    <t>Mixer [5] : Desired mass flow fraction into 3rd clockwise node</t>
  </si>
  <si>
    <t>91|~66~1~1~~-6~</t>
  </si>
  <si>
    <t>Mixer [66] : Desired mass flow fraction into 1st clockwise node</t>
  </si>
  <si>
    <t>91|~66~1~2~~-6~</t>
  </si>
  <si>
    <t>Mixer [66] : Desired mass flow fraction into 2nd clockwise node</t>
  </si>
  <si>
    <t>91|~66~1~3~~-6~</t>
  </si>
  <si>
    <t>Mixer [66] : Desired mass flow fraction into 3rd clockwise node</t>
  </si>
  <si>
    <t>91|~86~1~1~~-6~</t>
  </si>
  <si>
    <t>Gas/Air Mixer [86] : Desired mass flow fraction into 1st clockwise node</t>
  </si>
  <si>
    <t>91|~86~1~3~~-6~</t>
  </si>
  <si>
    <t>Gas/Air Mixer [86] : Desired mass flow fraction into 3rd clockwise node</t>
  </si>
  <si>
    <t>91|~87~1~1~~-6~</t>
  </si>
  <si>
    <t>Gas/Air Mixer [87] : Desired mass flow fraction into 1st clockwise node</t>
  </si>
  <si>
    <t>91|~87~1~3~~-6~</t>
  </si>
  <si>
    <t>Gas/Air Mixer [87] : Desired mass flow fraction into 3rd clockwise node</t>
  </si>
  <si>
    <t>~14~1~3~~-162~</t>
  </si>
  <si>
    <t>Boiler Assembly [1]: Parallel Tubular Air Heaters [14] : Secondary air desired temperature change</t>
  </si>
  <si>
    <t>~14~1~5~~-162~</t>
  </si>
  <si>
    <t>Boiler Assembly [1]: Parallel Tubular Air Heaters [14] : Primary air desired temperature change</t>
  </si>
  <si>
    <t>~14~1~17~~-162~</t>
  </si>
  <si>
    <t>Boiler Assembly [1]: Parallel Tubular Air Heaters [14] : Heat loss as percent of heat transfer</t>
  </si>
  <si>
    <t>~14~1~6~~-162~</t>
  </si>
  <si>
    <t>Boiler Assembly [1]: Parallel Tubular Air Heaters [14] : Secondary air assumed pressure drop for TD mode</t>
  </si>
  <si>
    <t>~14~1~7~~-162~</t>
  </si>
  <si>
    <t>Boiler Assembly [1]: Parallel Tubular Air Heaters [14] : Primary air assumed pressure drop for TD mode</t>
  </si>
  <si>
    <t>~14~1~8~~-162~</t>
  </si>
  <si>
    <t>Boiler Assembly [1]: Parallel Tubular Air Heaters [14] : External gas assumed pressure drop for TD mode</t>
  </si>
  <si>
    <t>~53~1~4~~-107~</t>
  </si>
  <si>
    <t>Pipe (PCE) [53] : Assumed pressure drop for TD mode (as % of exit pressure)</t>
  </si>
  <si>
    <t>~53~1~9~~-107~</t>
  </si>
  <si>
    <t>Pipe (PCE) [53] : Heat Loss</t>
  </si>
  <si>
    <t>~54~1~4~~-107~</t>
  </si>
  <si>
    <t>Pipe (PCE) [54] : Assumed pressure drop for TD mode (as % of exit pressure)</t>
  </si>
  <si>
    <t>~54~1~9~~-107~</t>
  </si>
  <si>
    <t>Pipe (PCE) [54] : Heat Loss</t>
  </si>
  <si>
    <t>~55~1~4~~-107~</t>
  </si>
  <si>
    <t>Pipe (PCE) [55] : Assumed pressure drop for TD mode (as % of exit pressure)</t>
  </si>
  <si>
    <t>~55~1~9~~-107~</t>
  </si>
  <si>
    <t>Pipe (PCE) [55] : Heat Loss</t>
  </si>
  <si>
    <t>~56~1~4~~-107~</t>
  </si>
  <si>
    <t>Pipe (PCE) [56] : Assumed pressure drop for TD mode (as % of exit pressure)</t>
  </si>
  <si>
    <t>~56~1~9~~-107~</t>
  </si>
  <si>
    <t>Pipe (PCE) [56] : Heat Loss</t>
  </si>
  <si>
    <t>~57~1~4~~-107~</t>
  </si>
  <si>
    <t>Pipe (PCE) [57] : Assumed pressure drop for TD mode (as % of exit pressure)</t>
  </si>
  <si>
    <t>~57~1~9~~-107~</t>
  </si>
  <si>
    <t>Pipe (PCE) [57] : Heat Loss</t>
  </si>
  <si>
    <t>~58~1~4~~-107~</t>
  </si>
  <si>
    <t>Pipe (PCE) [58] : Assumed pressure drop for TD mode (as % of exit pressure)</t>
  </si>
  <si>
    <t>~58~1~9~~-107~</t>
  </si>
  <si>
    <t>Pipe (PCE) [58] : Heat Loss</t>
  </si>
  <si>
    <t>~1~1~4~~-107~</t>
  </si>
  <si>
    <t>Pipe (PCE) [1] : Assumed pressure drop for TD mode (as % of exit pressure)</t>
  </si>
  <si>
    <t>~1~1~9~~-107~</t>
  </si>
  <si>
    <t>Pipe (PCE) [1] : Heat Loss</t>
  </si>
  <si>
    <t>~4~1~4~~-107~</t>
  </si>
  <si>
    <t>Pipe (PCE) [4] : Assumed pressure drop for TD mode (as % of exit pressure)</t>
  </si>
  <si>
    <t>~4~1~9~~-107~</t>
  </si>
  <si>
    <t>Pipe (PCE) [4] : Heat Loss</t>
  </si>
  <si>
    <t>~77~1~4~~-107~</t>
  </si>
  <si>
    <t>Pipe (PCE) [77] : Assumed pressure drop for TD mode (as % of exit pressure)</t>
  </si>
  <si>
    <t>~77~1~9~~-107~</t>
  </si>
  <si>
    <t>Pipe (PCE) [77] : Heat Loss</t>
  </si>
  <si>
    <t>~79~1~4~~-107~</t>
  </si>
  <si>
    <t>Pipe (PCE) [79] : Assumed pressure drop for TD mode (as % of exit pressure)</t>
  </si>
  <si>
    <t>~79~1~9~~-107~</t>
  </si>
  <si>
    <t>Pipe (PCE) [79] : Heat Loss</t>
  </si>
  <si>
    <t>91|~63~1~84~~-127~</t>
  </si>
  <si>
    <t>Shell-Tube Water Heater (PCE) [63] - GC : Condenser pressure</t>
  </si>
  <si>
    <t>91|~63~1~72~~-127~</t>
  </si>
  <si>
    <t>Shell-Tube Water Heater (PCE) [63] - GC : Assumed water-side pressure drop for TD mode</t>
  </si>
  <si>
    <t>91|~63~1~34~~-127~</t>
  </si>
  <si>
    <t>Shell-Tube Water Heater (PCE) [63] - GC : Min. pinch temp. difference</t>
  </si>
  <si>
    <t>91|~26~1~1~~-7~</t>
  </si>
  <si>
    <t>Splitter [26] - k : Desired flow fraction of 1st clockwise node</t>
  </si>
  <si>
    <t>91|~26~1~2~~-7~</t>
  </si>
  <si>
    <t>Splitter [26] - k : Desired flow fraction of 2nd clockwise node</t>
  </si>
  <si>
    <t>91|~26~1~3~~-7~</t>
  </si>
  <si>
    <t>Splitter [26] - k : Desired flow fraction of 3rd clockwise node</t>
  </si>
  <si>
    <t>91|~28~1~1~~-7~</t>
  </si>
  <si>
    <t>Splitter [28] : Desired flow fraction of 1st clockwise node</t>
  </si>
  <si>
    <t>91|~28~1~2~~-7~</t>
  </si>
  <si>
    <t>Splitter [28] : Desired flow fraction of 2nd clockwise node</t>
  </si>
  <si>
    <t>91|~29~1~1~~-7~</t>
  </si>
  <si>
    <t>Splitter [29] : Desired flow fraction of 1st clockwise node</t>
  </si>
  <si>
    <t>91|~29~1~2~~-7~</t>
  </si>
  <si>
    <t>Splitter [29] : Desired flow fraction of 2nd clockwise node</t>
  </si>
  <si>
    <t>91|~30~1~1~~-7~</t>
  </si>
  <si>
    <t>Splitter [30] : Desired flow fraction of 1st clockwise node</t>
  </si>
  <si>
    <t>91|~30~1~2~~-7~</t>
  </si>
  <si>
    <t>Splitter [30] : Desired flow fraction of 2nd clockwise node</t>
  </si>
  <si>
    <t>91|~33~1~1~~-7~</t>
  </si>
  <si>
    <t>Splitter [33] : Desired flow fraction of 1st clockwise node</t>
  </si>
  <si>
    <t>91|~33~1~2~~-7~</t>
  </si>
  <si>
    <t>Splitter [33] : Desired flow fraction of 2nd clockwise node</t>
  </si>
  <si>
    <t>91|~34~1~1~~-7~</t>
  </si>
  <si>
    <t>Splitter [34] : Desired flow fraction of 1st clockwise node</t>
  </si>
  <si>
    <t>91|~34~1~2~~-7~</t>
  </si>
  <si>
    <t>Splitter [34] : Desired flow fraction of 2nd clockwise node</t>
  </si>
  <si>
    <t>91|~34~1~3~~-7~</t>
  </si>
  <si>
    <t>Splitter [34] : Desired flow fraction of 3rd clockwise node</t>
  </si>
  <si>
    <t>91|~47~1~1~~-7~</t>
  </si>
  <si>
    <t>Splitter [47] : Desired flow fraction of 1st clockwise node</t>
  </si>
  <si>
    <t>91|~47~1~2~~-7~</t>
  </si>
  <si>
    <t>Splitter [47] : Desired flow fraction of 2nd clockwise node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</si>
  <si>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</si>
  <si>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</si>
  <si>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</si>
  <si>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</si>
  <si>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91|~15~1~1~~-7~</t>
  </si>
  <si>
    <t>Splitter [15] : Desired flow fraction of 1st clockwise node</t>
  </si>
  <si>
    <t>91|~15~1~3~~-7~</t>
  </si>
  <si>
    <t>Splitter [15] : Desired flow fraction of 3rd clockwise node</t>
  </si>
  <si>
    <t>91|~61~1~1~~-7~</t>
  </si>
  <si>
    <t>Splitter [61] : Desired flow fraction of 1st clockwise node</t>
  </si>
  <si>
    <t>91|~61~1~2~~-7~</t>
  </si>
  <si>
    <t>Splitter [61] : Desired flow fraction of 2nd clockwise node</t>
  </si>
  <si>
    <t>91|~61~1~3~~-7~</t>
  </si>
  <si>
    <t>Splitter [61] : Desired flow fraction of 3rd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</si>
  <si>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</si>
  <si>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</si>
  <si>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</si>
  <si>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</si>
  <si>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91|~67~1~1~~-7~</t>
  </si>
  <si>
    <t>Splitter [67] : Desired flow fraction of 1st clockwise node</t>
  </si>
  <si>
    <t>91|~67~1~3~~-7~</t>
  </si>
  <si>
    <t>Splitter [67]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</si>
  <si>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</si>
  <si>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</si>
  <si>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</si>
  <si>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</si>
  <si>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</si>
  <si>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</si>
  <si>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</si>
  <si>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</si>
  <si>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</si>
  <si>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</si>
  <si>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</si>
  <si>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</si>
  <si>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</si>
  <si>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</si>
  <si>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</si>
  <si>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</si>
  <si>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~13~2~2~~-32~</t>
  </si>
  <si>
    <t>Boiler Assembly [1]: Valve [13] : Pressure control 0:Upset 1:VWO 2:Dnset 3:dP 4:Rubber 5:Closed</t>
  </si>
  <si>
    <t>~13~1~5~~-32~</t>
  </si>
  <si>
    <t>Boiler Assembly [1]: Valve [13] : Pressure drop at valve wide open (dP/P)</t>
  </si>
  <si>
    <t>~13~1~6~~-32~</t>
  </si>
  <si>
    <t>Boiler Assembly [1]: Valve [13] : Upstream set point</t>
  </si>
  <si>
    <t>~13~1~8~~-32~</t>
  </si>
  <si>
    <t>Boiler Assembly [1]: Valve [13] : Downstream set point</t>
  </si>
  <si>
    <t>~13~1~7~~-32~</t>
  </si>
  <si>
    <t>Boiler Assembly [1]: Valve [13] : Specified pressure drop</t>
  </si>
  <si>
    <t>~31~2~2~~-32~</t>
  </si>
  <si>
    <t>Boiler Assembly [1]: Valve [31] : Pressure control 0:Upset 1:VWO 2:Dnset 3:dP 4:Rubber 5:Closed</t>
  </si>
  <si>
    <t>~31~1~5~~-32~</t>
  </si>
  <si>
    <t>Boiler Assembly [1]: Valve [31] : Pressure drop at valve wide open (dP/P)</t>
  </si>
  <si>
    <t>~31~1~6~~-32~</t>
  </si>
  <si>
    <t>Boiler Assembly [1]: Valve [31] : Upstream set point</t>
  </si>
  <si>
    <t>~31~1~8~~-32~</t>
  </si>
  <si>
    <t>Boiler Assembly [1]: Valve [31] : Downstream set point</t>
  </si>
  <si>
    <t>~31~1~7~~-32~</t>
  </si>
  <si>
    <t>Boiler Assembly [1]: Valve [31] : Specified pressure drop</t>
  </si>
  <si>
    <t>~69~2~2~~-32~</t>
  </si>
  <si>
    <t>Valve [69] : Pressure control 0:Upset 1:VWO 2:Dnset 3:dP 4:Rubber 5:Closed</t>
  </si>
  <si>
    <t>~69~1~5~~-32~</t>
  </si>
  <si>
    <t>Valve [69] : Pressure drop at valve wide open (dP/P)</t>
  </si>
  <si>
    <t>~69~1~6~~-32~</t>
  </si>
  <si>
    <t>Valve [69] : Upstream set point</t>
  </si>
  <si>
    <t>~69~1~8~~-32~</t>
  </si>
  <si>
    <t>Valve [69] : Downstream set point</t>
  </si>
  <si>
    <t>~69~1~7~~-32~</t>
  </si>
  <si>
    <t>Valve [69] : Specified pressure drop</t>
  </si>
  <si>
    <t>~70~2~2~~-32~</t>
  </si>
  <si>
    <t>Valve [70] : Pressure control 0:Upset 1:VWO 2:Dnset 3:dP 4:Rubber 5:Closed</t>
  </si>
  <si>
    <t>~70~1~5~~-32~</t>
  </si>
  <si>
    <t>Valve [70] : Pressure drop at valve wide open (dP/P)</t>
  </si>
  <si>
    <t>~70~1~6~~-32~</t>
  </si>
  <si>
    <t>Valve [70] : Upstream set point</t>
  </si>
  <si>
    <t>~70~1~8~~-32~</t>
  </si>
  <si>
    <t>Valve [70] : Downstream set point</t>
  </si>
  <si>
    <t>~70~1~7~~-32~</t>
  </si>
  <si>
    <t>Valve [70] : Specified pressure drop</t>
  </si>
  <si>
    <t>~71~2~2~~-32~</t>
  </si>
  <si>
    <t>Valve [71] : Pressure control 0:Upset 1:VWO 2:Dnset 3:dP 4:Rubber 5:Closed</t>
  </si>
  <si>
    <t>~71~1~5~~-32~</t>
  </si>
  <si>
    <t>Valve [71] : Pressure drop at valve wide open (dP/P)</t>
  </si>
  <si>
    <t>~71~1~6~~-32~</t>
  </si>
  <si>
    <t>Valve [71] : Upstream set point</t>
  </si>
  <si>
    <t>~71~1~8~~-32~</t>
  </si>
  <si>
    <t>Valve [71] : Downstream set point</t>
  </si>
  <si>
    <t>~71~1~7~~-32~</t>
  </si>
  <si>
    <t>Valve [71] : Specified pressure drop</t>
  </si>
  <si>
    <t>~73~2~2~~-32~</t>
  </si>
  <si>
    <t>Valve [73] : Pressure control 0:Upset 1:VWO 2:Dnset 3:dP 4:Rubber 5:Closed</t>
  </si>
  <si>
    <t>~73~1~5~~-32~</t>
  </si>
  <si>
    <t>Valve [73] : Pressure drop at valve wide open (dP/P)</t>
  </si>
  <si>
    <t>~73~1~6~~-32~</t>
  </si>
  <si>
    <t>Valve [73] : Upstream set point</t>
  </si>
  <si>
    <t>~73~1~8~~-32~</t>
  </si>
  <si>
    <t>Valve [73] : Downstream set point</t>
  </si>
  <si>
    <t>~73~1~7~~-32~</t>
  </si>
  <si>
    <t>Valve [73] : Specified pressure drop</t>
  </si>
  <si>
    <t>~74~2~2~~-32~</t>
  </si>
  <si>
    <t>Valve [74] : Pressure control 0:Upset 1:VWO 2:Dnset 3:dP 4:Rubber 5:Closed</t>
  </si>
  <si>
    <t>~74~1~5~~-32~</t>
  </si>
  <si>
    <t>Valve [74] : Pressure drop at valve wide open (dP/P)</t>
  </si>
  <si>
    <t>~74~1~6~~-32~</t>
  </si>
  <si>
    <t>Valve [74] : Upstream set point</t>
  </si>
  <si>
    <t>~74~1~8~~-32~</t>
  </si>
  <si>
    <t>Valve [74] : Downstream set point</t>
  </si>
  <si>
    <t>~74~1~7~~-32~</t>
  </si>
  <si>
    <t>Valve [74] : Specified pressure drop</t>
  </si>
  <si>
    <t>~75~2~2~~-32~</t>
  </si>
  <si>
    <t>Valve [75] : Pressure control 0:Upset 1:VWO 2:Dnset 3:dP 4:Rubber 5:Closed</t>
  </si>
  <si>
    <t>~75~1~5~~-32~</t>
  </si>
  <si>
    <t>Valve [75] : Pressure drop at valve wide open (dP/P)</t>
  </si>
  <si>
    <t>~75~1~6~~-32~</t>
  </si>
  <si>
    <t>Valve [75] : Upstream set point</t>
  </si>
  <si>
    <t>~75~1~8~~-32~</t>
  </si>
  <si>
    <t>Valve [75] : Downstream set point</t>
  </si>
  <si>
    <t>~75~1~7~~-32~</t>
  </si>
  <si>
    <t>Valve [75] : Specified pressure drop</t>
  </si>
  <si>
    <t>91|~51~1~1~~-14~</t>
  </si>
  <si>
    <t>Water Sink [51] - Outfall : Pressure</t>
  </si>
  <si>
    <t>91|~51~1~21~~-14~</t>
  </si>
  <si>
    <t>Water Sink [51] - Outfall : Heat price: user-defined</t>
  </si>
  <si>
    <t>91|~51~1~22~~-14~</t>
  </si>
  <si>
    <t>Water Sink [51] - Outfall : Mass price: user-defined</t>
  </si>
  <si>
    <t>91|~3~1~2~~-9~</t>
  </si>
  <si>
    <t>Water Source [3] - Intake : Pressure</t>
  </si>
  <si>
    <t>91|~3~1~3~~-9~</t>
  </si>
  <si>
    <t>Water Source [3] - Intake : Temperature</t>
  </si>
  <si>
    <t>91|~3~1~4~~-9~</t>
  </si>
  <si>
    <t>Water Source [3] - Intake : Steam quality</t>
  </si>
  <si>
    <t>91|~3~1~5~~-9~</t>
  </si>
  <si>
    <t>Water Source [3] - Intake : Mass flow</t>
  </si>
  <si>
    <t>91|~3~1~21~~-9~</t>
  </si>
  <si>
    <t>Water Source [3] - Intake : Heat price: user-defined</t>
  </si>
  <si>
    <t>91|~3~1~22~~-9~</t>
  </si>
  <si>
    <t>Water Source [3] - Intake : Mass price: user-defined</t>
  </si>
  <si>
    <t>~40~1~53~~-104~</t>
  </si>
  <si>
    <t>Water-cooled Condenser (PCE) [40] - COND : Condenser pressure</t>
  </si>
  <si>
    <t>~40~1~5~~-104~</t>
  </si>
  <si>
    <t>Water-cooled Condenser (PCE) [40] - COND : Condensate subcooling at condenser pressure</t>
  </si>
  <si>
    <t>~40~1~9~~-104~</t>
  </si>
  <si>
    <t>Water-cooled Condenser (PCE) [40] - COND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</si>
  <si>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</si>
  <si>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</si>
  <si>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</si>
  <si>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</si>
  <si>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</si>
  <si>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</si>
  <si>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</si>
  <si>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</si>
  <si>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91|~10~1~1~1~-7000~</t>
  </si>
  <si>
    <t xml:space="preserve">Energy Inflow: Multiplier of Fuel Source [10] - Coal </t>
  </si>
  <si>
    <t>91|~16~1~1~3~-7000~</t>
  </si>
  <si>
    <t>Power Device: Multiplier of ST Assembly [1]: ST Group [16]  - ST Assembly [1]-G</t>
  </si>
  <si>
    <t>91|~7~1~1~4~-7000~</t>
  </si>
  <si>
    <t>Auxiliary Device: Multiplier of Boiler Assembly [1]: Circulating Fluidized Bed [7] : aux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</si>
  <si>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</si>
  <si>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</si>
  <si>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</si>
  <si>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</si>
  <si>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</si>
  <si>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</si>
  <si>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91|~72~1~1~4~-7000~</t>
  </si>
  <si>
    <t>Auxiliary Device: Multiplier of Boiler Assembly [1]: Fan [72] - PA Fan #1 : aux</t>
  </si>
  <si>
    <t>91|~81~1~1~4~-7000~</t>
  </si>
  <si>
    <t>Auxiliary Device: Multiplier of Boiler Assembly [1]: Fan [81] - SA Fan #2 : aux</t>
  </si>
  <si>
    <t>91|~85~1~1~4~-7000~</t>
  </si>
  <si>
    <t>Auxiliary Device: Multiplier of Boiler Assembly [1]: Fan [85] - PA Fan #2 : aux</t>
  </si>
  <si>
    <t>91|~9~1~1~4~-7000~</t>
  </si>
  <si>
    <t>Auxiliary Device: Multiplier of Boiler Assembly [1]: Fan [9] - SA Fan #1 : aux</t>
  </si>
  <si>
    <t>91|~27~1~1~4~-7000~</t>
  </si>
  <si>
    <t xml:space="preserve">Auxiliary Device: Multiplier of General Pump [27] - CWP-1 </t>
  </si>
  <si>
    <t>91|~35~1~1~4~-7000~</t>
  </si>
  <si>
    <t xml:space="preserve">Auxiliary Device: Multiplier of General Pump [35] - BFP-C </t>
  </si>
  <si>
    <t>91|~45~1~1~4~-7000~</t>
  </si>
  <si>
    <t xml:space="preserve">Auxiliary Device: Multiplier of General Pump [45] - CP </t>
  </si>
  <si>
    <t>91|~50~1~1~4~-7000~</t>
  </si>
  <si>
    <t xml:space="preserve">Auxiliary Device: Multiplier of General Pump [50] - BFP-B </t>
  </si>
  <si>
    <t>91|~59~1~1~4~-7000~</t>
  </si>
  <si>
    <t xml:space="preserve">Auxiliary Device: Multiplier of General Pump [59] - BFP-A </t>
  </si>
  <si>
    <t>91|~6~1~1~4~-7000~</t>
  </si>
  <si>
    <t xml:space="preserve">Auxiliary Device: Multiplier of General Pump [6] - CWP-2 </t>
  </si>
  <si>
    <t>86|87|68|86|86|~16~1~5~~-4100~</t>
  </si>
  <si>
    <t>ST Assembly [1]: Throttle pressure / first stage exit pressure</t>
  </si>
  <si>
    <t>86|87|68|86|86|~16~1~7~~-4100~</t>
  </si>
  <si>
    <t>ST Assembly [1]: Nameplate throttle pressure / current value</t>
  </si>
  <si>
    <t>86|87|68|86|86|~16~1~25~~-4100~</t>
  </si>
  <si>
    <t>ST Assembly [1]: Nameplate throttle temperature / current value</t>
  </si>
  <si>
    <t>86|87|68|86|86|98|86|79|78|~16~1~1~1~-4100~</t>
  </si>
  <si>
    <t>ST Assembly [1]: Leakage flow (Valve Stem leak 1 to LP section inlet)</t>
  </si>
  <si>
    <t>86|87|68|86|86|98|86|79|78|~16~1~2~1~-4100~</t>
  </si>
  <si>
    <t>ST Assembly [1]: Leakage flow (Valve Stem leak 2 to SSR)</t>
  </si>
  <si>
    <t>86|87|68|86|86|98|86|79|78|~16~1~4~1~-4100~</t>
  </si>
  <si>
    <t>ST Assembly [1]: Leakage flow (HPT HP leak 1 to LP section inlet)</t>
  </si>
  <si>
    <t>86|87|68|86|86|98|86|79|78|~16~1~5~1~-4100~</t>
  </si>
  <si>
    <t>ST Assembly [1]: Leakage flow (HPT HP leak 2 to SSR)</t>
  </si>
  <si>
    <t>86|87|68|86|86|~16~1~8~~-4100~</t>
  </si>
  <si>
    <t>ST Assembly [1]: Sealing steam condenser pressure</t>
  </si>
  <si>
    <t>86|87|68|86|86|~16~1~9~~-4100~</t>
  </si>
  <si>
    <t>ST Assembly [1]: Sealing steam regulator pressure</t>
  </si>
  <si>
    <t>86|87|68|86|86|~16~1~13~~-4100~</t>
  </si>
  <si>
    <t>ST Assembly [1]: Maximum sealing steam regulator temperature</t>
  </si>
  <si>
    <t>86|87|68|86|86|~16~1~14~~-4100~</t>
  </si>
  <si>
    <t>ST Assembly [1]: Desuperheating water temperature</t>
  </si>
  <si>
    <t>86|87|68|86|86|~16~1~10~~-4100~</t>
  </si>
  <si>
    <t>ST Assembly [1]: ST misc auxiliary power (% of generator rating)</t>
  </si>
  <si>
    <t>91|~16~1~4~2000~-4100~</t>
  </si>
  <si>
    <t>ST Assembly [1]: Generator design point power factor</t>
  </si>
  <si>
    <t>91|~16~1~5~2000~-4100~</t>
  </si>
  <si>
    <t>ST Assembly [1]: Generator rating / design point load</t>
  </si>
  <si>
    <t>89|~16~3~18~2000~-4100~</t>
  </si>
  <si>
    <t>ST Assembly [1]: Generator mechanical loss as % of generator total loss @ rating</t>
  </si>
  <si>
    <t>91|~16~1~2~~-11~</t>
  </si>
  <si>
    <t>ST Assembly [1]: ST Group [16] : Design point Inlet pressure (upstream of any stop or control valves)</t>
  </si>
  <si>
    <t>91|~16~1~40~~-11~</t>
  </si>
  <si>
    <t>ST Assembly [1]: ST Group [16] : Correction factor to automatic estimate of design point dry step efficiency</t>
  </si>
  <si>
    <t>91|~16~1~7~~-11~</t>
  </si>
  <si>
    <t>ST Assembly [1]: ST Group [16] : Design point stop valve (and/or internal piping) pressure drop (% of inlet pressure)</t>
  </si>
  <si>
    <t>72|79|91|~16~5~15~~-11~</t>
  </si>
  <si>
    <t>ST Assembly [1]: ST Group [16] : Design point dry exhaust loss</t>
  </si>
  <si>
    <t>91|~16~1~4~~-11~</t>
  </si>
  <si>
    <t>ST Assembly [1]: ST Group [16] : Reference pressure ratio for steam turbine expansion step</t>
  </si>
  <si>
    <t>91|~16~1~5~~-11~</t>
  </si>
  <si>
    <t>ST Assembly [1]: ST Group [16] : Condensation quality (Wilson line)</t>
  </si>
  <si>
    <t>91|~16~1~6~~-11~</t>
  </si>
  <si>
    <t>ST Assembly [1]: ST Group [16] : Moisture efficiency penalty (Baumann coefficient)</t>
  </si>
  <si>
    <t>91|~16~1~11~~-11~</t>
  </si>
  <si>
    <t>ST Assembly [1]: ST Group [16] : Mechanical efficiency</t>
  </si>
  <si>
    <t>91|~16~1~12~~-11~</t>
  </si>
  <si>
    <t>ST Assembly [1]: ST Group [16] : Sizing flow / design point flow</t>
  </si>
  <si>
    <t>91|~17~1~2~~-11~</t>
  </si>
  <si>
    <t>ST Assembly [1]: ST Group [17] : Design point Inlet pressure (upstream of any stop or control valves)</t>
  </si>
  <si>
    <t>91|~17~1~40~~-11~</t>
  </si>
  <si>
    <t>ST Assembly [1]: ST Group [17] : Correction factor to automatic estimate of design point dry step efficiency</t>
  </si>
  <si>
    <t>91|~17~1~7~~-11~</t>
  </si>
  <si>
    <t>ST Assembly [1]: ST Group [17] : Design point stop valve (and/or internal piping) pressure drop (% of inlet pressure)</t>
  </si>
  <si>
    <t>72|79|91|~17~5~15~~-11~</t>
  </si>
  <si>
    <t>ST Assembly [1]: ST Group [17] : Design point dry exhaust loss</t>
  </si>
  <si>
    <t>91|~17~1~4~~-11~</t>
  </si>
  <si>
    <t>ST Assembly [1]: ST Group [17] : Reference pressure ratio for steam turbine expansion step</t>
  </si>
  <si>
    <t>91|~17~1~5~~-11~</t>
  </si>
  <si>
    <t>ST Assembly [1]: ST Group [17] : Condensation quality (Wilson line)</t>
  </si>
  <si>
    <t>91|~17~1~6~~-11~</t>
  </si>
  <si>
    <t>ST Assembly [1]: ST Group [17] : Moisture efficiency penalty (Baumann coefficient)</t>
  </si>
  <si>
    <t>91|~17~1~11~~-11~</t>
  </si>
  <si>
    <t>ST Assembly [1]: ST Group [17] : Mechanical efficiency</t>
  </si>
  <si>
    <t>91|~17~1~12~~-11~</t>
  </si>
  <si>
    <t>ST Assembly [1]: ST Group [17] : Sizing flow / design point flow</t>
  </si>
  <si>
    <t>91|~18~1~2~~-11~</t>
  </si>
  <si>
    <t>ST Assembly [1]: ST Group [18] : Design point Inlet pressure (upstream of any stop or control valves)</t>
  </si>
  <si>
    <t>91|~18~1~40~~-11~</t>
  </si>
  <si>
    <t>ST Assembly [1]: ST Group [18] : Correction factor to automatic estimate of design point dry step efficiency</t>
  </si>
  <si>
    <t>91|~18~1~7~~-11~</t>
  </si>
  <si>
    <t>ST Assembly [1]: ST Group [18] : Design point stop valve (and/or internal piping) pressure drop (% of inlet pressure)</t>
  </si>
  <si>
    <t>72|79|91|~18~5~15~~-11~</t>
  </si>
  <si>
    <t>ST Assembly [1]: ST Group [18] : Design point dry exhaust loss</t>
  </si>
  <si>
    <t>91|~18~1~4~~-11~</t>
  </si>
  <si>
    <t>ST Assembly [1]: ST Group [18] : Reference pressure ratio for steam turbine expansion step</t>
  </si>
  <si>
    <t>91|~18~1~5~~-11~</t>
  </si>
  <si>
    <t>ST Assembly [1]: ST Group [18] : Condensation quality (Wilson line)</t>
  </si>
  <si>
    <t>91|~18~1~6~~-11~</t>
  </si>
  <si>
    <t>ST Assembly [1]: ST Group [18] : Moisture efficiency penalty (Baumann coefficient)</t>
  </si>
  <si>
    <t>91|~18~1~11~~-11~</t>
  </si>
  <si>
    <t>ST Assembly [1]: ST Group [18] : Mechanical efficiency</t>
  </si>
  <si>
    <t>91|~18~1~12~~-11~</t>
  </si>
  <si>
    <t>ST Assembly [1]: ST Group [18] : Sizing flow / design point flow</t>
  </si>
  <si>
    <t>91|~19~1~2~~-11~</t>
  </si>
  <si>
    <t>ST Assembly [1]: ST Group [19] : Design point Inlet pressure (upstream of any stop or control valves)</t>
  </si>
  <si>
    <t>91|~19~1~40~~-11~</t>
  </si>
  <si>
    <t>ST Assembly [1]: ST Group [19] : Correction factor to automatic estimate of design point dry step efficiency</t>
  </si>
  <si>
    <t>91|~19~1~7~~-11~</t>
  </si>
  <si>
    <t>ST Assembly [1]: ST Group [19] : Design point stop valve (and/or internal piping) pressure drop (% of inlet pressure)</t>
  </si>
  <si>
    <t>72|79|91|~19~5~15~~-11~</t>
  </si>
  <si>
    <t>ST Assembly [1]: ST Group [19] : Design point dry exhaust loss</t>
  </si>
  <si>
    <t>91|~19~1~4~~-11~</t>
  </si>
  <si>
    <t>ST Assembly [1]: ST Group [19] : Reference pressure ratio for steam turbine expansion step</t>
  </si>
  <si>
    <t>91|~19~1~5~~-11~</t>
  </si>
  <si>
    <t>ST Assembly [1]: ST Group [19] : Condensation quality (Wilson line)</t>
  </si>
  <si>
    <t>91|~19~1~6~~-11~</t>
  </si>
  <si>
    <t>ST Assembly [1]: ST Group [19] : Moisture efficiency penalty (Baumann coefficient)</t>
  </si>
  <si>
    <t>91|~19~1~11~~-11~</t>
  </si>
  <si>
    <t>ST Assembly [1]: ST Group [19] : Mechanical efficiency</t>
  </si>
  <si>
    <t>91|~19~1~12~~-11~</t>
  </si>
  <si>
    <t>ST Assembly [1]: ST Group [19] : Sizing flow / design point flow</t>
  </si>
  <si>
    <t>91|~20~1~2~~-11~</t>
  </si>
  <si>
    <t>ST Assembly [1]: ST Group [20] : Design point Inlet pressure (upstream of any stop or control valves)</t>
  </si>
  <si>
    <t>91|~20~1~40~~-11~</t>
  </si>
  <si>
    <t>ST Assembly [1]: ST Group [20] : Correction factor to automatic estimate of design point dry step efficiency</t>
  </si>
  <si>
    <t>91|~20~1~7~~-11~</t>
  </si>
  <si>
    <t>ST Assembly [1]: ST Group [20] : Design point stop valve (and/or internal piping) pressure drop (% of inlet pressure)</t>
  </si>
  <si>
    <t>72|79|91|~20~5~15~~-11~</t>
  </si>
  <si>
    <t>ST Assembly [1]: ST Group [20] : Design point dry exhaust loss</t>
  </si>
  <si>
    <t>91|~20~1~4~~-11~</t>
  </si>
  <si>
    <t>ST Assembly [1]: ST Group [20] : Reference pressure ratio for steam turbine expansion step</t>
  </si>
  <si>
    <t>91|~20~1~5~~-11~</t>
  </si>
  <si>
    <t>ST Assembly [1]: ST Group [20] : Condensation quality (Wilson line)</t>
  </si>
  <si>
    <t>91|~20~1~6~~-11~</t>
  </si>
  <si>
    <t>ST Assembly [1]: ST Group [20] : Moisture efficiency penalty (Baumann coefficient)</t>
  </si>
  <si>
    <t>91|~20~1~11~~-11~</t>
  </si>
  <si>
    <t>ST Assembly [1]: ST Group [20] : Mechanical efficiency</t>
  </si>
  <si>
    <t>91|~20~1~12~~-11~</t>
  </si>
  <si>
    <t>ST Assembly [1]: ST Group [20] : Sizing flow / design point flow</t>
  </si>
  <si>
    <t>91|~36~1~2~~-11~</t>
  </si>
  <si>
    <t>ST Assembly [1]: ST Group [36] : Design point Inlet pressure (upstream of any stop or control valves)</t>
  </si>
  <si>
    <t>91|~36~1~40~~-11~</t>
  </si>
  <si>
    <t>ST Assembly [1]: ST Group [36] : Correction factor to automatic estimate of design point dry step efficiency</t>
  </si>
  <si>
    <t>91|~36~1~7~~-11~</t>
  </si>
  <si>
    <t>ST Assembly [1]: ST Group [36] : Design point stop valve (and/or internal piping) pressure drop (% of inlet pressure)</t>
  </si>
  <si>
    <t>72|79|91|~36~5~15~~-11~</t>
  </si>
  <si>
    <t>ST Assembly [1]: ST Group [36] : Design point dry exhaust loss</t>
  </si>
  <si>
    <t>91|~36~1~4~~-11~</t>
  </si>
  <si>
    <t>ST Assembly [1]: ST Group [36] : Reference pressure ratio for steam turbine expansion step</t>
  </si>
  <si>
    <t>91|~36~1~5~~-11~</t>
  </si>
  <si>
    <t>ST Assembly [1]: ST Group [36] : Condensation quality (Wilson line)</t>
  </si>
  <si>
    <t>91|~36~1~6~~-11~</t>
  </si>
  <si>
    <t>ST Assembly [1]: ST Group [36] : Moisture efficiency penalty (Baumann coefficient)</t>
  </si>
  <si>
    <t>91|~36~1~11~~-11~</t>
  </si>
  <si>
    <t>ST Assembly [1]: ST Group [36] : Mechanical efficiency</t>
  </si>
  <si>
    <t>91|~36~1~12~~-11~</t>
  </si>
  <si>
    <t>ST Assembly [1]: ST Group [36] : Sizing flow / design point flow</t>
  </si>
  <si>
    <t>91|~37~1~2~~-11~</t>
  </si>
  <si>
    <t>ST Assembly [1]: ST Group [37] : Design point Inlet pressure (upstream of any stop or control valves)</t>
  </si>
  <si>
    <t>91|~37~1~40~~-11~</t>
  </si>
  <si>
    <t>ST Assembly [1]: ST Group [37] : Correction factor to automatic estimate of design point dry step efficiency</t>
  </si>
  <si>
    <t>91|~37~1~7~~-11~</t>
  </si>
  <si>
    <t>ST Assembly [1]: ST Group [37] : Design point stop valve (and/or internal piping) pressure drop (% of inlet pressure)</t>
  </si>
  <si>
    <t>72|79|91|~37~5~15~~-11~</t>
  </si>
  <si>
    <t>ST Assembly [1]: ST Group [37] : Design point dry exhaust loss</t>
  </si>
  <si>
    <t>91|~37~1~4~~-11~</t>
  </si>
  <si>
    <t>ST Assembly [1]: ST Group [37] : Reference pressure ratio for steam turbine expansion step</t>
  </si>
  <si>
    <t>91|~37~1~5~~-11~</t>
  </si>
  <si>
    <t>ST Assembly [1]: ST Group [37] : Condensation quality (Wilson line)</t>
  </si>
  <si>
    <t>91|~37~1~6~~-11~</t>
  </si>
  <si>
    <t>ST Assembly [1]: ST Group [37] : Moisture efficiency penalty (Baumann coefficient)</t>
  </si>
  <si>
    <t>91|~37~1~11~~-11~</t>
  </si>
  <si>
    <t>ST Assembly [1]: ST Group [37] : Mechanical efficiency</t>
  </si>
  <si>
    <t>91|~37~1~12~~-11~</t>
  </si>
  <si>
    <t>ST Assembly [1]: ST Group [37] : Sizing flow / design point flow</t>
  </si>
  <si>
    <t>91|~39~1~2~~-11~</t>
  </si>
  <si>
    <t>ST Assembly [1]: ST Group [39] : Design point Inlet pressure (upstream of any stop or control valves)</t>
  </si>
  <si>
    <t>91|~39~1~40~~-11~</t>
  </si>
  <si>
    <t>ST Assembly [1]: ST Group [39] : Correction factor to automatic estimate of design point dry step efficiency</t>
  </si>
  <si>
    <t>91|~39~1~7~~-11~</t>
  </si>
  <si>
    <t>ST Assembly [1]: ST Group [39] : Design point stop valve (and/or internal piping) pressure drop (% of inlet pressure)</t>
  </si>
  <si>
    <t>72|79|91|~39~5~6~~-11~</t>
  </si>
  <si>
    <t>ST Assembly [1]: ST Group [39] : Correction factor to automatically computed design point dry exhaust loss</t>
  </si>
  <si>
    <t>91|~39~1~4~~-11~</t>
  </si>
  <si>
    <t>ST Assembly [1]: ST Group [39] : Reference pressure ratio for steam turbine expansion step</t>
  </si>
  <si>
    <t>91|~39~1~5~~-11~</t>
  </si>
  <si>
    <t>ST Assembly [1]: ST Group [39] : Condensation quality (Wilson line)</t>
  </si>
  <si>
    <t>91|~39~1~6~~-11~</t>
  </si>
  <si>
    <t>ST Assembly [1]: ST Group [39] : Moisture efficiency penalty (Baumann coefficient)</t>
  </si>
  <si>
    <t>91|~39~1~11~~-11~</t>
  </si>
  <si>
    <t>ST Assembly [1]: ST Group [39] : Mechanical efficiency</t>
  </si>
  <si>
    <t>91|~39~1~12~~-11~</t>
  </si>
  <si>
    <t>ST Assembly [1]: ST Group [39] : Sizing flow / design point flow</t>
  </si>
  <si>
    <t>~1~1~~~-5007~</t>
  </si>
  <si>
    <t>Boiler: Label 1</t>
  </si>
  <si>
    <t>ESP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</si>
  <si>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</si>
  <si>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</si>
  <si>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</si>
  <si>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</si>
  <si>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</si>
  <si>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</si>
  <si>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</si>
  <si>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</si>
  <si>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</si>
  <si>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</si>
  <si>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</si>
  <si>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</si>
  <si>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</si>
  <si>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</si>
  <si>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</si>
  <si>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</si>
  <si>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</si>
  <si>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</si>
  <si>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</si>
  <si>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</si>
  <si>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</si>
  <si>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</si>
  <si>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</si>
  <si>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</si>
  <si>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</si>
  <si>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</si>
  <si>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</si>
  <si>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</si>
  <si>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</si>
  <si>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</si>
  <si>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</si>
  <si>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</si>
  <si>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</si>
  <si>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</si>
  <si>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</si>
  <si>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</si>
  <si>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</si>
  <si>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</si>
  <si>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</si>
  <si>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</si>
  <si>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</si>
  <si>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</si>
  <si>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</si>
  <si>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</si>
  <si>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</si>
  <si>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</si>
  <si>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</si>
  <si>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</si>
  <si>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</si>
  <si>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</si>
  <si>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</si>
  <si>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</si>
  <si>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</si>
  <si>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</si>
  <si>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</si>
  <si>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</si>
  <si>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</si>
  <si>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</si>
  <si>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</si>
  <si>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</si>
  <si>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</si>
  <si>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</si>
  <si>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</si>
  <si>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</si>
  <si>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</si>
  <si>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</si>
  <si>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</si>
  <si>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</si>
  <si>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</si>
  <si>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</si>
  <si>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</si>
  <si>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</si>
  <si>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</si>
  <si>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</si>
  <si>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</si>
  <si>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</si>
  <si>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</si>
  <si>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</si>
  <si>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</si>
  <si>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</si>
  <si>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</si>
  <si>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</si>
  <si>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</si>
  <si>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</si>
  <si>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</si>
  <si>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</si>
  <si>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</si>
  <si>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</si>
  <si>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</si>
  <si>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</si>
  <si>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</si>
  <si>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</si>
  <si>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</si>
  <si>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</si>
  <si>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</si>
  <si>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</si>
  <si>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</si>
  <si>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</si>
  <si>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</si>
  <si>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</si>
  <si>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</si>
  <si>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</si>
  <si>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</si>
  <si>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</si>
  <si>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</si>
  <si>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</si>
  <si>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</si>
  <si>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</si>
  <si>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</si>
  <si>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</si>
  <si>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</si>
  <si>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</si>
  <si>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</si>
  <si>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</si>
  <si>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</si>
  <si>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</si>
  <si>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</si>
  <si>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</si>
  <si>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</si>
  <si>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</si>
  <si>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</si>
  <si>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</si>
  <si>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</si>
  <si>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</si>
  <si>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</si>
  <si>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</si>
  <si>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</si>
  <si>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~1~16~~4100~-5003~</t>
  </si>
  <si>
    <t>Generator / Motor Power: ST Assembly [1] generator power</t>
  </si>
  <si>
    <t>~4~7~144~~-5003~</t>
  </si>
  <si>
    <t>Generator / Motor Power: Boiler Assembly [1]: Circulating Fluidized Bed [7] : aux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</si>
  <si>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</si>
  <si>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</si>
  <si>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</si>
  <si>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</si>
  <si>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</si>
  <si>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</si>
  <si>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~4~72~65~~-5003~</t>
  </si>
  <si>
    <t>Generator / Motor Power: Boiler Assembly [1]: Fan [72] - PA Fan #1 : aux</t>
  </si>
  <si>
    <t>~4~81~65~~-5003~</t>
  </si>
  <si>
    <t>Generator / Motor Power: Boiler Assembly [1]: Fan [81] - SA Fan #2 : aux</t>
  </si>
  <si>
    <t>~4~85~65~~-5003~</t>
  </si>
  <si>
    <t>Generator / Motor Power: Boiler Assembly [1]: Fan [85] - PA Fan #2 : aux</t>
  </si>
  <si>
    <t>~4~9~65~~-5003~</t>
  </si>
  <si>
    <t>Generator / Motor Power: Boiler Assembly [1]: Fan [9] - SA Fan #1 : aux</t>
  </si>
  <si>
    <t>~4~27~168~~-5003~</t>
  </si>
  <si>
    <t xml:space="preserve">Generator / Motor Power: General Pump [27] - CWP-1 </t>
  </si>
  <si>
    <t>~4~35~168~~-5003~</t>
  </si>
  <si>
    <t xml:space="preserve">Generator / Motor Power: General Pump [35] - BFP-C </t>
  </si>
  <si>
    <t>~4~45~168~~-5003~</t>
  </si>
  <si>
    <t xml:space="preserve">Generator / Motor Power: General Pump [45] - CP </t>
  </si>
  <si>
    <t>~4~50~168~~-5003~</t>
  </si>
  <si>
    <t xml:space="preserve">Generator / Motor Power: General Pump [50] - BFP-B </t>
  </si>
  <si>
    <t>~4~59~168~~-5003~</t>
  </si>
  <si>
    <t xml:space="preserve">Generator / Motor Power: General Pump [59] - BFP-A </t>
  </si>
  <si>
    <t>~4~6~168~~-5003~</t>
  </si>
  <si>
    <t xml:space="preserve">Generator / Motor Power: General Pump [6]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</si>
  <si>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</si>
  <si>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</si>
  <si>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</si>
  <si>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</si>
  <si>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</si>
  <si>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</si>
  <si>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</si>
  <si>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</si>
  <si>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</si>
  <si>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</si>
  <si>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</si>
  <si>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</si>
  <si>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</si>
  <si>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93|~8~3~1~1~-7000~</t>
  </si>
  <si>
    <t>Energy Inflow: Gas/Air Source [8] - PA #1  heat transfer</t>
  </si>
  <si>
    <t>91|~8~1~1~1~-7000~</t>
  </si>
  <si>
    <t>Energy Inflow: Gas/Air Source [8] - PA #1  heat transfer multiplier</t>
  </si>
  <si>
    <t>82|71|~8~5~10~1~-7000~</t>
  </si>
  <si>
    <t>Energy Inflow: Gas/Air Source [8] - PA #1  status</t>
  </si>
  <si>
    <t>Ignored</t>
  </si>
  <si>
    <t>93|~11~3~1~1~-7000~</t>
  </si>
  <si>
    <t>Energy Inflow: Gas/Air Source [11] - SA #1  heat transfer</t>
  </si>
  <si>
    <t>91|~11~1~1~1~-7000~</t>
  </si>
  <si>
    <t>Energy Inflow: Gas/Air Source [11] - SA #1  heat transfer multiplier</t>
  </si>
  <si>
    <t>82|71|~11~5~10~1~-7000~</t>
  </si>
  <si>
    <t>Energy Inflow: Gas/Air Source [11] - SA #1  status</t>
  </si>
  <si>
    <t>93|~80~3~1~1~-7000~</t>
  </si>
  <si>
    <t>Energy Inflow: Gas/Air Source [80] - PA #2  heat transfer</t>
  </si>
  <si>
    <t>91|~80~1~1~1~-7000~</t>
  </si>
  <si>
    <t>Energy Inflow: Gas/Air Source [80] - PA #2  heat transfer multiplier</t>
  </si>
  <si>
    <t>82|71|~80~5~10~1~-7000~</t>
  </si>
  <si>
    <t>Energy Inflow: Gas/Air Source [80] - PA #2  status</t>
  </si>
  <si>
    <t>93|~84~3~1~1~-7000~</t>
  </si>
  <si>
    <t>Energy Inflow: Gas/Air Source [84] - SA #2  heat transfer</t>
  </si>
  <si>
    <t>91|~84~1~1~1~-7000~</t>
  </si>
  <si>
    <t>Energy Inflow: Gas/Air Source [84] - SA #2  heat transfer multiplier</t>
  </si>
  <si>
    <t>82|71|~84~5~10~1~-7000~</t>
  </si>
  <si>
    <t>Energy Inflow: Gas/Air Source [84] - SA #2  status</t>
  </si>
  <si>
    <t>93|~44~3~1~1~-7000~</t>
  </si>
  <si>
    <t>Energy Inflow: Makeup / Blowdown [44]  heat transfer</t>
  </si>
  <si>
    <t>91|~44~1~1~1~-7000~</t>
  </si>
  <si>
    <t>Energy Inflow: Makeup / Blowdown [44]  heat transfer multiplier</t>
  </si>
  <si>
    <t>82|71|~44~5~10~1~-7000~</t>
  </si>
  <si>
    <t>Energy Inflow: Makeup / Blowdown [44]  status</t>
  </si>
  <si>
    <t>93|~3~3~1~1~-7000~</t>
  </si>
  <si>
    <t>Energy Inflow: Water Source [3] - Intake  heat transfer</t>
  </si>
  <si>
    <t>91|~3~1~1~1~-7000~</t>
  </si>
  <si>
    <t>Energy Inflow: Water Source [3] - Intake  heat transfer multiplier</t>
  </si>
  <si>
    <t>82|71|~3~5~10~1~-7000~</t>
  </si>
  <si>
    <t>Energy Inflow: Water Source [3] - Intake  status</t>
  </si>
  <si>
    <t>93|~44~3~1~2~-7000~</t>
  </si>
  <si>
    <t>Energy Outflow: Makeup / Blowdown [44]  heat transfer</t>
  </si>
  <si>
    <t>91|~44~1~1~2~-7000~</t>
  </si>
  <si>
    <t>Energy Outflow: Makeup / Blowdown [44]  heat transfer multiplier</t>
  </si>
  <si>
    <t>82|71|~44~5~10~2~-7000~</t>
  </si>
  <si>
    <t>Energy Outflow: Makeup / Blowdown [44]  status</t>
  </si>
  <si>
    <t>93|~51~3~1~2~-7000~</t>
  </si>
  <si>
    <t>Energy Outflow: Water Sink [51] - Outfall  heat transfer</t>
  </si>
  <si>
    <t>91|~51~1~1~2~-7000~</t>
  </si>
  <si>
    <t>Energy Outflow: Water Sink [51] - Outfall  heat transfer multiplier</t>
  </si>
  <si>
    <t>82|71|~51~5~10~2~-7000~</t>
  </si>
  <si>
    <t>Energy Outflow: Water Sink [51] - Outfall  status</t>
  </si>
  <si>
    <t>93|~16~3~1~3~-7000~</t>
  </si>
  <si>
    <t>Power Device: ST Assembly [1]: ST Group [16]  shaft power</t>
  </si>
  <si>
    <t>93|~17~3~1~3~-7000~</t>
  </si>
  <si>
    <t>Power Device: ST Assembly [1]: ST Group [17]  shaft power</t>
  </si>
  <si>
    <t>93|~18~3~1~3~-7000~</t>
  </si>
  <si>
    <t>Power Device: ST Assembly [1]: ST Group [18]  shaft power</t>
  </si>
  <si>
    <t>93|~19~3~1~3~-7000~</t>
  </si>
  <si>
    <t>Power Device: ST Assembly [1]: ST Group [19]  shaft power</t>
  </si>
  <si>
    <t>93|~20~3~1~3~-7000~</t>
  </si>
  <si>
    <t>Power Device: ST Assembly [1]: ST Group [20]  shaft power</t>
  </si>
  <si>
    <t>93|~36~3~1~3~-7000~</t>
  </si>
  <si>
    <t>Power Device: ST Assembly [1]: ST Group [36]  shaft power</t>
  </si>
  <si>
    <t>93|~37~3~1~3~-7000~</t>
  </si>
  <si>
    <t>Power Device: ST Assembly [1]: ST Group [37]  shaft power</t>
  </si>
  <si>
    <t>93|~39~3~1~3~-7000~</t>
  </si>
  <si>
    <t>Power Device: ST Assembly [1]: ST Group [39]  shaft power</t>
  </si>
  <si>
    <t>93|~7~3~2~4~-7000~</t>
  </si>
  <si>
    <t>Auxiliary Device: Boiler Assembly [1]: Circulating Fluidized Bed [7] : aux power</t>
  </si>
  <si>
    <t>Auxiliary Device: Boiler Assembly [1]: Circulating Fluidized Bed [7] : aux multiplier</t>
  </si>
  <si>
    <t>82|71|~7~5~10~4~-7000~</t>
  </si>
  <si>
    <t>Auxiliary Device: Boiler Assembly [1]: Circulating Fluidized Bed [7] : aux status</t>
  </si>
  <si>
    <t>power consumer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</si>
  <si>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</si>
  <si>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</si>
  <si>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</si>
  <si>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</si>
  <si>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</si>
  <si>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</si>
  <si>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</si>
  <si>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</si>
  <si>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</si>
  <si>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</si>
  <si>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</si>
  <si>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</si>
  <si>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</si>
  <si>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</si>
  <si>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</si>
  <si>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93|~72~3~2~4~-7000~</t>
  </si>
  <si>
    <t>Auxiliary Device: Boiler Assembly [1]: Fan [72] - PA Fan #1 : aux power</t>
  </si>
  <si>
    <t>Auxiliary Device: Boiler Assembly [1]: Fan [72] - PA Fan #1 : aux multiplier</t>
  </si>
  <si>
    <t>82|71|~72~5~10~4~-7000~</t>
  </si>
  <si>
    <t>Auxiliary Device: Boiler Assembly [1]: Fan [72] - PA Fan #1 : aux status</t>
  </si>
  <si>
    <t>93|~81~3~2~4~-7000~</t>
  </si>
  <si>
    <t>Auxiliary Device: Boiler Assembly [1]: Fan [81] - SA Fan #2 : aux power</t>
  </si>
  <si>
    <t>Auxiliary Device: Boiler Assembly [1]: Fan [81] - SA Fan #2 : aux multiplier</t>
  </si>
  <si>
    <t>82|71|~81~5~10~4~-7000~</t>
  </si>
  <si>
    <t>Auxiliary Device: Boiler Assembly [1]: Fan [81] - SA Fan #2 : aux status</t>
  </si>
  <si>
    <t>93|~85~3~2~4~-7000~</t>
  </si>
  <si>
    <t>Auxiliary Device: Boiler Assembly [1]: Fan [85] - PA Fan #2 : aux power</t>
  </si>
  <si>
    <t>Auxiliary Device: Boiler Assembly [1]: Fan [85] - PA Fan #2 : aux multiplier</t>
  </si>
  <si>
    <t>82|71|~85~5~10~4~-7000~</t>
  </si>
  <si>
    <t>Auxiliary Device: Boiler Assembly [1]: Fan [85] - PA Fan #2 : aux status</t>
  </si>
  <si>
    <t>93|~9~3~2~4~-7000~</t>
  </si>
  <si>
    <t>Auxiliary Device: Boiler Assembly [1]: Fan [9] - SA Fan #1 : aux power</t>
  </si>
  <si>
    <t>Auxiliary Device: Boiler Assembly [1]: Fan [9] - SA Fan #1 : aux multiplier</t>
  </si>
  <si>
    <t>82|71|~9~5~10~4~-7000~</t>
  </si>
  <si>
    <t>Auxiliary Device: Boiler Assembly [1]: Fan [9] - SA Fan #1 : aux status</t>
  </si>
  <si>
    <t>93|~27~3~2~4~-7000~</t>
  </si>
  <si>
    <t>Auxiliary Device: General Pump [27] - CWP-1  power</t>
  </si>
  <si>
    <t>Auxiliary Device: General Pump [27] - CWP-1  multiplier</t>
  </si>
  <si>
    <t>82|71|~27~5~10~4~-7000~</t>
  </si>
  <si>
    <t>Auxiliary Device: General Pump [27] - CWP-1  status</t>
  </si>
  <si>
    <t>93|~35~3~2~4~-7000~</t>
  </si>
  <si>
    <t>Auxiliary Device: General Pump [35] - BFP-C  power</t>
  </si>
  <si>
    <t>Auxiliary Device: General Pump [35] - BFP-C  multiplier</t>
  </si>
  <si>
    <t>82|71|~35~5~10~4~-7000~</t>
  </si>
  <si>
    <t>Auxiliary Device: General Pump [35] - BFP-C  status</t>
  </si>
  <si>
    <t>93|~45~3~2~4~-7000~</t>
  </si>
  <si>
    <t>Auxiliary Device: General Pump [45] - CP  power</t>
  </si>
  <si>
    <t>Auxiliary Device: General Pump [45] - CP  multiplier</t>
  </si>
  <si>
    <t>82|71|~45~5~10~4~-7000~</t>
  </si>
  <si>
    <t>Auxiliary Device: General Pump [45] - CP  status</t>
  </si>
  <si>
    <t>93|~50~3~2~4~-7000~</t>
  </si>
  <si>
    <t>Auxiliary Device: General Pump [50] - BFP-B  power</t>
  </si>
  <si>
    <t>Auxiliary Device: General Pump [50] - BFP-B  multiplier</t>
  </si>
  <si>
    <t>82|71|~50~5~10~4~-7000~</t>
  </si>
  <si>
    <t>Auxiliary Device: General Pump [50] - BFP-B  status</t>
  </si>
  <si>
    <t>93|~59~3~2~4~-7000~</t>
  </si>
  <si>
    <t>Auxiliary Device: General Pump [59] - BFP-A  power</t>
  </si>
  <si>
    <t>Auxiliary Device: General Pump [59] - BFP-A  multiplier</t>
  </si>
  <si>
    <t>82|71|~59~5~10~4~-7000~</t>
  </si>
  <si>
    <t>Auxiliary Device: General Pump [59] - BFP-A  status</t>
  </si>
  <si>
    <t>93|~6~3~2~4~-7000~</t>
  </si>
  <si>
    <t>Auxiliary Device: General Pump [6] - CWP-2  power</t>
  </si>
  <si>
    <t>Auxiliary Device: General Pump [6] - CWP-2  multiplier</t>
  </si>
  <si>
    <t>82|71|~6~5~10~4~-7000~</t>
  </si>
  <si>
    <t>Auxiliary Device: General Pump [6] - CWP-2  status</t>
  </si>
  <si>
    <t>93|~7~4~57~~-144~</t>
  </si>
  <si>
    <t>Boiler Assembly [1]: Circulating Fluidized Bed [7] : Steam produced by waterwall</t>
  </si>
  <si>
    <t>93|~7~4~296~~-144~</t>
  </si>
  <si>
    <t>Boiler Assembly [1]: Circulating Fluidized Bed [7] : Steam produced by evaporator wing wall</t>
  </si>
  <si>
    <t>93|~7~4~54~~-144~</t>
  </si>
  <si>
    <t>Boiler Assembly [1]: Circulating Fluidized Bed [7] : Steam pressure</t>
  </si>
  <si>
    <t>93|~7~4~55~~-144~</t>
  </si>
  <si>
    <t>Boiler Assembly [1]: Circulating Fluidized Bed [7] : Steam temperature</t>
  </si>
  <si>
    <t>93|~7~4~56~~-144~</t>
  </si>
  <si>
    <t>Boiler Assembly [1]: Circulating Fluidized Bed [7] : Steam enthalpy</t>
  </si>
  <si>
    <t>93|~7~4~2~~-144~</t>
  </si>
  <si>
    <t>Boiler Assembly [1]: Circulating Fluidized Bed [7] : Furnace temperature</t>
  </si>
  <si>
    <t>93|~7~4~4~~-144~</t>
  </si>
  <si>
    <t>Boiler Assembly [1]: Circulating Fluidized Bed [7] : Waterwall mean water temperature</t>
  </si>
  <si>
    <t>93|~7~4~19~~-144~</t>
  </si>
  <si>
    <t>82|71|~7~6~1~~-144~</t>
  </si>
  <si>
    <t>Boiler Assembly [1]: Circulating Fluidized Bed [7] : Flue gas N2 mol%</t>
  </si>
  <si>
    <t>93|~7~4~103~~-144~</t>
  </si>
  <si>
    <t>Boiler Assembly [1]: Circulating Fluidized Bed [7] : Flue gas O2 mol%</t>
  </si>
  <si>
    <t>93|~7~4~104~~-144~</t>
  </si>
  <si>
    <t>Boiler Assembly [1]: Circulating Fluidized Bed [7] : Flue gas CO2 mol%</t>
  </si>
  <si>
    <t>93|~7~4~105~~-144~</t>
  </si>
  <si>
    <t>Boiler Assembly [1]: Circulating Fluidized Bed [7] : Flue gas H2O mol%</t>
  </si>
  <si>
    <t>93|~7~4~191~~-144~</t>
  </si>
  <si>
    <t>Boiler Assembly [1]: Circulating Fluidized Bed [7] : Flue gas SO2 mol%</t>
  </si>
  <si>
    <t>82|71|~7~6~2~~-144~</t>
  </si>
  <si>
    <t>Boiler Assembly [1]: Circulating Fluidized Bed [7] : Flue gas Ar mol%</t>
  </si>
  <si>
    <t>93|~7~4~289~~-144~</t>
  </si>
  <si>
    <t>Boiler Assembly [1]: Circulating Fluidized Bed [7] : Total heat transfer to water/steam side</t>
  </si>
  <si>
    <t>93|~7~4~5~~-144~</t>
  </si>
  <si>
    <t>Boiler Assembly [1]: Circulating Fluidized Bed [7] : Heat transfer to waterwall</t>
  </si>
  <si>
    <t>93|~7~4~297~~-144~</t>
  </si>
  <si>
    <t>Boiler Assembly [1]: Circulating Fluidized Bed [7] : Heat transfer to evaporator wing wall</t>
  </si>
  <si>
    <t>93|~7~4~7~~-144~</t>
  </si>
  <si>
    <t>Boiler Assembly [1]: Circulating Fluidized Bed [7] : Heat transfer to HX2 wing wall</t>
  </si>
  <si>
    <t>93|~7~4~8~~-144~</t>
  </si>
  <si>
    <t>Boiler Assembly [1]: Circulating Fluidized Bed [7] : Heat transfer to HX3 Cyclone wall</t>
  </si>
  <si>
    <t>82|71|~7~6~3~~-144~</t>
  </si>
  <si>
    <t>Boiler Assembly [1]: Circulating Fluidized Bed [7] : Unburnt carbon in ash</t>
  </si>
  <si>
    <t>93|~7~4~13~~-144~</t>
  </si>
  <si>
    <t>Boiler Assembly [1]: Circulating Fluidized Bed [7] : Heat losses</t>
  </si>
  <si>
    <t>93|~7~4~321~~-144~</t>
  </si>
  <si>
    <t>Boiler Assembly [1]: Circulating Fluidized Bed [7] : Bottom ash (bed drain) sensible heat</t>
  </si>
  <si>
    <t>93|~7~4~322~~-144~</t>
  </si>
  <si>
    <t>Boiler Assembly [1]: Circulating Fluidized Bed [7] : Fly ash sensible heat</t>
  </si>
  <si>
    <t>93|~7~4~43~~-144~</t>
  </si>
  <si>
    <t>Boiler Assembly [1]: Circulating Fluidized Bed [7] : Heat absorption rate</t>
  </si>
  <si>
    <t>kW/m^2</t>
  </si>
  <si>
    <t>93|~7~4~41~~-144~</t>
  </si>
  <si>
    <t>Boiler Assembly [1]: Circulating Fluidized Bed [7] : Heat release rate</t>
  </si>
  <si>
    <t>93|~7~4~42~~-144~</t>
  </si>
  <si>
    <t>Boiler Assembly [1]: Circulating Fluidized Bed [7] : Volumetric fuel release rate</t>
  </si>
  <si>
    <t>kW/m^3</t>
  </si>
  <si>
    <t>93|~7~4~305~~-144~</t>
  </si>
  <si>
    <t>Boiler Assembly [1]: Circulating Fluidized Bed [7] : SO2 removal efficiency</t>
  </si>
  <si>
    <t>93|~7~4~302~~-144~</t>
  </si>
  <si>
    <t>Boiler Assembly [1]: Circulating Fluidized Bed [7] : Sulfur removed</t>
  </si>
  <si>
    <t>93|~7~4~301~~-144~</t>
  </si>
  <si>
    <t>Boiler Assembly [1]: Circulating Fluidized Bed [7] : Reagent consumption</t>
  </si>
  <si>
    <t>93|~7~4~339~~-144~</t>
  </si>
  <si>
    <t>Boiler Assembly [1]: Circulating Fluidized Bed [7] : Fuel mass flow</t>
  </si>
  <si>
    <t>82|71|~7~6~4~~-144~</t>
  </si>
  <si>
    <t>Boiler Assembly [1]: Circulating Fluidized Bed [7] : Fuel consumption per day</t>
  </si>
  <si>
    <t>tonne/day</t>
  </si>
  <si>
    <t>93|~7~4~17~~-144~</t>
  </si>
  <si>
    <t>Boiler Assembly [1]: Circulating Fluidized Bed [7] : Fuel input (LHV)</t>
  </si>
  <si>
    <t>93|~7~4~49~~-144~</t>
  </si>
  <si>
    <t>Boiler Assembly [1]: Circulating Fluidized Bed [7] : Fuel input (HHV)</t>
  </si>
  <si>
    <t>93|~7~4~28~~-144~</t>
  </si>
  <si>
    <t>Boiler Assembly [1]: Circulating Fluidized Bed [7] : Fuel delivery power</t>
  </si>
  <si>
    <t>93|~7~4~246~~-144~</t>
  </si>
  <si>
    <t>Boiler Assembly [1]: Circulating Fluidized Bed [7] : Ash handling power</t>
  </si>
  <si>
    <t>93|~7~4~47~~-144~</t>
  </si>
  <si>
    <t>Boiler Assembly [1]: Circulating Fluidized Bed [7] : Forced circulation pump power</t>
  </si>
  <si>
    <t>93|~7~4~16~~-144~</t>
  </si>
  <si>
    <t>Boiler Assembly [1]: Circulating Fluidized Bed [7] : Fuel ash flow</t>
  </si>
  <si>
    <t>93|~7~4~24~~-144~</t>
  </si>
  <si>
    <t>Boiler Assembly [1]: Circulating Fluidized Bed [7] : Unburnt carbon flow</t>
  </si>
  <si>
    <t>93|~7~4~312~~-144~</t>
  </si>
  <si>
    <t>Boiler Assembly [1]: Circulating Fluidized Bed [7] : Total solids added to ash due to reagent addition</t>
  </si>
  <si>
    <t>93|~7~4~326~~-144~</t>
  </si>
  <si>
    <t>Boiler Assembly [1]: Circulating Fluidized Bed [7] : Inert bed material feed</t>
  </si>
  <si>
    <t>93|~7~4~327~~-144~</t>
  </si>
  <si>
    <t>Boiler Assembly [1]: Circulating Fluidized Bed [7] : Total solid produced from combustion</t>
  </si>
  <si>
    <t>93|~7~4~314~~-144~</t>
  </si>
  <si>
    <t>Boiler Assembly [1]: Circulating Fluidized Bed [7] : Bottom ash flow</t>
  </si>
  <si>
    <t>93|~7~4~317~~-144~</t>
  </si>
  <si>
    <t>Boiler Assembly [1]: Circulating Fluidized Bed [7] : Fly ash flow</t>
  </si>
  <si>
    <t>Boiler Assembly [1]: Circulating Fluidized Bed [7] : Reference O2 content</t>
  </si>
  <si>
    <t>Boiler Assembly [1]: Circulating Fluidized Bed [7] : Exit flue gas O2 content</t>
  </si>
  <si>
    <t>Boiler Assembly [1]: Circulating Fluidized Bed [7] : Exit flue gas H2O content</t>
  </si>
  <si>
    <t>93|~7~4~431~~-144~</t>
  </si>
  <si>
    <t>Boiler Assembly [1]: Circulating Fluidized Bed [7] : Hg from combustion</t>
  </si>
  <si>
    <t>kg/hr</t>
  </si>
  <si>
    <t>93|~7~4~432~~-144~</t>
  </si>
  <si>
    <t>Boiler Assembly [1]: Circulating Fluidized Bed [7] : Hg in exit gas</t>
  </si>
  <si>
    <t>93|~7~4~193~~-144~</t>
  </si>
  <si>
    <t>Boiler Assembly [1]: Circulating Fluidized Bed [7] : HCl in exit gas</t>
  </si>
  <si>
    <t>93|~7~4~194~~-144~</t>
  </si>
  <si>
    <t>Boiler Assembly [1]: Circulating Fluidized Bed [7] : NOx production</t>
  </si>
  <si>
    <t>93|~7~4~333~~-144~</t>
  </si>
  <si>
    <t>Boiler Assembly [1]: Circulating Fluidized Bed [7] : NOx volume concentration in exit flue gas</t>
  </si>
  <si>
    <t>ppmv</t>
  </si>
  <si>
    <t>93|~7~4~336~~-144~</t>
  </si>
  <si>
    <t>Boiler Assembly [1]: Circulating Fluidized Bed [7] : NOx mass concentration in exit flue gas</t>
  </si>
  <si>
    <t>ppm</t>
  </si>
  <si>
    <t>93|~7~4~334~~-144~</t>
  </si>
  <si>
    <t>Boiler Assembly [1]: Circulating Fluidized Bed [7] : NOx volume concentration in exit flue gas (dry base, actual O2%)</t>
  </si>
  <si>
    <t>ppmvd</t>
  </si>
  <si>
    <t>93|~7~4~335~~-144~</t>
  </si>
  <si>
    <t>Boiler Assembly [1]: Circulating Fluidized Bed [7] : NOx volume concentration in exit flue gas (dry base, reference O2%)</t>
  </si>
  <si>
    <t>~25~6~1~~-27~</t>
  </si>
  <si>
    <t>Deaerator [25] - DAER : Mode</t>
  </si>
  <si>
    <t>TD</t>
  </si>
  <si>
    <t>~25~6~3~~-27~</t>
  </si>
  <si>
    <t>Deaerator [25] - DAER : DA pressure specification</t>
  </si>
  <si>
    <t>Specified by user</t>
  </si>
  <si>
    <t>~25~4~4~~-27~</t>
  </si>
  <si>
    <t>Deaerator [25] - DAER : Operating pressure</t>
  </si>
  <si>
    <t>~25~4~5~~-27~</t>
  </si>
  <si>
    <t>Deaerator [25] - DAER : Temperature</t>
  </si>
  <si>
    <t>93|~25~4~7~~-27~</t>
  </si>
  <si>
    <t>Deaerator [25] - DAER : FW inlet pressure</t>
  </si>
  <si>
    <t>93|~25~4~8~~-27~</t>
  </si>
  <si>
    <t>Deaerator [25] - DAER : FW inlet temperature</t>
  </si>
  <si>
    <t>93|~25~4~28~~-27~</t>
  </si>
  <si>
    <t>Deaerator [25] - DAER : FW inlet enthalpy</t>
  </si>
  <si>
    <t>93|~25~4~9~~-27~</t>
  </si>
  <si>
    <t>Deaerator [25] - DAER : FW inlet mass flow</t>
  </si>
  <si>
    <t>93|~25~4~23~~-27~</t>
  </si>
  <si>
    <t>Deaerator [25] - DAER : Additional water head at inlet</t>
  </si>
  <si>
    <t>93|~25~4~10~~-27~</t>
  </si>
  <si>
    <t>Deaerator [25] - DAER : Heating stream pressure</t>
  </si>
  <si>
    <t>93|~25~4~12~~-27~</t>
  </si>
  <si>
    <t>Deaerator [25] - DAER : Heating stream temperature</t>
  </si>
  <si>
    <t>93|~25~4~11~~-27~</t>
  </si>
  <si>
    <t>Deaerator [25] - DAER : Heating stream enthalpy</t>
  </si>
  <si>
    <t>93|~25~4~13~~-27~</t>
  </si>
  <si>
    <t>Deaerator [25] - DAER : Heating stream mass flow</t>
  </si>
  <si>
    <t>93|~25~4~17~~-27~</t>
  </si>
  <si>
    <t>Deaerator [25] - DAER : Flash in pressure</t>
  </si>
  <si>
    <t>93|~25~4~18~~-27~</t>
  </si>
  <si>
    <t>Deaerator [25] - DAER : Flash in temperature</t>
  </si>
  <si>
    <t>93|~25~4~19~~-27~</t>
  </si>
  <si>
    <t>Deaerator [25] - DAER : Flash in enthalpy</t>
  </si>
  <si>
    <t>93|~25~4~20~~-27~</t>
  </si>
  <si>
    <t>Deaerator [25] - DAER : Flash in mass flow</t>
  </si>
  <si>
    <t>93|~25~4~14~~-27~</t>
  </si>
  <si>
    <t>Deaerator [25] - DAER : FW outlet pressure</t>
  </si>
  <si>
    <t>93|~25~4~15~~-27~</t>
  </si>
  <si>
    <t>Deaerator [25] - DAER : FW outlet temperature</t>
  </si>
  <si>
    <t>93|~25~4~29~~-27~</t>
  </si>
  <si>
    <t>Deaerator [25] - DAER : FW outlet enthalpy</t>
  </si>
  <si>
    <t>93|~25~4~16~~-27~</t>
  </si>
  <si>
    <t>Deaerator [25] - DAER : FW outlet mass flow</t>
  </si>
  <si>
    <t>93|~25~4~24~~-27~</t>
  </si>
  <si>
    <t>Deaerator [25] - DAER : Additional water head at outlet</t>
  </si>
  <si>
    <t>~68~3~22~~-19~</t>
  </si>
  <si>
    <t>Boiler Assembly [1]: Desuperheater [68] : Temperature drop</t>
  </si>
  <si>
    <t>~68~3~3~~-19~</t>
  </si>
  <si>
    <t>Boiler Assembly [1]: Desuperheater [68] : Inlet pressure</t>
  </si>
  <si>
    <t>~68~3~4~~-19~</t>
  </si>
  <si>
    <t>Boiler Assembly [1]: Desuperheater [68] : Inlet temperature</t>
  </si>
  <si>
    <t>~68~3~5~~-19~</t>
  </si>
  <si>
    <t>Boiler Assembly [1]: Desuperheater [68] : Inlet mass flow</t>
  </si>
  <si>
    <t>~68~3~6~~-19~</t>
  </si>
  <si>
    <t>Boiler Assembly [1]: Desuperheater [68] : Inlet enthalpy</t>
  </si>
  <si>
    <t>~68~3~11~~-19~</t>
  </si>
  <si>
    <t>Boiler Assembly [1]: Desuperheater [68] : Outlet pressure</t>
  </si>
  <si>
    <t>~68~3~12~~-19~</t>
  </si>
  <si>
    <t>Boiler Assembly [1]: Desuperheater [68] : Outlet temperature</t>
  </si>
  <si>
    <t>~68~3~13~~-19~</t>
  </si>
  <si>
    <t>Boiler Assembly [1]: Desuperheater [68] : Outlet mass flow</t>
  </si>
  <si>
    <t>~68~3~14~~-19~</t>
  </si>
  <si>
    <t>Boiler Assembly [1]: Desuperheater [68] : Outlet enthalpy</t>
  </si>
  <si>
    <t>~68~3~9~~-19~</t>
  </si>
  <si>
    <t>Boiler Assembly [1]: Desuperheater [68] : Spray mass flow</t>
  </si>
  <si>
    <t>~68~3~10~~-19~</t>
  </si>
  <si>
    <t>Boiler Assembly [1]: Desuperheater [68] : Spray water enthalpy</t>
  </si>
  <si>
    <t>~78~3~22~~-19~</t>
  </si>
  <si>
    <t>Boiler Assembly [1]: Desuperheater [78] : Temperature drop</t>
  </si>
  <si>
    <t>~78~3~3~~-19~</t>
  </si>
  <si>
    <t>Boiler Assembly [1]: Desuperheater [78] : Inlet pressure</t>
  </si>
  <si>
    <t>~78~3~4~~-19~</t>
  </si>
  <si>
    <t>Boiler Assembly [1]: Desuperheater [78] : Inlet temperature</t>
  </si>
  <si>
    <t>~78~3~5~~-19~</t>
  </si>
  <si>
    <t>Boiler Assembly [1]: Desuperheater [78] : Inlet mass flow</t>
  </si>
  <si>
    <t>~78~3~6~~-19~</t>
  </si>
  <si>
    <t>Boiler Assembly [1]: Desuperheater [78] : Inlet enthalpy</t>
  </si>
  <si>
    <t>~78~3~11~~-19~</t>
  </si>
  <si>
    <t>Boiler Assembly [1]: Desuperheater [78] : Outlet pressure</t>
  </si>
  <si>
    <t>~78~3~12~~-19~</t>
  </si>
  <si>
    <t>Boiler Assembly [1]: Desuperheater [78] : Outlet temperature</t>
  </si>
  <si>
    <t>~78~3~13~~-19~</t>
  </si>
  <si>
    <t>Boiler Assembly [1]: Desuperheater [78] : Outlet mass flow</t>
  </si>
  <si>
    <t>~78~3~14~~-19~</t>
  </si>
  <si>
    <t>Boiler Assembly [1]: Desuperheater [78] : Outlet enthalpy</t>
  </si>
  <si>
    <t>~78~3~9~~-19~</t>
  </si>
  <si>
    <t>Boiler Assembly [1]: Desuperheater [78] : Spray mass flow</t>
  </si>
  <si>
    <t>~78~3~10~~-19~</t>
  </si>
  <si>
    <t>Boiler Assembly [1]: Desuperheater [78] : Spray water enthalpy</t>
  </si>
  <si>
    <t>82|71|~2~8~2~~-122~</t>
  </si>
  <si>
    <t>Boiler Assembly [1]: Duct - Classic [2] - SA Duct In #1 : Mode</t>
  </si>
  <si>
    <t>ED</t>
  </si>
  <si>
    <t>73|74|93|~2~4~1~~-122~</t>
  </si>
  <si>
    <t>Boiler Assembly [1]: Duct - Classic [2] - SA Duct In #1 : Pressure drop</t>
  </si>
  <si>
    <t>82|71|~2~8~1~~-122~</t>
  </si>
  <si>
    <t>Boiler Assembly [1]: Duct - Classic [2] - SA Duct In #1 : Temperature drop</t>
  </si>
  <si>
    <t>73|74|93|~2~4~5~~-122~</t>
  </si>
  <si>
    <t>Boiler Assembly [1]: Duct - Classic [2] - SA Duct In #1 : Heat loss</t>
  </si>
  <si>
    <t>82|71|~48~8~2~~-122~</t>
  </si>
  <si>
    <t>Boiler Assembly [1]: Duct - Classic [48] - Flue Gas Duct Out : Mode</t>
  </si>
  <si>
    <t>73|74|93|~48~4~1~~-122~</t>
  </si>
  <si>
    <t>Boiler Assembly [1]: Duct - Classic [48] - Flue Gas Duct Out : Pressure drop</t>
  </si>
  <si>
    <t>82|71|~48~8~1~~-122~</t>
  </si>
  <si>
    <t>Boiler Assembly [1]: Duct - Classic [48] - Flue Gas Duct Out : Temperature drop</t>
  </si>
  <si>
    <t>73|74|93|~48~4~5~~-122~</t>
  </si>
  <si>
    <t>Boiler Assembly [1]: Duct - Classic [48] - Flue Gas Duct Out : Heat loss</t>
  </si>
  <si>
    <t>82|71|~65~8~2~~-122~</t>
  </si>
  <si>
    <t>Boiler Assembly [1]: Duct - Classic [65] - PA Duct In #1 : Mode</t>
  </si>
  <si>
    <t>73|74|93|~65~4~1~~-122~</t>
  </si>
  <si>
    <t>Boiler Assembly [1]: Duct - Classic [65] - PA Duct In #1 : Pressure drop</t>
  </si>
  <si>
    <t>82|71|~65~8~1~~-122~</t>
  </si>
  <si>
    <t>Boiler Assembly [1]: Duct - Classic [65] - PA Duct In #1 : Temperature drop</t>
  </si>
  <si>
    <t>73|74|93|~65~4~5~~-122~</t>
  </si>
  <si>
    <t>Boiler Assembly [1]: Duct - Classic [65] - PA Duct In #1 : Heat loss</t>
  </si>
  <si>
    <t>82|71|~82~8~2~~-122~</t>
  </si>
  <si>
    <t>Boiler Assembly [1]: Duct - Classic [82] - PA Duct In #2 : Mode</t>
  </si>
  <si>
    <t>73|74|93|~82~4~1~~-122~</t>
  </si>
  <si>
    <t>Boiler Assembly [1]: Duct - Classic [82] - PA Duct In #2 : Pressure drop</t>
  </si>
  <si>
    <t>82|71|~82~8~1~~-122~</t>
  </si>
  <si>
    <t>Boiler Assembly [1]: Duct - Classic [82] - PA Duct In #2 : Temperature drop</t>
  </si>
  <si>
    <t>73|74|93|~82~4~5~~-122~</t>
  </si>
  <si>
    <t>Boiler Assembly [1]: Duct - Classic [82] - PA Duct In #2 : Heat loss</t>
  </si>
  <si>
    <t>82|71|~83~8~2~~-122~</t>
  </si>
  <si>
    <t>Boiler Assembly [1]: Duct - Classic [83] - SA Duct In #2 : Mode</t>
  </si>
  <si>
    <t>73|74|93|~83~4~1~~-122~</t>
  </si>
  <si>
    <t>Boiler Assembly [1]: Duct - Classic [83] - SA Duct In #2 : Pressure drop</t>
  </si>
  <si>
    <t>82|71|~83~8~1~~-122~</t>
  </si>
  <si>
    <t>Boiler Assembly [1]: Duct - Classic [83] - SA Duct In #2 : Temperature drop</t>
  </si>
  <si>
    <t>73|74|93|~83~4~5~~-122~</t>
  </si>
  <si>
    <t>Boiler Assembly [1]: Duct - Classic [83] - SA Duct In #2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</si>
  <si>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</si>
  <si>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</si>
  <si>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</si>
  <si>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</si>
  <si>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</si>
  <si>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</si>
  <si>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</si>
  <si>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</si>
  <si>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</si>
  <si>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</si>
  <si>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</si>
  <si>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</si>
  <si>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</si>
  <si>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</si>
  <si>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</si>
  <si>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</si>
  <si>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</si>
  <si>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</si>
  <si>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</si>
  <si>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</si>
  <si>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</si>
  <si>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</si>
  <si>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</si>
  <si>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</si>
  <si>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</si>
  <si>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</si>
  <si>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</si>
  <si>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</si>
  <si>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</si>
  <si>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</si>
  <si>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</si>
  <si>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</si>
  <si>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</si>
  <si>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</si>
  <si>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</si>
  <si>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</si>
  <si>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</si>
  <si>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</si>
  <si>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</si>
  <si>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</si>
  <si>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</si>
  <si>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</si>
  <si>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</si>
  <si>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</si>
  <si>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</si>
  <si>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</si>
  <si>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</si>
  <si>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</si>
  <si>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</si>
  <si>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</si>
  <si>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</si>
  <si>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</si>
  <si>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</si>
  <si>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</si>
  <si>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</si>
  <si>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</si>
  <si>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</si>
  <si>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</si>
  <si>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</si>
  <si>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</si>
  <si>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</si>
  <si>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</si>
  <si>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</si>
  <si>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</si>
  <si>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</si>
  <si>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</si>
  <si>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</si>
  <si>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</si>
  <si>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</si>
  <si>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</si>
  <si>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</si>
  <si>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</si>
  <si>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</si>
  <si>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</si>
  <si>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</si>
  <si>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</si>
  <si>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</si>
  <si>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</si>
  <si>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</si>
  <si>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82|71|~9~5~10~~-65~</t>
  </si>
  <si>
    <t>Boiler Assembly [1]: Fan [9] - SA Fan #1 : Mode</t>
  </si>
  <si>
    <t>TD - Fixed RPM</t>
  </si>
  <si>
    <t>82|71|~9~5~20~~-65~</t>
  </si>
  <si>
    <t>Boiler Assembly [1]: Fan [9] - SA Fan #1 : Actual operating mode</t>
  </si>
  <si>
    <t>91|~9~1~19~~-65~</t>
  </si>
  <si>
    <t>Boiler Assembly [1]: Fan [9] - SA Fan #1 : Number of existing units</t>
  </si>
  <si>
    <t>93|~9~3~20~~-65~</t>
  </si>
  <si>
    <t>93|~9~3~19~~-65~</t>
  </si>
  <si>
    <t>Boiler Assembly [1]: Fan [9] - SA Fan #1 : Total shaft power</t>
  </si>
  <si>
    <t>93|~9~3~1~~-65~</t>
  </si>
  <si>
    <t>Boiler Assembly [1]: Fan [9] - SA Fan #1 : Shaft power per unit</t>
  </si>
  <si>
    <t>93|~9~3~2~~-65~</t>
  </si>
  <si>
    <t>Boiler Assembly [1]: Fan [9] - SA Fan #1 : Fan compression power per unit</t>
  </si>
  <si>
    <t>93|~9~3~3~~-65~</t>
  </si>
  <si>
    <t>Boiler Assembly [1]: Fan [9] - SA Fan #1 : Fan inlet volume flow per unit</t>
  </si>
  <si>
    <t>93|~9~3~4~~-65~</t>
  </si>
  <si>
    <t>Boiler Assembly [1]: Fan [9] - SA Fan #1 : Fan pressure rise (before control damper)</t>
  </si>
  <si>
    <t>93|~9~3~5~~-65~</t>
  </si>
  <si>
    <t>Boiler Assembly [1]: Fan [9] - SA Fan #1 : Fan overall pressure rise</t>
  </si>
  <si>
    <t>93|~9~3~6~~-65~</t>
  </si>
  <si>
    <t>Boiler Assembly [1]: Fan [9] - SA Fan #1 : Fan isentropic efficiency</t>
  </si>
  <si>
    <t>93|~9~3~11~~-65~</t>
  </si>
  <si>
    <t>Boiler Assembly [1]: Fan [9] - SA Fan #1 : Fan polytropic efficiency</t>
  </si>
  <si>
    <t>93|~9~3~8~~-65~</t>
  </si>
  <si>
    <t>93|~9~3~9~~-65~</t>
  </si>
  <si>
    <t>Boiler Assembly [1]: Fan [9] - SA Fan #1 : Mechanical loss per unit</t>
  </si>
  <si>
    <t>93|~9~3~10~~-65~</t>
  </si>
  <si>
    <t>82|71|~9~6~1~2~-65~</t>
  </si>
  <si>
    <t>Boiler Assembly [1]: Fan [9] - SA Fan #1 : Motor: Mode</t>
  </si>
  <si>
    <t>Design</t>
  </si>
  <si>
    <t>91|~9~1~7~2~-65~</t>
  </si>
  <si>
    <t>Boiler Assembly [1]: Fan [9] - SA Fan #1 : Motor: Nameplate power</t>
  </si>
  <si>
    <t>91|~9~1~19~2~-65~</t>
  </si>
  <si>
    <t>Boiler Assembly [1]: Fan [9] - SA Fan #1 : Motor: Nameplate efficiency</t>
  </si>
  <si>
    <t>Boiler Assembly [1]: Fan [9] - SA Fan #1 : Motor: Nameplate / Design point load</t>
  </si>
  <si>
    <t>76|~9~2~8~2~-65~</t>
  </si>
  <si>
    <t>Boiler Assembly [1]: Fan [9] - SA Fan #1 : Motor: Number of operating units</t>
  </si>
  <si>
    <t>93|~9~7~2~2~-65~</t>
  </si>
  <si>
    <t>Boiler Assembly [1]: Fan [9] - SA Fan #1 : Motor: Electricity consumption</t>
  </si>
  <si>
    <t>93|~9~7~6~2~-65~</t>
  </si>
  <si>
    <t>Boiler Assembly [1]: Fan [9] - SA Fan #1 : Motor: Shaft power</t>
  </si>
  <si>
    <t>93|~9~7~4~2~-65~</t>
  </si>
  <si>
    <t>Boiler Assembly [1]: Fan [9] - SA Fan #1 : Motor: Efficiency</t>
  </si>
  <si>
    <t>93|~9~7~3~2~-65~</t>
  </si>
  <si>
    <t>Boiler Assembly [1]: Fan [9] - SA Fan #1 : Motor: Electrical loss</t>
  </si>
  <si>
    <t>89|~9~3~5~2~-65~</t>
  </si>
  <si>
    <t>Boiler Assembly [1]: Fan [9] - SA Fan #1 : Motor: Nameplate motor shaft power</t>
  </si>
  <si>
    <t>82|71|~52~5~10~~-65~</t>
  </si>
  <si>
    <t>Boiler Assembly [1]: Fan [52] : Mode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</si>
  <si>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</si>
  <si>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</si>
  <si>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</si>
  <si>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</si>
  <si>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</si>
  <si>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</si>
  <si>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</si>
  <si>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</si>
  <si>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</si>
  <si>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</si>
  <si>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</si>
  <si>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</si>
  <si>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</si>
  <si>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</si>
  <si>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</si>
  <si>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</si>
  <si>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</si>
  <si>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</si>
  <si>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</si>
  <si>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</si>
  <si>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</si>
  <si>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</si>
  <si>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</si>
  <si>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</si>
  <si>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</si>
  <si>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</si>
  <si>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</si>
  <si>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</si>
  <si>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</si>
  <si>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</si>
  <si>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</si>
  <si>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</si>
  <si>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</si>
  <si>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</si>
  <si>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</si>
  <si>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</si>
  <si>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</si>
  <si>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</si>
  <si>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</si>
  <si>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</si>
  <si>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</si>
  <si>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</si>
  <si>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</si>
  <si>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</si>
  <si>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82|71|~72~5~10~~-65~</t>
  </si>
  <si>
    <t>Boiler Assembly [1]: Fan [72] - PA Fan #1 : Mode</t>
  </si>
  <si>
    <t>82|71|~72~5~20~~-65~</t>
  </si>
  <si>
    <t>Boiler Assembly [1]: Fan [72] - PA Fan #1 : Actual operating mode</t>
  </si>
  <si>
    <t>91|~72~1~19~~-65~</t>
  </si>
  <si>
    <t>Boiler Assembly [1]: Fan [72] - PA Fan #1 : Number of existing units</t>
  </si>
  <si>
    <t>93|~72~3~20~~-65~</t>
  </si>
  <si>
    <t>93|~72~3~19~~-65~</t>
  </si>
  <si>
    <t>Boiler Assembly [1]: Fan [72] - PA Fan #1 : Total shaft power</t>
  </si>
  <si>
    <t>93|~72~3~1~~-65~</t>
  </si>
  <si>
    <t>Boiler Assembly [1]: Fan [72] - PA Fan #1 : Shaft power per unit</t>
  </si>
  <si>
    <t>93|~72~3~2~~-65~</t>
  </si>
  <si>
    <t>Boiler Assembly [1]: Fan [72] - PA Fan #1 : Fan compression power per unit</t>
  </si>
  <si>
    <t>93|~72~3~3~~-65~</t>
  </si>
  <si>
    <t>Boiler Assembly [1]: Fan [72] - PA Fan #1 : Fan inlet volume flow per unit</t>
  </si>
  <si>
    <t>93|~72~3~4~~-65~</t>
  </si>
  <si>
    <t>Boiler Assembly [1]: Fan [72] - PA Fan #1 : Fan pressure rise (before control damper)</t>
  </si>
  <si>
    <t>93|~72~3~5~~-65~</t>
  </si>
  <si>
    <t>Boiler Assembly [1]: Fan [72] - PA Fan #1 : Fan overall pressure rise</t>
  </si>
  <si>
    <t>93|~72~3~6~~-65~</t>
  </si>
  <si>
    <t>Boiler Assembly [1]: Fan [72] - PA Fan #1 : Fan isentropic efficiency</t>
  </si>
  <si>
    <t>93|~72~3~11~~-65~</t>
  </si>
  <si>
    <t>Boiler Assembly [1]: Fan [72] - PA Fan #1 : Fan polytropic efficiency</t>
  </si>
  <si>
    <t>93|~72~3~8~~-65~</t>
  </si>
  <si>
    <t>93|~72~3~9~~-65~</t>
  </si>
  <si>
    <t>Boiler Assembly [1]: Fan [72] - PA Fan #1 : Mechanical loss per unit</t>
  </si>
  <si>
    <t>93|~72~3~10~~-65~</t>
  </si>
  <si>
    <t>82|71|~72~6~1~2~-65~</t>
  </si>
  <si>
    <t>Boiler Assembly [1]: Fan [72] - PA Fan #1 : Motor: Mode</t>
  </si>
  <si>
    <t>91|~72~1~7~2~-65~</t>
  </si>
  <si>
    <t>Boiler Assembly [1]: Fan [72] - PA Fan #1 : Motor: Nameplate power</t>
  </si>
  <si>
    <t>91|~72~1~19~2~-65~</t>
  </si>
  <si>
    <t>Boiler Assembly [1]: Fan [72] - PA Fan #1 : Motor: Nameplate efficiency</t>
  </si>
  <si>
    <t>Boiler Assembly [1]: Fan [72] - PA Fan #1 : Motor: Nameplate / Design point load</t>
  </si>
  <si>
    <t>76|~72~2~8~2~-65~</t>
  </si>
  <si>
    <t>Boiler Assembly [1]: Fan [72] - PA Fan #1 : Motor: Number of operating units</t>
  </si>
  <si>
    <t>93|~72~7~2~2~-65~</t>
  </si>
  <si>
    <t>Boiler Assembly [1]: Fan [72] - PA Fan #1 : Motor: Electricity consumption</t>
  </si>
  <si>
    <t>93|~72~7~6~2~-65~</t>
  </si>
  <si>
    <t>Boiler Assembly [1]: Fan [72] - PA Fan #1 : Motor: Shaft power</t>
  </si>
  <si>
    <t>93|~72~7~4~2~-65~</t>
  </si>
  <si>
    <t>Boiler Assembly [1]: Fan [72] - PA Fan #1 : Motor: Efficiency</t>
  </si>
  <si>
    <t>93|~72~7~3~2~-65~</t>
  </si>
  <si>
    <t>Boiler Assembly [1]: Fan [72] - PA Fan #1 : Motor: Electrical loss</t>
  </si>
  <si>
    <t>89|~72~3~5~2~-65~</t>
  </si>
  <si>
    <t>Boiler Assembly [1]: Fan [72] - PA Fan #1 : Motor: Nameplate motor shaft power</t>
  </si>
  <si>
    <t>82|71|~81~5~10~~-65~</t>
  </si>
  <si>
    <t>Boiler Assembly [1]: Fan [81] - SA Fan #2 : Mode</t>
  </si>
  <si>
    <t>82|71|~81~5~20~~-65~</t>
  </si>
  <si>
    <t>Boiler Assembly [1]: Fan [81] - SA Fan #2 : Actual operating mode</t>
  </si>
  <si>
    <t>91|~81~1~19~~-65~</t>
  </si>
  <si>
    <t>Boiler Assembly [1]: Fan [81] - SA Fan #2 : Number of existing units</t>
  </si>
  <si>
    <t>93|~81~3~20~~-65~</t>
  </si>
  <si>
    <t>93|~81~3~19~~-65~</t>
  </si>
  <si>
    <t>Boiler Assembly [1]: Fan [81] - SA Fan #2 : Total shaft power</t>
  </si>
  <si>
    <t>93|~81~3~1~~-65~</t>
  </si>
  <si>
    <t>Boiler Assembly [1]: Fan [81] - SA Fan #2 : Shaft power per unit</t>
  </si>
  <si>
    <t>93|~81~3~2~~-65~</t>
  </si>
  <si>
    <t>Boiler Assembly [1]: Fan [81] - SA Fan #2 : Fan compression power per unit</t>
  </si>
  <si>
    <t>93|~81~3~3~~-65~</t>
  </si>
  <si>
    <t>Boiler Assembly [1]: Fan [81] - SA Fan #2 : Fan inlet volume flow per unit</t>
  </si>
  <si>
    <t>93|~81~3~4~~-65~</t>
  </si>
  <si>
    <t>Boiler Assembly [1]: Fan [81] - SA Fan #2 : Fan pressure rise (before control damper)</t>
  </si>
  <si>
    <t>93|~81~3~5~~-65~</t>
  </si>
  <si>
    <t>Boiler Assembly [1]: Fan [81] - SA Fan #2 : Fan overall pressure rise</t>
  </si>
  <si>
    <t>93|~81~3~6~~-65~</t>
  </si>
  <si>
    <t>Boiler Assembly [1]: Fan [81] - SA Fan #2 : Fan isentropic efficiency</t>
  </si>
  <si>
    <t>93|~81~3~11~~-65~</t>
  </si>
  <si>
    <t>Boiler Assembly [1]: Fan [81] - SA Fan #2 : Fan polytropic efficiency</t>
  </si>
  <si>
    <t>93|~81~3~8~~-65~</t>
  </si>
  <si>
    <t>93|~81~3~9~~-65~</t>
  </si>
  <si>
    <t>Boiler Assembly [1]: Fan [81] - SA Fan #2 : Mechanical loss per unit</t>
  </si>
  <si>
    <t>93|~81~3~10~~-65~</t>
  </si>
  <si>
    <t>82|71|~81~6~1~2~-65~</t>
  </si>
  <si>
    <t>Boiler Assembly [1]: Fan [81] - SA Fan #2 : Motor: Mode</t>
  </si>
  <si>
    <t>91|~81~1~7~2~-65~</t>
  </si>
  <si>
    <t>Boiler Assembly [1]: Fan [81] - SA Fan #2 : Motor: Nameplate power</t>
  </si>
  <si>
    <t>91|~81~1~19~2~-65~</t>
  </si>
  <si>
    <t>Boiler Assembly [1]: Fan [81] - SA Fan #2 : Motor: Nameplate efficiency</t>
  </si>
  <si>
    <t>Boiler Assembly [1]: Fan [81] - SA Fan #2 : Motor: Nameplate / Design point load</t>
  </si>
  <si>
    <t>76|~81~2~8~2~-65~</t>
  </si>
  <si>
    <t>Boiler Assembly [1]: Fan [81] - SA Fan #2 : Motor: Number of operating units</t>
  </si>
  <si>
    <t>93|~81~7~2~2~-65~</t>
  </si>
  <si>
    <t>Boiler Assembly [1]: Fan [81] - SA Fan #2 : Motor: Electricity consumption</t>
  </si>
  <si>
    <t>93|~81~7~6~2~-65~</t>
  </si>
  <si>
    <t>Boiler Assembly [1]: Fan [81] - SA Fan #2 : Motor: Shaft power</t>
  </si>
  <si>
    <t>93|~81~7~4~2~-65~</t>
  </si>
  <si>
    <t>Boiler Assembly [1]: Fan [81] - SA Fan #2 : Motor: Efficiency</t>
  </si>
  <si>
    <t>93|~81~7~3~2~-65~</t>
  </si>
  <si>
    <t>Boiler Assembly [1]: Fan [81] - SA Fan #2 : Motor: Electrical loss</t>
  </si>
  <si>
    <t>89|~81~3~5~2~-65~</t>
  </si>
  <si>
    <t>Boiler Assembly [1]: Fan [81] - SA Fan #2 : Motor: Nameplate motor shaft power</t>
  </si>
  <si>
    <t>82|71|~85~5~10~~-65~</t>
  </si>
  <si>
    <t>Boiler Assembly [1]: Fan [85] - PA Fan #2 : Mode</t>
  </si>
  <si>
    <t>82|71|~85~5~20~~-65~</t>
  </si>
  <si>
    <t>Boiler Assembly [1]: Fan [85] - PA Fan #2 : Actual operating mode</t>
  </si>
  <si>
    <t>91|~85~1~19~~-65~</t>
  </si>
  <si>
    <t>Boiler Assembly [1]: Fan [85] - PA Fan #2 : Number of existing units</t>
  </si>
  <si>
    <t>93|~85~3~20~~-65~</t>
  </si>
  <si>
    <t>93|~85~3~19~~-65~</t>
  </si>
  <si>
    <t>Boiler Assembly [1]: Fan [85] - PA Fan #2 : Total shaft power</t>
  </si>
  <si>
    <t>93|~85~3~1~~-65~</t>
  </si>
  <si>
    <t>Boiler Assembly [1]: Fan [85] - PA Fan #2 : Shaft power per unit</t>
  </si>
  <si>
    <t>93|~85~3~2~~-65~</t>
  </si>
  <si>
    <t>Boiler Assembly [1]: Fan [85] - PA Fan #2 : Fan compression power per unit</t>
  </si>
  <si>
    <t>93|~85~3~3~~-65~</t>
  </si>
  <si>
    <t>Boiler Assembly [1]: Fan [85] - PA Fan #2 : Fan inlet volume flow per unit</t>
  </si>
  <si>
    <t>93|~85~3~4~~-65~</t>
  </si>
  <si>
    <t>Boiler Assembly [1]: Fan [85] - PA Fan #2 : Fan pressure rise (before control damper)</t>
  </si>
  <si>
    <t>93|~85~3~5~~-65~</t>
  </si>
  <si>
    <t>Boiler Assembly [1]: Fan [85] - PA Fan #2 : Fan overall pressure rise</t>
  </si>
  <si>
    <t>93|~85~3~6~~-65~</t>
  </si>
  <si>
    <t>Boiler Assembly [1]: Fan [85] - PA Fan #2 : Fan isentropic efficiency</t>
  </si>
  <si>
    <t>93|~85~3~11~~-65~</t>
  </si>
  <si>
    <t>Boiler Assembly [1]: Fan [85] - PA Fan #2 : Fan polytropic efficiency</t>
  </si>
  <si>
    <t>93|~85~3~8~~-65~</t>
  </si>
  <si>
    <t>93|~85~3~9~~-65~</t>
  </si>
  <si>
    <t>Boiler Assembly [1]: Fan [85] - PA Fan #2 : Mechanical loss per unit</t>
  </si>
  <si>
    <t>93|~85~3~10~~-65~</t>
  </si>
  <si>
    <t>82|71|~85~6~1~2~-65~</t>
  </si>
  <si>
    <t>Boiler Assembly [1]: Fan [85] - PA Fan #2 : Motor: Mode</t>
  </si>
  <si>
    <t>91|~85~1~7~2~-65~</t>
  </si>
  <si>
    <t>Boiler Assembly [1]: Fan [85] - PA Fan #2 : Motor: Nameplate power</t>
  </si>
  <si>
    <t>91|~85~1~19~2~-65~</t>
  </si>
  <si>
    <t>Boiler Assembly [1]: Fan [85] - PA Fan #2 : Motor: Nameplate efficiency</t>
  </si>
  <si>
    <t>Boiler Assembly [1]: Fan [85] - PA Fan #2 : Motor: Nameplate / Design point load</t>
  </si>
  <si>
    <t>76|~85~2~8~2~-65~</t>
  </si>
  <si>
    <t>Boiler Assembly [1]: Fan [85] - PA Fan #2 : Motor: Number of operating units</t>
  </si>
  <si>
    <t>93|~85~7~2~2~-65~</t>
  </si>
  <si>
    <t>Boiler Assembly [1]: Fan [85] - PA Fan #2 : Motor: Electricity consumption</t>
  </si>
  <si>
    <t>93|~85~7~6~2~-65~</t>
  </si>
  <si>
    <t>Boiler Assembly [1]: Fan [85] - PA Fan #2 : Motor: Shaft power</t>
  </si>
  <si>
    <t>93|~85~7~4~2~-65~</t>
  </si>
  <si>
    <t>Boiler Assembly [1]: Fan [85] - PA Fan #2 : Motor: Efficiency</t>
  </si>
  <si>
    <t>93|~85~7~3~2~-65~</t>
  </si>
  <si>
    <t>Boiler Assembly [1]: Fan [85] - PA Fan #2 : Motor: Electrical loss</t>
  </si>
  <si>
    <t>89|~85~3~5~2~-65~</t>
  </si>
  <si>
    <t>Boiler Assembly [1]: Fan [85] - PA Fan #2 : Motor: Nameplate motor shaft power</t>
  </si>
  <si>
    <t>91|~21~1~13~~-102~</t>
  </si>
  <si>
    <t>Feedwater Heater (PCE) [21] - LPH-7 : Shell pressure</t>
  </si>
  <si>
    <t>91|~21~1~71~~-102~</t>
  </si>
  <si>
    <t>Feedwater Heater (PCE) [21] - LPH-7 : Saturation temperature</t>
  </si>
  <si>
    <t>89|~21~3~7~~-102~</t>
  </si>
  <si>
    <t>Feedwater Heater (PCE) [21] - LPH-7 : Total heat transfer</t>
  </si>
  <si>
    <t>82|71|~21~5~1~~-102~</t>
  </si>
  <si>
    <t>Feedwater Heater (PCE) [21] - LPH-7 : Heat transfer in condensing section</t>
  </si>
  <si>
    <t>89|~21~3~6~~-102~</t>
  </si>
  <si>
    <t>Feedwater Heater (PCE) [21] - LPH-7 : Heat transfer in drain cooler</t>
  </si>
  <si>
    <t>91|~21~1~101~~-102~</t>
  </si>
  <si>
    <t>Feedwater Heater (PCE) [21] - LPH-7 : Feedwater temperature rise (overall)</t>
  </si>
  <si>
    <t>82|71|~21~5~2~~-102~</t>
  </si>
  <si>
    <t>Feedwater Heater (PCE) [21] - LPH-7 : Terminal difference</t>
  </si>
  <si>
    <t>82|71|~21~5~3~~-102~</t>
  </si>
  <si>
    <t>Feedwater Heater (PCE) [21] - LPH-7 : Drain cooler approach</t>
  </si>
  <si>
    <t>91|~21~1~45~~-102~</t>
  </si>
  <si>
    <t>Feedwater Heater (PCE) [21] - LPH-7 : Total heat transfer area</t>
  </si>
  <si>
    <t>m^2</t>
  </si>
  <si>
    <t>91|~21~1~82~~-102~</t>
  </si>
  <si>
    <t>Feedwater Heater (PCE) [21] - LPH-7 : Nameplate steam pressure</t>
  </si>
  <si>
    <t>89|~21~3~52~~-102~</t>
  </si>
  <si>
    <t>Feedwater Heater (PCE) [21] - LPH-7 : Shell length</t>
  </si>
  <si>
    <t>89|~21~3~53~~-102~</t>
  </si>
  <si>
    <t>Feedwater Heater (PCE) [21] - LPH-7 : Shell inner diameter</t>
  </si>
  <si>
    <t>89|~21~3~56~~-102~</t>
  </si>
  <si>
    <t>Feedwater Heater (PCE) [21] - LPH-7 : Overall length</t>
  </si>
  <si>
    <t>89|~21~3~27~~-102~</t>
  </si>
  <si>
    <t>Feedwater Heater (PCE) [21] - LPH-7 : Overall outer diameter</t>
  </si>
  <si>
    <t>89|~21~3~45~~-102~</t>
  </si>
  <si>
    <t>Feedwater Heater (PCE) [21] - LPH-7 : Total dry weight</t>
  </si>
  <si>
    <t>kg</t>
  </si>
  <si>
    <t>89|~21~3~57~~-102~</t>
  </si>
  <si>
    <t>Feedwater Heater (PCE) [21] - LPH-7 : Total operating (wet) weight</t>
  </si>
  <si>
    <t>82|71|~21~5~5~~-102~</t>
  </si>
  <si>
    <t>Feedwater Heater (PCE) [21] - LPH-7 : Total estimated installed cost</t>
  </si>
  <si>
    <t>91|~22~1~13~~-102~</t>
  </si>
  <si>
    <t>Feedwater Heater (PCE) [22] - LPH-6 : Shell pressure</t>
  </si>
  <si>
    <t>91|~22~1~71~~-102~</t>
  </si>
  <si>
    <t>Feedwater Heater (PCE) [22] - LPH-6 : Saturation temperature</t>
  </si>
  <si>
    <t>89|~22~3~7~~-102~</t>
  </si>
  <si>
    <t>Feedwater Heater (PCE) [22] - LPH-6 : Total heat transfer</t>
  </si>
  <si>
    <t>82|71|~22~5~1~~-102~</t>
  </si>
  <si>
    <t>Feedwater Heater (PCE) [22] - LPH-6 : Heat transfer in condensing section</t>
  </si>
  <si>
    <t>89|~22~3~6~~-102~</t>
  </si>
  <si>
    <t>Feedwater Heater (PCE) [22] - LPH-6 : Heat transfer in drain cooler</t>
  </si>
  <si>
    <t>91|~22~1~101~~-102~</t>
  </si>
  <si>
    <t>Feedwater Heater (PCE) [22] - LPH-6 : Feedwater temperature rise (overall)</t>
  </si>
  <si>
    <t>82|71|~22~5~2~~-102~</t>
  </si>
  <si>
    <t>Feedwater Heater (PCE) [22] - LPH-6 : Terminal difference</t>
  </si>
  <si>
    <t>82|71|~22~5~3~~-102~</t>
  </si>
  <si>
    <t>Feedwater Heater (PCE) [22] - LPH-6 : Drain cooler approach</t>
  </si>
  <si>
    <t>91|~22~1~45~~-102~</t>
  </si>
  <si>
    <t>Feedwater Heater (PCE) [22] - LPH-6 : Total heat transfer area</t>
  </si>
  <si>
    <t>91|~22~1~82~~-102~</t>
  </si>
  <si>
    <t>Feedwater Heater (PCE) [22] - LPH-6 : Nameplate steam pressure</t>
  </si>
  <si>
    <t>89|~22~3~52~~-102~</t>
  </si>
  <si>
    <t>Feedwater Heater (PCE) [22] - LPH-6 : Shell length</t>
  </si>
  <si>
    <t>89|~22~3~53~~-102~</t>
  </si>
  <si>
    <t>Feedwater Heater (PCE) [22] - LPH-6 : Shell inner diameter</t>
  </si>
  <si>
    <t>89|~22~3~56~~-102~</t>
  </si>
  <si>
    <t>Feedwater Heater (PCE) [22] - LPH-6 : Overall length</t>
  </si>
  <si>
    <t>89|~22~3~27~~-102~</t>
  </si>
  <si>
    <t>Feedwater Heater (PCE) [22] - LPH-6 : Overall outer diameter</t>
  </si>
  <si>
    <t>89|~22~3~45~~-102~</t>
  </si>
  <si>
    <t>Feedwater Heater (PCE) [22] - LPH-6 : Total dry weight</t>
  </si>
  <si>
    <t>89|~22~3~57~~-102~</t>
  </si>
  <si>
    <t>Feedwater Heater (PCE) [22] - LPH-6 : Total operating (wet) weight</t>
  </si>
  <si>
    <t>82|71|~22~5~5~~-102~</t>
  </si>
  <si>
    <t>Feedwater Heater (PCE) [22] - LPH-6 : Total estimated installed cost</t>
  </si>
  <si>
    <t>91|~23~1~13~~-102~</t>
  </si>
  <si>
    <t>Feedwater Heater (PCE) [23] - LPH-5 : Shell pressure</t>
  </si>
  <si>
    <t>91|~23~1~71~~-102~</t>
  </si>
  <si>
    <t>Feedwater Heater (PCE) [23] - LPH-5 : Saturation temperature</t>
  </si>
  <si>
    <t>89|~23~3~7~~-102~</t>
  </si>
  <si>
    <t>Feedwater Heater (PCE) [23] - LPH-5 : Total heat transfer</t>
  </si>
  <si>
    <t>82|71|~23~5~1~~-102~</t>
  </si>
  <si>
    <t>Feedwater Heater (PCE) [23] - LPH-5 : Heat transfer in condensing section</t>
  </si>
  <si>
    <t>89|~23~3~6~~-102~</t>
  </si>
  <si>
    <t>Feedwater Heater (PCE) [23] - LPH-5 : Heat transfer in drain cooler</t>
  </si>
  <si>
    <t>91|~23~1~101~~-102~</t>
  </si>
  <si>
    <t>Feedwater Heater (PCE) [23] - LPH-5 : Feedwater temperature rise (overall)</t>
  </si>
  <si>
    <t>82|71|~23~5~2~~-102~</t>
  </si>
  <si>
    <t>Feedwater Heater (PCE) [23] - LPH-5 : Terminal difference</t>
  </si>
  <si>
    <t>82|71|~23~5~3~~-102~</t>
  </si>
  <si>
    <t>Feedwater Heater (PCE) [23] - LPH-5 : Drain cooler approach</t>
  </si>
  <si>
    <t>91|~23~1~45~~-102~</t>
  </si>
  <si>
    <t>Feedwater Heater (PCE) [23] - LPH-5 : Total heat transfer area</t>
  </si>
  <si>
    <t>91|~23~1~82~~-102~</t>
  </si>
  <si>
    <t>Feedwater Heater (PCE) [23] - LPH-5 : Nameplate steam pressure</t>
  </si>
  <si>
    <t>89|~23~3~52~~-102~</t>
  </si>
  <si>
    <t>Feedwater Heater (PCE) [23] - LPH-5 : Shell length</t>
  </si>
  <si>
    <t>89|~23~3~53~~-102~</t>
  </si>
  <si>
    <t>Feedwater Heater (PCE) [23] - LPH-5 : Shell inner diameter</t>
  </si>
  <si>
    <t>89|~23~3~56~~-102~</t>
  </si>
  <si>
    <t>Feedwater Heater (PCE) [23] - LPH-5 : Overall length</t>
  </si>
  <si>
    <t>89|~23~3~27~~-102~</t>
  </si>
  <si>
    <t>Feedwater Heater (PCE) [23] - LPH-5 : Overall outer diameter</t>
  </si>
  <si>
    <t>89|~23~3~45~~-102~</t>
  </si>
  <si>
    <t>Feedwater Heater (PCE) [23] - LPH-5 : Total dry weight</t>
  </si>
  <si>
    <t>89|~23~3~57~~-102~</t>
  </si>
  <si>
    <t>Feedwater Heater (PCE) [23] - LPH-5 : Total operating (wet) weight</t>
  </si>
  <si>
    <t>82|71|~23~5~5~~-102~</t>
  </si>
  <si>
    <t>Feedwater Heater (PCE) [23] - LPH-5 : Total estimated installed cost</t>
  </si>
  <si>
    <t>91|~24~1~13~~-102~</t>
  </si>
  <si>
    <t>Feedwater Heater (PCE) [24] - LPH-4 : Shell pressure</t>
  </si>
  <si>
    <t>91|~24~1~71~~-102~</t>
  </si>
  <si>
    <t>Feedwater Heater (PCE) [24] - LPH-4 : Saturation temperature</t>
  </si>
  <si>
    <t>89|~24~3~7~~-102~</t>
  </si>
  <si>
    <t>Feedwater Heater (PCE) [24] - LPH-4 : Total heat transfer</t>
  </si>
  <si>
    <t>82|71|~24~5~1~~-102~</t>
  </si>
  <si>
    <t>Feedwater Heater (PCE) [24] - LPH-4 : Heat transfer in condensing section</t>
  </si>
  <si>
    <t>89|~24~3~5~~-102~</t>
  </si>
  <si>
    <t>Feedwater Heater (PCE) [24] - LPH-4 : Heat transfer in desuperheating section</t>
  </si>
  <si>
    <t>89|~24~3~6~~-102~</t>
  </si>
  <si>
    <t>Feedwater Heater (PCE) [24] - LPH-4 : Heat transfer in drain cooler</t>
  </si>
  <si>
    <t>91|~24~1~101~~-102~</t>
  </si>
  <si>
    <t>Feedwater Heater (PCE) [24] - LPH-4 : Feedwater temperature rise (overall)</t>
  </si>
  <si>
    <t>82|71|~24~5~2~~-102~</t>
  </si>
  <si>
    <t>Feedwater Heater (PCE) [24] - LPH-4 : Terminal difference</t>
  </si>
  <si>
    <t>82|71|~24~5~3~~-102~</t>
  </si>
  <si>
    <t>Feedwater Heater (PCE) [24] - LPH-4 : Drain cooler approach</t>
  </si>
  <si>
    <t>91|~24~1~45~~-102~</t>
  </si>
  <si>
    <t>Feedwater Heater (PCE) [24] - LPH-4 : Total heat transfer area</t>
  </si>
  <si>
    <t>91|~24~1~82~~-102~</t>
  </si>
  <si>
    <t>Feedwater Heater (PCE) [24] - LPH-4 : Nameplate steam pressure</t>
  </si>
  <si>
    <t>89|~24~3~52~~-102~</t>
  </si>
  <si>
    <t>Feedwater Heater (PCE) [24] - LPH-4 : Shell length</t>
  </si>
  <si>
    <t>89|~24~3~53~~-102~</t>
  </si>
  <si>
    <t>Feedwater Heater (PCE) [24] - LPH-4 : Shell inner diameter</t>
  </si>
  <si>
    <t>89|~24~3~56~~-102~</t>
  </si>
  <si>
    <t>Feedwater Heater (PCE) [24] - LPH-4 : Overall length</t>
  </si>
  <si>
    <t>89|~24~3~27~~-102~</t>
  </si>
  <si>
    <t>Feedwater Heater (PCE) [24] - LPH-4 : Overall outer diameter</t>
  </si>
  <si>
    <t>89|~24~3~45~~-102~</t>
  </si>
  <si>
    <t>Feedwater Heater (PCE) [24] - LPH-4 : Total dry weight</t>
  </si>
  <si>
    <t>89|~24~3~57~~-102~</t>
  </si>
  <si>
    <t>Feedwater Heater (PCE) [24] - LPH-4 : Total operating (wet) weight</t>
  </si>
  <si>
    <t>82|71|~24~5~5~~-102~</t>
  </si>
  <si>
    <t>Feedwater Heater (PCE) [24] - LPH-4 : Total estimated installed cost</t>
  </si>
  <si>
    <t>91|~32~1~13~~-102~</t>
  </si>
  <si>
    <t>Feedwater Heater (PCE) [32] - HPH-2 : Shell pressure</t>
  </si>
  <si>
    <t>91|~32~1~71~~-102~</t>
  </si>
  <si>
    <t>Feedwater Heater (PCE) [32] - HPH-2 : Saturation temperature</t>
  </si>
  <si>
    <t>89|~32~3~7~~-102~</t>
  </si>
  <si>
    <t>Feedwater Heater (PCE) [32] - HPH-2 : Total heat transfer</t>
  </si>
  <si>
    <t>82|71|~32~5~1~~-102~</t>
  </si>
  <si>
    <t>Feedwater Heater (PCE) [32] - HPH-2 : Heat transfer in condensing section</t>
  </si>
  <si>
    <t>89|~32~3~5~~-102~</t>
  </si>
  <si>
    <t>Feedwater Heater (PCE) [32] - HPH-2 : Heat transfer in desuperheating section</t>
  </si>
  <si>
    <t>89|~32~3~6~~-102~</t>
  </si>
  <si>
    <t>Feedwater Heater (PCE) [32] - HPH-2 : Heat transfer in drain cooler</t>
  </si>
  <si>
    <t>91|~32~1~101~~-102~</t>
  </si>
  <si>
    <t>Feedwater Heater (PCE) [32] - HPH-2 : Feedwater temperature rise (overall)</t>
  </si>
  <si>
    <t>82|71|~32~5~2~~-102~</t>
  </si>
  <si>
    <t>Feedwater Heater (PCE) [32] - HPH-2 : Terminal difference</t>
  </si>
  <si>
    <t>82|71|~32~5~3~~-102~</t>
  </si>
  <si>
    <t>Feedwater Heater (PCE) [32] - HPH-2 : Drain cooler approach</t>
  </si>
  <si>
    <t>91|~32~1~45~~-102~</t>
  </si>
  <si>
    <t>Feedwater Heater (PCE) [32] - HPH-2 : Total heat transfer area</t>
  </si>
  <si>
    <t>91|~32~1~82~~-102~</t>
  </si>
  <si>
    <t>Feedwater Heater (PCE) [32] - HPH-2 : Nameplate steam pressure</t>
  </si>
  <si>
    <t>89|~32~3~52~~-102~</t>
  </si>
  <si>
    <t>Feedwater Heater (PCE) [32] - HPH-2 : Shell length</t>
  </si>
  <si>
    <t>89|~32~3~53~~-102~</t>
  </si>
  <si>
    <t>Feedwater Heater (PCE) [32] - HPH-2 : Shell inner diameter</t>
  </si>
  <si>
    <t>89|~32~3~56~~-102~</t>
  </si>
  <si>
    <t>Feedwater Heater (PCE) [32] - HPH-2 : Overall length</t>
  </si>
  <si>
    <t>89|~32~3~27~~-102~</t>
  </si>
  <si>
    <t>Feedwater Heater (PCE) [32] - HPH-2 : Overall outer diameter</t>
  </si>
  <si>
    <t>89|~32~3~45~~-102~</t>
  </si>
  <si>
    <t>Feedwater Heater (PCE) [32] - HPH-2 : Total dry weight</t>
  </si>
  <si>
    <t>89|~32~3~57~~-102~</t>
  </si>
  <si>
    <t>Feedwater Heater (PCE) [32] - HPH-2 : Total operating (wet) weight</t>
  </si>
  <si>
    <t>82|71|~32~5~5~~-102~</t>
  </si>
  <si>
    <t>Feedwater Heater (PCE) [32] - HPH-2 : Total estimated installed cost</t>
  </si>
  <si>
    <t>91|~46~1~13~~-102~</t>
  </si>
  <si>
    <t>Feedwater Heater (PCE) [46] - HPH-1 : Shell pressure</t>
  </si>
  <si>
    <t>91|~46~1~71~~-102~</t>
  </si>
  <si>
    <t>Feedwater Heater (PCE) [46] - HPH-1 : Saturation temperature</t>
  </si>
  <si>
    <t>89|~46~3~7~~-102~</t>
  </si>
  <si>
    <t>Feedwater Heater (PCE) [46] - HPH-1 : Total heat transfer</t>
  </si>
  <si>
    <t>82|71|~46~5~1~~-102~</t>
  </si>
  <si>
    <t>Feedwater Heater (PCE) [46] - HPH-1 : Heat transfer in condensing section</t>
  </si>
  <si>
    <t>89|~46~3~5~~-102~</t>
  </si>
  <si>
    <t>Feedwater Heater (PCE) [46] - HPH-1 : Heat transfer in desuperheating section</t>
  </si>
  <si>
    <t>89|~46~3~6~~-102~</t>
  </si>
  <si>
    <t>Feedwater Heater (PCE) [46] - HPH-1 : Heat transfer in drain cooler</t>
  </si>
  <si>
    <t>91|~46~1~101~~-102~</t>
  </si>
  <si>
    <t>Feedwater Heater (PCE) [46] - HPH-1 : Feedwater temperature rise (overall)</t>
  </si>
  <si>
    <t>82|71|~46~5~2~~-102~</t>
  </si>
  <si>
    <t>Feedwater Heater (PCE) [46] - HPH-1 : Terminal difference</t>
  </si>
  <si>
    <t>82|71|~46~5~3~~-102~</t>
  </si>
  <si>
    <t>Feedwater Heater (PCE) [46] - HPH-1 : Drain cooler approach</t>
  </si>
  <si>
    <t>91|~46~1~45~~-102~</t>
  </si>
  <si>
    <t>Feedwater Heater (PCE) [46] - HPH-1 : Total heat transfer area</t>
  </si>
  <si>
    <t>91|~46~1~82~~-102~</t>
  </si>
  <si>
    <t>Feedwater Heater (PCE) [46] - HPH-1 : Nameplate steam pressure</t>
  </si>
  <si>
    <t>89|~46~3~52~~-102~</t>
  </si>
  <si>
    <t>Feedwater Heater (PCE) [46] - HPH-1 : Shell length</t>
  </si>
  <si>
    <t>89|~46~3~53~~-102~</t>
  </si>
  <si>
    <t>Feedwater Heater (PCE) [46] - HPH-1 : Shell inner diameter</t>
  </si>
  <si>
    <t>89|~46~3~56~~-102~</t>
  </si>
  <si>
    <t>Feedwater Heater (PCE) [46] - HPH-1 : Overall length</t>
  </si>
  <si>
    <t>89|~46~3~27~~-102~</t>
  </si>
  <si>
    <t>Feedwater Heater (PCE) [46] - HPH-1 : Overall outer diameter</t>
  </si>
  <si>
    <t>89|~46~3~45~~-102~</t>
  </si>
  <si>
    <t>Feedwater Heater (PCE) [46] - HPH-1 : Total dry weight</t>
  </si>
  <si>
    <t>89|~46~3~57~~-102~</t>
  </si>
  <si>
    <t>Feedwater Heater (PCE) [46] - HPH-1 : Total operating (wet) weight</t>
  </si>
  <si>
    <t>82|71|~46~5~5~~-102~</t>
  </si>
  <si>
    <t>Feedwater Heater (PCE) [46] - HPH-1 : Total estimated installed cost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</si>
  <si>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</si>
  <si>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</si>
  <si>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</si>
  <si>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</si>
  <si>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</si>
  <si>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</si>
  <si>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</si>
  <si>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</si>
  <si>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</si>
  <si>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</si>
  <si>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</si>
  <si>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</si>
  <si>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</si>
  <si>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</si>
  <si>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</si>
  <si>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</si>
  <si>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</si>
  <si>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</si>
  <si>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</si>
  <si>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</si>
  <si>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</si>
  <si>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</si>
  <si>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</si>
  <si>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</si>
  <si>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</si>
  <si>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</si>
  <si>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</si>
  <si>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</si>
  <si>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</si>
  <si>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</si>
  <si>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</si>
  <si>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</si>
  <si>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</si>
  <si>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</si>
  <si>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</si>
  <si>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</si>
  <si>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</si>
  <si>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</si>
  <si>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</si>
  <si>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</si>
  <si>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</si>
  <si>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</si>
  <si>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</si>
  <si>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</si>
  <si>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</si>
  <si>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</si>
  <si>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</si>
  <si>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93|~8~3~1~~-1~</t>
  </si>
  <si>
    <t>Gas/Air Source [8] - PA #1 : Pressure</t>
  </si>
  <si>
    <t>93|~8~3~2~~-1~</t>
  </si>
  <si>
    <t>Gas/Air Source [8] - PA #1 : Temperature</t>
  </si>
  <si>
    <t>93|~8~3~3~~-1~</t>
  </si>
  <si>
    <t>Gas/Air Source [8] - PA #1 : Enthalpy</t>
  </si>
  <si>
    <t>93|~8~3~4~~-1~</t>
  </si>
  <si>
    <t>93|~8~3~5~~-1~</t>
  </si>
  <si>
    <t>Gas/Air Source [8] - PA #1 : Molecular weight</t>
  </si>
  <si>
    <t>93|~8~3~11~~-1~</t>
  </si>
  <si>
    <t>Gas/Air Source [8] - PA #1 : N2 mole percent</t>
  </si>
  <si>
    <t>93|~8~3~12~~-1~</t>
  </si>
  <si>
    <t>Gas/Air Source [8] - PA #1 : O2 mole percent</t>
  </si>
  <si>
    <t>93|~8~3~13~~-1~</t>
  </si>
  <si>
    <t>Gas/Air Source [8] - PA #1 : CO2 mole percent</t>
  </si>
  <si>
    <t>93|~8~3~14~~-1~</t>
  </si>
  <si>
    <t>Gas/Air Source [8] - PA #1 : H2O mole percent</t>
  </si>
  <si>
    <t>93|~8~3~15~~-1~</t>
  </si>
  <si>
    <t>Gas/Air Source [8] - PA #1 : SO2 mole percent</t>
  </si>
  <si>
    <t>93|~8~3~16~~-1~</t>
  </si>
  <si>
    <t>Gas/Air Source [8] - PA #1 : Ar mole percent</t>
  </si>
  <si>
    <t>93|~8~3~20~~-1~</t>
  </si>
  <si>
    <t>Gas/Air Source [8] - PA #1 : Liquid H2O mole percent</t>
  </si>
  <si>
    <t>93|~8~3~21~~-1~</t>
  </si>
  <si>
    <t>Gas/Air Source [8] - PA #1 : CO2 mass flow</t>
  </si>
  <si>
    <t>93|~11~3~1~~-1~</t>
  </si>
  <si>
    <t>Gas/Air Source [11] - SA #1 : Pressure</t>
  </si>
  <si>
    <t>93|~11~3~2~~-1~</t>
  </si>
  <si>
    <t>Gas/Air Source [11] - SA #1 : Temperature</t>
  </si>
  <si>
    <t>93|~11~3~3~~-1~</t>
  </si>
  <si>
    <t>Gas/Air Source [11] - SA #1 : Enthalpy</t>
  </si>
  <si>
    <t>93|~11~3~4~~-1~</t>
  </si>
  <si>
    <t>93|~11~3~5~~-1~</t>
  </si>
  <si>
    <t>Gas/Air Source [11] - SA #1 : Molecular weight</t>
  </si>
  <si>
    <t>93|~11~3~11~~-1~</t>
  </si>
  <si>
    <t>Gas/Air Source [11] - SA #1 : N2 mole percent</t>
  </si>
  <si>
    <t>93|~11~3~12~~-1~</t>
  </si>
  <si>
    <t>Gas/Air Source [11] - SA #1 : O2 mole percent</t>
  </si>
  <si>
    <t>93|~11~3~13~~-1~</t>
  </si>
  <si>
    <t>Gas/Air Source [11] - SA #1 : CO2 mole percent</t>
  </si>
  <si>
    <t>93|~11~3~14~~-1~</t>
  </si>
  <si>
    <t>Gas/Air Source [11] - SA #1 : H2O mole percent</t>
  </si>
  <si>
    <t>93|~11~3~15~~-1~</t>
  </si>
  <si>
    <t>Gas/Air Source [11] - SA #1 : SO2 mole percent</t>
  </si>
  <si>
    <t>93|~11~3~16~~-1~</t>
  </si>
  <si>
    <t>Gas/Air Source [11] - SA #1 : Ar mole percent</t>
  </si>
  <si>
    <t>93|~11~3~20~~-1~</t>
  </si>
  <si>
    <t>Gas/Air Source [11] - SA #1 : Liquid H2O mole percent</t>
  </si>
  <si>
    <t>93|~11~3~21~~-1~</t>
  </si>
  <si>
    <t>Gas/Air Source [11] - SA #1 : CO2 mass flow</t>
  </si>
  <si>
    <t>93|~80~3~1~~-1~</t>
  </si>
  <si>
    <t>Gas/Air Source [80] - PA #2 : Pressure</t>
  </si>
  <si>
    <t>93|~80~3~2~~-1~</t>
  </si>
  <si>
    <t>Gas/Air Source [80] - PA #2 : Temperature</t>
  </si>
  <si>
    <t>93|~80~3~3~~-1~</t>
  </si>
  <si>
    <t>Gas/Air Source [80] - PA #2 : Enthalpy</t>
  </si>
  <si>
    <t>93|~80~3~4~~-1~</t>
  </si>
  <si>
    <t>93|~80~3~5~~-1~</t>
  </si>
  <si>
    <t>Gas/Air Source [80] - PA #2 : Molecular weight</t>
  </si>
  <si>
    <t>93|~80~3~11~~-1~</t>
  </si>
  <si>
    <t>Gas/Air Source [80] - PA #2 : N2 mole percent</t>
  </si>
  <si>
    <t>93|~80~3~12~~-1~</t>
  </si>
  <si>
    <t>Gas/Air Source [80] - PA #2 : O2 mole percent</t>
  </si>
  <si>
    <t>93|~80~3~13~~-1~</t>
  </si>
  <si>
    <t>Gas/Air Source [80] - PA #2 : CO2 mole percent</t>
  </si>
  <si>
    <t>93|~80~3~14~~-1~</t>
  </si>
  <si>
    <t>Gas/Air Source [80] - PA #2 : H2O mole percent</t>
  </si>
  <si>
    <t>93|~80~3~15~~-1~</t>
  </si>
  <si>
    <t>Gas/Air Source [80] - PA #2 : SO2 mole percent</t>
  </si>
  <si>
    <t>93|~80~3~16~~-1~</t>
  </si>
  <si>
    <t>Gas/Air Source [80] - PA #2 : Ar mole percent</t>
  </si>
  <si>
    <t>93|~80~3~20~~-1~</t>
  </si>
  <si>
    <t>Gas/Air Source [80] - PA #2 : Liquid H2O mole percent</t>
  </si>
  <si>
    <t>93|~80~3~21~~-1~</t>
  </si>
  <si>
    <t>Gas/Air Source [80] - PA #2 : CO2 mass flow</t>
  </si>
  <si>
    <t>93|~84~3~1~~-1~</t>
  </si>
  <si>
    <t>Gas/Air Source [84] - SA #2 : Pressure</t>
  </si>
  <si>
    <t>93|~84~3~2~~-1~</t>
  </si>
  <si>
    <t>Gas/Air Source [84] - SA #2 : Temperature</t>
  </si>
  <si>
    <t>93|~84~3~3~~-1~</t>
  </si>
  <si>
    <t>Gas/Air Source [84] - SA #2 : Enthalpy</t>
  </si>
  <si>
    <t>93|~84~3~4~~-1~</t>
  </si>
  <si>
    <t>93|~84~3~5~~-1~</t>
  </si>
  <si>
    <t>Gas/Air Source [84] - SA #2 : Molecular weight</t>
  </si>
  <si>
    <t>93|~84~3~11~~-1~</t>
  </si>
  <si>
    <t>Gas/Air Source [84] - SA #2 : N2 mole percent</t>
  </si>
  <si>
    <t>93|~84~3~12~~-1~</t>
  </si>
  <si>
    <t>Gas/Air Source [84] - SA #2 : O2 mole percent</t>
  </si>
  <si>
    <t>93|~84~3~13~~-1~</t>
  </si>
  <si>
    <t>Gas/Air Source [84] - SA #2 : CO2 mole percent</t>
  </si>
  <si>
    <t>93|~84~3~14~~-1~</t>
  </si>
  <si>
    <t>Gas/Air Source [84] - SA #2 : H2O mole percent</t>
  </si>
  <si>
    <t>93|~84~3~15~~-1~</t>
  </si>
  <si>
    <t>Gas/Air Source [84] - SA #2 : SO2 mole percent</t>
  </si>
  <si>
    <t>93|~84~3~16~~-1~</t>
  </si>
  <si>
    <t>Gas/Air Source [84] - SA #2 : Ar mole percent</t>
  </si>
  <si>
    <t>93|~84~3~20~~-1~</t>
  </si>
  <si>
    <t>Gas/Air Source [84] - SA #2 : Liquid H2O mole percent</t>
  </si>
  <si>
    <t>93|~84~3~21~~-1~</t>
  </si>
  <si>
    <t>Gas/Air Source [84] - SA #2 : CO2 mass flow</t>
  </si>
  <si>
    <t>82|71|~6~10~3~~-168~</t>
  </si>
  <si>
    <t>General Pump [6] - CWP-2 : Mode</t>
  </si>
  <si>
    <t>82|71|~6~10~7~~-168~</t>
  </si>
  <si>
    <t>General Pump [6] - CWP-2 : Multi-pump utilization label</t>
  </si>
  <si>
    <t>1 installed / 1 running</t>
  </si>
  <si>
    <t>82|71|~6~10~6~~-168~</t>
  </si>
  <si>
    <t>General Pump [6] - CWP-2 : Pump head</t>
  </si>
  <si>
    <t>83|93|~6~3~15~~-168~</t>
  </si>
  <si>
    <t>General Pump [6] - CWP-2 : Pressure rise before control valve</t>
  </si>
  <si>
    <t>83|93|~6~3~18~~-168~</t>
  </si>
  <si>
    <t>General Pump [6] - CWP-2 : Pressure rise after valve pressure drop</t>
  </si>
  <si>
    <t>83|93|~6~3~16~~-168~</t>
  </si>
  <si>
    <t>General Pump [6] - CWP-2 : Pressure drop across valve</t>
  </si>
  <si>
    <t>83|93|~6~3~12~~-168~</t>
  </si>
  <si>
    <t>General Pump [6] - CWP-2 : Apparent isentropic efficiency</t>
  </si>
  <si>
    <t>83|93|~6~3~13~~-168~</t>
  </si>
  <si>
    <t>General Pump [6] - CWP-2 : Shaft work per station</t>
  </si>
  <si>
    <t>82|71|~6~10~1~~-168~</t>
  </si>
  <si>
    <t>General Pump [6] - CWP-2 : Hydraulic work per station</t>
  </si>
  <si>
    <t>82|71|~6~10~2~~-168~</t>
  </si>
  <si>
    <t>General Pump [6] - CWP-2 : Electricity consumption per station</t>
  </si>
  <si>
    <t>83|93|~6~3~5~~-168~</t>
  </si>
  <si>
    <t>General Pump [6] - CWP-2 : Suction flow</t>
  </si>
  <si>
    <t>83|93|~6~3~27~~-168~</t>
  </si>
  <si>
    <t>General Pump [6] - CWP-2 : Suction pressure</t>
  </si>
  <si>
    <t>83|93|~6~3~28~~-168~</t>
  </si>
  <si>
    <t>General Pump [6] - CWP-2 : Suction temperature</t>
  </si>
  <si>
    <t>83|93|~6~3~4~~-168~</t>
  </si>
  <si>
    <t>General Pump [6] - CWP-2 : Suction enthalpy</t>
  </si>
  <si>
    <t>83|93|~6~3~8~~-168~</t>
  </si>
  <si>
    <t>General Pump [6] - CWP-2 : Discharge flow</t>
  </si>
  <si>
    <t>83|93|~6~3~29~~-168~</t>
  </si>
  <si>
    <t>General Pump [6] - CWP-2 : Discharge pressure</t>
  </si>
  <si>
    <t>83|93|~6~3~6~~-168~</t>
  </si>
  <si>
    <t>General Pump [6] - CWP-2 : Discharge temperature</t>
  </si>
  <si>
    <t>83|93|~6~3~7~~-168~</t>
  </si>
  <si>
    <t>General Pump [6] - CWP-2 : Discharge enthalpy</t>
  </si>
  <si>
    <t>82|71|~6~6~1~1000~-168~</t>
  </si>
  <si>
    <t>General Pump [6] - CWP-2 : Motor: Mode</t>
  </si>
  <si>
    <t>91|~6~1~7~1000~-168~</t>
  </si>
  <si>
    <t>General Pump [6] - CWP-2 : Motor: Nameplate power</t>
  </si>
  <si>
    <t>91|~6~1~19~1000~-168~</t>
  </si>
  <si>
    <t>General Pump [6] - CWP-2 : Motor: Nameplate efficiency</t>
  </si>
  <si>
    <t>General Pump [6] - CWP-2 : Motor: Nameplate / Design point load</t>
  </si>
  <si>
    <t>76|~6~2~8~1000~-168~</t>
  </si>
  <si>
    <t>General Pump [6] - CWP-2 : Motor: Number of operating units</t>
  </si>
  <si>
    <t>93|~6~7~2~1000~-168~</t>
  </si>
  <si>
    <t>General Pump [6] - CWP-2 : Motor: Electricity consumption</t>
  </si>
  <si>
    <t>93|~6~7~6~1000~-168~</t>
  </si>
  <si>
    <t>General Pump [6] - CWP-2 : Motor: Shaft power</t>
  </si>
  <si>
    <t>93|~6~7~4~1000~-168~</t>
  </si>
  <si>
    <t>General Pump [6] - CWP-2 : Motor: Efficiency</t>
  </si>
  <si>
    <t>93|~6~7~3~1000~-168~</t>
  </si>
  <si>
    <t>General Pump [6] - CWP-2 : Motor: Electrical loss</t>
  </si>
  <si>
    <t>89|~6~3~5~1000~-168~</t>
  </si>
  <si>
    <t>General Pump [6] - CWP-2 : Motor: Nameplate motor shaft power</t>
  </si>
  <si>
    <t>82|71|~27~10~3~~-168~</t>
  </si>
  <si>
    <t>General Pump [27] - CWP-1 : Mode</t>
  </si>
  <si>
    <t>82|71|~27~10~7~~-168~</t>
  </si>
  <si>
    <t>General Pump [27] - CWP-1 : Multi-pump utilization label</t>
  </si>
  <si>
    <t>82|71|~27~10~6~~-168~</t>
  </si>
  <si>
    <t>General Pump [27] - CWP-1 : Pump head</t>
  </si>
  <si>
    <t>83|93|~27~3~15~~-168~</t>
  </si>
  <si>
    <t>General Pump [27] - CWP-1 : Pressure rise before control valve</t>
  </si>
  <si>
    <t>83|93|~27~3~18~~-168~</t>
  </si>
  <si>
    <t>General Pump [27] - CWP-1 : Pressure rise after valve pressure drop</t>
  </si>
  <si>
    <t>83|93|~27~3~16~~-168~</t>
  </si>
  <si>
    <t>General Pump [27] - CWP-1 : Pressure drop across valve</t>
  </si>
  <si>
    <t>83|93|~27~3~12~~-168~</t>
  </si>
  <si>
    <t>General Pump [27] - CWP-1 : Apparent isentropic efficiency</t>
  </si>
  <si>
    <t>83|93|~27~3~13~~-168~</t>
  </si>
  <si>
    <t>General Pump [27] - CWP-1 : Shaft work per station</t>
  </si>
  <si>
    <t>82|71|~27~10~1~~-168~</t>
  </si>
  <si>
    <t>General Pump [27] - CWP-1 : Hydraulic work per station</t>
  </si>
  <si>
    <t>82|71|~27~10~2~~-168~</t>
  </si>
  <si>
    <t>General Pump [27] - CWP-1 : Electricity consumption per station</t>
  </si>
  <si>
    <t>83|93|~27~3~5~~-168~</t>
  </si>
  <si>
    <t>General Pump [27] - CWP-1 : Suction flow</t>
  </si>
  <si>
    <t>83|93|~27~3~27~~-168~</t>
  </si>
  <si>
    <t>General Pump [27] - CWP-1 : Suction pressure</t>
  </si>
  <si>
    <t>83|93|~27~3~28~~-168~</t>
  </si>
  <si>
    <t>General Pump [27] - CWP-1 : Suction temperature</t>
  </si>
  <si>
    <t>83|93|~27~3~4~~-168~</t>
  </si>
  <si>
    <t>General Pump [27] - CWP-1 : Suction enthalpy</t>
  </si>
  <si>
    <t>83|93|~27~3~8~~-168~</t>
  </si>
  <si>
    <t>General Pump [27] - CWP-1 : Discharge flow</t>
  </si>
  <si>
    <t>83|93|~27~3~29~~-168~</t>
  </si>
  <si>
    <t>General Pump [27] - CWP-1 : Discharge pressure</t>
  </si>
  <si>
    <t>83|93|~27~3~6~~-168~</t>
  </si>
  <si>
    <t>General Pump [27] - CWP-1 : Discharge temperature</t>
  </si>
  <si>
    <t>83|93|~27~3~7~~-168~</t>
  </si>
  <si>
    <t>General Pump [27] - CWP-1 : Discharge enthalpy</t>
  </si>
  <si>
    <t>82|71|~27~6~1~1000~-168~</t>
  </si>
  <si>
    <t>General Pump [27] - CWP-1 : Motor: Mode</t>
  </si>
  <si>
    <t>91|~27~1~7~1000~-168~</t>
  </si>
  <si>
    <t>General Pump [27] - CWP-1 : Motor: Nameplate power</t>
  </si>
  <si>
    <t>91|~27~1~19~1000~-168~</t>
  </si>
  <si>
    <t>General Pump [27] - CWP-1 : Motor: Nameplate efficiency</t>
  </si>
  <si>
    <t>General Pump [27] - CWP-1 : Motor: Nameplate / Design point load</t>
  </si>
  <si>
    <t>76|~27~2~8~1000~-168~</t>
  </si>
  <si>
    <t>General Pump [27] - CWP-1 : Motor: Number of operating units</t>
  </si>
  <si>
    <t>93|~27~7~2~1000~-168~</t>
  </si>
  <si>
    <t>General Pump [27] - CWP-1 : Motor: Electricity consumption</t>
  </si>
  <si>
    <t>93|~27~7~6~1000~-168~</t>
  </si>
  <si>
    <t>General Pump [27] - CWP-1 : Motor: Shaft power</t>
  </si>
  <si>
    <t>93|~27~7~4~1000~-168~</t>
  </si>
  <si>
    <t>General Pump [27] - CWP-1 : Motor: Efficiency</t>
  </si>
  <si>
    <t>93|~27~7~3~1000~-168~</t>
  </si>
  <si>
    <t>General Pump [27] - CWP-1 : Motor: Electrical loss</t>
  </si>
  <si>
    <t>89|~27~3~5~1000~-168~</t>
  </si>
  <si>
    <t>General Pump [27] - CWP-1 : Motor: Nameplate motor shaft power</t>
  </si>
  <si>
    <t>82|71|~35~10~3~~-168~</t>
  </si>
  <si>
    <t>General Pump [35] - BFP-C : Mode</t>
  </si>
  <si>
    <t>82|71|~35~10~7~~-168~</t>
  </si>
  <si>
    <t>General Pump [35] - BFP-C : Multi-pump utilization label</t>
  </si>
  <si>
    <t>82|71|~35~10~6~~-168~</t>
  </si>
  <si>
    <t>General Pump [35] - BFP-C : Pump head</t>
  </si>
  <si>
    <t>83|93|~35~3~15~~-168~</t>
  </si>
  <si>
    <t>General Pump [35] - BFP-C : Pressure rise before control valve</t>
  </si>
  <si>
    <t>83|93|~35~3~18~~-168~</t>
  </si>
  <si>
    <t>General Pump [35] - BFP-C : Pressure rise after valve pressure drop</t>
  </si>
  <si>
    <t>83|93|~35~3~16~~-168~</t>
  </si>
  <si>
    <t>General Pump [35] - BFP-C : Pressure drop across valve</t>
  </si>
  <si>
    <t>83|93|~35~3~12~~-168~</t>
  </si>
  <si>
    <t>General Pump [35] - BFP-C : Apparent isentropic efficiency</t>
  </si>
  <si>
    <t>83|93|~35~3~13~~-168~</t>
  </si>
  <si>
    <t>General Pump [35] - BFP-C : Shaft work per station</t>
  </si>
  <si>
    <t>82|71|~35~10~1~~-168~</t>
  </si>
  <si>
    <t>General Pump [35] - BFP-C : Hydraulic work per station</t>
  </si>
  <si>
    <t>82|71|~35~10~2~~-168~</t>
  </si>
  <si>
    <t>General Pump [35] - BFP-C : Electricity consumption per station</t>
  </si>
  <si>
    <t>83|93|~35~3~5~~-168~</t>
  </si>
  <si>
    <t>General Pump [35] - BFP-C : Suction flow</t>
  </si>
  <si>
    <t>83|93|~35~3~27~~-168~</t>
  </si>
  <si>
    <t>General Pump [35] - BFP-C : Suction pressure</t>
  </si>
  <si>
    <t>83|93|~35~3~28~~-168~</t>
  </si>
  <si>
    <t>General Pump [35] - BFP-C : Suction temperature</t>
  </si>
  <si>
    <t>83|93|~35~3~4~~-168~</t>
  </si>
  <si>
    <t>General Pump [35] - BFP-C : Suction enthalpy</t>
  </si>
  <si>
    <t>83|93|~35~3~8~~-168~</t>
  </si>
  <si>
    <t>General Pump [35] - BFP-C : Discharge flow</t>
  </si>
  <si>
    <t>83|93|~35~3~29~~-168~</t>
  </si>
  <si>
    <t>General Pump [35] - BFP-C : Discharge pressure</t>
  </si>
  <si>
    <t>83|93|~35~3~6~~-168~</t>
  </si>
  <si>
    <t>General Pump [35] - BFP-C : Discharge temperature</t>
  </si>
  <si>
    <t>83|93|~35~3~7~~-168~</t>
  </si>
  <si>
    <t>General Pump [35] - BFP-C : Discharge enthalpy</t>
  </si>
  <si>
    <t>82|71|~35~6~1~1000~-168~</t>
  </si>
  <si>
    <t>General Pump [35] - BFP-C : Motor: Mode</t>
  </si>
  <si>
    <t>91|~35~1~7~1000~-168~</t>
  </si>
  <si>
    <t>General Pump [35] - BFP-C : Motor: Nameplate power</t>
  </si>
  <si>
    <t>91|~35~1~19~1000~-168~</t>
  </si>
  <si>
    <t>General Pump [35] - BFP-C : Motor: Nameplate efficiency</t>
  </si>
  <si>
    <t>General Pump [35] - BFP-C : Motor: Nameplate / Design point load</t>
  </si>
  <si>
    <t>76|~35~2~8~1000~-168~</t>
  </si>
  <si>
    <t>General Pump [35] - BFP-C : Motor: Number of operating units</t>
  </si>
  <si>
    <t>93|~35~7~2~1000~-168~</t>
  </si>
  <si>
    <t>General Pump [35] - BFP-C : Motor: Electricity consumption</t>
  </si>
  <si>
    <t>93|~35~7~6~1000~-168~</t>
  </si>
  <si>
    <t>General Pump [35] - BFP-C : Motor: Shaft power</t>
  </si>
  <si>
    <t>93|~35~7~4~1000~-168~</t>
  </si>
  <si>
    <t>General Pump [35] - BFP-C : Motor: Efficiency</t>
  </si>
  <si>
    <t>93|~35~7~3~1000~-168~</t>
  </si>
  <si>
    <t>General Pump [35] - BFP-C : Motor: Electrical loss</t>
  </si>
  <si>
    <t>89|~35~3~5~1000~-168~</t>
  </si>
  <si>
    <t>General Pump [35] - BFP-C : Motor: Nameplate motor shaft power</t>
  </si>
  <si>
    <t>82|71|~45~10~3~~-168~</t>
  </si>
  <si>
    <t>General Pump [45] - CP : Mode</t>
  </si>
  <si>
    <t>82|71|~45~10~7~~-168~</t>
  </si>
  <si>
    <t>General Pump [45] - CP : Multi-pump utilization label</t>
  </si>
  <si>
    <t>82|71|~45~10~6~~-168~</t>
  </si>
  <si>
    <t>General Pump [45] - CP : Pump head</t>
  </si>
  <si>
    <t>83|93|~45~3~15~~-168~</t>
  </si>
  <si>
    <t>General Pump [45] - CP : Pressure rise before control valve</t>
  </si>
  <si>
    <t>83|93|~45~3~18~~-168~</t>
  </si>
  <si>
    <t>General Pump [45] - CP : Pressure rise after valve pressure drop</t>
  </si>
  <si>
    <t>83|93|~45~3~16~~-168~</t>
  </si>
  <si>
    <t>General Pump [45] - CP : Pressure drop across valve</t>
  </si>
  <si>
    <t>83|93|~45~3~12~~-168~</t>
  </si>
  <si>
    <t>General Pump [45] - CP : Apparent isentropic efficiency</t>
  </si>
  <si>
    <t>83|93|~45~3~13~~-168~</t>
  </si>
  <si>
    <t>General Pump [45] - CP : Shaft work per station</t>
  </si>
  <si>
    <t>82|71|~45~10~1~~-168~</t>
  </si>
  <si>
    <t>General Pump [45] - CP : Hydraulic work per station</t>
  </si>
  <si>
    <t>82|71|~45~10~2~~-168~</t>
  </si>
  <si>
    <t>General Pump [45] - CP : Electricity consumption per station</t>
  </si>
  <si>
    <t>83|93|~45~3~5~~-168~</t>
  </si>
  <si>
    <t>General Pump [45] - CP : Suction flow</t>
  </si>
  <si>
    <t>83|93|~45~3~27~~-168~</t>
  </si>
  <si>
    <t>General Pump [45] - CP : Suction pressure</t>
  </si>
  <si>
    <t>83|93|~45~3~28~~-168~</t>
  </si>
  <si>
    <t>General Pump [45] - CP : Suction temperature</t>
  </si>
  <si>
    <t>83|93|~45~3~4~~-168~</t>
  </si>
  <si>
    <t>General Pump [45] - CP : Suction enthalpy</t>
  </si>
  <si>
    <t>83|93|~45~3~8~~-168~</t>
  </si>
  <si>
    <t>General Pump [45] - CP : Discharge flow</t>
  </si>
  <si>
    <t>83|93|~45~3~29~~-168~</t>
  </si>
  <si>
    <t>General Pump [45] - CP : Discharge pressure</t>
  </si>
  <si>
    <t>83|93|~45~3~6~~-168~</t>
  </si>
  <si>
    <t>General Pump [45] - CP : Discharge temperature</t>
  </si>
  <si>
    <t>83|93|~45~3~7~~-168~</t>
  </si>
  <si>
    <t>General Pump [45] - CP : Discharge enthalpy</t>
  </si>
  <si>
    <t>82|71|~45~6~1~1000~-168~</t>
  </si>
  <si>
    <t>General Pump [45] - CP : Motor: Mode</t>
  </si>
  <si>
    <t>91|~45~1~7~1000~-168~</t>
  </si>
  <si>
    <t>General Pump [45] - CP : Motor: Nameplate power</t>
  </si>
  <si>
    <t>91|~45~1~19~1000~-168~</t>
  </si>
  <si>
    <t>General Pump [45] - CP : Motor: Nameplate efficiency</t>
  </si>
  <si>
    <t>General Pump [45] - CP : Motor: Nameplate / Design point load</t>
  </si>
  <si>
    <t>76|~45~2~8~1000~-168~</t>
  </si>
  <si>
    <t>General Pump [45] - CP : Motor: Number of operating units</t>
  </si>
  <si>
    <t>93|~45~7~2~1000~-168~</t>
  </si>
  <si>
    <t>General Pump [45] - CP : Motor: Electricity consumption</t>
  </si>
  <si>
    <t>93|~45~7~6~1000~-168~</t>
  </si>
  <si>
    <t>General Pump [45] - CP : Motor: Shaft power</t>
  </si>
  <si>
    <t>93|~45~7~4~1000~-168~</t>
  </si>
  <si>
    <t>General Pump [45] - CP : Motor: Efficiency</t>
  </si>
  <si>
    <t>93|~45~7~3~1000~-168~</t>
  </si>
  <si>
    <t>General Pump [45] - CP : Motor: Electrical loss</t>
  </si>
  <si>
    <t>89|~45~3~5~1000~-168~</t>
  </si>
  <si>
    <t>General Pump [45] - CP : Motor: Nameplate motor shaft power</t>
  </si>
  <si>
    <t>82|71|~50~10~3~~-168~</t>
  </si>
  <si>
    <t>General Pump [50] - BFP-B : Mode</t>
  </si>
  <si>
    <t>82|71|~50~10~7~~-168~</t>
  </si>
  <si>
    <t>General Pump [50] - BFP-B : Multi-pump utilization label</t>
  </si>
  <si>
    <t>82|71|~50~10~6~~-168~</t>
  </si>
  <si>
    <t>General Pump [50] - BFP-B : Pump head</t>
  </si>
  <si>
    <t>83|93|~50~3~15~~-168~</t>
  </si>
  <si>
    <t>General Pump [50] - BFP-B : Pressure rise before control valve</t>
  </si>
  <si>
    <t>83|93|~50~3~18~~-168~</t>
  </si>
  <si>
    <t>General Pump [50] - BFP-B : Pressure rise after valve pressure drop</t>
  </si>
  <si>
    <t>83|93|~50~3~16~~-168~</t>
  </si>
  <si>
    <t>General Pump [50] - BFP-B : Pressure drop across valve</t>
  </si>
  <si>
    <t>83|93|~50~3~12~~-168~</t>
  </si>
  <si>
    <t>General Pump [50] - BFP-B : Apparent isentropic efficiency</t>
  </si>
  <si>
    <t>83|93|~50~3~13~~-168~</t>
  </si>
  <si>
    <t>General Pump [50] - BFP-B : Shaft work per station</t>
  </si>
  <si>
    <t>82|71|~50~10~1~~-168~</t>
  </si>
  <si>
    <t>General Pump [50] - BFP-B : Hydraulic work per station</t>
  </si>
  <si>
    <t>82|71|~50~10~2~~-168~</t>
  </si>
  <si>
    <t>General Pump [50] - BFP-B : Electricity consumption per station</t>
  </si>
  <si>
    <t>83|93|~50~3~5~~-168~</t>
  </si>
  <si>
    <t>General Pump [50] - BFP-B : Suction flow</t>
  </si>
  <si>
    <t>83|93|~50~3~27~~-168~</t>
  </si>
  <si>
    <t>General Pump [50] - BFP-B : Suction pressure</t>
  </si>
  <si>
    <t>83|93|~50~3~28~~-168~</t>
  </si>
  <si>
    <t>General Pump [50] - BFP-B : Suction temperature</t>
  </si>
  <si>
    <t>83|93|~50~3~4~~-168~</t>
  </si>
  <si>
    <t>General Pump [50] - BFP-B : Suction enthalpy</t>
  </si>
  <si>
    <t>83|93|~50~3~8~~-168~</t>
  </si>
  <si>
    <t>General Pump [50] - BFP-B : Discharge flow</t>
  </si>
  <si>
    <t>83|93|~50~3~29~~-168~</t>
  </si>
  <si>
    <t>General Pump [50] - BFP-B : Discharge pressure</t>
  </si>
  <si>
    <t>83|93|~50~3~6~~-168~</t>
  </si>
  <si>
    <t>General Pump [50] - BFP-B : Discharge temperature</t>
  </si>
  <si>
    <t>83|93|~50~3~7~~-168~</t>
  </si>
  <si>
    <t>General Pump [50] - BFP-B : Discharge enthalpy</t>
  </si>
  <si>
    <t>82|71|~50~6~1~1000~-168~</t>
  </si>
  <si>
    <t>General Pump [50] - BFP-B : Motor: Mode</t>
  </si>
  <si>
    <t>91|~50~1~7~1000~-168~</t>
  </si>
  <si>
    <t>General Pump [50] - BFP-B : Motor: Nameplate power</t>
  </si>
  <si>
    <t>91|~50~1~19~1000~-168~</t>
  </si>
  <si>
    <t>General Pump [50] - BFP-B : Motor: Nameplate efficiency</t>
  </si>
  <si>
    <t>General Pump [50] - BFP-B : Motor: Nameplate / Design point load</t>
  </si>
  <si>
    <t>76|~50~2~8~1000~-168~</t>
  </si>
  <si>
    <t>General Pump [50] - BFP-B : Motor: Number of operating units</t>
  </si>
  <si>
    <t>93|~50~7~2~1000~-168~</t>
  </si>
  <si>
    <t>General Pump [50] - BFP-B : Motor: Electricity consumption</t>
  </si>
  <si>
    <t>93|~50~7~6~1000~-168~</t>
  </si>
  <si>
    <t>General Pump [50] - BFP-B : Motor: Shaft power</t>
  </si>
  <si>
    <t>93|~50~7~4~1000~-168~</t>
  </si>
  <si>
    <t>General Pump [50] - BFP-B : Motor: Efficiency</t>
  </si>
  <si>
    <t>93|~50~7~3~1000~-168~</t>
  </si>
  <si>
    <t>General Pump [50] - BFP-B : Motor: Electrical loss</t>
  </si>
  <si>
    <t>89|~50~3~5~1000~-168~</t>
  </si>
  <si>
    <t>General Pump [50] - BFP-B : Motor: Nameplate motor shaft power</t>
  </si>
  <si>
    <t>82|71|~59~10~3~~-168~</t>
  </si>
  <si>
    <t>General Pump [59] - BFP-A : Mode</t>
  </si>
  <si>
    <t>82|71|~59~10~7~~-168~</t>
  </si>
  <si>
    <t>General Pump [59] - BFP-A : Multi-pump utilization label</t>
  </si>
  <si>
    <t>82|71|~59~10~6~~-168~</t>
  </si>
  <si>
    <t>General Pump [59] - BFP-A : Pump head</t>
  </si>
  <si>
    <t>83|93|~59~3~15~~-168~</t>
  </si>
  <si>
    <t>General Pump [59] - BFP-A : Pressure rise before control valve</t>
  </si>
  <si>
    <t>83|93|~59~3~18~~-168~</t>
  </si>
  <si>
    <t>General Pump [59] - BFP-A : Pressure rise after valve pressure drop</t>
  </si>
  <si>
    <t>83|93|~59~3~16~~-168~</t>
  </si>
  <si>
    <t>General Pump [59] - BFP-A : Pressure drop across valve</t>
  </si>
  <si>
    <t>83|93|~59~3~12~~-168~</t>
  </si>
  <si>
    <t>General Pump [59] - BFP-A : Apparent isentropic efficiency</t>
  </si>
  <si>
    <t>83|93|~59~3~13~~-168~</t>
  </si>
  <si>
    <t>General Pump [59] - BFP-A : Shaft work per station</t>
  </si>
  <si>
    <t>82|71|~59~10~1~~-168~</t>
  </si>
  <si>
    <t>General Pump [59] - BFP-A : Hydraulic work per station</t>
  </si>
  <si>
    <t>82|71|~59~10~2~~-168~</t>
  </si>
  <si>
    <t>General Pump [59] - BFP-A : Electricity consumption per station</t>
  </si>
  <si>
    <t>83|93|~59~3~5~~-168~</t>
  </si>
  <si>
    <t>General Pump [59] - BFP-A : Suction flow</t>
  </si>
  <si>
    <t>83|93|~59~3~27~~-168~</t>
  </si>
  <si>
    <t>General Pump [59] - BFP-A : Suction pressure</t>
  </si>
  <si>
    <t>83|93|~59~3~28~~-168~</t>
  </si>
  <si>
    <t>General Pump [59] - BFP-A : Suction temperature</t>
  </si>
  <si>
    <t>83|93|~59~3~4~~-168~</t>
  </si>
  <si>
    <t>General Pump [59] - BFP-A : Suction enthalpy</t>
  </si>
  <si>
    <t>83|93|~59~3~8~~-168~</t>
  </si>
  <si>
    <t>General Pump [59] - BFP-A : Discharge flow</t>
  </si>
  <si>
    <t>83|93|~59~3~29~~-168~</t>
  </si>
  <si>
    <t>General Pump [59] - BFP-A : Discharge pressure</t>
  </si>
  <si>
    <t>83|93|~59~3~6~~-168~</t>
  </si>
  <si>
    <t>General Pump [59] - BFP-A : Discharge temperature</t>
  </si>
  <si>
    <t>83|93|~59~3~7~~-168~</t>
  </si>
  <si>
    <t>General Pump [59] - BFP-A : Discharge enthalpy</t>
  </si>
  <si>
    <t>82|71|~59~6~1~1000~-168~</t>
  </si>
  <si>
    <t>General Pump [59] - BFP-A : Motor: Mode</t>
  </si>
  <si>
    <t>91|~59~1~7~1000~-168~</t>
  </si>
  <si>
    <t>General Pump [59] - BFP-A : Motor: Nameplate power</t>
  </si>
  <si>
    <t>91|~59~1~19~1000~-168~</t>
  </si>
  <si>
    <t>General Pump [59] - BFP-A : Motor: Nameplate efficiency</t>
  </si>
  <si>
    <t>General Pump [59] - BFP-A : Motor: Nameplate / Design point load</t>
  </si>
  <si>
    <t>76|~59~2~8~1000~-168~</t>
  </si>
  <si>
    <t>General Pump [59] - BFP-A : Motor: Number of operating units</t>
  </si>
  <si>
    <t>93|~59~7~2~1000~-168~</t>
  </si>
  <si>
    <t>General Pump [59] - BFP-A : Motor: Electricity consumption</t>
  </si>
  <si>
    <t>93|~59~7~6~1000~-168~</t>
  </si>
  <si>
    <t>General Pump [59] - BFP-A : Motor: Shaft power</t>
  </si>
  <si>
    <t>93|~59~7~4~1000~-168~</t>
  </si>
  <si>
    <t>General Pump [59] - BFP-A : Motor: Efficiency</t>
  </si>
  <si>
    <t>93|~59~7~3~1000~-168~</t>
  </si>
  <si>
    <t>General Pump [59] - BFP-A : Motor: Electrical loss</t>
  </si>
  <si>
    <t>89|~59~3~5~1000~-168~</t>
  </si>
  <si>
    <t>General Pump [59] - BFP-A : Motor: Nameplate motor shaft power</t>
  </si>
  <si>
    <t>93|~44~3~1~~-46~</t>
  </si>
  <si>
    <t>Makeup / Blowdown [44] : Makeup flow</t>
  </si>
  <si>
    <t>93|~44~3~3~~-46~</t>
  </si>
  <si>
    <t>93|~44~3~2~~-46~</t>
  </si>
  <si>
    <t>Makeup / Blowdown [44] : Makeup enthalpy</t>
  </si>
  <si>
    <t>93|~44~3~4~~-46~</t>
  </si>
  <si>
    <t>Makeup / Blowdown [44] : Blowdown flow</t>
  </si>
  <si>
    <t>93|~44~3~6~~-46~</t>
  </si>
  <si>
    <t>Makeup / Blowdown [44] : Blowdown temperature</t>
  </si>
  <si>
    <t>93|~44~3~5~~-46~</t>
  </si>
  <si>
    <t>Makeup / Blowdown [44] : Blowdown enthalpy</t>
  </si>
  <si>
    <t>93|~44~3~11~~-46~</t>
  </si>
  <si>
    <t>Makeup / Blowdown [44] : Inlet pressure</t>
  </si>
  <si>
    <t>93|~44~3~12~~-46~</t>
  </si>
  <si>
    <t>Makeup / Blowdown [44] : Inlet flow</t>
  </si>
  <si>
    <t>93|~44~3~14~~-46~</t>
  </si>
  <si>
    <t>Makeup / Blowdown [44] : Inlet temperature</t>
  </si>
  <si>
    <t>93|~44~3~13~~-46~</t>
  </si>
  <si>
    <t>Makeup / Blowdown [44] : Inlet enthalpy</t>
  </si>
  <si>
    <t>93|~44~3~22~~-46~</t>
  </si>
  <si>
    <t>Makeup / Blowdown [44] : Outlet flow</t>
  </si>
  <si>
    <t>93|~44~3~24~~-46~</t>
  </si>
  <si>
    <t>Makeup / Blowdown [44] : Outlet temperature</t>
  </si>
  <si>
    <t>93|~44~3~23~~-46~</t>
  </si>
  <si>
    <t>Makeup / Blowdown [44] : Outlet enthalpy</t>
  </si>
  <si>
    <t>93|~5~3~1~~-6~</t>
  </si>
  <si>
    <t>Mixer [5] : Actual mass flow fraction of 1st clockwise inlet</t>
  </si>
  <si>
    <t>93|~5~3~3~~-6~</t>
  </si>
  <si>
    <t>Mixer [5] : Actual mass flow fraction of 3rd clockwise inlet</t>
  </si>
  <si>
    <t>93|~60~3~1~~-6~</t>
  </si>
  <si>
    <t>Mixer [60] : Actual mass flow fraction of 1st clockwise inlet</t>
  </si>
  <si>
    <t>93|~60~3~3~~-6~</t>
  </si>
  <si>
    <t>Mixer [60]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</si>
  <si>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</si>
  <si>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</si>
  <si>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</si>
  <si>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</si>
  <si>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93|~64~3~1~~-6~</t>
  </si>
  <si>
    <t>Mixer [64] : Actual mass flow fraction of 1st clockwise inlet</t>
  </si>
  <si>
    <t>93|~64~3~2~~-6~</t>
  </si>
  <si>
    <t>Mixer [64] : Actual mass flow fraction of 2nd clockwise inlet</t>
  </si>
  <si>
    <t>93|~66~3~1~~-6~</t>
  </si>
  <si>
    <t>Mixer [66] : Actual mass flow fraction of 1st clockwise inlet</t>
  </si>
  <si>
    <t>93|~66~3~2~~-6~</t>
  </si>
  <si>
    <t>Mixer [66] : Actual mass flow fraction of 2nd clockwise inlet</t>
  </si>
  <si>
    <t>93|~66~3~3~~-6~</t>
  </si>
  <si>
    <t>Mixer [66] : Actual mass flow fraction of 3rd clockwise inlet</t>
  </si>
  <si>
    <t>93|~86~3~1~~-6~</t>
  </si>
  <si>
    <t>Gas/Air Mixer [86] : Actual mass flow fraction of 1st clockwise inlet</t>
  </si>
  <si>
    <t>93|~86~3~3~~-6~</t>
  </si>
  <si>
    <t>Gas/Air Mixer [86] : Actual mass flow fraction of 3rd clockwise inlet</t>
  </si>
  <si>
    <t>93|~86~3~41~~-6~</t>
  </si>
  <si>
    <t>Gas/Air Mixer [86] : Actual mole flow fraction of 1st clockwise inlet</t>
  </si>
  <si>
    <t>93|~86~3~43~~-6~</t>
  </si>
  <si>
    <t>Gas/Air Mixer [86] : Actual mole flow fraction of 3rd clockwise inlet</t>
  </si>
  <si>
    <t>93|~86~3~31~~-6~</t>
  </si>
  <si>
    <t>Gas/Air Mixer [86] : Exit gas N2 mole percent</t>
  </si>
  <si>
    <t>93|~86~3~32~~-6~</t>
  </si>
  <si>
    <t>Gas/Air Mixer [86] : Exit gas O2 mole percent</t>
  </si>
  <si>
    <t>93|~86~3~33~~-6~</t>
  </si>
  <si>
    <t>Gas/Air Mixer [86] : Exit gas CO2 mole percent</t>
  </si>
  <si>
    <t>93|~86~3~34~~-6~</t>
  </si>
  <si>
    <t>Gas/Air Mixer [86] : Exit gas H2O mole percent</t>
  </si>
  <si>
    <t>93|~86~3~35~~-6~</t>
  </si>
  <si>
    <t>Gas/Air Mixer [86] : Exit gas SO2 mole percent</t>
  </si>
  <si>
    <t>93|~86~3~36~~-6~</t>
  </si>
  <si>
    <t>Gas/Air Mixer [86] : Exit gas Ar mole percent</t>
  </si>
  <si>
    <t>93|~87~3~1~~-6~</t>
  </si>
  <si>
    <t>Gas/Air Mixer [87] : Actual mass flow fraction of 1st clockwise inlet</t>
  </si>
  <si>
    <t>93|~87~3~3~~-6~</t>
  </si>
  <si>
    <t>Gas/Air Mixer [87] : Actual mass flow fraction of 3rd clockwise inlet</t>
  </si>
  <si>
    <t>93|~87~3~41~~-6~</t>
  </si>
  <si>
    <t>Gas/Air Mixer [87] : Actual mole flow fraction of 1st clockwise inlet</t>
  </si>
  <si>
    <t>93|~87~3~43~~-6~</t>
  </si>
  <si>
    <t>Gas/Air Mixer [87] : Actual mole flow fraction of 3rd clockwise inlet</t>
  </si>
  <si>
    <t>93|~87~3~31~~-6~</t>
  </si>
  <si>
    <t>Gas/Air Mixer [87] : Exit gas N2 mole percent</t>
  </si>
  <si>
    <t>93|~87~3~32~~-6~</t>
  </si>
  <si>
    <t>Gas/Air Mixer [87] : Exit gas O2 mole percent</t>
  </si>
  <si>
    <t>93|~87~3~33~~-6~</t>
  </si>
  <si>
    <t>Gas/Air Mixer [87] : Exit gas CO2 mole percent</t>
  </si>
  <si>
    <t>93|~87~3~34~~-6~</t>
  </si>
  <si>
    <t>Gas/Air Mixer [87] : Exit gas H2O mole percent</t>
  </si>
  <si>
    <t>93|~87~3~35~~-6~</t>
  </si>
  <si>
    <t>Gas/Air Mixer [87] : Exit gas SO2 mole percent</t>
  </si>
  <si>
    <t>93|~87~3~36~~-6~</t>
  </si>
  <si>
    <t>Gas/Air Mixer [87] : Exit gas Ar mole percent</t>
  </si>
  <si>
    <t>~14~10~1~~-162~</t>
  </si>
  <si>
    <t>Boiler Assembly [1]: Parallel Tubular Air Heaters [14] : Mode</t>
  </si>
  <si>
    <t>~14~3~125~~-162~</t>
  </si>
  <si>
    <t>Boiler Assembly [1]: Parallel Tubular Air Heaters [14] : Total heat transfered away from external gases</t>
  </si>
  <si>
    <t>~14~3~120~~-162~</t>
  </si>
  <si>
    <t>Boiler Assembly [1]: Parallel Tubular Air Heaters [14] : Heat transfered away from external gases on SA side</t>
  </si>
  <si>
    <t>~14~3~121~~-162~</t>
  </si>
  <si>
    <t>Boiler Assembly [1]: Parallel Tubular Air Heaters [14] : Heat transfered away from external gases on PA side</t>
  </si>
  <si>
    <t>~14~3~122~~-162~</t>
  </si>
  <si>
    <t>Boiler Assembly [1]: Parallel Tubular Air Heaters [14] : Heat transfer to internal gases on SA side</t>
  </si>
  <si>
    <t>~14~3~123~~-162~</t>
  </si>
  <si>
    <t>Boiler Assembly [1]: Parallel Tubular Air Heaters [14] : Heat transfer to internal gases on PA side</t>
  </si>
  <si>
    <t>~14~3~124~~-162~</t>
  </si>
  <si>
    <t>Boiler Assembly [1]: Parallel Tubular Air Heaters [14] : Heat loss from heater</t>
  </si>
  <si>
    <t>~14~3~53~~-162~</t>
  </si>
  <si>
    <t>Boiler Assembly [1]: Parallel Tubular Air Heaters [14] : External pressure drop</t>
  </si>
  <si>
    <t>~14~3~83~~-162~</t>
  </si>
  <si>
    <t>Boiler Assembly [1]: Parallel Tubular Air Heaters [14] : Internal pressure drop on SA side</t>
  </si>
  <si>
    <t>~14~3~103~~-162~</t>
  </si>
  <si>
    <t>Boiler Assembly [1]: Parallel Tubular Air Heaters [14] : Internal pressure drop on PA side</t>
  </si>
  <si>
    <t>~1~6~5~~-107~</t>
  </si>
  <si>
    <t>Pipe (PCE) [1] : Mode</t>
  </si>
  <si>
    <t>~1~6~1~~-107~</t>
  </si>
  <si>
    <t>Pipe (PCE) [1] : Pressure drop from inlet to exit</t>
  </si>
  <si>
    <t>~1~6~2~~-107~</t>
  </si>
  <si>
    <t>Pipe (PCE) [1] : Pressure drop as percent of exit pressure</t>
  </si>
  <si>
    <t>~1~6~4~~-107~</t>
  </si>
  <si>
    <t>Pipe (PCE) [1] : Heat loss</t>
  </si>
  <si>
    <t>~4~6~5~~-107~</t>
  </si>
  <si>
    <t>Pipe (PCE) [4] : Mode</t>
  </si>
  <si>
    <t>~4~6~1~~-107~</t>
  </si>
  <si>
    <t>Pipe (PCE) [4] : Pressure drop from inlet to exit</t>
  </si>
  <si>
    <t>~4~6~2~~-107~</t>
  </si>
  <si>
    <t>Pipe (PCE) [4] : Pressure drop as percent of exit pressure</t>
  </si>
  <si>
    <t>~4~6~4~~-107~</t>
  </si>
  <si>
    <t>Pipe (PCE) [4] : Heat loss</t>
  </si>
  <si>
    <t>~53~6~5~~-107~</t>
  </si>
  <si>
    <t>Pipe (PCE) [53] : Mode</t>
  </si>
  <si>
    <t>~53~6~1~~-107~</t>
  </si>
  <si>
    <t>Pipe (PCE) [53] : Pressure drop from inlet to exit</t>
  </si>
  <si>
    <t>~53~6~2~~-107~</t>
  </si>
  <si>
    <t>Pipe (PCE) [53] : Pressure drop as percent of exit pressure</t>
  </si>
  <si>
    <t>~53~6~4~~-107~</t>
  </si>
  <si>
    <t>Pipe (PCE) [53] : Heat loss</t>
  </si>
  <si>
    <t>~54~6~5~~-107~</t>
  </si>
  <si>
    <t>Pipe (PCE) [54] : Mode</t>
  </si>
  <si>
    <t>~54~6~1~~-107~</t>
  </si>
  <si>
    <t>Pipe (PCE) [54] : Pressure drop from inlet to exit</t>
  </si>
  <si>
    <t>~54~6~2~~-107~</t>
  </si>
  <si>
    <t>Pipe (PCE) [54] : Pressure drop as percent of exit pressure</t>
  </si>
  <si>
    <t>~54~6~4~~-107~</t>
  </si>
  <si>
    <t>Pipe (PCE) [54]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</si>
  <si>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</si>
  <si>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</si>
  <si>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</si>
  <si>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</si>
  <si>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</si>
  <si>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</si>
  <si>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</si>
  <si>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</si>
  <si>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~56~6~5~~-107~</t>
  </si>
  <si>
    <t>Pipe (PCE) [56] : Mode</t>
  </si>
  <si>
    <t>~56~6~1~~-107~</t>
  </si>
  <si>
    <t>Pipe (PCE) [56] : Pressure drop from inlet to exit</t>
  </si>
  <si>
    <t>~56~6~2~~-107~</t>
  </si>
  <si>
    <t>Pipe (PCE) [56] : Pressure drop as percent of exit pressure</t>
  </si>
  <si>
    <t>~56~6~4~~-107~</t>
  </si>
  <si>
    <t>Pipe (PCE) [56] : Heat loss</t>
  </si>
  <si>
    <t>~57~6~5~~-107~</t>
  </si>
  <si>
    <t>Pipe (PCE) [57] : Mode</t>
  </si>
  <si>
    <t>~57~6~1~~-107~</t>
  </si>
  <si>
    <t>Pipe (PCE) [57] : Pressure drop from inlet to exit</t>
  </si>
  <si>
    <t>~57~6~2~~-107~</t>
  </si>
  <si>
    <t>Pipe (PCE) [57] : Pressure drop as percent of exit pressure</t>
  </si>
  <si>
    <t>~57~6~4~~-107~</t>
  </si>
  <si>
    <t>Pipe (PCE) [57] : Heat loss</t>
  </si>
  <si>
    <t>~58~6~5~~-107~</t>
  </si>
  <si>
    <t>Pipe (PCE) [58] : Mode</t>
  </si>
  <si>
    <t>~58~6~1~~-107~</t>
  </si>
  <si>
    <t>Pipe (PCE) [58] : Pressure drop from inlet to exit</t>
  </si>
  <si>
    <t>~58~6~2~~-107~</t>
  </si>
  <si>
    <t>Pipe (PCE) [58] : Pressure drop as percent of exit pressure</t>
  </si>
  <si>
    <t>~58~6~4~~-107~</t>
  </si>
  <si>
    <t>Pipe (PCE) [58] : Heat loss</t>
  </si>
  <si>
    <t>~77~6~5~~-107~</t>
  </si>
  <si>
    <t>Pipe (PCE) [77] : Mode</t>
  </si>
  <si>
    <t>~77~6~1~~-107~</t>
  </si>
  <si>
    <t>Pipe (PCE) [77] : Pressure drop from inlet to exit</t>
  </si>
  <si>
    <t>~77~6~2~~-107~</t>
  </si>
  <si>
    <t>Pipe (PCE) [77] : Pressure drop as percent of exit pressure</t>
  </si>
  <si>
    <t>~77~6~4~~-107~</t>
  </si>
  <si>
    <t>Pipe (PCE) [77] : Heat loss</t>
  </si>
  <si>
    <t>~79~6~5~~-107~</t>
  </si>
  <si>
    <t>Pipe (PCE) [79] : Mode</t>
  </si>
  <si>
    <t>~79~6~1~~-107~</t>
  </si>
  <si>
    <t>Pipe (PCE) [79] : Pressure drop from inlet to exit</t>
  </si>
  <si>
    <t>~79~6~2~~-107~</t>
  </si>
  <si>
    <t>Pipe (PCE) [79] : Pressure drop as percent of exit pressure</t>
  </si>
  <si>
    <t>~79~6~4~~-107~</t>
  </si>
  <si>
    <t>Pipe (PCE) [79] : Heat loss</t>
  </si>
  <si>
    <t>91|~63~1~13~~-127~</t>
  </si>
  <si>
    <t>Shell-Tube Water Heater (PCE) [63] - GC : Shell pressure</t>
  </si>
  <si>
    <t>91|~63~1~71~~-127~</t>
  </si>
  <si>
    <t>Shell-Tube Water Heater (PCE) [63] - GC : Saturation temperature</t>
  </si>
  <si>
    <t>89|~63~3~7~~-127~</t>
  </si>
  <si>
    <t>Shell-Tube Water Heater (PCE) [63] - GC : Total heat transfer</t>
  </si>
  <si>
    <t>91|~63~1~101~~-127~</t>
  </si>
  <si>
    <t>Shell-Tube Water Heater (PCE) [63] - GC : Feedwater temperature rise (overall)</t>
  </si>
  <si>
    <t>82|71|~63~5~2~~-127~</t>
  </si>
  <si>
    <t>Shell-Tube Water Heater (PCE) [63] - GC : Terminal difference</t>
  </si>
  <si>
    <t>91|~63~1~45~~-127~</t>
  </si>
  <si>
    <t>Shell-Tube Water Heater (PCE) [63] - GC : Total heat transfer area</t>
  </si>
  <si>
    <t>91|~63~1~82~~-127~</t>
  </si>
  <si>
    <t>Shell-Tube Water Heater (PCE) [63] - GC : Nameplate steam pressure</t>
  </si>
  <si>
    <t>89|~63~3~52~~-127~</t>
  </si>
  <si>
    <t>Shell-Tube Water Heater (PCE) [63] - GC : Shell length</t>
  </si>
  <si>
    <t>89|~63~3~53~~-127~</t>
  </si>
  <si>
    <t>Shell-Tube Water Heater (PCE) [63] - GC : Shell inner diameter</t>
  </si>
  <si>
    <t>89|~63~3~56~~-127~</t>
  </si>
  <si>
    <t>Shell-Tube Water Heater (PCE) [63] - GC : Overall length</t>
  </si>
  <si>
    <t>89|~63~3~27~~-127~</t>
  </si>
  <si>
    <t>Shell-Tube Water Heater (PCE) [63] - GC : Overall outer diameter</t>
  </si>
  <si>
    <t>89|~63~3~45~~-127~</t>
  </si>
  <si>
    <t>Shell-Tube Water Heater (PCE) [63] - GC : Total dry weight</t>
  </si>
  <si>
    <t>89|~63~3~57~~-127~</t>
  </si>
  <si>
    <t>Shell-Tube Water Heater (PCE) [63] - GC : Total operating (wet) weight</t>
  </si>
  <si>
    <t>82|71|~63~5~5~~-127~</t>
  </si>
  <si>
    <t>Shell-Tube Water Heater (PCE) [63] - GC : Total estimated installed cost</t>
  </si>
  <si>
    <t>93|~15~3~1~~-7~</t>
  </si>
  <si>
    <t>Splitter [15] : Actual flow fraction of 1st clockwise outlet</t>
  </si>
  <si>
    <t>93|~15~3~3~~-7~</t>
  </si>
  <si>
    <t>Splitter [15] : Actual flow fraction of 3rd clockwise outlet</t>
  </si>
  <si>
    <t>93|~26~3~1~~-7~</t>
  </si>
  <si>
    <t>Splitter [26] - k : Actual flow fraction of 1st clockwise outlet</t>
  </si>
  <si>
    <t>93|~26~3~2~~-7~</t>
  </si>
  <si>
    <t>Splitter [26] - k : Actual flow fraction of 2nd clockwise outlet</t>
  </si>
  <si>
    <t>93|~26~3~3~~-7~</t>
  </si>
  <si>
    <t>Splitter [26] - k : Actual flow fraction of 3rd clockwise outlet</t>
  </si>
  <si>
    <t>93|~28~3~1~~-7~</t>
  </si>
  <si>
    <t>Splitter [28] : Actual flow fraction of 1st clockwise outlet</t>
  </si>
  <si>
    <t>93|~28~3~2~~-7~</t>
  </si>
  <si>
    <t>Splitter [28] : Actual flow fraction of 2nd clockwise outlet</t>
  </si>
  <si>
    <t>93|~29~3~1~~-7~</t>
  </si>
  <si>
    <t>Splitter [29] : Actual flow fraction of 1st clockwise outlet</t>
  </si>
  <si>
    <t>93|~29~3~2~~-7~</t>
  </si>
  <si>
    <t>Splitter [29] : Actual flow fraction of 2nd clockwise outlet</t>
  </si>
  <si>
    <t>93|~30~3~1~~-7~</t>
  </si>
  <si>
    <t>Splitter [30] : Actual flow fraction of 1st clockwise outlet</t>
  </si>
  <si>
    <t>93|~30~3~2~~-7~</t>
  </si>
  <si>
    <t>Splitter [30] : Actual flow fraction of 2nd clockwise outlet</t>
  </si>
  <si>
    <t>93|~33~3~1~~-7~</t>
  </si>
  <si>
    <t>Splitter [33] : Actual flow fraction of 1st clockwise outlet</t>
  </si>
  <si>
    <t>93|~33~3~2~~-7~</t>
  </si>
  <si>
    <t>Splitter [33] : Actual flow fraction of 2nd clockwise outlet</t>
  </si>
  <si>
    <t>93|~34~3~1~~-7~</t>
  </si>
  <si>
    <t>Splitter [34] : Actual flow fraction of 1st clockwise outlet</t>
  </si>
  <si>
    <t>93|~34~3~2~~-7~</t>
  </si>
  <si>
    <t>Splitter [34] : Actual flow fraction of 2nd clockwise outlet</t>
  </si>
  <si>
    <t>93|~34~3~3~~-7~</t>
  </si>
  <si>
    <t>Splitter [34] : Actual flow fraction of 3rd clockwise outlet</t>
  </si>
  <si>
    <t>93|~47~3~1~~-7~</t>
  </si>
  <si>
    <t>Splitter [47] : Actual flow fraction of 1st clockwise outlet</t>
  </si>
  <si>
    <t>93|~47~3~2~~-7~</t>
  </si>
  <si>
    <t>Splitter [47]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</si>
  <si>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</si>
  <si>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</si>
  <si>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</si>
  <si>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</si>
  <si>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93|~61~3~1~~-7~</t>
  </si>
  <si>
    <t>Splitter [61] : Actual flow fraction of 1st clockwise outlet</t>
  </si>
  <si>
    <t>93|~61~3~2~~-7~</t>
  </si>
  <si>
    <t>Splitter [61] : Actual flow fraction of 2nd clockwise outlet</t>
  </si>
  <si>
    <t>93|~61~3~3~~-7~</t>
  </si>
  <si>
    <t>Splitter [61] : Actual flow fraction of 3rd clockwise outlet</t>
  </si>
  <si>
    <t>93|~67~3~1~~-7~</t>
  </si>
  <si>
    <t>Splitter [67] : Actual flow fraction of 1st clockwise outlet</t>
  </si>
  <si>
    <t>93|~67~3~3~~-7~</t>
  </si>
  <si>
    <t>Splitter [67]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</si>
  <si>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</si>
  <si>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</si>
  <si>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</si>
  <si>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</si>
  <si>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</si>
  <si>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</si>
  <si>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</si>
  <si>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</si>
  <si>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</si>
  <si>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</si>
  <si>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</si>
  <si>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</si>
  <si>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</si>
  <si>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</si>
  <si>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</si>
  <si>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</si>
  <si>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</si>
  <si>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</si>
  <si>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</si>
  <si>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</si>
  <si>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</si>
  <si>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</si>
  <si>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</si>
  <si>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</si>
  <si>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</si>
  <si>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</si>
  <si>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</si>
  <si>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</si>
  <si>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</si>
  <si>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</si>
  <si>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</si>
  <si>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</si>
  <si>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</si>
  <si>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</si>
  <si>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</si>
  <si>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</si>
  <si>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</si>
  <si>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</si>
  <si>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</si>
  <si>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</si>
  <si>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</si>
  <si>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</si>
  <si>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</si>
  <si>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</si>
  <si>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</si>
  <si>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</si>
  <si>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</si>
  <si>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</si>
  <si>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</si>
  <si>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</si>
  <si>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</si>
  <si>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</si>
  <si>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</si>
  <si>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</si>
  <si>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</si>
  <si>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</si>
  <si>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</si>
  <si>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</si>
  <si>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</si>
  <si>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</si>
  <si>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</si>
  <si>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</si>
  <si>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</si>
  <si>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</si>
  <si>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</si>
  <si>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</si>
  <si>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</si>
  <si>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</si>
  <si>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</si>
  <si>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</si>
  <si>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</si>
  <si>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</si>
  <si>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</si>
  <si>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</si>
  <si>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</si>
  <si>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</si>
  <si>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</si>
  <si>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</si>
  <si>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</si>
  <si>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</si>
  <si>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</si>
  <si>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</si>
  <si>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</si>
  <si>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</si>
  <si>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</si>
  <si>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</si>
  <si>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</si>
  <si>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</si>
  <si>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</si>
  <si>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</si>
  <si>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</si>
  <si>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</si>
  <si>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</si>
  <si>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</si>
  <si>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</si>
  <si>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</si>
  <si>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</si>
  <si>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</si>
  <si>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</si>
  <si>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</si>
  <si>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</si>
  <si>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</si>
  <si>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</si>
  <si>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</si>
  <si>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</si>
  <si>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</si>
  <si>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</si>
  <si>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</si>
  <si>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</si>
  <si>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</si>
  <si>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</si>
  <si>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</si>
  <si>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</si>
  <si>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</si>
  <si>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</si>
  <si>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</si>
  <si>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</si>
  <si>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</si>
  <si>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</si>
  <si>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</si>
  <si>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</si>
  <si>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</si>
  <si>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</si>
  <si>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</si>
  <si>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</si>
  <si>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</si>
  <si>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</si>
  <si>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</si>
  <si>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</si>
  <si>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</si>
  <si>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</si>
  <si>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</si>
  <si>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</si>
  <si>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</si>
  <si>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</si>
  <si>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</si>
  <si>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</si>
  <si>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</si>
  <si>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</si>
  <si>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</si>
  <si>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</si>
  <si>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</si>
  <si>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</si>
  <si>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</si>
  <si>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</si>
  <si>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</si>
  <si>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</si>
  <si>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</si>
  <si>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</si>
  <si>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</si>
  <si>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</si>
  <si>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</si>
  <si>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~13~5~1~~-32~</t>
  </si>
  <si>
    <t>Boiler Assembly [1]: Valve [13] : Pressure control mode</t>
  </si>
  <si>
    <t xml:space="preserve">VWO </t>
  </si>
  <si>
    <t>~13~5~2~~-32~</t>
  </si>
  <si>
    <t>Boiler Assembly [1]: Valve [13] : Valve current status</t>
  </si>
  <si>
    <t>Wide open</t>
  </si>
  <si>
    <t>~13~3~1~~-32~</t>
  </si>
  <si>
    <t>Boiler Assembly [1]: Valve [13] : Pressure drop @ VWO</t>
  </si>
  <si>
    <t>~13~3~10~~-32~</t>
  </si>
  <si>
    <t>Boiler Assembly [1]: Valve [13] : Pressure drop</t>
  </si>
  <si>
    <t>~13~3~3~~-32~</t>
  </si>
  <si>
    <t>Boiler Assembly [1]: Valve [13] : Inlet pressure</t>
  </si>
  <si>
    <t>~13~3~4~~-32~</t>
  </si>
  <si>
    <t>Boiler Assembly [1]: Valve [13] : Inlet temperature</t>
  </si>
  <si>
    <t>~13~3~5~~-32~</t>
  </si>
  <si>
    <t>Boiler Assembly [1]: Valve [13] : Inlet enthalpy</t>
  </si>
  <si>
    <t>~13~3~6~~-32~</t>
  </si>
  <si>
    <t>Boiler Assembly [1]: Valve [13] : Inlet mass flow</t>
  </si>
  <si>
    <t>~13~3~7~~-32~</t>
  </si>
  <si>
    <t>Boiler Assembly [1]: Valve [13] : Outlet pressure</t>
  </si>
  <si>
    <t>~13~3~8~~-32~</t>
  </si>
  <si>
    <t>Boiler Assembly [1]: Valve [13] : Outlet temperature</t>
  </si>
  <si>
    <t>~13~3~9~~-32~</t>
  </si>
  <si>
    <t>Boiler Assembly [1]: Valve [13] : Outlet enthalpy</t>
  </si>
  <si>
    <t>~31~5~1~~-32~</t>
  </si>
  <si>
    <t>Boiler Assembly [1]: Valve [31] : Pressure control mode</t>
  </si>
  <si>
    <t>Delta P</t>
  </si>
  <si>
    <t>~31~5~2~~-32~</t>
  </si>
  <si>
    <t>Boiler Assembly [1]: Valve [31] : Valve current status</t>
  </si>
  <si>
    <t>Partially open</t>
  </si>
  <si>
    <t>~31~3~1~~-32~</t>
  </si>
  <si>
    <t>Boiler Assembly [1]: Valve [31] : Pressure drop @ VWO</t>
  </si>
  <si>
    <t>~31~3~10~~-32~</t>
  </si>
  <si>
    <t>Boiler Assembly [1]: Valve [31] : Pressure drop</t>
  </si>
  <si>
    <t>~31~3~3~~-32~</t>
  </si>
  <si>
    <t>Boiler Assembly [1]: Valve [31] : Inlet pressure</t>
  </si>
  <si>
    <t>~31~3~4~~-32~</t>
  </si>
  <si>
    <t>Boiler Assembly [1]: Valve [31] : Inlet temperature</t>
  </si>
  <si>
    <t>~31~3~5~~-32~</t>
  </si>
  <si>
    <t>Boiler Assembly [1]: Valve [31] : Inlet enthalpy</t>
  </si>
  <si>
    <t>~31~3~6~~-32~</t>
  </si>
  <si>
    <t>Boiler Assembly [1]: Valve [31] : Inlet mass flow</t>
  </si>
  <si>
    <t>~31~3~7~~-32~</t>
  </si>
  <si>
    <t>Boiler Assembly [1]: Valve [31] : Outlet pressure</t>
  </si>
  <si>
    <t>~31~3~8~~-32~</t>
  </si>
  <si>
    <t>Boiler Assembly [1]: Valve [31] : Outlet temperature</t>
  </si>
  <si>
    <t>~31~3~9~~-32~</t>
  </si>
  <si>
    <t>Boiler Assembly [1]: Valve [31] : Outlet enthalpy</t>
  </si>
  <si>
    <t>~69~5~1~~-32~</t>
  </si>
  <si>
    <t>Valve [69] : Pressure control mode</t>
  </si>
  <si>
    <t>Closed</t>
  </si>
  <si>
    <t>~69~5~2~~-32~</t>
  </si>
  <si>
    <t>Valve [69] : Valve current status</t>
  </si>
  <si>
    <t>~69~3~1~~-32~</t>
  </si>
  <si>
    <t>Valve [69] : Pressure drop @ VWO</t>
  </si>
  <si>
    <t>~69~3~10~~-32~</t>
  </si>
  <si>
    <t>Valve [69] : Pressure drop</t>
  </si>
  <si>
    <t>~69~3~3~~-32~</t>
  </si>
  <si>
    <t>Valve [69] : Inlet pressure</t>
  </si>
  <si>
    <t>~69~3~4~~-32~</t>
  </si>
  <si>
    <t>Valve [69] : Inlet temperature</t>
  </si>
  <si>
    <t>~69~3~5~~-32~</t>
  </si>
  <si>
    <t>Valve [69] : Inlet enthalpy</t>
  </si>
  <si>
    <t>~69~3~6~~-32~</t>
  </si>
  <si>
    <t>Valve [69] : Inlet mass flow</t>
  </si>
  <si>
    <t>~69~3~7~~-32~</t>
  </si>
  <si>
    <t>Valve [69] : Outlet pressure</t>
  </si>
  <si>
    <t>~69~3~8~~-32~</t>
  </si>
  <si>
    <t>Valve [69] : Outlet temperature</t>
  </si>
  <si>
    <t>~69~3~9~~-32~</t>
  </si>
  <si>
    <t>Valve [69] : Outlet enthalpy</t>
  </si>
  <si>
    <t>~70~5~1~~-32~</t>
  </si>
  <si>
    <t>Valve [70] : Pressure control mode</t>
  </si>
  <si>
    <t>Down set point</t>
  </si>
  <si>
    <t>~70~5~2~~-32~</t>
  </si>
  <si>
    <t>Valve [70] : Valve current status</t>
  </si>
  <si>
    <t>~70~3~1~~-32~</t>
  </si>
  <si>
    <t>Valve [70] : Pressure drop @ VWO</t>
  </si>
  <si>
    <t>~70~3~10~~-32~</t>
  </si>
  <si>
    <t>Valve [70] : Pressure drop</t>
  </si>
  <si>
    <t>~70~3~3~~-32~</t>
  </si>
  <si>
    <t>Valve [70] : Inlet pressure</t>
  </si>
  <si>
    <t>~70~3~4~~-32~</t>
  </si>
  <si>
    <t>Valve [70] : Inlet temperature</t>
  </si>
  <si>
    <t>~70~3~5~~-32~</t>
  </si>
  <si>
    <t>Valve [70] : Inlet enthalpy</t>
  </si>
  <si>
    <t>~70~3~6~~-32~</t>
  </si>
  <si>
    <t>Valve [70] : Inlet mass flow</t>
  </si>
  <si>
    <t>~70~3~7~~-32~</t>
  </si>
  <si>
    <t>Valve [70] : Outlet pressure</t>
  </si>
  <si>
    <t>~70~3~8~~-32~</t>
  </si>
  <si>
    <t>Valve [70] : Outlet temperature</t>
  </si>
  <si>
    <t>~70~3~9~~-32~</t>
  </si>
  <si>
    <t>Valve [70] : Outlet enthalpy</t>
  </si>
  <si>
    <t>~71~5~1~~-32~</t>
  </si>
  <si>
    <t>Valve [71] : Pressure control mode</t>
  </si>
  <si>
    <t>~71~5~2~~-32~</t>
  </si>
  <si>
    <t>Valve [71] : Valve current status</t>
  </si>
  <si>
    <t>~71~3~1~~-32~</t>
  </si>
  <si>
    <t>Valve [71] : Pressure drop @ VWO</t>
  </si>
  <si>
    <t>~71~3~10~~-32~</t>
  </si>
  <si>
    <t>Valve [71] : Pressure drop</t>
  </si>
  <si>
    <t>~71~3~3~~-32~</t>
  </si>
  <si>
    <t>Valve [71] : Inlet pressure</t>
  </si>
  <si>
    <t>~71~3~4~~-32~</t>
  </si>
  <si>
    <t>Valve [71] : Inlet temperature</t>
  </si>
  <si>
    <t>~71~3~5~~-32~</t>
  </si>
  <si>
    <t>Valve [71] : Inlet enthalpy</t>
  </si>
  <si>
    <t>~71~3~6~~-32~</t>
  </si>
  <si>
    <t>Valve [71] : Inlet mass flow</t>
  </si>
  <si>
    <t>~71~3~7~~-32~</t>
  </si>
  <si>
    <t>Valve [71] : Outlet pressure</t>
  </si>
  <si>
    <t>~71~3~8~~-32~</t>
  </si>
  <si>
    <t>Valve [71] : Outlet temperature</t>
  </si>
  <si>
    <t>~71~3~9~~-32~</t>
  </si>
  <si>
    <t>Valve [71] : Outlet enthalpy</t>
  </si>
  <si>
    <t>~73~5~1~~-32~</t>
  </si>
  <si>
    <t>Valve [73] : Pressure control mode</t>
  </si>
  <si>
    <t>Up set point</t>
  </si>
  <si>
    <t>~73~5~2~~-32~</t>
  </si>
  <si>
    <t>Valve [73] : Valve current status</t>
  </si>
  <si>
    <t>~73~3~1~~-32~</t>
  </si>
  <si>
    <t>Valve [73] : Pressure drop @ VWO</t>
  </si>
  <si>
    <t>~73~3~10~~-32~</t>
  </si>
  <si>
    <t>Valve [73] : Pressure drop</t>
  </si>
  <si>
    <t>~73~3~3~~-32~</t>
  </si>
  <si>
    <t>Valve [73] : Inlet pressure</t>
  </si>
  <si>
    <t>~73~3~4~~-32~</t>
  </si>
  <si>
    <t>Valve [73] : Inlet temperature</t>
  </si>
  <si>
    <t>~73~3~5~~-32~</t>
  </si>
  <si>
    <t>Valve [73] : Inlet enthalpy</t>
  </si>
  <si>
    <t>~73~3~6~~-32~</t>
  </si>
  <si>
    <t>Valve [73] : Inlet mass flow</t>
  </si>
  <si>
    <t>~73~3~7~~-32~</t>
  </si>
  <si>
    <t>Valve [73] : Outlet pressure</t>
  </si>
  <si>
    <t>~73~3~8~~-32~</t>
  </si>
  <si>
    <t>Valve [73] : Outlet temperature</t>
  </si>
  <si>
    <t>~73~3~9~~-32~</t>
  </si>
  <si>
    <t>Valve [73] : Outlet enthalpy</t>
  </si>
  <si>
    <t>~74~5~1~~-32~</t>
  </si>
  <si>
    <t>Valve [74] : Pressure control mode</t>
  </si>
  <si>
    <t>~74~5~2~~-32~</t>
  </si>
  <si>
    <t>Valve [74] : Valve current status</t>
  </si>
  <si>
    <t>~74~3~1~~-32~</t>
  </si>
  <si>
    <t>Valve [74] : Pressure drop @ VWO</t>
  </si>
  <si>
    <t>~74~3~10~~-32~</t>
  </si>
  <si>
    <t>Valve [74] : Pressure drop</t>
  </si>
  <si>
    <t>~74~3~3~~-32~</t>
  </si>
  <si>
    <t>Valve [74] : Inlet pressure</t>
  </si>
  <si>
    <t>~74~3~4~~-32~</t>
  </si>
  <si>
    <t>Valve [74] : Inlet temperature</t>
  </si>
  <si>
    <t>~74~3~5~~-32~</t>
  </si>
  <si>
    <t>Valve [74] : Inlet enthalpy</t>
  </si>
  <si>
    <t>~74~3~6~~-32~</t>
  </si>
  <si>
    <t>Valve [74] : Inlet mass flow</t>
  </si>
  <si>
    <t>~74~3~7~~-32~</t>
  </si>
  <si>
    <t>Valve [74] : Outlet pressure</t>
  </si>
  <si>
    <t>~74~3~8~~-32~</t>
  </si>
  <si>
    <t>Valve [74] : Outlet temperature</t>
  </si>
  <si>
    <t>~74~3~9~~-32~</t>
  </si>
  <si>
    <t>Valve [74] : Outlet enthalpy</t>
  </si>
  <si>
    <t>~75~5~1~~-32~</t>
  </si>
  <si>
    <t>Valve [75] : Pressure control mode</t>
  </si>
  <si>
    <t>~75~5~2~~-32~</t>
  </si>
  <si>
    <t>Valve [75] : Valve current status</t>
  </si>
  <si>
    <t>~75~3~1~~-32~</t>
  </si>
  <si>
    <t>Valve [75] : Pressure drop @ VWO</t>
  </si>
  <si>
    <t>~75~3~10~~-32~</t>
  </si>
  <si>
    <t>Valve [75] : Pressure drop</t>
  </si>
  <si>
    <t>~75~3~3~~-32~</t>
  </si>
  <si>
    <t>Valve [75] : Inlet pressure</t>
  </si>
  <si>
    <t>~75~3~4~~-32~</t>
  </si>
  <si>
    <t>Valve [75] : Inlet temperature</t>
  </si>
  <si>
    <t>~75~3~5~~-32~</t>
  </si>
  <si>
    <t>Valve [75] : Inlet enthalpy</t>
  </si>
  <si>
    <t>~75~3~6~~-32~</t>
  </si>
  <si>
    <t>Valve [75] : Inlet mass flow</t>
  </si>
  <si>
    <t>~75~3~7~~-32~</t>
  </si>
  <si>
    <t>Valve [75] : Outlet pressure</t>
  </si>
  <si>
    <t>~75~3~8~~-32~</t>
  </si>
  <si>
    <t>Valve [75] : Outlet temperature</t>
  </si>
  <si>
    <t>~75~3~9~~-32~</t>
  </si>
  <si>
    <t>Valve [75] : Outlet enthalpy</t>
  </si>
  <si>
    <t>93|~51~3~1~~-14~</t>
  </si>
  <si>
    <t>93|~51~3~2~~-14~</t>
  </si>
  <si>
    <t>Water Sink [51] - Outfall : Temperature</t>
  </si>
  <si>
    <t>93|~51~3~3~~-14~</t>
  </si>
  <si>
    <t>Water Sink [51] - Outfall : Enthalpy</t>
  </si>
  <si>
    <t>93|~51~3~4~~-14~</t>
  </si>
  <si>
    <t>Water Sink [51] - Outfall : Mass flow</t>
  </si>
  <si>
    <t>93|~3~3~1~~-9~</t>
  </si>
  <si>
    <t>93|~3~3~2~~-9~</t>
  </si>
  <si>
    <t>93|~3~3~3~~-9~</t>
  </si>
  <si>
    <t>Water Source [3] - Intake : Enthalpy</t>
  </si>
  <si>
    <t>93|~3~3~4~~-9~</t>
  </si>
  <si>
    <t>~40~10~1~~-104~</t>
  </si>
  <si>
    <t>Water-cooled Condenser (PCE) [40] - COND : Mode</t>
  </si>
  <si>
    <t>~40~3~27~~-104~</t>
  </si>
  <si>
    <t>~40~3~26~~-104~</t>
  </si>
  <si>
    <t>Water-cooled Condenser (PCE) [40] - COND : Saturation temperature</t>
  </si>
  <si>
    <t>~40~3~21~~-104~</t>
  </si>
  <si>
    <t>Water-cooled Condenser (PCE) [40] - COND : Condenser heat rejection (per unit)</t>
  </si>
  <si>
    <t>~40~3~23~~-104~</t>
  </si>
  <si>
    <t>Water-cooled Condenser (PCE) [40] - COND : Cooling water-side pressure drop</t>
  </si>
  <si>
    <t>86|87|68|86|86|~16~4~31~~-4100~</t>
  </si>
  <si>
    <t>ST Assembly [1]: Current generator power</t>
  </si>
  <si>
    <t>86|87|68|86|86|~16~4~4~~-4100~</t>
  </si>
  <si>
    <t>ST Assembly [1]: Current generator efficiency</t>
  </si>
  <si>
    <t>86|87|68|86|86|~16~4~6~~-4100~</t>
  </si>
  <si>
    <t>ST Assembly [1]: Current ST lube oil pump auxiliary</t>
  </si>
  <si>
    <t>86|87|68|86|86|~16~4~7~~-4100~</t>
  </si>
  <si>
    <t>ST Assembly [1]: Current ST misc auxiliary</t>
  </si>
  <si>
    <t>86|87|68|86|86|~16~3~24~~-4100~</t>
  </si>
  <si>
    <t>ST Assembly [1]: Nameplate capacity</t>
  </si>
  <si>
    <t>MVA</t>
  </si>
  <si>
    <t>86|87|68|86|86|~16~1~19~~-4100~</t>
  </si>
  <si>
    <t>ST Assembly [1]: Design point generator power factor</t>
  </si>
  <si>
    <t>86|87|68|86|86|~16~1~21~~-4100~</t>
  </si>
  <si>
    <t>ST Assembly [1]: Design point generator efficiency</t>
  </si>
  <si>
    <t>86|87|68|86|86|~16~3~25~~-4100~</t>
  </si>
  <si>
    <t>ST Assembly [1]: Nameplate throttle pressure</t>
  </si>
  <si>
    <t>86|87|68|86|86|~16~3~26~~-4100~</t>
  </si>
  <si>
    <t>ST Assembly [1]: Nameplate throttle temperature</t>
  </si>
  <si>
    <t>86|87|68|86|86|~16~3~27~~-4100~</t>
  </si>
  <si>
    <t>ST Assembly [1]: Nameplate throttle mass flow</t>
  </si>
  <si>
    <t>86|87|68|86|86|~16~2~22~~-4100~</t>
  </si>
  <si>
    <t>ST Assembly [1]: Number of LPT exhaust annuli</t>
  </si>
  <si>
    <t>86|87|68|86|86|~16~3~28~~-4100~</t>
  </si>
  <si>
    <t>ST Assembly [1]: Number of extraction/admission ports</t>
  </si>
  <si>
    <t>86|87|68|86|86|~16~3~29~~-4100~</t>
  </si>
  <si>
    <t>ST Assembly [1]: Number of auto extraction/admission ports</t>
  </si>
  <si>
    <t>82|71|~16~6~1~2000~-4100~</t>
  </si>
  <si>
    <t>ST Assembly [1]: Generator mode</t>
  </si>
  <si>
    <t>91|~16~1~7~2000~-4100~</t>
  </si>
  <si>
    <t>ST Assembly [1]: Generator nameplate power</t>
  </si>
  <si>
    <t>91|~16~1~19~2000~-4100~</t>
  </si>
  <si>
    <t>ST Assembly [1]: Generator nameplate efficiency</t>
  </si>
  <si>
    <t>ST Assembly [1]: Generator nameplate / design point load</t>
  </si>
  <si>
    <t>76|~16~2~8~2000~-4100~</t>
  </si>
  <si>
    <t>ST Assembly [1]: Generator number of operating units</t>
  </si>
  <si>
    <t>93|~16~7~2~2000~-4100~</t>
  </si>
  <si>
    <t>ST Assembly [1]: Generator power output</t>
  </si>
  <si>
    <t>93|~16~7~6~2000~-4100~</t>
  </si>
  <si>
    <t>ST Assembly [1]: Generator shaft power</t>
  </si>
  <si>
    <t>93|~16~7~4~2000~-4100~</t>
  </si>
  <si>
    <t>ST Assembly [1]: Generator generator efficiency</t>
  </si>
  <si>
    <t>93|~16~7~3~2000~-4100~</t>
  </si>
  <si>
    <t>ST Assembly [1]: Generator total loss</t>
  </si>
  <si>
    <t>93|~16~7~28~2000~-4100~</t>
  </si>
  <si>
    <t>ST Assembly [1]: Generator electrical &amp; windage loss</t>
  </si>
  <si>
    <t>93|~16~7~29~2000~-4100~</t>
  </si>
  <si>
    <t>ST Assembly [1]: Generator mechanical loss</t>
  </si>
  <si>
    <t>86|87|68|86|86|~16~3~30~~-4100~</t>
  </si>
  <si>
    <t>ST Assembly [1]: Steam turbine length</t>
  </si>
  <si>
    <t>86|87|68|86|86|~16~3~31~~-4100~</t>
  </si>
  <si>
    <t>ST Assembly [1]: Steam turbine width</t>
  </si>
  <si>
    <t>86|87|68|86|86|~16~3~32~~-4100~</t>
  </si>
  <si>
    <t>ST Assembly [1]: Steam turbine weight</t>
  </si>
  <si>
    <t>86|87|68|86|86|~16~3~34~~-4100~</t>
  </si>
  <si>
    <t>ST Assembly [1]: Generator length</t>
  </si>
  <si>
    <t>86|87|68|86|86|~16~3~35~~-4100~</t>
  </si>
  <si>
    <t>ST Assembly [1]: Generator width</t>
  </si>
  <si>
    <t>86|87|68|86|86|~16~3~36~~-4100~</t>
  </si>
  <si>
    <t>ST Assembly [1]: Generator weight</t>
  </si>
  <si>
    <t>86|87|68|86|86|~16~3~37~~-4100~</t>
  </si>
  <si>
    <t>ST Assembly [1]: Overall steam turbine and generator length</t>
  </si>
  <si>
    <t>86|87|68|86|86|~16~3~38~~-4100~</t>
  </si>
  <si>
    <t>ST Assembly [1]: Overall steam turbine and generator width</t>
  </si>
  <si>
    <t>86|87|68|86|86|~16~3~39~~-4100~</t>
  </si>
  <si>
    <t>ST Assembly [1]: Overall steam turbine and generator weight</t>
  </si>
  <si>
    <t>86|87|68|86|86|~16~3~40~~-4100~</t>
  </si>
  <si>
    <t>ST Assembly [1]: Foundation length</t>
  </si>
  <si>
    <t>86|87|68|86|86|~16~3~41~~-4100~</t>
  </si>
  <si>
    <t>ST Assembly [1]: Foundation width</t>
  </si>
  <si>
    <t>86|87|68|86|86|~16~3~6~~-4100~</t>
  </si>
  <si>
    <t>ST Assembly [1]: Steam turbine package reference cost</t>
  </si>
  <si>
    <t>86|87|68|86|86|~16~10~1~~-4100~</t>
  </si>
  <si>
    <t>ST Assembly [1]: Total estimated installed cost</t>
  </si>
  <si>
    <t>82|71|~16~10~3~~-11~</t>
  </si>
  <si>
    <t>ST Assembly [1]: ST Group [16] : Mode</t>
  </si>
  <si>
    <t>82|71|~16~10~4~~-11~</t>
  </si>
  <si>
    <t>ST Assembly [1]: ST Group [16] : Type of inlet control</t>
  </si>
  <si>
    <t>Sliding</t>
  </si>
  <si>
    <t>93|~16~3~29~~-11~</t>
  </si>
  <si>
    <t>ST Assembly [1]: ST Group [16] : Steam supply pressure</t>
  </si>
  <si>
    <t>93|~16~3~11~~-11~</t>
  </si>
  <si>
    <t>ST Assembly [1]: ST Group [16] : Inlet pressure</t>
  </si>
  <si>
    <t>93|~16~3~12~~-11~</t>
  </si>
  <si>
    <t>ST Assembly [1]: ST Group [16] : Inlet temperature</t>
  </si>
  <si>
    <t>93|~16~3~14~~-11~</t>
  </si>
  <si>
    <t>ST Assembly [1]: ST Group [16] : Inlet flow</t>
  </si>
  <si>
    <t>93|~16~3~13~~-11~</t>
  </si>
  <si>
    <t>ST Assembly [1]: ST Group [16] : Inlet enthalpy</t>
  </si>
  <si>
    <t>93|~16~3~16~~-11~</t>
  </si>
  <si>
    <t>ST Assembly [1]: ST Group [16] : Expansion massflow</t>
  </si>
  <si>
    <t>93|~16~3~4~~-11~</t>
  </si>
  <si>
    <t>ST Assembly [1]: ST Group [16] : Expansion initial pressure</t>
  </si>
  <si>
    <t>93|~16~3~15~~-11~</t>
  </si>
  <si>
    <t>ST Assembly [1]: ST Group [16] : Expansion initial enthalpy</t>
  </si>
  <si>
    <t>93|~16~3~6~~-11~</t>
  </si>
  <si>
    <t>ST Assembly [1]: ST Group [16] : Expansion end pressure (before Exhaust Loss)</t>
  </si>
  <si>
    <t>93|~16~3~25~~-11~</t>
  </si>
  <si>
    <t>ST Assembly [1]: ST Group [16] : Expansion end enthalpy (before Exhaust Loss)</t>
  </si>
  <si>
    <t>93|~16~3~21~~-11~</t>
  </si>
  <si>
    <t>ST Assembly [1]: ST Group [16] : Outlet pressure</t>
  </si>
  <si>
    <t>93|~16~3~22~~-11~</t>
  </si>
  <si>
    <t>ST Assembly [1]: ST Group [16] : Outlet temperature</t>
  </si>
  <si>
    <t>93|~16~3~24~~-11~</t>
  </si>
  <si>
    <t>ST Assembly [1]: ST Group [16] : Outlet flow</t>
  </si>
  <si>
    <t>93|~16~3~23~~-11~</t>
  </si>
  <si>
    <t>ST Assembly [1]: ST Group [16] : Outlet enthalpy</t>
  </si>
  <si>
    <t>72|79|93|~16~7~15~~-11~</t>
  </si>
  <si>
    <t>ST Assembly [1]: ST Group [16] : Exhaust volume flow</t>
  </si>
  <si>
    <t>72|79|93|~16~7~18~~-11~</t>
  </si>
  <si>
    <t>ST Assembly [1]: ST Group [16] : Exhaust loss</t>
  </si>
  <si>
    <t>72|79|93|~16~7~17~~-11~</t>
  </si>
  <si>
    <t>ST Assembly [1]: ST Group [16] : Dry exhaust loss</t>
  </si>
  <si>
    <t>93|~16~3~7~~-11~</t>
  </si>
  <si>
    <t>ST Assembly [1]: ST Group [16] : Actual flow function</t>
  </si>
  <si>
    <t>93|~16~3~10~~-11~</t>
  </si>
  <si>
    <t>ST Assembly [1]: ST Group [16] : Actual pressure ratio (blading)</t>
  </si>
  <si>
    <t>93|~16~3~3~~-11~</t>
  </si>
  <si>
    <t>ST Assembly [1]: ST Group [16] : Dry step efficiency</t>
  </si>
  <si>
    <t>93|~16~3~1~~-11~</t>
  </si>
  <si>
    <t>ST Assembly [1]: ST Group [16] : Group overall efficiency</t>
  </si>
  <si>
    <t>93|~16~3~30~~-11~</t>
  </si>
  <si>
    <t>ST Assembly [1]: ST Group [16] : Group blading efficiency</t>
  </si>
  <si>
    <t>93|~16~3~50~~-11~</t>
  </si>
  <si>
    <t>ST Assembly [1]: ST Group [16] : Expansion power</t>
  </si>
  <si>
    <t>93|~16~3~8~~-11~</t>
  </si>
  <si>
    <t>ST Assembly [1]: ST Group [16] : Shaft power</t>
  </si>
  <si>
    <t>93|~16~3~9~~-11~</t>
  </si>
  <si>
    <t>ST Assembly [1]: ST Group [16] : Mechanical loss</t>
  </si>
  <si>
    <t>82|71|~17~10~3~~-11~</t>
  </si>
  <si>
    <t>ST Assembly [1]: ST Group [17] : Mode</t>
  </si>
  <si>
    <t>82|71|~17~10~4~~-11~</t>
  </si>
  <si>
    <t>ST Assembly [1]: ST Group [17] : Type of inlet control</t>
  </si>
  <si>
    <t>93|~17~3~29~~-11~</t>
  </si>
  <si>
    <t>ST Assembly [1]: ST Group [17] : Steam supply pressure</t>
  </si>
  <si>
    <t>93|~17~3~11~~-11~</t>
  </si>
  <si>
    <t>ST Assembly [1]: ST Group [17] : Inlet pressure</t>
  </si>
  <si>
    <t>93|~17~3~12~~-11~</t>
  </si>
  <si>
    <t>ST Assembly [1]: ST Group [17] : Inlet temperature</t>
  </si>
  <si>
    <t>93|~17~3~14~~-11~</t>
  </si>
  <si>
    <t>ST Assembly [1]: ST Group [17] : Inlet flow</t>
  </si>
  <si>
    <t>93|~17~3~13~~-11~</t>
  </si>
  <si>
    <t>ST Assembly [1]: ST Group [17] : Inlet enthalpy</t>
  </si>
  <si>
    <t>93|~17~3~16~~-11~</t>
  </si>
  <si>
    <t>ST Assembly [1]: ST Group [17] : Expansion massflow</t>
  </si>
  <si>
    <t>93|~17~3~4~~-11~</t>
  </si>
  <si>
    <t>ST Assembly [1]: ST Group [17] : Expansion initial pressure</t>
  </si>
  <si>
    <t>93|~17~3~15~~-11~</t>
  </si>
  <si>
    <t>ST Assembly [1]: ST Group [17] : Expansion initial enthalpy</t>
  </si>
  <si>
    <t>93|~17~3~6~~-11~</t>
  </si>
  <si>
    <t>ST Assembly [1]: ST Group [17] : Expansion end pressure (before Exhaust Loss)</t>
  </si>
  <si>
    <t>93|~17~3~25~~-11~</t>
  </si>
  <si>
    <t>ST Assembly [1]: ST Group [17] : Expansion end enthalpy (before Exhaust Loss)</t>
  </si>
  <si>
    <t>93|~17~3~21~~-11~</t>
  </si>
  <si>
    <t>ST Assembly [1]: ST Group [17] : Outlet pressure</t>
  </si>
  <si>
    <t>93|~17~3~22~~-11~</t>
  </si>
  <si>
    <t>ST Assembly [1]: ST Group [17] : Outlet temperature</t>
  </si>
  <si>
    <t>93|~17~3~24~~-11~</t>
  </si>
  <si>
    <t>ST Assembly [1]: ST Group [17] : Outlet flow</t>
  </si>
  <si>
    <t>93|~17~3~23~~-11~</t>
  </si>
  <si>
    <t>ST Assembly [1]: ST Group [17] : Outlet enthalpy</t>
  </si>
  <si>
    <t>72|79|93|~17~7~15~~-11~</t>
  </si>
  <si>
    <t>ST Assembly [1]: ST Group [17] : Exhaust volume flow</t>
  </si>
  <si>
    <t>72|79|93|~17~7~18~~-11~</t>
  </si>
  <si>
    <t>ST Assembly [1]: ST Group [17] : Exhaust loss</t>
  </si>
  <si>
    <t>72|79|93|~17~7~17~~-11~</t>
  </si>
  <si>
    <t>ST Assembly [1]: ST Group [17] : Dry exhaust loss</t>
  </si>
  <si>
    <t>93|~17~3~7~~-11~</t>
  </si>
  <si>
    <t>ST Assembly [1]: ST Group [17] : Actual flow function</t>
  </si>
  <si>
    <t>93|~17~3~10~~-11~</t>
  </si>
  <si>
    <t>ST Assembly [1]: ST Group [17] : Actual pressure ratio (blading)</t>
  </si>
  <si>
    <t>93|~17~3~3~~-11~</t>
  </si>
  <si>
    <t>ST Assembly [1]: ST Group [17] : Dry step efficiency</t>
  </si>
  <si>
    <t>93|~17~3~1~~-11~</t>
  </si>
  <si>
    <t>ST Assembly [1]: ST Group [17] : Group overall efficiency</t>
  </si>
  <si>
    <t>93|~17~3~30~~-11~</t>
  </si>
  <si>
    <t>ST Assembly [1]: ST Group [17] : Group blading efficiency</t>
  </si>
  <si>
    <t>93|~17~3~50~~-11~</t>
  </si>
  <si>
    <t>ST Assembly [1]: ST Group [17] : Expansion power</t>
  </si>
  <si>
    <t>93|~17~3~8~~-11~</t>
  </si>
  <si>
    <t>ST Assembly [1]: ST Group [17] : Shaft power</t>
  </si>
  <si>
    <t>93|~17~3~9~~-11~</t>
  </si>
  <si>
    <t>ST Assembly [1]: ST Group [17] : Mechanical loss</t>
  </si>
  <si>
    <t>82|71|~18~10~3~~-11~</t>
  </si>
  <si>
    <t>ST Assembly [1]: ST Group [18] : Mode</t>
  </si>
  <si>
    <t>82|71|~18~10~4~~-11~</t>
  </si>
  <si>
    <t>ST Assembly [1]: ST Group [18] : Type of inlet control</t>
  </si>
  <si>
    <t>93|~18~3~29~~-11~</t>
  </si>
  <si>
    <t>ST Assembly [1]: ST Group [18] : Steam supply pressure</t>
  </si>
  <si>
    <t>93|~18~3~11~~-11~</t>
  </si>
  <si>
    <t>ST Assembly [1]: ST Group [18] : Inlet pressure</t>
  </si>
  <si>
    <t>93|~18~3~12~~-11~</t>
  </si>
  <si>
    <t>ST Assembly [1]: ST Group [18] : Inlet temperature</t>
  </si>
  <si>
    <t>93|~18~3~14~~-11~</t>
  </si>
  <si>
    <t>ST Assembly [1]: ST Group [18] : Inlet flow</t>
  </si>
  <si>
    <t>93|~18~3~13~~-11~</t>
  </si>
  <si>
    <t>ST Assembly [1]: ST Group [18] : Inlet enthalpy</t>
  </si>
  <si>
    <t>93|~18~3~16~~-11~</t>
  </si>
  <si>
    <t>ST Assembly [1]: ST Group [18] : Expansion massflow</t>
  </si>
  <si>
    <t>93|~18~3~4~~-11~</t>
  </si>
  <si>
    <t>ST Assembly [1]: ST Group [18] : Expansion initial pressure</t>
  </si>
  <si>
    <t>93|~18~3~15~~-11~</t>
  </si>
  <si>
    <t>ST Assembly [1]: ST Group [18] : Expansion initial enthalpy</t>
  </si>
  <si>
    <t>93|~18~3~6~~-11~</t>
  </si>
  <si>
    <t>ST Assembly [1]: ST Group [18] : Expansion end pressure (before Exhaust Loss)</t>
  </si>
  <si>
    <t>93|~18~3~25~~-11~</t>
  </si>
  <si>
    <t>ST Assembly [1]: ST Group [18] : Expansion end enthalpy (before Exhaust Loss)</t>
  </si>
  <si>
    <t>93|~18~3~21~~-11~</t>
  </si>
  <si>
    <t>ST Assembly [1]: ST Group [18] : Outlet pressure</t>
  </si>
  <si>
    <t>93|~18~3~22~~-11~</t>
  </si>
  <si>
    <t>ST Assembly [1]: ST Group [18] : Outlet temperature</t>
  </si>
  <si>
    <t>93|~18~3~24~~-11~</t>
  </si>
  <si>
    <t>ST Assembly [1]: ST Group [18] : Outlet flow</t>
  </si>
  <si>
    <t>93|~18~3~23~~-11~</t>
  </si>
  <si>
    <t>ST Assembly [1]: ST Group [18] : Outlet enthalpy</t>
  </si>
  <si>
    <t>72|79|93|~18~7~15~~-11~</t>
  </si>
  <si>
    <t>ST Assembly [1]: ST Group [18] : Exhaust volume flow</t>
  </si>
  <si>
    <t>72|79|93|~18~7~18~~-11~</t>
  </si>
  <si>
    <t>ST Assembly [1]: ST Group [18] : Exhaust loss</t>
  </si>
  <si>
    <t>72|79|93|~18~7~17~~-11~</t>
  </si>
  <si>
    <t>ST Assembly [1]: ST Group [18] : Dry exhaust loss</t>
  </si>
  <si>
    <t>93|~18~3~7~~-11~</t>
  </si>
  <si>
    <t>ST Assembly [1]: ST Group [18] : Actual flow function</t>
  </si>
  <si>
    <t>93|~18~3~10~~-11~</t>
  </si>
  <si>
    <t>ST Assembly [1]: ST Group [18] : Actual pressure ratio (blading)</t>
  </si>
  <si>
    <t>93|~18~3~3~~-11~</t>
  </si>
  <si>
    <t>ST Assembly [1]: ST Group [18] : Dry step efficiency</t>
  </si>
  <si>
    <t>93|~18~3~1~~-11~</t>
  </si>
  <si>
    <t>ST Assembly [1]: ST Group [18] : Group overall efficiency</t>
  </si>
  <si>
    <t>93|~18~3~30~~-11~</t>
  </si>
  <si>
    <t>ST Assembly [1]: ST Group [18] : Group blading efficiency</t>
  </si>
  <si>
    <t>93|~18~3~50~~-11~</t>
  </si>
  <si>
    <t>ST Assembly [1]: ST Group [18] : Expansion power</t>
  </si>
  <si>
    <t>93|~18~3~8~~-11~</t>
  </si>
  <si>
    <t>ST Assembly [1]: ST Group [18] : Shaft power</t>
  </si>
  <si>
    <t>93|~18~3~9~~-11~</t>
  </si>
  <si>
    <t>ST Assembly [1]: ST Group [18] : Mechanical loss</t>
  </si>
  <si>
    <t>82|71|~19~10~3~~-11~</t>
  </si>
  <si>
    <t>ST Assembly [1]: ST Group [19] : Mode</t>
  </si>
  <si>
    <t>82|71|~19~10~4~~-11~</t>
  </si>
  <si>
    <t>ST Assembly [1]: ST Group [19] : Type of inlet control</t>
  </si>
  <si>
    <t>93|~19~3~29~~-11~</t>
  </si>
  <si>
    <t>ST Assembly [1]: ST Group [19] : Steam supply pressure</t>
  </si>
  <si>
    <t>93|~19~3~11~~-11~</t>
  </si>
  <si>
    <t>ST Assembly [1]: ST Group [19] : Inlet pressure</t>
  </si>
  <si>
    <t>93|~19~3~12~~-11~</t>
  </si>
  <si>
    <t>ST Assembly [1]: ST Group [19] : Inlet temperature</t>
  </si>
  <si>
    <t>93|~19~3~14~~-11~</t>
  </si>
  <si>
    <t>ST Assembly [1]: ST Group [19] : Inlet flow</t>
  </si>
  <si>
    <t>93|~19~3~13~~-11~</t>
  </si>
  <si>
    <t>ST Assembly [1]: ST Group [19] : Inlet enthalpy</t>
  </si>
  <si>
    <t>93|~19~3~16~~-11~</t>
  </si>
  <si>
    <t>ST Assembly [1]: ST Group [19] : Expansion massflow</t>
  </si>
  <si>
    <t>93|~19~3~4~~-11~</t>
  </si>
  <si>
    <t>ST Assembly [1]: ST Group [19] : Expansion initial pressure</t>
  </si>
  <si>
    <t>93|~19~3~15~~-11~</t>
  </si>
  <si>
    <t>ST Assembly [1]: ST Group [19] : Expansion initial enthalpy</t>
  </si>
  <si>
    <t>93|~19~3~6~~-11~</t>
  </si>
  <si>
    <t>ST Assembly [1]: ST Group [19] : Expansion end pressure (before Exhaust Loss)</t>
  </si>
  <si>
    <t>93|~19~3~25~~-11~</t>
  </si>
  <si>
    <t>ST Assembly [1]: ST Group [19] : Expansion end enthalpy (before Exhaust Loss)</t>
  </si>
  <si>
    <t>93|~19~3~21~~-11~</t>
  </si>
  <si>
    <t>ST Assembly [1]: ST Group [19] : Outlet pressure</t>
  </si>
  <si>
    <t>93|~19~3~22~~-11~</t>
  </si>
  <si>
    <t>ST Assembly [1]: ST Group [19] : Outlet temperature</t>
  </si>
  <si>
    <t>93|~19~3~24~~-11~</t>
  </si>
  <si>
    <t>ST Assembly [1]: ST Group [19] : Outlet flow</t>
  </si>
  <si>
    <t>93|~19~3~23~~-11~</t>
  </si>
  <si>
    <t>ST Assembly [1]: ST Group [19] : Outlet enthalpy</t>
  </si>
  <si>
    <t>72|79|93|~19~7~15~~-11~</t>
  </si>
  <si>
    <t>ST Assembly [1]: ST Group [19] : Exhaust volume flow</t>
  </si>
  <si>
    <t>72|79|93|~19~7~18~~-11~</t>
  </si>
  <si>
    <t>ST Assembly [1]: ST Group [19] : Exhaust loss</t>
  </si>
  <si>
    <t>72|79|93|~19~7~17~~-11~</t>
  </si>
  <si>
    <t>ST Assembly [1]: ST Group [19] : Dry exhaust loss</t>
  </si>
  <si>
    <t>93|~19~3~7~~-11~</t>
  </si>
  <si>
    <t>ST Assembly [1]: ST Group [19] : Actual flow function</t>
  </si>
  <si>
    <t>93|~19~3~10~~-11~</t>
  </si>
  <si>
    <t>ST Assembly [1]: ST Group [19] : Actual pressure ratio (blading)</t>
  </si>
  <si>
    <t>93|~19~3~3~~-11~</t>
  </si>
  <si>
    <t>ST Assembly [1]: ST Group [19] : Dry step efficiency</t>
  </si>
  <si>
    <t>93|~19~3~1~~-11~</t>
  </si>
  <si>
    <t>ST Assembly [1]: ST Group [19] : Group overall efficiency</t>
  </si>
  <si>
    <t>93|~19~3~30~~-11~</t>
  </si>
  <si>
    <t>ST Assembly [1]: ST Group [19] : Group blading efficiency</t>
  </si>
  <si>
    <t>93|~19~3~50~~-11~</t>
  </si>
  <si>
    <t>ST Assembly [1]: ST Group [19] : Expansion power</t>
  </si>
  <si>
    <t>93|~19~3~8~~-11~</t>
  </si>
  <si>
    <t>ST Assembly [1]: ST Group [19] : Shaft power</t>
  </si>
  <si>
    <t>93|~19~3~9~~-11~</t>
  </si>
  <si>
    <t>ST Assembly [1]: ST Group [19] : Mechanical loss</t>
  </si>
  <si>
    <t>82|71|~20~10~3~~-11~</t>
  </si>
  <si>
    <t>ST Assembly [1]: ST Group [20] : Mode</t>
  </si>
  <si>
    <t>82|71|~20~10~4~~-11~</t>
  </si>
  <si>
    <t>ST Assembly [1]: ST Group [20] : Type of inlet control</t>
  </si>
  <si>
    <t>93|~20~3~29~~-11~</t>
  </si>
  <si>
    <t>ST Assembly [1]: ST Group [20] : Steam supply pressure</t>
  </si>
  <si>
    <t>93|~20~3~11~~-11~</t>
  </si>
  <si>
    <t>ST Assembly [1]: ST Group [20] : Inlet pressure</t>
  </si>
  <si>
    <t>93|~20~3~12~~-11~</t>
  </si>
  <si>
    <t>ST Assembly [1]: ST Group [20] : Inlet temperature</t>
  </si>
  <si>
    <t>93|~20~3~14~~-11~</t>
  </si>
  <si>
    <t>ST Assembly [1]: ST Group [20] : Inlet flow</t>
  </si>
  <si>
    <t>93|~20~3~13~~-11~</t>
  </si>
  <si>
    <t>ST Assembly [1]: ST Group [20] : Inlet enthalpy</t>
  </si>
  <si>
    <t>93|~20~3~16~~-11~</t>
  </si>
  <si>
    <t>ST Assembly [1]: ST Group [20] : Expansion massflow</t>
  </si>
  <si>
    <t>93|~20~3~4~~-11~</t>
  </si>
  <si>
    <t>ST Assembly [1]: ST Group [20] : Expansion initial pressure</t>
  </si>
  <si>
    <t>93|~20~3~15~~-11~</t>
  </si>
  <si>
    <t>ST Assembly [1]: ST Group [20] : Expansion initial enthalpy</t>
  </si>
  <si>
    <t>93|~20~3~6~~-11~</t>
  </si>
  <si>
    <t>ST Assembly [1]: ST Group [20] : Expansion end pressure (before Exhaust Loss)</t>
  </si>
  <si>
    <t>93|~20~3~25~~-11~</t>
  </si>
  <si>
    <t>ST Assembly [1]: ST Group [20] : Expansion end enthalpy (before Exhaust Loss)</t>
  </si>
  <si>
    <t>93|~20~3~21~~-11~</t>
  </si>
  <si>
    <t>ST Assembly [1]: ST Group [20] : Outlet pressure</t>
  </si>
  <si>
    <t>93|~20~3~22~~-11~</t>
  </si>
  <si>
    <t>ST Assembly [1]: ST Group [20] : Outlet temperature</t>
  </si>
  <si>
    <t>93|~20~3~24~~-11~</t>
  </si>
  <si>
    <t>ST Assembly [1]: ST Group [20] : Outlet flow</t>
  </si>
  <si>
    <t>93|~20~3~23~~-11~</t>
  </si>
  <si>
    <t>ST Assembly [1]: ST Group [20] : Outlet enthalpy</t>
  </si>
  <si>
    <t>72|79|93|~20~7~15~~-11~</t>
  </si>
  <si>
    <t>ST Assembly [1]: ST Group [20] : Exhaust volume flow</t>
  </si>
  <si>
    <t>72|79|93|~20~7~18~~-11~</t>
  </si>
  <si>
    <t>ST Assembly [1]: ST Group [20] : Exhaust loss</t>
  </si>
  <si>
    <t>72|79|93|~20~7~17~~-11~</t>
  </si>
  <si>
    <t>ST Assembly [1]: ST Group [20] : Dry exhaust loss</t>
  </si>
  <si>
    <t>93|~20~3~7~~-11~</t>
  </si>
  <si>
    <t>ST Assembly [1]: ST Group [20] : Actual flow function</t>
  </si>
  <si>
    <t>93|~20~3~10~~-11~</t>
  </si>
  <si>
    <t>ST Assembly [1]: ST Group [20] : Actual pressure ratio (blading)</t>
  </si>
  <si>
    <t>93|~20~3~3~~-11~</t>
  </si>
  <si>
    <t>ST Assembly [1]: ST Group [20] : Dry step efficiency</t>
  </si>
  <si>
    <t>93|~20~3~1~~-11~</t>
  </si>
  <si>
    <t>ST Assembly [1]: ST Group [20] : Group overall efficiency</t>
  </si>
  <si>
    <t>93|~20~3~30~~-11~</t>
  </si>
  <si>
    <t>ST Assembly [1]: ST Group [20] : Group blading efficiency</t>
  </si>
  <si>
    <t>93|~20~3~50~~-11~</t>
  </si>
  <si>
    <t>ST Assembly [1]: ST Group [20] : Expansion power</t>
  </si>
  <si>
    <t>93|~20~3~8~~-11~</t>
  </si>
  <si>
    <t>ST Assembly [1]: ST Group [20] : Shaft power</t>
  </si>
  <si>
    <t>93|~20~3~9~~-11~</t>
  </si>
  <si>
    <t>ST Assembly [1]: ST Group [20] : Mechanical loss</t>
  </si>
  <si>
    <t>82|71|~36~10~3~~-11~</t>
  </si>
  <si>
    <t>ST Assembly [1]: ST Group [36] : Mode</t>
  </si>
  <si>
    <t>82|71|~36~10~4~~-11~</t>
  </si>
  <si>
    <t>ST Assembly [1]: ST Group [36] : Type of inlet control</t>
  </si>
  <si>
    <t>93|~36~3~29~~-11~</t>
  </si>
  <si>
    <t>ST Assembly [1]: ST Group [36] : Steam supply pressure</t>
  </si>
  <si>
    <t>93|~36~3~11~~-11~</t>
  </si>
  <si>
    <t>ST Assembly [1]: ST Group [36] : Inlet pressure</t>
  </si>
  <si>
    <t>93|~36~3~12~~-11~</t>
  </si>
  <si>
    <t>ST Assembly [1]: ST Group [36] : Inlet temperature</t>
  </si>
  <si>
    <t>93|~36~3~14~~-11~</t>
  </si>
  <si>
    <t>ST Assembly [1]: ST Group [36] : Inlet flow</t>
  </si>
  <si>
    <t>93|~36~3~13~~-11~</t>
  </si>
  <si>
    <t>ST Assembly [1]: ST Group [36] : Inlet enthalpy</t>
  </si>
  <si>
    <t>93|~36~3~16~~-11~</t>
  </si>
  <si>
    <t>ST Assembly [1]: ST Group [36] : Expansion massflow</t>
  </si>
  <si>
    <t>93|~36~3~4~~-11~</t>
  </si>
  <si>
    <t>ST Assembly [1]: ST Group [36] : Expansion initial pressure</t>
  </si>
  <si>
    <t>93|~36~3~15~~-11~</t>
  </si>
  <si>
    <t>ST Assembly [1]: ST Group [36] : Expansion initial enthalpy</t>
  </si>
  <si>
    <t>93|~36~3~6~~-11~</t>
  </si>
  <si>
    <t>ST Assembly [1]: ST Group [36] : Expansion end pressure (before Exhaust Loss)</t>
  </si>
  <si>
    <t>93|~36~3~25~~-11~</t>
  </si>
  <si>
    <t>ST Assembly [1]: ST Group [36] : Expansion end enthalpy (before Exhaust Loss)</t>
  </si>
  <si>
    <t>93|~36~3~21~~-11~</t>
  </si>
  <si>
    <t>ST Assembly [1]: ST Group [36] : Outlet pressure</t>
  </si>
  <si>
    <t>93|~36~3~22~~-11~</t>
  </si>
  <si>
    <t>ST Assembly [1]: ST Group [36] : Outlet temperature</t>
  </si>
  <si>
    <t>93|~36~3~24~~-11~</t>
  </si>
  <si>
    <t>ST Assembly [1]: ST Group [36] : Outlet flow</t>
  </si>
  <si>
    <t>93|~36~3~23~~-11~</t>
  </si>
  <si>
    <t>ST Assembly [1]: ST Group [36] : Outlet enthalpy</t>
  </si>
  <si>
    <t>72|79|93|~36~7~15~~-11~</t>
  </si>
  <si>
    <t>ST Assembly [1]: ST Group [36] : Exhaust volume flow</t>
  </si>
  <si>
    <t>72|79|93|~36~7~18~~-11~</t>
  </si>
  <si>
    <t>ST Assembly [1]: ST Group [36] : Exhaust loss</t>
  </si>
  <si>
    <t>72|79|93|~36~7~17~~-11~</t>
  </si>
  <si>
    <t>ST Assembly [1]: ST Group [36] : Dry exhaust loss</t>
  </si>
  <si>
    <t>93|~36~3~7~~-11~</t>
  </si>
  <si>
    <t>ST Assembly [1]: ST Group [36] : Actual flow function</t>
  </si>
  <si>
    <t>93|~36~3~10~~-11~</t>
  </si>
  <si>
    <t>ST Assembly [1]: ST Group [36] : Actual pressure ratio (blading)</t>
  </si>
  <si>
    <t>93|~36~3~3~~-11~</t>
  </si>
  <si>
    <t>ST Assembly [1]: ST Group [36] : Dry step efficiency</t>
  </si>
  <si>
    <t>93|~36~3~1~~-11~</t>
  </si>
  <si>
    <t>ST Assembly [1]: ST Group [36] : Group overall efficiency</t>
  </si>
  <si>
    <t>93|~36~3~30~~-11~</t>
  </si>
  <si>
    <t>ST Assembly [1]: ST Group [36] : Group blading efficiency</t>
  </si>
  <si>
    <t>93|~36~3~50~~-11~</t>
  </si>
  <si>
    <t>ST Assembly [1]: ST Group [36] : Expansion power</t>
  </si>
  <si>
    <t>93|~36~3~8~~-11~</t>
  </si>
  <si>
    <t>ST Assembly [1]: ST Group [36] : Shaft power</t>
  </si>
  <si>
    <t>93|~36~3~9~~-11~</t>
  </si>
  <si>
    <t>ST Assembly [1]: ST Group [36] : Mechanical loss</t>
  </si>
  <si>
    <t>82|71|~37~10~3~~-11~</t>
  </si>
  <si>
    <t>ST Assembly [1]: ST Group [37] : Mode</t>
  </si>
  <si>
    <t>82|71|~37~10~4~~-11~</t>
  </si>
  <si>
    <t>ST Assembly [1]: ST Group [37] : Type of inlet control</t>
  </si>
  <si>
    <t>93|~37~3~29~~-11~</t>
  </si>
  <si>
    <t>ST Assembly [1]: ST Group [37] : Steam supply pressure</t>
  </si>
  <si>
    <t>93|~37~3~11~~-11~</t>
  </si>
  <si>
    <t>ST Assembly [1]: ST Group [37] : Inlet pressure</t>
  </si>
  <si>
    <t>93|~37~3~12~~-11~</t>
  </si>
  <si>
    <t>ST Assembly [1]: ST Group [37] : Inlet temperature</t>
  </si>
  <si>
    <t>93|~37~3~14~~-11~</t>
  </si>
  <si>
    <t>ST Assembly [1]: ST Group [37] : Inlet flow</t>
  </si>
  <si>
    <t>93|~37~3~13~~-11~</t>
  </si>
  <si>
    <t>ST Assembly [1]: ST Group [37] : Inlet enthalpy</t>
  </si>
  <si>
    <t>93|~37~3~16~~-11~</t>
  </si>
  <si>
    <t>ST Assembly [1]: ST Group [37] : Expansion massflow</t>
  </si>
  <si>
    <t>93|~37~3~4~~-11~</t>
  </si>
  <si>
    <t>ST Assembly [1]: ST Group [37] : Expansion initial pressure</t>
  </si>
  <si>
    <t>93|~37~3~15~~-11~</t>
  </si>
  <si>
    <t>ST Assembly [1]: ST Group [37] : Expansion initial enthalpy</t>
  </si>
  <si>
    <t>93|~37~3~6~~-11~</t>
  </si>
  <si>
    <t>ST Assembly [1]: ST Group [37] : Expansion end pressure (before Exhaust Loss)</t>
  </si>
  <si>
    <t>93|~37~3~25~~-11~</t>
  </si>
  <si>
    <t>ST Assembly [1]: ST Group [37] : Expansion end enthalpy (before Exhaust Loss)</t>
  </si>
  <si>
    <t>93|~37~3~21~~-11~</t>
  </si>
  <si>
    <t>ST Assembly [1]: ST Group [37] : Outlet pressure</t>
  </si>
  <si>
    <t>93|~37~3~22~~-11~</t>
  </si>
  <si>
    <t>ST Assembly [1]: ST Group [37] : Outlet temperature</t>
  </si>
  <si>
    <t>93|~37~3~24~~-11~</t>
  </si>
  <si>
    <t>ST Assembly [1]: ST Group [37] : Outlet flow</t>
  </si>
  <si>
    <t>93|~37~3~23~~-11~</t>
  </si>
  <si>
    <t>ST Assembly [1]: ST Group [37] : Outlet enthalpy</t>
  </si>
  <si>
    <t>72|79|93|~37~7~15~~-11~</t>
  </si>
  <si>
    <t>ST Assembly [1]: ST Group [37] : Exhaust volume flow</t>
  </si>
  <si>
    <t>72|79|93|~37~7~18~~-11~</t>
  </si>
  <si>
    <t>ST Assembly [1]: ST Group [37] : Exhaust loss</t>
  </si>
  <si>
    <t>72|79|93|~37~7~17~~-11~</t>
  </si>
  <si>
    <t>ST Assembly [1]: ST Group [37] : Dry exhaust loss</t>
  </si>
  <si>
    <t>93|~37~3~7~~-11~</t>
  </si>
  <si>
    <t>ST Assembly [1]: ST Group [37] : Actual flow function</t>
  </si>
  <si>
    <t>93|~37~3~10~~-11~</t>
  </si>
  <si>
    <t>ST Assembly [1]: ST Group [37] : Actual pressure ratio (blading)</t>
  </si>
  <si>
    <t>93|~37~3~3~~-11~</t>
  </si>
  <si>
    <t>ST Assembly [1]: ST Group [37] : Dry step efficiency</t>
  </si>
  <si>
    <t>93|~37~3~1~~-11~</t>
  </si>
  <si>
    <t>ST Assembly [1]: ST Group [37] : Group overall efficiency</t>
  </si>
  <si>
    <t>93|~37~3~30~~-11~</t>
  </si>
  <si>
    <t>ST Assembly [1]: ST Group [37] : Group blading efficiency</t>
  </si>
  <si>
    <t>93|~37~3~50~~-11~</t>
  </si>
  <si>
    <t>ST Assembly [1]: ST Group [37] : Expansion power</t>
  </si>
  <si>
    <t>93|~37~3~8~~-11~</t>
  </si>
  <si>
    <t>ST Assembly [1]: ST Group [37] : Shaft power</t>
  </si>
  <si>
    <t>93|~37~3~9~~-11~</t>
  </si>
  <si>
    <t>ST Assembly [1]: ST Group [37] : Mechanical loss</t>
  </si>
  <si>
    <t>82|71|~39~10~3~~-11~</t>
  </si>
  <si>
    <t>ST Assembly [1]: ST Group [39] : Mode</t>
  </si>
  <si>
    <t>82|71|~39~10~4~~-11~</t>
  </si>
  <si>
    <t>ST Assembly [1]: ST Group [39] : Type of inlet control</t>
  </si>
  <si>
    <t>93|~39~3~29~~-11~</t>
  </si>
  <si>
    <t>ST Assembly [1]: ST Group [39] : Steam supply pressure</t>
  </si>
  <si>
    <t>93|~39~3~11~~-11~</t>
  </si>
  <si>
    <t>ST Assembly [1]: ST Group [39] : Inlet pressure</t>
  </si>
  <si>
    <t>93|~39~3~12~~-11~</t>
  </si>
  <si>
    <t>ST Assembly [1]: ST Group [39] : Inlet temperature</t>
  </si>
  <si>
    <t>93|~39~3~14~~-11~</t>
  </si>
  <si>
    <t>ST Assembly [1]: ST Group [39] : Inlet flow</t>
  </si>
  <si>
    <t>93|~39~3~13~~-11~</t>
  </si>
  <si>
    <t>ST Assembly [1]: ST Group [39] : Inlet enthalpy</t>
  </si>
  <si>
    <t>93|~39~3~16~~-11~</t>
  </si>
  <si>
    <t>ST Assembly [1]: ST Group [39] : Expansion massflow</t>
  </si>
  <si>
    <t>93|~39~3~4~~-11~</t>
  </si>
  <si>
    <t>ST Assembly [1]: ST Group [39] : Expansion initial pressure</t>
  </si>
  <si>
    <t>93|~39~3~15~~-11~</t>
  </si>
  <si>
    <t>ST Assembly [1]: ST Group [39] : Expansion initial enthalpy</t>
  </si>
  <si>
    <t>93|~39~3~6~~-11~</t>
  </si>
  <si>
    <t>ST Assembly [1]: ST Group [39] : Expansion end pressure (before Exhaust Loss)</t>
  </si>
  <si>
    <t>93|~39~3~25~~-11~</t>
  </si>
  <si>
    <t>ST Assembly [1]: ST Group [39] : Expansion end enthalpy (before Exhaust Loss)</t>
  </si>
  <si>
    <t>93|~39~3~21~~-11~</t>
  </si>
  <si>
    <t>ST Assembly [1]: ST Group [39] : Outlet pressure</t>
  </si>
  <si>
    <t>93|~39~3~22~~-11~</t>
  </si>
  <si>
    <t>ST Assembly [1]: ST Group [39] : Outlet temperature</t>
  </si>
  <si>
    <t>93|~39~3~24~~-11~</t>
  </si>
  <si>
    <t>ST Assembly [1]: ST Group [39] : Outlet flow</t>
  </si>
  <si>
    <t>93|~39~3~23~~-11~</t>
  </si>
  <si>
    <t>ST Assembly [1]: ST Group [39] : Outlet enthalpy</t>
  </si>
  <si>
    <t>72|79|76|~39~6~2~~-11~</t>
  </si>
  <si>
    <t>ST Assembly [1]: ST Group [39] : Number of exhaust ends</t>
  </si>
  <si>
    <t>72|79|93|~39~7~15~~-11~</t>
  </si>
  <si>
    <t>ST Assembly [1]: ST Group [39] : Exhaust volume flow per end</t>
  </si>
  <si>
    <t>72|79|91|~39~5~3~~-11~</t>
  </si>
  <si>
    <t>ST Assembly [1]: ST Group [39] : Exhaust annulus area</t>
  </si>
  <si>
    <t>72|79|93|~39~7~16~~-11~</t>
  </si>
  <si>
    <t>ST Assembly [1]: ST Group [39] : Exhaust annulus velocity</t>
  </si>
  <si>
    <t>72|79|91|~39~5~1~~-11~</t>
  </si>
  <si>
    <t>ST Assembly [1]: ST Group [39] : Last stage pitch diameter</t>
  </si>
  <si>
    <t>mm</t>
  </si>
  <si>
    <t>72|79|91|~39~5~2~~-11~</t>
  </si>
  <si>
    <t>ST Assembly [1]: ST Group [39] : Last stage blade length</t>
  </si>
  <si>
    <t>72|79|93|~39~7~18~~-11~</t>
  </si>
  <si>
    <t>ST Assembly [1]: ST Group [39] : Exhaust loss</t>
  </si>
  <si>
    <t>72|79|93|~39~7~17~~-11~</t>
  </si>
  <si>
    <t>ST Assembly [1]: ST Group [39] : Dry exhaust loss</t>
  </si>
  <si>
    <t>93|~39~3~7~~-11~</t>
  </si>
  <si>
    <t>ST Assembly [1]: ST Group [39] : Actual flow function</t>
  </si>
  <si>
    <t>93|~39~3~10~~-11~</t>
  </si>
  <si>
    <t>ST Assembly [1]: ST Group [39] : Actual pressure ratio (blading)</t>
  </si>
  <si>
    <t>93|~39~3~3~~-11~</t>
  </si>
  <si>
    <t>ST Assembly [1]: ST Group [39] : Dry step efficiency</t>
  </si>
  <si>
    <t>93|~39~3~1~~-11~</t>
  </si>
  <si>
    <t>ST Assembly [1]: ST Group [39] : Group overall efficiency</t>
  </si>
  <si>
    <t>93|~39~3~30~~-11~</t>
  </si>
  <si>
    <t>ST Assembly [1]: ST Group [39] : Group blading efficiency</t>
  </si>
  <si>
    <t>93|~39~3~50~~-11~</t>
  </si>
  <si>
    <t>ST Assembly [1]: ST Group [39] : Expansion power</t>
  </si>
  <si>
    <t>93|~39~3~8~~-11~</t>
  </si>
  <si>
    <t>ST Assembly [1]: ST Group [39] : Shaft power</t>
  </si>
  <si>
    <t>93|~39~3~9~~-11~</t>
  </si>
  <si>
    <t>ST Assembly [1]: ST Group [39] : Mechanical loss</t>
  </si>
  <si>
    <t>86|87|68|86|86|98|86|79|78|~16~1~1~3~-4100~</t>
  </si>
  <si>
    <t>ST Assembly [1]: Valve Stem leak 1 to LP section inlet: Leakage flow C-factor</t>
  </si>
  <si>
    <t>86|87|68|86|86|98|86|79|78|~16~3~1~1~-4100~</t>
  </si>
  <si>
    <t>ST Assembly [1]: Valve Stem leak 1 to LP section inlet: Mass flow</t>
  </si>
  <si>
    <t>86|87|68|86|86|98|86|79|78|~16~3~1~3~-4100~</t>
  </si>
  <si>
    <t>ST Assembly [1]: Valve Stem leak 1 to LP section inlet: Pressure (source)</t>
  </si>
  <si>
    <t>86|87|68|86|86|98|86|79|78|~16~3~1~5~-4100~</t>
  </si>
  <si>
    <t>ST Assembly [1]: Valve Stem leak 1 to LP section inlet: Pressure (sink)</t>
  </si>
  <si>
    <t>86|87|68|86|86|98|86|79|78|~16~10~1~1~-4100~</t>
  </si>
  <si>
    <t>ST Assembly [1]: Valve Stem leak 1 to LP section inlet: Temperature (source)</t>
  </si>
  <si>
    <t>86|87|68|86|86|98|86|79|78|~16~10~2~1~-4100~</t>
  </si>
  <si>
    <t>ST Assembly [1]: Valve Stem leak 1 to LP section inlet: Temperature (sink)</t>
  </si>
  <si>
    <t>86|87|68|86|86|98|86|79|78|~16~3~1~2~-4100~</t>
  </si>
  <si>
    <t>ST Assembly [1]: Valve Stem leak 1 to LP section inlet: Enthalpy</t>
  </si>
  <si>
    <t>86|87|68|86|86|98|86|79|78|~16~1~2~3~-4100~</t>
  </si>
  <si>
    <t>ST Assembly [1]: Valve Stem leak 2 to SSR: Leakage flow C-factor</t>
  </si>
  <si>
    <t>86|87|68|86|86|98|86|79|78|~16~3~2~1~-4100~</t>
  </si>
  <si>
    <t>ST Assembly [1]: Valve Stem leak 2 to SSR: Mass flow</t>
  </si>
  <si>
    <t>86|87|68|86|86|98|86|79|78|~16~3~2~3~-4100~</t>
  </si>
  <si>
    <t>ST Assembly [1]: Valve Stem leak 2 to SSR: Pressure (source)</t>
  </si>
  <si>
    <t>86|87|68|86|86|98|86|79|78|~16~3~2~5~-4100~</t>
  </si>
  <si>
    <t>ST Assembly [1]: Valve Stem leak 2 to SSR: Pressure (sink)</t>
  </si>
  <si>
    <t>86|87|68|86|86|98|86|79|78|~16~10~1~2~-4100~</t>
  </si>
  <si>
    <t>ST Assembly [1]: Valve Stem leak 2 to SSR: Temperature (source)</t>
  </si>
  <si>
    <t>86|87|68|86|86|98|86|79|78|~16~10~2~2~-4100~</t>
  </si>
  <si>
    <t>ST Assembly [1]: Valve Stem leak 2 to SSR: Temperature (sink)</t>
  </si>
  <si>
    <t>86|87|68|86|86|98|86|79|78|~16~3~2~2~-4100~</t>
  </si>
  <si>
    <t>ST Assembly [1]: Valve Stem leak 2 to SSR: Enthalpy</t>
  </si>
  <si>
    <t>86|87|68|86|86|98|86|79|78|~16~1~4~3~-4100~</t>
  </si>
  <si>
    <t>ST Assembly [1]: HPT HP leak 1 to LP section inlet: Leakage flow C-factor</t>
  </si>
  <si>
    <t>86|87|68|86|86|98|86|79|78|~16~3~4~1~-4100~</t>
  </si>
  <si>
    <t>ST Assembly [1]: HPT HP leak 1 to LP section inlet: Mass flow</t>
  </si>
  <si>
    <t>86|87|68|86|86|98|86|79|78|~16~3~4~3~-4100~</t>
  </si>
  <si>
    <t>ST Assembly [1]: HPT HP leak 1 to LP section inlet: Pressure (source)</t>
  </si>
  <si>
    <t>86|87|68|86|86|98|86|79|78|~16~3~4~5~-4100~</t>
  </si>
  <si>
    <t>ST Assembly [1]: HPT HP leak 1 to LP section inlet: Pressure (sink)</t>
  </si>
  <si>
    <t>86|87|68|86|86|98|86|79|78|~16~10~1~4~-4100~</t>
  </si>
  <si>
    <t>ST Assembly [1]: HPT HP leak 1 to LP section inlet: Temperature (source)</t>
  </si>
  <si>
    <t>86|87|68|86|86|98|86|79|78|~16~10~2~4~-4100~</t>
  </si>
  <si>
    <t>ST Assembly [1]: HPT HP leak 1 to LP section inlet: Temperature (sink)</t>
  </si>
  <si>
    <t>86|87|68|86|86|98|86|79|78|~16~3~4~2~-4100~</t>
  </si>
  <si>
    <t>ST Assembly [1]: HPT HP leak 1 to LP section inlet: Enthalpy</t>
  </si>
  <si>
    <t>86|87|68|86|86|98|86|79|78|~16~1~5~3~-4100~</t>
  </si>
  <si>
    <t>ST Assembly [1]: HPT HP leak 2 to SSR: Leakage flow C-factor</t>
  </si>
  <si>
    <t>86|87|68|86|86|98|86|79|78|~16~3~5~1~-4100~</t>
  </si>
  <si>
    <t>ST Assembly [1]: HPT HP leak 2 to SSR: Mass flow</t>
  </si>
  <si>
    <t>86|87|68|86|86|98|86|79|78|~16~3~5~3~-4100~</t>
  </si>
  <si>
    <t>ST Assembly [1]: HPT HP leak 2 to SSR: Pressure (source)</t>
  </si>
  <si>
    <t>86|87|68|86|86|98|86|79|78|~16~3~5~5~-4100~</t>
  </si>
  <si>
    <t>ST Assembly [1]: HPT HP leak 2 to SSR: Pressure (sink)</t>
  </si>
  <si>
    <t>86|87|68|86|86|98|86|79|78|~16~10~1~5~-4100~</t>
  </si>
  <si>
    <t>ST Assembly [1]: HPT HP leak 2 to SSR: Temperature (source)</t>
  </si>
  <si>
    <t>86|87|68|86|86|98|86|79|78|~16~10~2~5~-4100~</t>
  </si>
  <si>
    <t>ST Assembly [1]: HPT HP leak 2 to SSR: Temperature (sink)</t>
  </si>
  <si>
    <t>86|87|68|86|86|98|86|79|78|~16~3~5~2~-4100~</t>
  </si>
  <si>
    <t>ST Assembly [1]: HPT HP leak 2 to SSR: Enthalpy</t>
  </si>
  <si>
    <t>86|87|68|86|86|~16~4~8~~-4100~</t>
  </si>
  <si>
    <t>ST Assembly [1]: SSR pressure</t>
  </si>
  <si>
    <t>86|87|68|86|86|~16~4~9~~-4100~</t>
  </si>
  <si>
    <t>ST Assembly [1]: SSR temperature</t>
  </si>
  <si>
    <t>ST Assembly [1]: SSR leakage in (Valve Stem leak 2): Mass flow</t>
  </si>
  <si>
    <t>ST Assembly [1]: SSR leakage in (Valve Stem leak 2): Enthalpy</t>
  </si>
  <si>
    <t>ST Assembly [1]: SSR leakage in (HPT HP leak 2): Mass flow</t>
  </si>
  <si>
    <t>ST Assembly [1]: SSR leakage in (HPT HP leak 2): Enthalpy</t>
  </si>
  <si>
    <t>86|87|68|86|86|~16~4~17~~-4100~</t>
  </si>
  <si>
    <t>ST Assembly [1]: SSR make-up steam mass flow</t>
  </si>
  <si>
    <t>86|87|68|86|86|~16~4~18~~-4100~</t>
  </si>
  <si>
    <t>ST Assembly [1]: SSR make-up steam enthalpy</t>
  </si>
  <si>
    <t>86|87|68|86|86|~16~4~15~~-4100~</t>
  </si>
  <si>
    <t>ST Assembly [1]: SSR desuperheating water mass flow</t>
  </si>
  <si>
    <t>86|87|68|86|86|~16~4~16~~-4100~</t>
  </si>
  <si>
    <t>ST Assembly [1]: SSR desuperheating water enthalpy</t>
  </si>
  <si>
    <t>86|87|68|86|86|~16~10~2~~-4100~</t>
  </si>
  <si>
    <t>ST Assembly [1]: Sealing steam to LPT exhaust: Mass flow</t>
  </si>
  <si>
    <t>86|87|68|86|86|~16~10~3~~-4100~</t>
  </si>
  <si>
    <t>ST Assembly [1]: Sealing steam packing exhaust (destination Discharged): Mass flow</t>
  </si>
  <si>
    <t>86|87|68|86|86|~16~4~14~~-4100~</t>
  </si>
  <si>
    <t>ST Assembly [1]: SSR excess sealing steam (destination LPT exhaust): Mass flow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</si>
  <si>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</si>
  <si>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</si>
  <si>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</si>
  <si>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</si>
  <si>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</si>
  <si>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</si>
  <si>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</si>
  <si>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</si>
  <si>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</si>
  <si>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</si>
  <si>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</si>
  <si>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</si>
  <si>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</si>
  <si>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</si>
  <si>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</si>
  <si>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</si>
  <si>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</si>
  <si>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</si>
  <si>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</si>
  <si>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</si>
  <si>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</si>
  <si>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</si>
  <si>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</si>
  <si>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</si>
  <si>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</si>
  <si>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</si>
  <si>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</si>
  <si>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</si>
  <si>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</si>
  <si>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~1~2~0~~-5001~</t>
  </si>
  <si>
    <t>2 - Flue gas outlet of Boiler Assembly [1]: Parallel Tubular Air Heaters [14] -&gt; Inlet of Boiler Assembly [1]: Electrostatic Precipitator [12] - ESP: Pressure</t>
  </si>
  <si>
    <t>~1~2~1~~-5001~</t>
  </si>
  <si>
    <t>2 - Flue gas outlet of Boiler Assembly [1]: Parallel Tubular Air Heaters [14] -&gt; Inlet of Boiler Assembly [1]: Electrostatic Precipitator [12] - ESP: Temperature</t>
  </si>
  <si>
    <t>~1~2~2~~-5001~</t>
  </si>
  <si>
    <t>2 - Flue gas outlet of Boiler Assembly [1]: Parallel Tubular Air Heaters [14] -&gt; Inlet of Boiler Assembly [1]: Electrostatic Precipitator [12] - ESP: Mass flow</t>
  </si>
  <si>
    <t>~1~2~22~~-5001~</t>
  </si>
  <si>
    <t>2 - Flue gas outlet of Boiler Assembly [1]: Parallel Tubular Air Heaters [14] -&gt; Inlet of Boiler Assembly [1]: Electrostatic Precipitator [12] - ESP: Fly ash flow</t>
  </si>
  <si>
    <t>~1~2~16~~-5001~</t>
  </si>
  <si>
    <t>2 - Flue gas outlet of Boiler Assembly [1]: Parallel Tubular Air Heaters [14] -&gt; Inlet of Boiler Assembly [1]: Electrostatic Precipitator [12] - ESP: Fly ash enthalpy</t>
  </si>
  <si>
    <t>~1~2~18~~-5001~</t>
  </si>
  <si>
    <t>2 - Flue gas outlet of Boiler Assembly [1]: Parallel Tubular Air Heaters [14] -&gt; Inlet of Boiler Assembly [1]: Electrostatic Precipitator [12] - ESP: Relative humidity</t>
  </si>
  <si>
    <t>~1~2~20~~-5001~</t>
  </si>
  <si>
    <t>2 - Flue gas outlet of Boiler Assembly [1]: Parallel Tubular Air Heaters [14] -&gt; Inlet of Boiler Assembly [1]: Electrostatic Precipitator [12] - ESP: Entropy</t>
  </si>
  <si>
    <t>~1~2~3~~-5001~</t>
  </si>
  <si>
    <t>2 - Flue gas outlet of Boiler Assembly [1]: Parallel Tubular Air Heaters [14] -&gt; Inlet of Boiler Assembly [1]: Electrostatic Precipitator [12] - ESP: Enthalpy</t>
  </si>
  <si>
    <t>~1~2~19~~-5001~</t>
  </si>
  <si>
    <t>2 - Flue gas outlet of Boiler Assembly [1]: Parallel Tubular Air Heaters [14] -&gt; Inlet of Boiler Assembly [1]: Electrostatic Precipitator [12] - ESP: Molecular weight</t>
  </si>
  <si>
    <t>M.W.</t>
  </si>
  <si>
    <t>~1~2~4~~-5001~</t>
  </si>
  <si>
    <t>2 - Flue gas outlet of Boiler Assembly [1]: Parallel Tubular Air Heaters [14] -&gt; Inlet of Boiler Assembly [1]: Electrostatic Precipitator [12] - ESP: CO2 mass flow</t>
  </si>
  <si>
    <t>~1~2~5~~-5001~</t>
  </si>
  <si>
    <t>2 - Flue gas outlet of Boiler Assembly [1]: Parallel Tubular Air Heaters [14] -&gt; Inlet of Boiler Assembly [1]: Electrostatic Precipitator [12] - ESP: Volume flow</t>
  </si>
  <si>
    <t>~1~2~101~~-5001~</t>
  </si>
  <si>
    <t>2 - Flue gas outlet of Boiler Assembly [1]: Parallel Tubular Air Heaters [14] -&gt; Inlet of Boiler Assembly [1]: Electrostatic Precipitator [12] - ESP: Density</t>
  </si>
  <si>
    <t>kg/m^3</t>
  </si>
  <si>
    <t>~1~2~6~~-5001~</t>
  </si>
  <si>
    <t>2 - Flue gas outlet of Boiler Assembly [1]: Parallel Tubular Air Heaters [14] -&gt; Inlet of Boiler Assembly [1]: Electrostatic Precipitator [12] - ESP: Mole percent of N2</t>
  </si>
  <si>
    <t>~1~2~7~~-5001~</t>
  </si>
  <si>
    <t>2 - Flue gas outlet of Boiler Assembly [1]: Parallel Tubular Air Heaters [14] -&gt; Inlet of Boiler Assembly [1]: Electrostatic Precipitator [12] - ESP: Mole percent of O2</t>
  </si>
  <si>
    <t>~1~2~8~~-5001~</t>
  </si>
  <si>
    <t>2 - Flue gas outlet of Boiler Assembly [1]: Parallel Tubular Air Heaters [14] -&gt; Inlet of Boiler Assembly [1]: Electrostatic Precipitator [12] - ESP: Mole percent of CO2</t>
  </si>
  <si>
    <t>~1~2~9~~-5001~</t>
  </si>
  <si>
    <t>2 - Flue gas outlet of Boiler Assembly [1]: Parallel Tubular Air Heaters [14] -&gt; Inlet of Boiler Assembly [1]: Electrostatic Precipitator [12] - ESP: Mole percent of H2O</t>
  </si>
  <si>
    <t>~1~2~10~~-5001~</t>
  </si>
  <si>
    <t>2 - Flue gas outlet of Boiler Assembly [1]: Parallel Tubular Air Heaters [14] -&gt; Inlet of Boiler Assembly [1]: Electrostatic Precipitator [12] - ESP: Mole percent of H2O liquid</t>
  </si>
  <si>
    <t>~1~2~11~~-5001~</t>
  </si>
  <si>
    <t>2 - Flue gas outlet of Boiler Assembly [1]: Parallel Tubular Air Heaters [14] -&gt; Inlet of Boiler Assembly [1]: Electrostatic Precipitator [12] - ESP: Mole percent of Ar</t>
  </si>
  <si>
    <t>~1~2~12~~-5001~</t>
  </si>
  <si>
    <t>2 - Flue gas outlet of Boiler Assembly [1]: Parallel Tubular Air Heaters [14] -&gt; Inlet of Boiler Assembly [1]: Electrostatic Precipitator [12] - ESP: Mole percent of SO2</t>
  </si>
  <si>
    <t>~1~2~14~~-5001~</t>
  </si>
  <si>
    <t>2 - Flue gas outlet of Boiler Assembly [1]: Parallel Tubular Air Heaters [14] -&gt; Inlet of Boiler Assembly [1]: Electrostatic Precipitator [12] - ESP: Sulfur trioxide SO3</t>
  </si>
  <si>
    <t>~1~2~23~~-5001~</t>
  </si>
  <si>
    <t>2 - Flue gas outlet of Boiler Assembly [1]: Parallel Tubular Air Heaters [14] -&gt; Inlet of Boiler Assembly [1]: Electrostatic Precipitator [12] - ESP: HCl mass flow</t>
  </si>
  <si>
    <t>~1~2~24~~-5001~</t>
  </si>
  <si>
    <t>2 - Flue gas outlet of Boiler Assembly [1]: Parallel Tubular Air Heaters [14] -&gt; Inlet of Boiler Assembly [1]: Electrostatic Precipitator [12] - ESP: NOx mass flow</t>
  </si>
  <si>
    <t>~1~2~25~~-5001~</t>
  </si>
  <si>
    <t>2 - Flue gas outlet of Boiler Assembly [1]: Parallel Tubular Air Heaters [14] -&gt; Inlet of Boiler Assembly [1]: Electrostatic Precipitator [12] - ESP: CO mass flow</t>
  </si>
  <si>
    <t>~1~2~26~~-5001~</t>
  </si>
  <si>
    <t>2 - Flue gas outlet of Boiler Assembly [1]: Parallel Tubular Air Heaters [14] -&gt; Inlet of Boiler Assembly [1]: Electrostatic Precipitator [12] - ESP: UHC mass flow</t>
  </si>
  <si>
    <t>~1~2~29~~-5001~</t>
  </si>
  <si>
    <t>2 - Flue gas outlet of Boiler Assembly [1]: Parallel Tubular Air Heaters [14] -&gt; Inlet of Boiler Assembly [1]: Electrostatic Precipitator [12] - ESP: Hg mass flow</t>
  </si>
  <si>
    <t>~1~2~32~~-5001~</t>
  </si>
  <si>
    <t>2 - Flue gas outlet of Boiler Assembly [1]: Parallel Tubular Air Heaters [14] -&gt; Inlet of Boiler Assembly [1]: Electrostatic Precipitator [12] - ESP: Dry Oxygen</t>
  </si>
  <si>
    <t>~1~2~31~~-5001~</t>
  </si>
  <si>
    <t>2 - Flue gas outlet of Boiler Assembly [1]: Parallel Tubular Air Heaters [14] -&gt; Inlet of Boiler Assembly [1]: Electrostatic Precipitator [12] - ESP: Normal volume flow</t>
  </si>
  <si>
    <t>Nm^3/hr</t>
  </si>
  <si>
    <t>~1~4~0~~-5001~</t>
  </si>
  <si>
    <t>4 - Outlet of Boiler Assembly [1]: Fan [72] - PA Fan #1 -&gt; Inlet of Boiler Assembly [1]: Duct - Classic [2] - SA Duct In #1: Pressure</t>
  </si>
  <si>
    <t>~1~4~1~~-5001~</t>
  </si>
  <si>
    <t>4 - Outlet of Boiler Assembly [1]: Fan [72] - PA Fan #1 -&gt; Inlet of Boiler Assembly [1]: Duct - Classic [2] - SA Duct In #1: Temperature</t>
  </si>
  <si>
    <t>~1~4~2~~-5001~</t>
  </si>
  <si>
    <t>4 - Outlet of Boiler Assembly [1]: Fan [72] - PA Fan #1 -&gt; Inlet of Boiler Assembly [1]: Duct - Classic [2] - SA Duct In #1: Mass flow</t>
  </si>
  <si>
    <t>~1~4~22~~-5001~</t>
  </si>
  <si>
    <t>4 - Outlet of Boiler Assembly [1]: Fan [72] - PA Fan #1 -&gt; Inlet of Boiler Assembly [1]: Duct - Classic [2] - SA Duct In #1: Fly ash flow</t>
  </si>
  <si>
    <t>~1~4~16~~-5001~</t>
  </si>
  <si>
    <t>4 - Outlet of Boiler Assembly [1]: Fan [72] - PA Fan #1 -&gt; Inlet of Boiler Assembly [1]: Duct - Classic [2] - SA Duct In #1: Fly ash enthalpy</t>
  </si>
  <si>
    <t>~1~4~18~~-5001~</t>
  </si>
  <si>
    <t>4 - Outlet of Boiler Assembly [1]: Fan [72] - PA Fan #1 -&gt; Inlet of Boiler Assembly [1]: Duct - Classic [2] - SA Duct In #1: Relative humidity</t>
  </si>
  <si>
    <t>~1~4~20~~-5001~</t>
  </si>
  <si>
    <t>4 - Outlet of Boiler Assembly [1]: Fan [72] - PA Fan #1 -&gt; Inlet of Boiler Assembly [1]: Duct - Classic [2] - SA Duct In #1: Entropy</t>
  </si>
  <si>
    <t>~1~4~3~~-5001~</t>
  </si>
  <si>
    <t>4 - Outlet of Boiler Assembly [1]: Fan [72] - PA Fan #1 -&gt; Inlet of Boiler Assembly [1]: Duct - Classic [2] - SA Duct In #1: Enthalpy</t>
  </si>
  <si>
    <t>~1~4~19~~-5001~</t>
  </si>
  <si>
    <t>4 - Outlet of Boiler Assembly [1]: Fan [72] - PA Fan #1 -&gt; Inlet of Boiler Assembly [1]: Duct - Classic [2] - SA Duct In #1: Molecular weight</t>
  </si>
  <si>
    <t>~1~4~4~~-5001~</t>
  </si>
  <si>
    <t>4 - Outlet of Boiler Assembly [1]: Fan [72] - PA Fan #1 -&gt; Inlet of Boiler Assembly [1]: Duct - Classic [2] - SA Duct In #1: CO2 mass flow</t>
  </si>
  <si>
    <t>~1~4~5~~-5001~</t>
  </si>
  <si>
    <t>4 - Outlet of Boiler Assembly [1]: Fan [72] - PA Fan #1 -&gt; Inlet of Boiler Assembly [1]: Duct - Classic [2] - SA Duct In #1: Volume flow</t>
  </si>
  <si>
    <t>~1~4~101~~-5001~</t>
  </si>
  <si>
    <t>4 - Outlet of Boiler Assembly [1]: Fan [72] - PA Fan #1 -&gt; Inlet of Boiler Assembly [1]: Duct - Classic [2] - SA Duct In #1: Density</t>
  </si>
  <si>
    <t>~1~4~6~~-5001~</t>
  </si>
  <si>
    <t>4 - Outlet of Boiler Assembly [1]: Fan [72] - PA Fan #1 -&gt; Inlet of Boiler Assembly [1]: Duct - Classic [2] - SA Duct In #1: Mole percent of N2</t>
  </si>
  <si>
    <t>~1~4~7~~-5001~</t>
  </si>
  <si>
    <t>4 - Outlet of Boiler Assembly [1]: Fan [72] - PA Fan #1 -&gt; Inlet of Boiler Assembly [1]: Duct - Classic [2] - SA Duct In #1: Mole percent of O2</t>
  </si>
  <si>
    <t>~1~4~8~~-5001~</t>
  </si>
  <si>
    <t>4 - Outlet of Boiler Assembly [1]: Fan [72] - PA Fan #1 -&gt; Inlet of Boiler Assembly [1]: Duct - Classic [2] - SA Duct In #1: Mole percent of CO2</t>
  </si>
  <si>
    <t>~1~4~9~~-5001~</t>
  </si>
  <si>
    <t>4 - Outlet of Boiler Assembly [1]: Fan [72] - PA Fan #1 -&gt; Inlet of Boiler Assembly [1]: Duct - Classic [2] - SA Duct In #1: Mole percent of H2O</t>
  </si>
  <si>
    <t>~1~4~10~~-5001~</t>
  </si>
  <si>
    <t>4 - Outlet of Boiler Assembly [1]: Fan [72] - PA Fan #1 -&gt; Inlet of Boiler Assembly [1]: Duct - Classic [2] - SA Duct In #1: Mole percent of H2O liquid</t>
  </si>
  <si>
    <t>~1~4~11~~-5001~</t>
  </si>
  <si>
    <t>4 - Outlet of Boiler Assembly [1]: Fan [72] - PA Fan #1 -&gt; Inlet of Boiler Assembly [1]: Duct - Classic [2] - SA Duct In #1: Mole percent of Ar</t>
  </si>
  <si>
    <t>~1~4~12~~-5001~</t>
  </si>
  <si>
    <t>4 - Outlet of Boiler Assembly [1]: Fan [72] - PA Fan #1 -&gt; Inlet of Boiler Assembly [1]: Duct - Classic [2] - SA Duct In #1: Mole percent of SO2</t>
  </si>
  <si>
    <t>~1~4~14~~-5001~</t>
  </si>
  <si>
    <t>4 - Outlet of Boiler Assembly [1]: Fan [72] - PA Fan #1 -&gt; Inlet of Boiler Assembly [1]: Duct - Classic [2] - SA Duct In #1: Sulfur trioxide SO3</t>
  </si>
  <si>
    <t>~1~4~23~~-5001~</t>
  </si>
  <si>
    <t>4 - Outlet of Boiler Assembly [1]: Fan [72] - PA Fan #1 -&gt; Inlet of Boiler Assembly [1]: Duct - Classic [2] - SA Duct In #1: HCl mass flow</t>
  </si>
  <si>
    <t>~1~4~24~~-5001~</t>
  </si>
  <si>
    <t>4 - Outlet of Boiler Assembly [1]: Fan [72] - PA Fan #1 -&gt; Inlet of Boiler Assembly [1]: Duct - Classic [2] - SA Duct In #1: NOx mass flow</t>
  </si>
  <si>
    <t>~1~4~25~~-5001~</t>
  </si>
  <si>
    <t>4 - Outlet of Boiler Assembly [1]: Fan [72] - PA Fan #1 -&gt; Inlet of Boiler Assembly [1]: Duct - Classic [2] - SA Duct In #1: CO mass flow</t>
  </si>
  <si>
    <t>~1~4~26~~-5001~</t>
  </si>
  <si>
    <t>4 - Outlet of Boiler Assembly [1]: Fan [72] - PA Fan #1 -&gt; Inlet of Boiler Assembly [1]: Duct - Classic [2] - SA Duct In #1: UHC mass flow</t>
  </si>
  <si>
    <t>~1~4~29~~-5001~</t>
  </si>
  <si>
    <t>4 - Outlet of Boiler Assembly [1]: Fan [72] - PA Fan #1 -&gt; Inlet of Boiler Assembly [1]: Duct - Classic [2] - SA Duct In #1: Hg mass flow</t>
  </si>
  <si>
    <t>~1~4~32~~-5001~</t>
  </si>
  <si>
    <t>4 - Outlet of Boiler Assembly [1]: Fan [72] - PA Fan #1 -&gt; Inlet of Boiler Assembly [1]: Duct - Classic [2] - SA Duct In #1: Dry Oxygen</t>
  </si>
  <si>
    <t>~1~4~31~~-5001~</t>
  </si>
  <si>
    <t>4 - Outlet of Boiler Assembly [1]: Fan [72] - PA Fan #1 -&gt; Inlet of Boiler Assembly [1]: Duct - Classic [2] - SA Duct In #1: Normal volume flow</t>
  </si>
  <si>
    <t>~1~7~0~~-5001~</t>
  </si>
  <si>
    <t>7 - Outlet of Gas/Air Source [8] - PA #1 -&gt; Inlet of Boiler Assembly [1]: Fan [9] - SA Fan #1: Pressure</t>
  </si>
  <si>
    <t>~1~7~1~~-5001~</t>
  </si>
  <si>
    <t>7 - Outlet of Gas/Air Source [8] - PA #1 -&gt; Inlet of Boiler Assembly [1]: Fan [9] - SA Fan #1: Temperature</t>
  </si>
  <si>
    <t>~1~7~2~~-5001~</t>
  </si>
  <si>
    <t>7 - Outlet of Gas/Air Source [8] - PA #1 -&gt; Inlet of Boiler Assembly [1]: Fan [9] - SA Fan #1: Mass flow</t>
  </si>
  <si>
    <t>~1~7~22~~-5001~</t>
  </si>
  <si>
    <t>7 - Outlet of Gas/Air Source [8] - PA #1 -&gt; Inlet of Boiler Assembly [1]: Fan [9] - SA Fan #1: Fly ash flow</t>
  </si>
  <si>
    <t>~1~7~16~~-5001~</t>
  </si>
  <si>
    <t>7 - Outlet of Gas/Air Source [8] - PA #1 -&gt; Inlet of Boiler Assembly [1]: Fan [9] - SA Fan #1: Fly ash enthalpy</t>
  </si>
  <si>
    <t>~1~7~18~~-5001~</t>
  </si>
  <si>
    <t>7 - Outlet of Gas/Air Source [8] - PA #1 -&gt; Inlet of Boiler Assembly [1]: Fan [9] - SA Fan #1: Relative humidity</t>
  </si>
  <si>
    <t>~1~7~20~~-5001~</t>
  </si>
  <si>
    <t>7 - Outlet of Gas/Air Source [8] - PA #1 -&gt; Inlet of Boiler Assembly [1]: Fan [9] - SA Fan #1: Entropy</t>
  </si>
  <si>
    <t>~1~7~3~~-5001~</t>
  </si>
  <si>
    <t>7 - Outlet of Gas/Air Source [8] - PA #1 -&gt; Inlet of Boiler Assembly [1]: Fan [9] - SA Fan #1: Enthalpy</t>
  </si>
  <si>
    <t>~1~7~19~~-5001~</t>
  </si>
  <si>
    <t>7 - Outlet of Gas/Air Source [8] - PA #1 -&gt; Inlet of Boiler Assembly [1]: Fan [9] - SA Fan #1: Molecular weight</t>
  </si>
  <si>
    <t>~1~7~4~~-5001~</t>
  </si>
  <si>
    <t>7 - Outlet of Gas/Air Source [8] - PA #1 -&gt; Inlet of Boiler Assembly [1]: Fan [9] - SA Fan #1: CO2 mass flow</t>
  </si>
  <si>
    <t>~1~7~5~~-5001~</t>
  </si>
  <si>
    <t>7 - Outlet of Gas/Air Source [8] - PA #1 -&gt; Inlet of Boiler Assembly [1]: Fan [9] - SA Fan #1: Volume flow</t>
  </si>
  <si>
    <t>~1~7~101~~-5001~</t>
  </si>
  <si>
    <t>7 - Outlet of Gas/Air Source [8] - PA #1 -&gt; Inlet of Boiler Assembly [1]: Fan [9] - SA Fan #1: Density</t>
  </si>
  <si>
    <t>~1~7~6~~-5001~</t>
  </si>
  <si>
    <t>7 - Outlet of Gas/Air Source [8] - PA #1 -&gt; Inlet of Boiler Assembly [1]: Fan [9] - SA Fan #1: Mole percent of N2</t>
  </si>
  <si>
    <t>~1~7~7~~-5001~</t>
  </si>
  <si>
    <t>7 - Outlet of Gas/Air Source [8] - PA #1 -&gt; Inlet of Boiler Assembly [1]: Fan [9] - SA Fan #1: Mole percent of O2</t>
  </si>
  <si>
    <t>~1~7~8~~-5001~</t>
  </si>
  <si>
    <t>7 - Outlet of Gas/Air Source [8] - PA #1 -&gt; Inlet of Boiler Assembly [1]: Fan [9] - SA Fan #1: Mole percent of CO2</t>
  </si>
  <si>
    <t>~1~7~9~~-5001~</t>
  </si>
  <si>
    <t>7 - Outlet of Gas/Air Source [8] - PA #1 -&gt; Inlet of Boiler Assembly [1]: Fan [9] - SA Fan #1: Mole percent of H2O</t>
  </si>
  <si>
    <t>~1~7~10~~-5001~</t>
  </si>
  <si>
    <t>7 - Outlet of Gas/Air Source [8] - PA #1 -&gt; Inlet of Boiler Assembly [1]: Fan [9] - SA Fan #1: Mole percent of H2O liquid</t>
  </si>
  <si>
    <t>~1~7~11~~-5001~</t>
  </si>
  <si>
    <t>7 - Outlet of Gas/Air Source [8] - PA #1 -&gt; Inlet of Boiler Assembly [1]: Fan [9] - SA Fan #1: Mole percent of Ar</t>
  </si>
  <si>
    <t>~1~7~12~~-5001~</t>
  </si>
  <si>
    <t>7 - Outlet of Gas/Air Source [8] - PA #1 -&gt; Inlet of Boiler Assembly [1]: Fan [9] - SA Fan #1: Mole percent of SO2</t>
  </si>
  <si>
    <t>~1~7~14~~-5001~</t>
  </si>
  <si>
    <t>7 - Outlet of Gas/Air Source [8] - PA #1 -&gt; Inlet of Boiler Assembly [1]: Fan [9] - SA Fan #1: Sulfur trioxide SO3</t>
  </si>
  <si>
    <t>~1~7~23~~-5001~</t>
  </si>
  <si>
    <t>7 - Outlet of Gas/Air Source [8] - PA #1 -&gt; Inlet of Boiler Assembly [1]: Fan [9] - SA Fan #1: HCl mass flow</t>
  </si>
  <si>
    <t>~1~7~24~~-5001~</t>
  </si>
  <si>
    <t>7 - Outlet of Gas/Air Source [8] - PA #1 -&gt; Inlet of Boiler Assembly [1]: Fan [9] - SA Fan #1: NOx mass flow</t>
  </si>
  <si>
    <t>~1~7~25~~-5001~</t>
  </si>
  <si>
    <t>7 - Outlet of Gas/Air Source [8] - PA #1 -&gt; Inlet of Boiler Assembly [1]: Fan [9] - SA Fan #1: CO mass flow</t>
  </si>
  <si>
    <t>~1~7~26~~-5001~</t>
  </si>
  <si>
    <t>7 - Outlet of Gas/Air Source [8] - PA #1 -&gt; Inlet of Boiler Assembly [1]: Fan [9] - SA Fan #1: UHC mass flow</t>
  </si>
  <si>
    <t>~1~7~29~~-5001~</t>
  </si>
  <si>
    <t>7 - Outlet of Gas/Air Source [8] - PA #1 -&gt; Inlet of Boiler Assembly [1]: Fan [9] - SA Fan #1: Hg mass flow</t>
  </si>
  <si>
    <t>~1~7~32~~-5001~</t>
  </si>
  <si>
    <t>7 - Outlet of Gas/Air Source [8] - PA #1 -&gt; Inlet of Boiler Assembly [1]: Fan [9] - SA Fan #1: Dry Oxygen</t>
  </si>
  <si>
    <t>~1~7~31~~-5001~</t>
  </si>
  <si>
    <t>7 - Outlet of Gas/Air Source [8] - PA #1 -&gt; Inlet of Boiler Assembly [1]: Fan [9] - SA Fan #1: Normal volume flow</t>
  </si>
  <si>
    <t>~1~8~0~~-5001~</t>
  </si>
  <si>
    <t>8 - Outlet of Boiler Assembly [1]: Fan [9] - SA Fan #1 -&gt; Inlet of Boiler Assembly [1]: Duct - Classic [65] - PA Duct In #1: Pressure</t>
  </si>
  <si>
    <t>~1~8~1~~-5001~</t>
  </si>
  <si>
    <t>8 - Outlet of Boiler Assembly [1]: Fan [9] - SA Fan #1 -&gt; Inlet of Boiler Assembly [1]: Duct - Classic [65] - PA Duct In #1: Temperature</t>
  </si>
  <si>
    <t>~1~8~2~~-5001~</t>
  </si>
  <si>
    <t>8 - Outlet of Boiler Assembly [1]: Fan [9] - SA Fan #1 -&gt; Inlet of Boiler Assembly [1]: Duct - Classic [65] - PA Duct In #1: Mass flow</t>
  </si>
  <si>
    <t>~1~8~22~~-5001~</t>
  </si>
  <si>
    <t>8 - Outlet of Boiler Assembly [1]: Fan [9] - SA Fan #1 -&gt; Inlet of Boiler Assembly [1]: Duct - Classic [65] - PA Duct In #1: Fly ash flow</t>
  </si>
  <si>
    <t>~1~8~16~~-5001~</t>
  </si>
  <si>
    <t>8 - Outlet of Boiler Assembly [1]: Fan [9] - SA Fan #1 -&gt; Inlet of Boiler Assembly [1]: Duct - Classic [65] - PA Duct In #1: Fly ash enthalpy</t>
  </si>
  <si>
    <t>~1~8~18~~-5001~</t>
  </si>
  <si>
    <t>8 - Outlet of Boiler Assembly [1]: Fan [9] - SA Fan #1 -&gt; Inlet of Boiler Assembly [1]: Duct - Classic [65] - PA Duct In #1: Relative humidity</t>
  </si>
  <si>
    <t>~1~8~20~~-5001~</t>
  </si>
  <si>
    <t>8 - Outlet of Boiler Assembly [1]: Fan [9] - SA Fan #1 -&gt; Inlet of Boiler Assembly [1]: Duct - Classic [65] - PA Duct In #1: Entropy</t>
  </si>
  <si>
    <t>~1~8~3~~-5001~</t>
  </si>
  <si>
    <t>8 - Outlet of Boiler Assembly [1]: Fan [9] - SA Fan #1 -&gt; Inlet of Boiler Assembly [1]: Duct - Classic [65] - PA Duct In #1: Enthalpy</t>
  </si>
  <si>
    <t>~1~8~19~~-5001~</t>
  </si>
  <si>
    <t>8 - Outlet of Boiler Assembly [1]: Fan [9] - SA Fan #1 -&gt; Inlet of Boiler Assembly [1]: Duct - Classic [65] - PA Duct In #1: Molecular weight</t>
  </si>
  <si>
    <t>~1~8~4~~-5001~</t>
  </si>
  <si>
    <t>8 - Outlet of Boiler Assembly [1]: Fan [9] - SA Fan #1 -&gt; Inlet of Boiler Assembly [1]: Duct - Classic [65] - PA Duct In #1: CO2 mass flow</t>
  </si>
  <si>
    <t>~1~8~5~~-5001~</t>
  </si>
  <si>
    <t>8 - Outlet of Boiler Assembly [1]: Fan [9] - SA Fan #1 -&gt; Inlet of Boiler Assembly [1]: Duct - Classic [65] - PA Duct In #1: Volume flow</t>
  </si>
  <si>
    <t>~1~8~101~~-5001~</t>
  </si>
  <si>
    <t>8 - Outlet of Boiler Assembly [1]: Fan [9] - SA Fan #1 -&gt; Inlet of Boiler Assembly [1]: Duct - Classic [65] - PA Duct In #1: Density</t>
  </si>
  <si>
    <t>~1~8~6~~-5001~</t>
  </si>
  <si>
    <t>8 - Outlet of Boiler Assembly [1]: Fan [9] - SA Fan #1 -&gt; Inlet of Boiler Assembly [1]: Duct - Classic [65] - PA Duct In #1: Mole percent of N2</t>
  </si>
  <si>
    <t>~1~8~7~~-5001~</t>
  </si>
  <si>
    <t>8 - Outlet of Boiler Assembly [1]: Fan [9] - SA Fan #1 -&gt; Inlet of Boiler Assembly [1]: Duct - Classic [65] - PA Duct In #1: Mole percent of O2</t>
  </si>
  <si>
    <t>~1~8~8~~-5001~</t>
  </si>
  <si>
    <t>8 - Outlet of Boiler Assembly [1]: Fan [9] - SA Fan #1 -&gt; Inlet of Boiler Assembly [1]: Duct - Classic [65] - PA Duct In #1: Mole percent of CO2</t>
  </si>
  <si>
    <t>~1~8~9~~-5001~</t>
  </si>
  <si>
    <t>8 - Outlet of Boiler Assembly [1]: Fan [9] - SA Fan #1 -&gt; Inlet of Boiler Assembly [1]: Duct - Classic [65] - PA Duct In #1: Mole percent of H2O</t>
  </si>
  <si>
    <t>~1~8~10~~-5001~</t>
  </si>
  <si>
    <t>8 - Outlet of Boiler Assembly [1]: Fan [9] - SA Fan #1 -&gt; Inlet of Boiler Assembly [1]: Duct - Classic [65] - PA Duct In #1: Mole percent of H2O liquid</t>
  </si>
  <si>
    <t>~1~8~11~~-5001~</t>
  </si>
  <si>
    <t>8 - Outlet of Boiler Assembly [1]: Fan [9] - SA Fan #1 -&gt; Inlet of Boiler Assembly [1]: Duct - Classic [65] - PA Duct In #1: Mole percent of Ar</t>
  </si>
  <si>
    <t>~1~8~12~~-5001~</t>
  </si>
  <si>
    <t>8 - Outlet of Boiler Assembly [1]: Fan [9] - SA Fan #1 -&gt; Inlet of Boiler Assembly [1]: Duct - Classic [65] - PA Duct In #1: Mole percent of SO2</t>
  </si>
  <si>
    <t>~1~8~14~~-5001~</t>
  </si>
  <si>
    <t>8 - Outlet of Boiler Assembly [1]: Fan [9] - SA Fan #1 -&gt; Inlet of Boiler Assembly [1]: Duct - Classic [65] - PA Duct In #1: Sulfur trioxide SO3</t>
  </si>
  <si>
    <t>~1~8~23~~-5001~</t>
  </si>
  <si>
    <t>8 - Outlet of Boiler Assembly [1]: Fan [9] - SA Fan #1 -&gt; Inlet of Boiler Assembly [1]: Duct - Classic [65] - PA Duct In #1: HCl mass flow</t>
  </si>
  <si>
    <t>~1~8~24~~-5001~</t>
  </si>
  <si>
    <t>8 - Outlet of Boiler Assembly [1]: Fan [9] - SA Fan #1 -&gt; Inlet of Boiler Assembly [1]: Duct - Classic [65] - PA Duct In #1: NOx mass flow</t>
  </si>
  <si>
    <t>~1~8~25~~-5001~</t>
  </si>
  <si>
    <t>8 - Outlet of Boiler Assembly [1]: Fan [9] - SA Fan #1 -&gt; Inlet of Boiler Assembly [1]: Duct - Classic [65] - PA Duct In #1: CO mass flow</t>
  </si>
  <si>
    <t>~1~8~26~~-5001~</t>
  </si>
  <si>
    <t>8 - Outlet of Boiler Assembly [1]: Fan [9] - SA Fan #1 -&gt; Inlet of Boiler Assembly [1]: Duct - Classic [65] - PA Duct In #1: UHC mass flow</t>
  </si>
  <si>
    <t>~1~8~29~~-5001~</t>
  </si>
  <si>
    <t>8 - Outlet of Boiler Assembly [1]: Fan [9] - SA Fan #1 -&gt; Inlet of Boiler Assembly [1]: Duct - Classic [65] - PA Duct In #1: Hg mass flow</t>
  </si>
  <si>
    <t>~1~8~32~~-5001~</t>
  </si>
  <si>
    <t>8 - Outlet of Boiler Assembly [1]: Fan [9] - SA Fan #1 -&gt; Inlet of Boiler Assembly [1]: Duct - Classic [65] - PA Duct In #1: Dry Oxygen</t>
  </si>
  <si>
    <t>~1~8~31~~-5001~</t>
  </si>
  <si>
    <t>8 - Outlet of Boiler Assembly [1]: Fan [9] - SA Fan #1 -&gt; Inlet of Boiler Assembly [1]: Duct - Classic [65] - PA Duct In #1: Normal volume flow</t>
  </si>
  <si>
    <t>~1~13~0~~-5001~</t>
  </si>
  <si>
    <t>13 - Gas outlet of Boiler Assembly [1]: Economiser (PCE) [42] - ECO -&gt; Flue gas inlet of Boiler Assembly [1]: Parallel Tubular Air Heaters [14]: Pressure</t>
  </si>
  <si>
    <t>~1~13~1~~-5001~</t>
  </si>
  <si>
    <t>13 - Gas outlet of Boiler Assembly [1]: Economiser (PCE) [42] - ECO -&gt; Flue gas inlet of Boiler Assembly [1]: Parallel Tubular Air Heaters [14]: Temperature</t>
  </si>
  <si>
    <t>~1~13~2~~-5001~</t>
  </si>
  <si>
    <t>13 - Gas outlet of Boiler Assembly [1]: Economiser (PCE) [42] - ECO -&gt; Flue gas inlet of Boiler Assembly [1]: Parallel Tubular Air Heaters [14]: Mass flow</t>
  </si>
  <si>
    <t>~1~13~22~~-5001~</t>
  </si>
  <si>
    <t>13 - Gas outlet of Boiler Assembly [1]: Economiser (PCE) [42] - ECO -&gt; Flue gas inlet of Boiler Assembly [1]: Parallel Tubular Air Heaters [14]: Fly ash flow</t>
  </si>
  <si>
    <t>~1~13~16~~-5001~</t>
  </si>
  <si>
    <t>13 - Gas outlet of Boiler Assembly [1]: Economiser (PCE) [42] - ECO -&gt; Flue gas inlet of Boiler Assembly [1]: Parallel Tubular Air Heaters [14]: Fly ash enthalpy</t>
  </si>
  <si>
    <t>~1~13~18~~-5001~</t>
  </si>
  <si>
    <t>13 - Gas outlet of Boiler Assembly [1]: Economiser (PCE) [42] - ECO -&gt; Flue gas inlet of Boiler Assembly [1]: Parallel Tubular Air Heaters [14]: Relative humidity</t>
  </si>
  <si>
    <t>~1~13~20~~-5001~</t>
  </si>
  <si>
    <t>13 - Gas outlet of Boiler Assembly [1]: Economiser (PCE) [42] - ECO -&gt; Flue gas inlet of Boiler Assembly [1]: Parallel Tubular Air Heaters [14]: Entropy</t>
  </si>
  <si>
    <t>~1~13~3~~-5001~</t>
  </si>
  <si>
    <t>13 - Gas outlet of Boiler Assembly [1]: Economiser (PCE) [42] - ECO -&gt; Flue gas inlet of Boiler Assembly [1]: Parallel Tubular Air Heaters [14]: Enthalpy</t>
  </si>
  <si>
    <t>~1~13~19~~-5001~</t>
  </si>
  <si>
    <t>13 - Gas outlet of Boiler Assembly [1]: Economiser (PCE) [42] - ECO -&gt; Flue gas inlet of Boiler Assembly [1]: Parallel Tubular Air Heaters [14]: Molecular weight</t>
  </si>
  <si>
    <t>~1~13~4~~-5001~</t>
  </si>
  <si>
    <t>13 - Gas outlet of Boiler Assembly [1]: Economiser (PCE) [42] - ECO -&gt; Flue gas inlet of Boiler Assembly [1]: Parallel Tubular Air Heaters [14]: CO2 mass flow</t>
  </si>
  <si>
    <t>~1~13~5~~-5001~</t>
  </si>
  <si>
    <t>13 - Gas outlet of Boiler Assembly [1]: Economiser (PCE) [42] - ECO -&gt; Flue gas inlet of Boiler Assembly [1]: Parallel Tubular Air Heaters [14]: Volume flow</t>
  </si>
  <si>
    <t>~1~13~101~~-5001~</t>
  </si>
  <si>
    <t>13 - Gas outlet of Boiler Assembly [1]: Economiser (PCE) [42] - ECO -&gt; Flue gas inlet of Boiler Assembly [1]: Parallel Tubular Air Heaters [14]: Density</t>
  </si>
  <si>
    <t>~1~13~6~~-5001~</t>
  </si>
  <si>
    <t>13 - Gas outlet of Boiler Assembly [1]: Economiser (PCE) [42] - ECO -&gt; Flue gas inlet of Boiler Assembly [1]: Parallel Tubular Air Heaters [14]: Mole percent of N2</t>
  </si>
  <si>
    <t>~1~13~7~~-5001~</t>
  </si>
  <si>
    <t>13 - Gas outlet of Boiler Assembly [1]: Economiser (PCE) [42] - ECO -&gt; Flue gas inlet of Boiler Assembly [1]: Parallel Tubular Air Heaters [14]: Mole percent of O2</t>
  </si>
  <si>
    <t>~1~13~8~~-5001~</t>
  </si>
  <si>
    <t>13 - Gas outlet of Boiler Assembly [1]: Economiser (PCE) [42] - ECO -&gt; Flue gas inlet of Boiler Assembly [1]: Parallel Tubular Air Heaters [14]: Mole percent of CO2</t>
  </si>
  <si>
    <t>~1~13~9~~-5001~</t>
  </si>
  <si>
    <t>13 - Gas outlet of Boiler Assembly [1]: Economiser (PCE) [42] - ECO -&gt; Flue gas inlet of Boiler Assembly [1]: Parallel Tubular Air Heaters [14]: Mole percent of H2O</t>
  </si>
  <si>
    <t>~1~13~10~~-5001~</t>
  </si>
  <si>
    <t>13 - Gas outlet of Boiler Assembly [1]: Economiser (PCE) [42] - ECO -&gt; Flue gas inlet of Boiler Assembly [1]: Parallel Tubular Air Heaters [14]: Mole percent of H2O liquid</t>
  </si>
  <si>
    <t>~1~13~11~~-5001~</t>
  </si>
  <si>
    <t>13 - Gas outlet of Boiler Assembly [1]: Economiser (PCE) [42] - ECO -&gt; Flue gas inlet of Boiler Assembly [1]: Parallel Tubular Air Heaters [14]: Mole percent of Ar</t>
  </si>
  <si>
    <t>~1~13~12~~-5001~</t>
  </si>
  <si>
    <t>13 - Gas outlet of Boiler Assembly [1]: Economiser (PCE) [42] - ECO -&gt; Flue gas inlet of Boiler Assembly [1]: Parallel Tubular Air Heaters [14]: Mole percent of SO2</t>
  </si>
  <si>
    <t>~1~13~14~~-5001~</t>
  </si>
  <si>
    <t>13 - Gas outlet of Boiler Assembly [1]: Economiser (PCE) [42] - ECO -&gt; Flue gas inlet of Boiler Assembly [1]: Parallel Tubular Air Heaters [14]: Sulfur trioxide SO3</t>
  </si>
  <si>
    <t>~1~13~23~~-5001~</t>
  </si>
  <si>
    <t>13 - Gas outlet of Boiler Assembly [1]: Economiser (PCE) [42] - ECO -&gt; Flue gas inlet of Boiler Assembly [1]: Parallel Tubular Air Heaters [14]: HCl mass flow</t>
  </si>
  <si>
    <t>~1~13~24~~-5001~</t>
  </si>
  <si>
    <t>13 - Gas outlet of Boiler Assembly [1]: Economiser (PCE) [42] - ECO -&gt; Flue gas inlet of Boiler Assembly [1]: Parallel Tubular Air Heaters [14]: NOx mass flow</t>
  </si>
  <si>
    <t>~1~13~25~~-5001~</t>
  </si>
  <si>
    <t>13 - Gas outlet of Boiler Assembly [1]: Economiser (PCE) [42] - ECO -&gt; Flue gas inlet of Boiler Assembly [1]: Parallel Tubular Air Heaters [14]: CO mass flow</t>
  </si>
  <si>
    <t>~1~13~26~~-5001~</t>
  </si>
  <si>
    <t>13 - Gas outlet of Boiler Assembly [1]: Economiser (PCE) [42] - ECO -&gt; Flue gas inlet of Boiler Assembly [1]: Parallel Tubular Air Heaters [14]: UHC mass flow</t>
  </si>
  <si>
    <t>~1~13~29~~-5001~</t>
  </si>
  <si>
    <t>13 - Gas outlet of Boiler Assembly [1]: Economiser (PCE) [42] - ECO -&gt; Flue gas inlet of Boiler Assembly [1]: Parallel Tubular Air Heaters [14]: Hg mass flow</t>
  </si>
  <si>
    <t>~1~13~32~~-5001~</t>
  </si>
  <si>
    <t>13 - Gas outlet of Boiler Assembly [1]: Economiser (PCE) [42] - ECO -&gt; Flue gas inlet of Boiler Assembly [1]: Parallel Tubular Air Heaters [14]: Dry Oxygen</t>
  </si>
  <si>
    <t>~1~13~31~~-5001~</t>
  </si>
  <si>
    <t>13 - Gas outlet of Boiler Assembly [1]: Economiser (PCE) [42] - ECO -&gt; Flue gas inlet of Boiler Assembly [1]: Parallel Tubular Air Heaters [14]: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</si>
  <si>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</si>
  <si>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</si>
  <si>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</si>
  <si>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</si>
  <si>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</si>
  <si>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</si>
  <si>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</si>
  <si>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</si>
  <si>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</si>
  <si>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</si>
  <si>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</si>
  <si>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</si>
  <si>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</si>
  <si>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</si>
  <si>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</si>
  <si>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</si>
  <si>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</si>
  <si>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</si>
  <si>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</si>
  <si>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</si>
  <si>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</si>
  <si>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</si>
  <si>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</si>
  <si>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</si>
  <si>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</si>
  <si>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</si>
  <si>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</si>
  <si>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</si>
  <si>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</si>
  <si>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</si>
  <si>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</si>
  <si>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</si>
  <si>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</si>
  <si>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</si>
  <si>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</si>
  <si>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</si>
  <si>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</si>
  <si>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</si>
  <si>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</si>
  <si>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</si>
  <si>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</si>
  <si>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</si>
  <si>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</si>
  <si>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</si>
  <si>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</si>
  <si>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</si>
  <si>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</si>
  <si>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</si>
  <si>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</si>
  <si>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</si>
  <si>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</si>
  <si>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</si>
  <si>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</si>
  <si>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</si>
  <si>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</si>
  <si>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</si>
  <si>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</si>
  <si>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</si>
  <si>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</si>
  <si>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</si>
  <si>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</si>
  <si>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</si>
  <si>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</si>
  <si>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</si>
  <si>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</si>
  <si>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</si>
  <si>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</si>
  <si>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</si>
  <si>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</si>
  <si>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</si>
  <si>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</si>
  <si>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</si>
  <si>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</si>
  <si>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</si>
  <si>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</si>
  <si>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</si>
  <si>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</si>
  <si>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</si>
  <si>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</si>
  <si>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</si>
  <si>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</si>
  <si>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</si>
  <si>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</si>
  <si>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</si>
  <si>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</si>
  <si>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</si>
  <si>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</si>
  <si>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</si>
  <si>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</si>
  <si>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</si>
  <si>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</si>
  <si>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</si>
  <si>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</si>
  <si>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</si>
  <si>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</si>
  <si>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</si>
  <si>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</si>
  <si>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</si>
  <si>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</si>
  <si>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</si>
  <si>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</si>
  <si>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</si>
  <si>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</si>
  <si>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</si>
  <si>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</si>
  <si>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</si>
  <si>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</si>
  <si>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</si>
  <si>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</si>
  <si>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Primary air outlet of Boiler Assembly [1]: Parallel Tubular Air Heaters [14] -&gt; Primary air inlet of Boiler Assembly [1]: Circulating Fluidized Bed [7]: Pressure</t>
  </si>
  <si>
    <t>~1~16~1~~-5001~</t>
  </si>
  <si>
    <t>16 - Primary air outlet of Boiler Assembly [1]: Parallel Tubular Air Heaters [14] -&gt; Primary air inlet of Boiler Assembly [1]: Circulating Fluidized Bed [7]: Temperature</t>
  </si>
  <si>
    <t>~1~16~2~~-5001~</t>
  </si>
  <si>
    <t>16 - Primary air outlet of Boiler Assembly [1]: Parallel Tubular Air Heaters [14] -&gt; Primary air inlet of Boiler Assembly [1]: Circulating Fluidized Bed [7]: Mass flow</t>
  </si>
  <si>
    <t>~1~16~22~~-5001~</t>
  </si>
  <si>
    <t>16 - Primary air outlet of Boiler Assembly [1]: Parallel Tubular Air Heaters [14] -&gt; Primary air inlet of Boiler Assembly [1]: Circulating Fluidized Bed [7]: Fly ash flow</t>
  </si>
  <si>
    <t>~1~16~16~~-5001~</t>
  </si>
  <si>
    <t>16 - Primary air outlet of Boiler Assembly [1]: Parallel Tubular Air Heaters [14] -&gt; Primary air inlet of Boiler Assembly [1]: Circulating Fluidized Bed [7]: Fly ash enthalpy</t>
  </si>
  <si>
    <t>~1~16~18~~-5001~</t>
  </si>
  <si>
    <t>16 - Primary air outlet of Boiler Assembly [1]: Parallel Tubular Air Heaters [14] -&gt; Primary air inlet of Boiler Assembly [1]: Circulating Fluidized Bed [7]: Relative humidity</t>
  </si>
  <si>
    <t>~1~16~20~~-5001~</t>
  </si>
  <si>
    <t>16 - Primary air outlet of Boiler Assembly [1]: Parallel Tubular Air Heaters [14] -&gt; Primary air inlet of Boiler Assembly [1]: Circulating Fluidized Bed [7]: Entropy</t>
  </si>
  <si>
    <t>~1~16~3~~-5001~</t>
  </si>
  <si>
    <t>16 - Primary air outlet of Boiler Assembly [1]: Parallel Tubular Air Heaters [14] -&gt; Primary air inlet of Boiler Assembly [1]: Circulating Fluidized Bed [7]: Enthalpy</t>
  </si>
  <si>
    <t>~1~16~19~~-5001~</t>
  </si>
  <si>
    <t>16 - Primary air outlet of Boiler Assembly [1]: Parallel Tubular Air Heaters [14] -&gt; Primary air inlet of Boiler Assembly [1]: Circulating Fluidized Bed [7]: Molecular weight</t>
  </si>
  <si>
    <t>~1~16~4~~-5001~</t>
  </si>
  <si>
    <t>16 - Primary air outlet of Boiler Assembly [1]: Parallel Tubular Air Heaters [14] -&gt; Primary air inlet of Boiler Assembly [1]: Circulating Fluidized Bed [7]: CO2 mass flow</t>
  </si>
  <si>
    <t>~1~16~5~~-5001~</t>
  </si>
  <si>
    <t>16 - Primary air outlet of Boiler Assembly [1]: Parallel Tubular Air Heaters [14] -&gt; Primary air inlet of Boiler Assembly [1]: Circulating Fluidized Bed [7]: Volume flow</t>
  </si>
  <si>
    <t>~1~16~101~~-5001~</t>
  </si>
  <si>
    <t>16 - Primary air outlet of Boiler Assembly [1]: Parallel Tubular Air Heaters [14] -&gt; Primary air inlet of Boiler Assembly [1]: Circulating Fluidized Bed [7]: Density</t>
  </si>
  <si>
    <t>~1~16~6~~-5001~</t>
  </si>
  <si>
    <t>16 - Primary air outlet of Boiler Assembly [1]: Parallel Tubular Air Heaters [14] -&gt; Primary air inlet of Boiler Assembly [1]: Circulating Fluidized Bed [7]: Mole percent of N2</t>
  </si>
  <si>
    <t>~1~16~7~~-5001~</t>
  </si>
  <si>
    <t>16 - Primary air outlet of Boiler Assembly [1]: Parallel Tubular Air Heaters [14] -&gt; Primary air inlet of Boiler Assembly [1]: Circulating Fluidized Bed [7]: Mole percent of O2</t>
  </si>
  <si>
    <t>~1~16~8~~-5001~</t>
  </si>
  <si>
    <t>16 - Primary air outlet of Boiler Assembly [1]: Parallel Tubular Air Heaters [14] -&gt; Primary air inlet of Boiler Assembly [1]: Circulating Fluidized Bed [7]: Mole percent of CO2</t>
  </si>
  <si>
    <t>~1~16~9~~-5001~</t>
  </si>
  <si>
    <t>16 - Primary air outlet of Boiler Assembly [1]: Parallel Tubular Air Heaters [14] -&gt; Primary air inlet of Boiler Assembly [1]: Circulating Fluidized Bed [7]: Mole percent of H2O</t>
  </si>
  <si>
    <t>~1~16~10~~-5001~</t>
  </si>
  <si>
    <t>16 - Primary air outlet of Boiler Assembly [1]: Parallel Tubular Air Heaters [14] -&gt; Primary air inlet of Boiler Assembly [1]: Circulating Fluidized Bed [7]: Mole percent of H2O liquid</t>
  </si>
  <si>
    <t>~1~16~11~~-5001~</t>
  </si>
  <si>
    <t>16 - Primary air outlet of Boiler Assembly [1]: Parallel Tubular Air Heaters [14] -&gt; Primary air inlet of Boiler Assembly [1]: Circulating Fluidized Bed [7]: Mole percent of Ar</t>
  </si>
  <si>
    <t>~1~16~12~~-5001~</t>
  </si>
  <si>
    <t>16 - Primary air outlet of Boiler Assembly [1]: Parallel Tubular Air Heaters [14] -&gt; Primary air inlet of Boiler Assembly [1]: Circulating Fluidized Bed [7]: Mole percent of SO2</t>
  </si>
  <si>
    <t>~1~16~14~~-5001~</t>
  </si>
  <si>
    <t>16 - Primary air outlet of Boiler Assembly [1]: Parallel Tubular Air Heaters [14] -&gt; Primary air inlet of Boiler Assembly [1]: Circulating Fluidized Bed [7]: Sulfur trioxide SO3</t>
  </si>
  <si>
    <t>~1~16~23~~-5001~</t>
  </si>
  <si>
    <t>16 - Primary air outlet of Boiler Assembly [1]: Parallel Tubular Air Heaters [14] -&gt; Primary air inlet of Boiler Assembly [1]: Circulating Fluidized Bed [7]: HCl mass flow</t>
  </si>
  <si>
    <t>~1~16~24~~-5001~</t>
  </si>
  <si>
    <t>16 - Primary air outlet of Boiler Assembly [1]: Parallel Tubular Air Heaters [14] -&gt; Primary air inlet of Boiler Assembly [1]: Circulating Fluidized Bed [7]: NOx mass flow</t>
  </si>
  <si>
    <t>~1~16~25~~-5001~</t>
  </si>
  <si>
    <t>16 - Primary air outlet of Boiler Assembly [1]: Parallel Tubular Air Heaters [14] -&gt; Primary air inlet of Boiler Assembly [1]: Circulating Fluidized Bed [7]: CO mass flow</t>
  </si>
  <si>
    <t>~1~16~26~~-5001~</t>
  </si>
  <si>
    <t>16 - Primary air outlet of Boiler Assembly [1]: Parallel Tubular Air Heaters [14] -&gt; Primary air inlet of Boiler Assembly [1]: Circulating Fluidized Bed [7]: UHC mass flow</t>
  </si>
  <si>
    <t>~1~16~29~~-5001~</t>
  </si>
  <si>
    <t>16 - Primary air outlet of Boiler Assembly [1]: Parallel Tubular Air Heaters [14] -&gt; Primary air inlet of Boiler Assembly [1]: Circulating Fluidized Bed [7]: Hg mass flow</t>
  </si>
  <si>
    <t>~1~16~32~~-5001~</t>
  </si>
  <si>
    <t>16 - Primary air outlet of Boiler Assembly [1]: Parallel Tubular Air Heaters [14] -&gt; Primary air inlet of Boiler Assembly [1]: Circulating Fluidized Bed [7]: Dry Oxygen</t>
  </si>
  <si>
    <t>~1~16~31~~-5001~</t>
  </si>
  <si>
    <t>16 - Primary air outlet of Boiler Assembly [1]: Parallel Tubular Air Heaters [14] -&gt; Primary air inlet of Boiler Assembly [1]: Circulating Fluidized Bed [7]: Normal volume flow</t>
  </si>
  <si>
    <t>~1~52~0~~-5001~</t>
  </si>
  <si>
    <t>52 - Outlet of Gas/Air Mixer [87] -&gt; Primary air inlet of Boiler Assembly [1]: Parallel Tubular Air Heaters [14]: Pressure</t>
  </si>
  <si>
    <t>~1~52~1~~-5001~</t>
  </si>
  <si>
    <t>52 - Outlet of Gas/Air Mixer [87] -&gt; Primary air inlet of Boiler Assembly [1]: Parallel Tubular Air Heaters [14]: Temperature</t>
  </si>
  <si>
    <t>~1~52~2~~-5001~</t>
  </si>
  <si>
    <t>52 - Outlet of Gas/Air Mixer [87] -&gt; Primary air inlet of Boiler Assembly [1]: Parallel Tubular Air Heaters [14]: Mass flow</t>
  </si>
  <si>
    <t>~1~52~22~~-5001~</t>
  </si>
  <si>
    <t>52 - Outlet of Gas/Air Mixer [87] -&gt; Primary air inlet of Boiler Assembly [1]: Parallel Tubular Air Heaters [14]: Fly ash flow</t>
  </si>
  <si>
    <t>~1~52~16~~-5001~</t>
  </si>
  <si>
    <t>52 - Outlet of Gas/Air Mixer [87] -&gt; Primary air inlet of Boiler Assembly [1]: Parallel Tubular Air Heaters [14]: Fly ash enthalpy</t>
  </si>
  <si>
    <t>~1~52~18~~-5001~</t>
  </si>
  <si>
    <t>52 - Outlet of Gas/Air Mixer [87] -&gt; Primary air inlet of Boiler Assembly [1]: Parallel Tubular Air Heaters [14]: Relative humidity</t>
  </si>
  <si>
    <t>~1~52~20~~-5001~</t>
  </si>
  <si>
    <t>52 - Outlet of Gas/Air Mixer [87] -&gt; Primary air inlet of Boiler Assembly [1]: Parallel Tubular Air Heaters [14]: Entropy</t>
  </si>
  <si>
    <t>~1~52~3~~-5001~</t>
  </si>
  <si>
    <t>52 - Outlet of Gas/Air Mixer [87] -&gt; Primary air inlet of Boiler Assembly [1]: Parallel Tubular Air Heaters [14]: Enthalpy</t>
  </si>
  <si>
    <t>~1~52~19~~-5001~</t>
  </si>
  <si>
    <t>52 - Outlet of Gas/Air Mixer [87] -&gt; Primary air inlet of Boiler Assembly [1]: Parallel Tubular Air Heaters [14]: Molecular weight</t>
  </si>
  <si>
    <t>~1~52~4~~-5001~</t>
  </si>
  <si>
    <t>52 - Outlet of Gas/Air Mixer [87] -&gt; Primary air inlet of Boiler Assembly [1]: Parallel Tubular Air Heaters [14]: CO2 mass flow</t>
  </si>
  <si>
    <t>~1~52~5~~-5001~</t>
  </si>
  <si>
    <t>52 - Outlet of Gas/Air Mixer [87] -&gt; Primary air inlet of Boiler Assembly [1]: Parallel Tubular Air Heaters [14]: Volume flow</t>
  </si>
  <si>
    <t>~1~52~101~~-5001~</t>
  </si>
  <si>
    <t>52 - Outlet of Gas/Air Mixer [87] -&gt; Primary air inlet of Boiler Assembly [1]: Parallel Tubular Air Heaters [14]: Density</t>
  </si>
  <si>
    <t>~1~52~6~~-5001~</t>
  </si>
  <si>
    <t>52 - Outlet of Gas/Air Mixer [87] -&gt; Primary air inlet of Boiler Assembly [1]: Parallel Tubular Air Heaters [14]: Mole percent of N2</t>
  </si>
  <si>
    <t>~1~52~7~~-5001~</t>
  </si>
  <si>
    <t>52 - Outlet of Gas/Air Mixer [87] -&gt; Primary air inlet of Boiler Assembly [1]: Parallel Tubular Air Heaters [14]: Mole percent of O2</t>
  </si>
  <si>
    <t>~1~52~8~~-5001~</t>
  </si>
  <si>
    <t>52 - Outlet of Gas/Air Mixer [87] -&gt; Primary air inlet of Boiler Assembly [1]: Parallel Tubular Air Heaters [14]: Mole percent of CO2</t>
  </si>
  <si>
    <t>~1~52~9~~-5001~</t>
  </si>
  <si>
    <t>52 - Outlet of Gas/Air Mixer [87] -&gt; Primary air inlet of Boiler Assembly [1]: Parallel Tubular Air Heaters [14]: Mole percent of H2O</t>
  </si>
  <si>
    <t>~1~52~10~~-5001~</t>
  </si>
  <si>
    <t>52 - Outlet of Gas/Air Mixer [87] -&gt; Primary air inlet of Boiler Assembly [1]: Parallel Tubular Air Heaters [14]: Mole percent of H2O liquid</t>
  </si>
  <si>
    <t>~1~52~11~~-5001~</t>
  </si>
  <si>
    <t>52 - Outlet of Gas/Air Mixer [87] -&gt; Primary air inlet of Boiler Assembly [1]: Parallel Tubular Air Heaters [14]: Mole percent of Ar</t>
  </si>
  <si>
    <t>~1~52~12~~-5001~</t>
  </si>
  <si>
    <t>52 - Outlet of Gas/Air Mixer [87] -&gt; Primary air inlet of Boiler Assembly [1]: Parallel Tubular Air Heaters [14]: Mole percent of SO2</t>
  </si>
  <si>
    <t>~1~52~14~~-5001~</t>
  </si>
  <si>
    <t>52 - Outlet of Gas/Air Mixer [87] -&gt; Primary air inlet of Boiler Assembly [1]: Parallel Tubular Air Heaters [14]: Sulfur trioxide SO3</t>
  </si>
  <si>
    <t>~1~52~23~~-5001~</t>
  </si>
  <si>
    <t>52 - Outlet of Gas/Air Mixer [87] -&gt; Primary air inlet of Boiler Assembly [1]: Parallel Tubular Air Heaters [14]: HCl mass flow</t>
  </si>
  <si>
    <t>~1~52~24~~-5001~</t>
  </si>
  <si>
    <t>52 - Outlet of Gas/Air Mixer [87] -&gt; Primary air inlet of Boiler Assembly [1]: Parallel Tubular Air Heaters [14]: NOx mass flow</t>
  </si>
  <si>
    <t>~1~52~25~~-5001~</t>
  </si>
  <si>
    <t>52 - Outlet of Gas/Air Mixer [87] -&gt; Primary air inlet of Boiler Assembly [1]: Parallel Tubular Air Heaters [14]: CO mass flow</t>
  </si>
  <si>
    <t>~1~52~26~~-5001~</t>
  </si>
  <si>
    <t>52 - Outlet of Gas/Air Mixer [87] -&gt; Primary air inlet of Boiler Assembly [1]: Parallel Tubular Air Heaters [14]: UHC mass flow</t>
  </si>
  <si>
    <t>~1~52~29~~-5001~</t>
  </si>
  <si>
    <t>52 - Outlet of Gas/Air Mixer [87] -&gt; Primary air inlet of Boiler Assembly [1]: Parallel Tubular Air Heaters [14]: Hg mass flow</t>
  </si>
  <si>
    <t>~1~52~32~~-5001~</t>
  </si>
  <si>
    <t>52 - Outlet of Gas/Air Mixer [87] -&gt; Primary air inlet of Boiler Assembly [1]: Parallel Tubular Air Heaters [14]: Dry Oxygen</t>
  </si>
  <si>
    <t>~1~52~31~~-5001~</t>
  </si>
  <si>
    <t>52 - Outlet of Gas/Air Mixer [87] -&gt; Primary air inlet of Boiler Assembly [1]: Parallel Tubular Air Heaters [14]: Normal volume flow</t>
  </si>
  <si>
    <t>~1~55~0~~-5001~</t>
  </si>
  <si>
    <t>55 - Flue gas of Boiler Assembly [1]: Circulating Fluidized Bed [7] -&gt; Gas inlet of Boiler Assembly [1]: Superheater (PCE) [38] - FSH: Pressure</t>
  </si>
  <si>
    <t>~1~55~1~~-5001~</t>
  </si>
  <si>
    <t>55 - Flue gas of Boiler Assembly [1]: Circulating Fluidized Bed [7] -&gt; Gas inlet of Boiler Assembly [1]: Superheater (PCE) [38] - FSH: Temperature</t>
  </si>
  <si>
    <t>~1~55~2~~-5001~</t>
  </si>
  <si>
    <t>55 - Flue gas of Boiler Assembly [1]: Circulating Fluidized Bed [7] -&gt; Gas inlet of Boiler Assembly [1]: Superheater (PCE) [38] - FSH: Mass flow</t>
  </si>
  <si>
    <t>~1~55~22~~-5001~</t>
  </si>
  <si>
    <t>55 - Flue gas of Boiler Assembly [1]: Circulating Fluidized Bed [7] -&gt; Gas inlet of Boiler Assembly [1]: Superheater (PCE) [38] - FSH: Fly ash flow</t>
  </si>
  <si>
    <t>~1~55~16~~-5001~</t>
  </si>
  <si>
    <t>55 - Flue gas of Boiler Assembly [1]: Circulating Fluidized Bed [7] -&gt; Gas inlet of Boiler Assembly [1]: Superheater (PCE) [38] - FSH: Fly ash enthalpy</t>
  </si>
  <si>
    <t>~1~55~18~~-5001~</t>
  </si>
  <si>
    <t>55 - Flue gas of Boiler Assembly [1]: Circulating Fluidized Bed [7] -&gt; Gas inlet of Boiler Assembly [1]: Superheater (PCE) [38] - FSH: Relative humidity</t>
  </si>
  <si>
    <t>~1~55~20~~-5001~</t>
  </si>
  <si>
    <t>55 - Flue gas of Boiler Assembly [1]: Circulating Fluidized Bed [7] -&gt; Gas inlet of Boiler Assembly [1]: Superheater (PCE) [38] - FSH: Entropy</t>
  </si>
  <si>
    <t>~1~55~3~~-5001~</t>
  </si>
  <si>
    <t>55 - Flue gas of Boiler Assembly [1]: Circulating Fluidized Bed [7] -&gt; Gas inlet of Boiler Assembly [1]: Superheater (PCE) [38] - FSH: Enthalpy</t>
  </si>
  <si>
    <t>~1~55~19~~-5001~</t>
  </si>
  <si>
    <t>55 - Flue gas of Boiler Assembly [1]: Circulating Fluidized Bed [7] -&gt; Gas inlet of Boiler Assembly [1]: Superheater (PCE) [38] - FSH: Molecular weight</t>
  </si>
  <si>
    <t>~1~55~4~~-5001~</t>
  </si>
  <si>
    <t>55 - Flue gas of Boiler Assembly [1]: Circulating Fluidized Bed [7] -&gt; Gas inlet of Boiler Assembly [1]: Superheater (PCE) [38] - FSH: CO2 mass flow</t>
  </si>
  <si>
    <t>~1~55~5~~-5001~</t>
  </si>
  <si>
    <t>55 - Flue gas of Boiler Assembly [1]: Circulating Fluidized Bed [7] -&gt; Gas inlet of Boiler Assembly [1]: Superheater (PCE) [38] - FSH: Volume flow</t>
  </si>
  <si>
    <t>~1~55~101~~-5001~</t>
  </si>
  <si>
    <t>55 - Flue gas of Boiler Assembly [1]: Circulating Fluidized Bed [7] -&gt; Gas inlet of Boiler Assembly [1]: Superheater (PCE) [38] - FSH: Density</t>
  </si>
  <si>
    <t>~1~55~6~~-5001~</t>
  </si>
  <si>
    <t>55 - Flue gas of Boiler Assembly [1]: Circulating Fluidized Bed [7] -&gt; Gas inlet of Boiler Assembly [1]: Superheater (PCE) [38] - FSH: Mole percent of N2</t>
  </si>
  <si>
    <t>~1~55~7~~-5001~</t>
  </si>
  <si>
    <t>55 - Flue gas of Boiler Assembly [1]: Circulating Fluidized Bed [7] -&gt; Gas inlet of Boiler Assembly [1]: Superheater (PCE) [38] - FSH: Mole percent of O2</t>
  </si>
  <si>
    <t>~1~55~8~~-5001~</t>
  </si>
  <si>
    <t>55 - Flue gas of Boiler Assembly [1]: Circulating Fluidized Bed [7] -&gt; Gas inlet of Boiler Assembly [1]: Superheater (PCE) [38] - FSH: Mole percent of CO2</t>
  </si>
  <si>
    <t>~1~55~9~~-5001~</t>
  </si>
  <si>
    <t>55 - Flue gas of Boiler Assembly [1]: Circulating Fluidized Bed [7] -&gt; Gas inlet of Boiler Assembly [1]: Superheater (PCE) [38] - FSH: Mole percent of H2O</t>
  </si>
  <si>
    <t>~1~55~10~~-5001~</t>
  </si>
  <si>
    <t>55 - Flue gas of Boiler Assembly [1]: Circulating Fluidized Bed [7] -&gt; Gas inlet of Boiler Assembly [1]: Superheater (PCE) [38] - FSH: Mole percent of H2O liquid</t>
  </si>
  <si>
    <t>~1~55~11~~-5001~</t>
  </si>
  <si>
    <t>55 - Flue gas of Boiler Assembly [1]: Circulating Fluidized Bed [7] -&gt; Gas inlet of Boiler Assembly [1]: Superheater (PCE) [38] - FSH: Mole percent of Ar</t>
  </si>
  <si>
    <t>~1~55~12~~-5001~</t>
  </si>
  <si>
    <t>55 - Flue gas of Boiler Assembly [1]: Circulating Fluidized Bed [7] -&gt; Gas inlet of Boiler Assembly [1]: Superheater (PCE) [38] - FSH: Mole percent of SO2</t>
  </si>
  <si>
    <t>~1~55~14~~-5001~</t>
  </si>
  <si>
    <t>55 - Flue gas of Boiler Assembly [1]: Circulating Fluidized Bed [7] -&gt; Gas inlet of Boiler Assembly [1]: Superheater (PCE) [38] - FSH: Sulfur trioxide SO3</t>
  </si>
  <si>
    <t>~1~55~23~~-5001~</t>
  </si>
  <si>
    <t>55 - Flue gas of Boiler Assembly [1]: Circulating Fluidized Bed [7] -&gt; Gas inlet of Boiler Assembly [1]: Superheater (PCE) [38] - FSH: HCl mass flow</t>
  </si>
  <si>
    <t>~1~55~24~~-5001~</t>
  </si>
  <si>
    <t>55 - Flue gas of Boiler Assembly [1]: Circulating Fluidized Bed [7] -&gt; Gas inlet of Boiler Assembly [1]: Superheater (PCE) [38] - FSH: NOx mass flow</t>
  </si>
  <si>
    <t>~1~55~25~~-5001~</t>
  </si>
  <si>
    <t>55 - Flue gas of Boiler Assembly [1]: Circulating Fluidized Bed [7] -&gt; Gas inlet of Boiler Assembly [1]: Superheater (PCE) [38] - FSH: CO mass flow</t>
  </si>
  <si>
    <t>~1~55~26~~-5001~</t>
  </si>
  <si>
    <t>55 - Flue gas of Boiler Assembly [1]: Circulating Fluidized Bed [7] -&gt; Gas inlet of Boiler Assembly [1]: Superheater (PCE) [38] - FSH: UHC mass flow</t>
  </si>
  <si>
    <t>~1~55~29~~-5001~</t>
  </si>
  <si>
    <t>55 - Flue gas of Boiler Assembly [1]: Circulating Fluidized Bed [7] -&gt; Gas inlet of Boiler Assembly [1]: Superheater (PCE) [38] - FSH: Hg mass flow</t>
  </si>
  <si>
    <t>~1~55~32~~-5001~</t>
  </si>
  <si>
    <t>55 - Flue gas of Boiler Assembly [1]: Circulating Fluidized Bed [7] -&gt; Gas inlet of Boiler Assembly [1]: Superheater (PCE) [38] - FSH: Dry Oxygen</t>
  </si>
  <si>
    <t>~1~55~31~~-5001~</t>
  </si>
  <si>
    <t>55 - Flue gas of Boiler Assembly [1]: Circulating Fluidized Bed [7] -&gt; Gas inlet of Boiler Assembly [1]: Superheater (PCE) [38] - FSH: Normal volume flow</t>
  </si>
  <si>
    <t>~1~77~0~~-5001~</t>
  </si>
  <si>
    <t>77 - Secondary air outlet of Boiler Assembly [1]: Parallel Tubular Air Heaters [14] -&gt; Secondary air inlet of Boiler Assembly [1]: Circulating Fluidized Bed [7]: Pressure</t>
  </si>
  <si>
    <t>~1~77~1~~-5001~</t>
  </si>
  <si>
    <t>77 - Secondary air outlet of Boiler Assembly [1]: Parallel Tubular Air Heaters [14] -&gt; Secondary air inlet of Boiler Assembly [1]: Circulating Fluidized Bed [7]: Temperature</t>
  </si>
  <si>
    <t>~1~77~2~~-5001~</t>
  </si>
  <si>
    <t>77 - Secondary air outlet of Boiler Assembly [1]: Parallel Tubular Air Heaters [14] -&gt; Secondary air inlet of Boiler Assembly [1]: Circulating Fluidized Bed [7]: Mass flow</t>
  </si>
  <si>
    <t>~1~77~22~~-5001~</t>
  </si>
  <si>
    <t>77 - Secondary air outlet of Boiler Assembly [1]: Parallel Tubular Air Heaters [14] -&gt; Secondary air inlet of Boiler Assembly [1]: Circulating Fluidized Bed [7]: Fly ash flow</t>
  </si>
  <si>
    <t>~1~77~16~~-5001~</t>
  </si>
  <si>
    <t>77 - Secondary air outlet of Boiler Assembly [1]: Parallel Tubular Air Heaters [14] -&gt; Secondary air inlet of Boiler Assembly [1]: Circulating Fluidized Bed [7]: Fly ash enthalpy</t>
  </si>
  <si>
    <t>~1~77~18~~-5001~</t>
  </si>
  <si>
    <t>77 - Secondary air outlet of Boiler Assembly [1]: Parallel Tubular Air Heaters [14] -&gt; Secondary air inlet of Boiler Assembly [1]: Circulating Fluidized Bed [7]: Relative humidity</t>
  </si>
  <si>
    <t>~1~77~20~~-5001~</t>
  </si>
  <si>
    <t>77 - Secondary air outlet of Boiler Assembly [1]: Parallel Tubular Air Heaters [14] -&gt; Secondary air inlet of Boiler Assembly [1]: Circulating Fluidized Bed [7]: Entropy</t>
  </si>
  <si>
    <t>~1~77~3~~-5001~</t>
  </si>
  <si>
    <t>77 - Secondary air outlet of Boiler Assembly [1]: Parallel Tubular Air Heaters [14] -&gt; Secondary air inlet of Boiler Assembly [1]: Circulating Fluidized Bed [7]: Enthalpy</t>
  </si>
  <si>
    <t>~1~77~19~~-5001~</t>
  </si>
  <si>
    <t>77 - Secondary air outlet of Boiler Assembly [1]: Parallel Tubular Air Heaters [14] -&gt; Secondary air inlet of Boiler Assembly [1]: Circulating Fluidized Bed [7]: Molecular weight</t>
  </si>
  <si>
    <t>~1~77~4~~-5001~</t>
  </si>
  <si>
    <t>77 - Secondary air outlet of Boiler Assembly [1]: Parallel Tubular Air Heaters [14] -&gt; Secondary air inlet of Boiler Assembly [1]: Circulating Fluidized Bed [7]: CO2 mass flow</t>
  </si>
  <si>
    <t>~1~77~5~~-5001~</t>
  </si>
  <si>
    <t>77 - Secondary air outlet of Boiler Assembly [1]: Parallel Tubular Air Heaters [14] -&gt; Secondary air inlet of Boiler Assembly [1]: Circulating Fluidized Bed [7]: Volume flow</t>
  </si>
  <si>
    <t>~1~77~101~~-5001~</t>
  </si>
  <si>
    <t>77 - Secondary air outlet of Boiler Assembly [1]: Parallel Tubular Air Heaters [14] -&gt; Secondary air inlet of Boiler Assembly [1]: Circulating Fluidized Bed [7]: Density</t>
  </si>
  <si>
    <t>~1~77~6~~-5001~</t>
  </si>
  <si>
    <t>77 - Secondary air outlet of Boiler Assembly [1]: Parallel Tubular Air Heaters [14] -&gt; Secondary air inlet of Boiler Assembly [1]: Circulating Fluidized Bed [7]: Mole percent of N2</t>
  </si>
  <si>
    <t>~1~77~7~~-5001~</t>
  </si>
  <si>
    <t>77 - Secondary air outlet of Boiler Assembly [1]: Parallel Tubular Air Heaters [14] -&gt; Secondary air inlet of Boiler Assembly [1]: Circulating Fluidized Bed [7]: Mole percent of O2</t>
  </si>
  <si>
    <t>~1~77~8~~-5001~</t>
  </si>
  <si>
    <t>77 - Secondary air outlet of Boiler Assembly [1]: Parallel Tubular Air Heaters [14] -&gt; Secondary air inlet of Boiler Assembly [1]: Circulating Fluidized Bed [7]: Mole percent of CO2</t>
  </si>
  <si>
    <t>~1~77~9~~-5001~</t>
  </si>
  <si>
    <t>77 - Secondary air outlet of Boiler Assembly [1]: Parallel Tubular Air Heaters [14] -&gt; Secondary air inlet of Boiler Assembly [1]: Circulating Fluidized Bed [7]: Mole percent of H2O</t>
  </si>
  <si>
    <t>~1~77~10~~-5001~</t>
  </si>
  <si>
    <t>77 - Secondary air outlet of Boiler Assembly [1]: Parallel Tubular Air Heaters [14] -&gt; Secondary air inlet of Boiler Assembly [1]: Circulating Fluidized Bed [7]: Mole percent of H2O liquid</t>
  </si>
  <si>
    <t>~1~77~11~~-5001~</t>
  </si>
  <si>
    <t>77 - Secondary air outlet of Boiler Assembly [1]: Parallel Tubular Air Heaters [14] -&gt; Secondary air inlet of Boiler Assembly [1]: Circulating Fluidized Bed [7]: Mole percent of Ar</t>
  </si>
  <si>
    <t>~1~77~12~~-5001~</t>
  </si>
  <si>
    <t>77 - Secondary air outlet of Boiler Assembly [1]: Parallel Tubular Air Heaters [14] -&gt; Secondary air inlet of Boiler Assembly [1]: Circulating Fluidized Bed [7]: Mole percent of SO2</t>
  </si>
  <si>
    <t>~1~77~14~~-5001~</t>
  </si>
  <si>
    <t>77 - Secondary air outlet of Boiler Assembly [1]: Parallel Tubular Air Heaters [14] -&gt; Secondary air inlet of Boiler Assembly [1]: Circulating Fluidized Bed [7]: Sulfur trioxide SO3</t>
  </si>
  <si>
    <t>~1~77~23~~-5001~</t>
  </si>
  <si>
    <t>77 - Secondary air outlet of Boiler Assembly [1]: Parallel Tubular Air Heaters [14] -&gt; Secondary air inlet of Boiler Assembly [1]: Circulating Fluidized Bed [7]: HCl mass flow</t>
  </si>
  <si>
    <t>~1~77~24~~-5001~</t>
  </si>
  <si>
    <t>77 - Secondary air outlet of Boiler Assembly [1]: Parallel Tubular Air Heaters [14] -&gt; Secondary air inlet of Boiler Assembly [1]: Circulating Fluidized Bed [7]: NOx mass flow</t>
  </si>
  <si>
    <t>~1~77~25~~-5001~</t>
  </si>
  <si>
    <t>77 - Secondary air outlet of Boiler Assembly [1]: Parallel Tubular Air Heaters [14] -&gt; Secondary air inlet of Boiler Assembly [1]: Circulating Fluidized Bed [7]: CO mass flow</t>
  </si>
  <si>
    <t>~1~77~26~~-5001~</t>
  </si>
  <si>
    <t>77 - Secondary air outlet of Boiler Assembly [1]: Parallel Tubular Air Heaters [14] -&gt; Secondary air inlet of Boiler Assembly [1]: Circulating Fluidized Bed [7]: UHC mass flow</t>
  </si>
  <si>
    <t>~1~77~29~~-5001~</t>
  </si>
  <si>
    <t>77 - Secondary air outlet of Boiler Assembly [1]: Parallel Tubular Air Heaters [14] -&gt; Secondary air inlet of Boiler Assembly [1]: Circulating Fluidized Bed [7]: Hg mass flow</t>
  </si>
  <si>
    <t>~1~77~32~~-5001~</t>
  </si>
  <si>
    <t>77 - Secondary air outlet of Boiler Assembly [1]: Parallel Tubular Air Heaters [14] -&gt; Secondary air inlet of Boiler Assembly [1]: Circulating Fluidized Bed [7]: Dry Oxygen</t>
  </si>
  <si>
    <t>~1~77~31~~-5001~</t>
  </si>
  <si>
    <t>77 - Secondary air outlet of Boiler Assembly [1]: Parallel Tubular Air Heaters [14] -&gt; Secondary air inlet of Boiler Assembly [1]: Circulating Fluidized Bed [7]: Normal volume flow</t>
  </si>
  <si>
    <t>~1~89~0~~-5001~</t>
  </si>
  <si>
    <t>89 - Outlet of Gas/Air Mixer [86] -&gt; Secondary air inlet of Boiler Assembly [1]: Parallel Tubular Air Heaters [14]: Pressure</t>
  </si>
  <si>
    <t>~1~89~1~~-5001~</t>
  </si>
  <si>
    <t>89 - Outlet of Gas/Air Mixer [86] -&gt; Secondary air inlet of Boiler Assembly [1]: Parallel Tubular Air Heaters [14]: Temperature</t>
  </si>
  <si>
    <t>~1~89~2~~-5001~</t>
  </si>
  <si>
    <t>89 - Outlet of Gas/Air Mixer [86] -&gt; Secondary air inlet of Boiler Assembly [1]: Parallel Tubular Air Heaters [14]: Mass flow</t>
  </si>
  <si>
    <t>~1~89~22~~-5001~</t>
  </si>
  <si>
    <t>89 - Outlet of Gas/Air Mixer [86] -&gt; Secondary air inlet of Boiler Assembly [1]: Parallel Tubular Air Heaters [14]: Fly ash flow</t>
  </si>
  <si>
    <t>~1~89~16~~-5001~</t>
  </si>
  <si>
    <t>89 - Outlet of Gas/Air Mixer [86] -&gt; Secondary air inlet of Boiler Assembly [1]: Parallel Tubular Air Heaters [14]: Fly ash enthalpy</t>
  </si>
  <si>
    <t>~1~89~18~~-5001~</t>
  </si>
  <si>
    <t>89 - Outlet of Gas/Air Mixer [86] -&gt; Secondary air inlet of Boiler Assembly [1]: Parallel Tubular Air Heaters [14]: Relative humidity</t>
  </si>
  <si>
    <t>~1~89~20~~-5001~</t>
  </si>
  <si>
    <t>89 - Outlet of Gas/Air Mixer [86] -&gt; Secondary air inlet of Boiler Assembly [1]: Parallel Tubular Air Heaters [14]: Entropy</t>
  </si>
  <si>
    <t>~1~89~3~~-5001~</t>
  </si>
  <si>
    <t>89 - Outlet of Gas/Air Mixer [86] -&gt; Secondary air inlet of Boiler Assembly [1]: Parallel Tubular Air Heaters [14]: Enthalpy</t>
  </si>
  <si>
    <t>~1~89~19~~-5001~</t>
  </si>
  <si>
    <t>89 - Outlet of Gas/Air Mixer [86] -&gt; Secondary air inlet of Boiler Assembly [1]: Parallel Tubular Air Heaters [14]: Molecular weight</t>
  </si>
  <si>
    <t>~1~89~4~~-5001~</t>
  </si>
  <si>
    <t>89 - Outlet of Gas/Air Mixer [86] -&gt; Secondary air inlet of Boiler Assembly [1]: Parallel Tubular Air Heaters [14]: CO2 mass flow</t>
  </si>
  <si>
    <t>~1~89~5~~-5001~</t>
  </si>
  <si>
    <t>89 - Outlet of Gas/Air Mixer [86] -&gt; Secondary air inlet of Boiler Assembly [1]: Parallel Tubular Air Heaters [14]: Volume flow</t>
  </si>
  <si>
    <t>~1~89~101~~-5001~</t>
  </si>
  <si>
    <t>89 - Outlet of Gas/Air Mixer [86] -&gt; Secondary air inlet of Boiler Assembly [1]: Parallel Tubular Air Heaters [14]: Density</t>
  </si>
  <si>
    <t>~1~89~6~~-5001~</t>
  </si>
  <si>
    <t>89 - Outlet of Gas/Air Mixer [86] -&gt; Secondary air inlet of Boiler Assembly [1]: Parallel Tubular Air Heaters [14]: Mole percent of N2</t>
  </si>
  <si>
    <t>~1~89~7~~-5001~</t>
  </si>
  <si>
    <t>89 - Outlet of Gas/Air Mixer [86] -&gt; Secondary air inlet of Boiler Assembly [1]: Parallel Tubular Air Heaters [14]: Mole percent of O2</t>
  </si>
  <si>
    <t>~1~89~8~~-5001~</t>
  </si>
  <si>
    <t>89 - Outlet of Gas/Air Mixer [86] -&gt; Secondary air inlet of Boiler Assembly [1]: Parallel Tubular Air Heaters [14]: Mole percent of CO2</t>
  </si>
  <si>
    <t>~1~89~9~~-5001~</t>
  </si>
  <si>
    <t>89 - Outlet of Gas/Air Mixer [86] -&gt; Secondary air inlet of Boiler Assembly [1]: Parallel Tubular Air Heaters [14]: Mole percent of H2O</t>
  </si>
  <si>
    <t>~1~89~10~~-5001~</t>
  </si>
  <si>
    <t>89 - Outlet of Gas/Air Mixer [86] -&gt; Secondary air inlet of Boiler Assembly [1]: Parallel Tubular Air Heaters [14]: Mole percent of H2O liquid</t>
  </si>
  <si>
    <t>~1~89~11~~-5001~</t>
  </si>
  <si>
    <t>89 - Outlet of Gas/Air Mixer [86] -&gt; Secondary air inlet of Boiler Assembly [1]: Parallel Tubular Air Heaters [14]: Mole percent of Ar</t>
  </si>
  <si>
    <t>~1~89~12~~-5001~</t>
  </si>
  <si>
    <t>89 - Outlet of Gas/Air Mixer [86] -&gt; Secondary air inlet of Boiler Assembly [1]: Parallel Tubular Air Heaters [14]: Mole percent of SO2</t>
  </si>
  <si>
    <t>~1~89~14~~-5001~</t>
  </si>
  <si>
    <t>89 - Outlet of Gas/Air Mixer [86] -&gt; Secondary air inlet of Boiler Assembly [1]: Parallel Tubular Air Heaters [14]: Sulfur trioxide SO3</t>
  </si>
  <si>
    <t>~1~89~23~~-5001~</t>
  </si>
  <si>
    <t>89 - Outlet of Gas/Air Mixer [86] -&gt; Secondary air inlet of Boiler Assembly [1]: Parallel Tubular Air Heaters [14]: HCl mass flow</t>
  </si>
  <si>
    <t>~1~89~24~~-5001~</t>
  </si>
  <si>
    <t>89 - Outlet of Gas/Air Mixer [86] -&gt; Secondary air inlet of Boiler Assembly [1]: Parallel Tubular Air Heaters [14]: NOx mass flow</t>
  </si>
  <si>
    <t>~1~89~25~~-5001~</t>
  </si>
  <si>
    <t>89 - Outlet of Gas/Air Mixer [86] -&gt; Secondary air inlet of Boiler Assembly [1]: Parallel Tubular Air Heaters [14]: CO mass flow</t>
  </si>
  <si>
    <t>~1~89~26~~-5001~</t>
  </si>
  <si>
    <t>89 - Outlet of Gas/Air Mixer [86] -&gt; Secondary air inlet of Boiler Assembly [1]: Parallel Tubular Air Heaters [14]: UHC mass flow</t>
  </si>
  <si>
    <t>~1~89~29~~-5001~</t>
  </si>
  <si>
    <t>89 - Outlet of Gas/Air Mixer [86] -&gt; Secondary air inlet of Boiler Assembly [1]: Parallel Tubular Air Heaters [14]: Hg mass flow</t>
  </si>
  <si>
    <t>~1~89~32~~-5001~</t>
  </si>
  <si>
    <t>89 - Outlet of Gas/Air Mixer [86] -&gt; Secondary air inlet of Boiler Assembly [1]: Parallel Tubular Air Heaters [14]: Dry Oxygen</t>
  </si>
  <si>
    <t>~1~89~31~~-5001~</t>
  </si>
  <si>
    <t>89 - Outlet of Gas/Air Mixer [86] -&gt; Secondary air inlet of Boiler Assembly [1]: Parallel Tubular Air Heaters [14]: Normal volume flow</t>
  </si>
  <si>
    <t>~1~93~0~~-5001~</t>
  </si>
  <si>
    <t>93 - Outlet of Boiler Assembly [1]: Electrostatic Precipitator [12] - ESP -&gt; Inlet of Boiler Assembly [1]: Duct - Classic [48] - Flue Gas Duct Out: Pressure</t>
  </si>
  <si>
    <t>~1~93~1~~-5001~</t>
  </si>
  <si>
    <t>93 - Outlet of Boiler Assembly [1]: Electrostatic Precipitator [12] - ESP -&gt; Inlet of Boiler Assembly [1]: Duct - Classic [48] - Flue Gas Duct Out: Temperature</t>
  </si>
  <si>
    <t>~1~93~2~~-5001~</t>
  </si>
  <si>
    <t>93 - Outlet of Boiler Assembly [1]: Electrostatic Precipitator [12] - ESP -&gt; Inlet of Boiler Assembly [1]: Duct - Classic [48] - Flue Gas Duct Out: Mass flow</t>
  </si>
  <si>
    <t>~1~93~22~~-5001~</t>
  </si>
  <si>
    <t>93 - Outlet of Boiler Assembly [1]: Electrostatic Precipitator [12] - ESP -&gt; Inlet of Boiler Assembly [1]: Duct - Classic [48] - Flue Gas Duct Out: Fly ash flow</t>
  </si>
  <si>
    <t>~1~93~16~~-5001~</t>
  </si>
  <si>
    <t>93 - Outlet of Boiler Assembly [1]: Electrostatic Precipitator [12] - ESP -&gt; Inlet of Boiler Assembly [1]: Duct - Classic [48] - Flue Gas Duct Out: Fly ash enthalpy</t>
  </si>
  <si>
    <t>~1~93~18~~-5001~</t>
  </si>
  <si>
    <t>93 - Outlet of Boiler Assembly [1]: Electrostatic Precipitator [12] - ESP -&gt; Inlet of Boiler Assembly [1]: Duct - Classic [48] - Flue Gas Duct Out: Relative humidity</t>
  </si>
  <si>
    <t>~1~93~20~~-5001~</t>
  </si>
  <si>
    <t>93 - Outlet of Boiler Assembly [1]: Electrostatic Precipitator [12] - ESP -&gt; Inlet of Boiler Assembly [1]: Duct - Classic [48] - Flue Gas Duct Out: Entropy</t>
  </si>
  <si>
    <t>~1~93~3~~-5001~</t>
  </si>
  <si>
    <t>93 - Outlet of Boiler Assembly [1]: Electrostatic Precipitator [12] - ESP -&gt; Inlet of Boiler Assembly [1]: Duct - Classic [48] - Flue Gas Duct Out: Enthalpy</t>
  </si>
  <si>
    <t>~1~93~19~~-5001~</t>
  </si>
  <si>
    <t>93 - Outlet of Boiler Assembly [1]: Electrostatic Precipitator [12] - ESP -&gt; Inlet of Boiler Assembly [1]: Duct - Classic [48] - Flue Gas Duct Out: Molecular weight</t>
  </si>
  <si>
    <t>~1~93~4~~-5001~</t>
  </si>
  <si>
    <t>93 - Outlet of Boiler Assembly [1]: Electrostatic Precipitator [12] - ESP -&gt; Inlet of Boiler Assembly [1]: Duct - Classic [48] - Flue Gas Duct Out: CO2 mass flow</t>
  </si>
  <si>
    <t>~1~93~5~~-5001~</t>
  </si>
  <si>
    <t>93 - Outlet of Boiler Assembly [1]: Electrostatic Precipitator [12] - ESP -&gt; Inlet of Boiler Assembly [1]: Duct - Classic [48] - Flue Gas Duct Out: Volume flow</t>
  </si>
  <si>
    <t>~1~93~101~~-5001~</t>
  </si>
  <si>
    <t>93 - Outlet of Boiler Assembly [1]: Electrostatic Precipitator [12] - ESP -&gt; Inlet of Boiler Assembly [1]: Duct - Classic [48] - Flue Gas Duct Out: Density</t>
  </si>
  <si>
    <t>~1~93~6~~-5001~</t>
  </si>
  <si>
    <t>93 - Outlet of Boiler Assembly [1]: Electrostatic Precipitator [12] - ESP -&gt; Inlet of Boiler Assembly [1]: Duct - Classic [48] - Flue Gas Duct Out: Mole percent of N2</t>
  </si>
  <si>
    <t>~1~93~7~~-5001~</t>
  </si>
  <si>
    <t>93 - Outlet of Boiler Assembly [1]: Electrostatic Precipitator [12] - ESP -&gt; Inlet of Boiler Assembly [1]: Duct - Classic [48] - Flue Gas Duct Out: Mole percent of O2</t>
  </si>
  <si>
    <t>~1~93~8~~-5001~</t>
  </si>
  <si>
    <t>93 - Outlet of Boiler Assembly [1]: Electrostatic Precipitator [12] - ESP -&gt; Inlet of Boiler Assembly [1]: Duct - Classic [48] - Flue Gas Duct Out: Mole percent of CO2</t>
  </si>
  <si>
    <t>~1~93~9~~-5001~</t>
  </si>
  <si>
    <t>93 - Outlet of Boiler Assembly [1]: Electrostatic Precipitator [12] - ESP -&gt; Inlet of Boiler Assembly [1]: Duct - Classic [48] - Flue Gas Duct Out: Mole percent of H2O</t>
  </si>
  <si>
    <t>~1~93~10~~-5001~</t>
  </si>
  <si>
    <t>93 - Outlet of Boiler Assembly [1]: Electrostatic Precipitator [12] - ESP -&gt; Inlet of Boiler Assembly [1]: Duct - Classic [48] - Flue Gas Duct Out: Mole percent of H2O liquid</t>
  </si>
  <si>
    <t>~1~93~11~~-5001~</t>
  </si>
  <si>
    <t>93 - Outlet of Boiler Assembly [1]: Electrostatic Precipitator [12] - ESP -&gt; Inlet of Boiler Assembly [1]: Duct - Classic [48] - Flue Gas Duct Out: Mole percent of Ar</t>
  </si>
  <si>
    <t>~1~93~12~~-5001~</t>
  </si>
  <si>
    <t>93 - Outlet of Boiler Assembly [1]: Electrostatic Precipitator [12] - ESP -&gt; Inlet of Boiler Assembly [1]: Duct - Classic [48] - Flue Gas Duct Out: Mole percent of SO2</t>
  </si>
  <si>
    <t>~1~93~14~~-5001~</t>
  </si>
  <si>
    <t>93 - Outlet of Boiler Assembly [1]: Electrostatic Precipitator [12] - ESP -&gt; Inlet of Boiler Assembly [1]: Duct - Classic [48] - Flue Gas Duct Out: Sulfur trioxide SO3</t>
  </si>
  <si>
    <t>~1~93~23~~-5001~</t>
  </si>
  <si>
    <t>93 - Outlet of Boiler Assembly [1]: Electrostatic Precipitator [12] - ESP -&gt; Inlet of Boiler Assembly [1]: Duct - Classic [48] - Flue Gas Duct Out: HCl mass flow</t>
  </si>
  <si>
    <t>~1~93~24~~-5001~</t>
  </si>
  <si>
    <t>93 - Outlet of Boiler Assembly [1]: Electrostatic Precipitator [12] - ESP -&gt; Inlet of Boiler Assembly [1]: Duct - Classic [48] - Flue Gas Duct Out: NOx mass flow</t>
  </si>
  <si>
    <t>~1~93~25~~-5001~</t>
  </si>
  <si>
    <t>93 - Outlet of Boiler Assembly [1]: Electrostatic Precipitator [12] - ESP -&gt; Inlet of Boiler Assembly [1]: Duct - Classic [48] - Flue Gas Duct Out: CO mass flow</t>
  </si>
  <si>
    <t>~1~93~26~~-5001~</t>
  </si>
  <si>
    <t>93 - Outlet of Boiler Assembly [1]: Electrostatic Precipitator [12] - ESP -&gt; Inlet of Boiler Assembly [1]: Duct - Classic [48] - Flue Gas Duct Out: UHC mass flow</t>
  </si>
  <si>
    <t>~1~93~29~~-5001~</t>
  </si>
  <si>
    <t>93 - Outlet of Boiler Assembly [1]: Electrostatic Precipitator [12] - ESP -&gt; Inlet of Boiler Assembly [1]: Duct - Classic [48] - Flue Gas Duct Out: Hg mass flow</t>
  </si>
  <si>
    <t>~1~93~32~~-5001~</t>
  </si>
  <si>
    <t>93 - Outlet of Boiler Assembly [1]: Electrostatic Precipitator [12] - ESP -&gt; Inlet of Boiler Assembly [1]: Duct - Classic [48] - Flue Gas Duct Out: Dry Oxygen</t>
  </si>
  <si>
    <t>~1~93~31~~-5001~</t>
  </si>
  <si>
    <t>93 - Outlet of Boiler Assembly [1]: Electrostatic Precipitator [12] - ESP -&gt; Inlet of Boiler Assembly [1]: Duct - Classic [48] - Flue Gas Duct Out: Normal volume flow</t>
  </si>
  <si>
    <t>~1~94~0~~-5001~</t>
  </si>
  <si>
    <t>94 - Outlet of Boiler Assembly [1]: Duct - Classic [48] - Flue Gas Duct Out -&gt; Inlet of Boiler Assembly [1]: Fan [52]: Pressure</t>
  </si>
  <si>
    <t>~1~94~1~~-5001~</t>
  </si>
  <si>
    <t>94 - Outlet of Boiler Assembly [1]: Duct - Classic [48] - Flue Gas Duct Out -&gt; Inlet of Boiler Assembly [1]: Fan [52]: Temperature</t>
  </si>
  <si>
    <t>~1~94~2~~-5001~</t>
  </si>
  <si>
    <t>94 - Outlet of Boiler Assembly [1]: Duct - Classic [48] - Flue Gas Duct Out -&gt; Inlet of Boiler Assembly [1]: Fan [52]: Mass flow</t>
  </si>
  <si>
    <t>~1~94~22~~-5001~</t>
  </si>
  <si>
    <t>94 - Outlet of Boiler Assembly [1]: Duct - Classic [48] - Flue Gas Duct Out -&gt; Inlet of Boiler Assembly [1]: Fan [52]: Fly ash flow</t>
  </si>
  <si>
    <t>~1~94~16~~-5001~</t>
  </si>
  <si>
    <t>94 - Outlet of Boiler Assembly [1]: Duct - Classic [48] - Flue Gas Duct Out -&gt; Inlet of Boiler Assembly [1]: Fan [52]: Fly ash enthalpy</t>
  </si>
  <si>
    <t>~1~94~18~~-5001~</t>
  </si>
  <si>
    <t>94 - Outlet of Boiler Assembly [1]: Duct - Classic [48] - Flue Gas Duct Out -&gt; Inlet of Boiler Assembly [1]: Fan [52]: Relative humidity</t>
  </si>
  <si>
    <t>~1~94~20~~-5001~</t>
  </si>
  <si>
    <t>94 - Outlet of Boiler Assembly [1]: Duct - Classic [48] - Flue Gas Duct Out -&gt; Inlet of Boiler Assembly [1]: Fan [52]: Entropy</t>
  </si>
  <si>
    <t>~1~94~3~~-5001~</t>
  </si>
  <si>
    <t>94 - Outlet of Boiler Assembly [1]: Duct - Classic [48] - Flue Gas Duct Out -&gt; Inlet of Boiler Assembly [1]: Fan [52]: Enthalpy</t>
  </si>
  <si>
    <t>~1~94~19~~-5001~</t>
  </si>
  <si>
    <t>94 - Outlet of Boiler Assembly [1]: Duct - Classic [48] - Flue Gas Duct Out -&gt; Inlet of Boiler Assembly [1]: Fan [52]: Molecular weight</t>
  </si>
  <si>
    <t>~1~94~4~~-5001~</t>
  </si>
  <si>
    <t>94 - Outlet of Boiler Assembly [1]: Duct - Classic [48] - Flue Gas Duct Out -&gt; Inlet of Boiler Assembly [1]: Fan [52]: CO2 mass flow</t>
  </si>
  <si>
    <t>~1~94~5~~-5001~</t>
  </si>
  <si>
    <t>94 - Outlet of Boiler Assembly [1]: Duct - Classic [48] - Flue Gas Duct Out -&gt; Inlet of Boiler Assembly [1]: Fan [52]: Volume flow</t>
  </si>
  <si>
    <t>~1~94~101~~-5001~</t>
  </si>
  <si>
    <t>94 - Outlet of Boiler Assembly [1]: Duct - Classic [48] - Flue Gas Duct Out -&gt; Inlet of Boiler Assembly [1]: Fan [52]: Density</t>
  </si>
  <si>
    <t>~1~94~6~~-5001~</t>
  </si>
  <si>
    <t>94 - Outlet of Boiler Assembly [1]: Duct - Classic [48] - Flue Gas Duct Out -&gt; Inlet of Boiler Assembly [1]: Fan [52]: Mole percent of N2</t>
  </si>
  <si>
    <t>~1~94~7~~-5001~</t>
  </si>
  <si>
    <t>94 - Outlet of Boiler Assembly [1]: Duct - Classic [48] - Flue Gas Duct Out -&gt; Inlet of Boiler Assembly [1]: Fan [52]: Mole percent of O2</t>
  </si>
  <si>
    <t>~1~94~8~~-5001~</t>
  </si>
  <si>
    <t>94 - Outlet of Boiler Assembly [1]: Duct - Classic [48] - Flue Gas Duct Out -&gt; Inlet of Boiler Assembly [1]: Fan [52]: Mole percent of CO2</t>
  </si>
  <si>
    <t>~1~94~9~~-5001~</t>
  </si>
  <si>
    <t>94 - Outlet of Boiler Assembly [1]: Duct - Classic [48] - Flue Gas Duct Out -&gt; Inlet of Boiler Assembly [1]: Fan [52]: Mole percent of H2O</t>
  </si>
  <si>
    <t>~1~94~10~~-5001~</t>
  </si>
  <si>
    <t>94 - Outlet of Boiler Assembly [1]: Duct - Classic [48] - Flue Gas Duct Out -&gt; Inlet of Boiler Assembly [1]: Fan [52]: Mole percent of H2O liquid</t>
  </si>
  <si>
    <t>~1~94~11~~-5001~</t>
  </si>
  <si>
    <t>94 - Outlet of Boiler Assembly [1]: Duct - Classic [48] - Flue Gas Duct Out -&gt; Inlet of Boiler Assembly [1]: Fan [52]: Mole percent of Ar</t>
  </si>
  <si>
    <t>~1~94~12~~-5001~</t>
  </si>
  <si>
    <t>94 - Outlet of Boiler Assembly [1]: Duct - Classic [48] - Flue Gas Duct Out -&gt; Inlet of Boiler Assembly [1]: Fan [52]: Mole percent of SO2</t>
  </si>
  <si>
    <t>~1~94~14~~-5001~</t>
  </si>
  <si>
    <t>94 - Outlet of Boiler Assembly [1]: Duct - Classic [48] - Flue Gas Duct Out -&gt; Inlet of Boiler Assembly [1]: Fan [52]: Sulfur trioxide SO3</t>
  </si>
  <si>
    <t>~1~94~23~~-5001~</t>
  </si>
  <si>
    <t>94 - Outlet of Boiler Assembly [1]: Duct - Classic [48] - Flue Gas Duct Out -&gt; Inlet of Boiler Assembly [1]: Fan [52]: HCl mass flow</t>
  </si>
  <si>
    <t>~1~94~24~~-5001~</t>
  </si>
  <si>
    <t>94 - Outlet of Boiler Assembly [1]: Duct - Classic [48] - Flue Gas Duct Out -&gt; Inlet of Boiler Assembly [1]: Fan [52]: NOx mass flow</t>
  </si>
  <si>
    <t>~1~94~25~~-5001~</t>
  </si>
  <si>
    <t>94 - Outlet of Boiler Assembly [1]: Duct - Classic [48] - Flue Gas Duct Out -&gt; Inlet of Boiler Assembly [1]: Fan [52]: CO mass flow</t>
  </si>
  <si>
    <t>~1~94~26~~-5001~</t>
  </si>
  <si>
    <t>94 - Outlet of Boiler Assembly [1]: Duct - Classic [48] - Flue Gas Duct Out -&gt; Inlet of Boiler Assembly [1]: Fan [52]: UHC mass flow</t>
  </si>
  <si>
    <t>~1~94~29~~-5001~</t>
  </si>
  <si>
    <t>94 - Outlet of Boiler Assembly [1]: Duct - Classic [48] - Flue Gas Duct Out -&gt; Inlet of Boiler Assembly [1]: Fan [52]: Hg mass flow</t>
  </si>
  <si>
    <t>~1~94~32~~-5001~</t>
  </si>
  <si>
    <t>94 - Outlet of Boiler Assembly [1]: Duct - Classic [48] - Flue Gas Duct Out -&gt; Inlet of Boiler Assembly [1]: Fan [52]: Dry Oxygen</t>
  </si>
  <si>
    <t>~1~94~31~~-5001~</t>
  </si>
  <si>
    <t>94 - Outlet of Boiler Assembly [1]: Duct - Classic [48] - Flue Gas Duct Out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</si>
  <si>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</si>
  <si>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</si>
  <si>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</si>
  <si>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</si>
  <si>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</si>
  <si>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</si>
  <si>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</si>
  <si>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</si>
  <si>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</si>
  <si>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</si>
  <si>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</si>
  <si>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</si>
  <si>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</si>
  <si>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</si>
  <si>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</si>
  <si>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</si>
  <si>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</si>
  <si>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</si>
  <si>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</si>
  <si>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</si>
  <si>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</si>
  <si>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</si>
  <si>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</si>
  <si>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</si>
  <si>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</si>
  <si>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</si>
  <si>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</si>
  <si>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</si>
  <si>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</si>
  <si>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</si>
  <si>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</si>
  <si>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</si>
  <si>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</si>
  <si>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</si>
  <si>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</si>
  <si>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</si>
  <si>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</si>
  <si>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</si>
  <si>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</si>
  <si>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</si>
  <si>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</si>
  <si>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</si>
  <si>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</si>
  <si>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</si>
  <si>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</si>
  <si>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</si>
  <si>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</si>
  <si>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</si>
  <si>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</si>
  <si>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</si>
  <si>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</si>
  <si>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</si>
  <si>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</si>
  <si>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</si>
  <si>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~1~106~0~~-5001~</t>
  </si>
  <si>
    <t>106 - Outlet of Gas/Air Source [80] - PA #2 -&gt; Inlet of Boiler Assembly [1]: Fan [81] - SA Fan #2: Pressure</t>
  </si>
  <si>
    <t>~1~106~1~~-5001~</t>
  </si>
  <si>
    <t>106 - Outlet of Gas/Air Source [80] - PA #2 -&gt; Inlet of Boiler Assembly [1]: Fan [81] - SA Fan #2: Temperature</t>
  </si>
  <si>
    <t>~1~106~2~~-5001~</t>
  </si>
  <si>
    <t>106 - Outlet of Gas/Air Source [80] - PA #2 -&gt; Inlet of Boiler Assembly [1]: Fan [81] - SA Fan #2: Mass flow</t>
  </si>
  <si>
    <t>~1~106~22~~-5001~</t>
  </si>
  <si>
    <t>106 - Outlet of Gas/Air Source [80] - PA #2 -&gt; Inlet of Boiler Assembly [1]: Fan [81] - SA Fan #2: Fly ash flow</t>
  </si>
  <si>
    <t>~1~106~16~~-5001~</t>
  </si>
  <si>
    <t>106 - Outlet of Gas/Air Source [80] - PA #2 -&gt; Inlet of Boiler Assembly [1]: Fan [81] - SA Fan #2: Fly ash enthalpy</t>
  </si>
  <si>
    <t>~1~106~18~~-5001~</t>
  </si>
  <si>
    <t>106 - Outlet of Gas/Air Source [80] - PA #2 -&gt; Inlet of Boiler Assembly [1]: Fan [81] - SA Fan #2: Relative humidity</t>
  </si>
  <si>
    <t>~1~106~20~~-5001~</t>
  </si>
  <si>
    <t>106 - Outlet of Gas/Air Source [80] - PA #2 -&gt; Inlet of Boiler Assembly [1]: Fan [81] - SA Fan #2: Entropy</t>
  </si>
  <si>
    <t>~1~106~3~~-5001~</t>
  </si>
  <si>
    <t>106 - Outlet of Gas/Air Source [80] - PA #2 -&gt; Inlet of Boiler Assembly [1]: Fan [81] - SA Fan #2: Enthalpy</t>
  </si>
  <si>
    <t>~1~106~19~~-5001~</t>
  </si>
  <si>
    <t>106 - Outlet of Gas/Air Source [80] - PA #2 -&gt; Inlet of Boiler Assembly [1]: Fan [81] - SA Fan #2: Molecular weight</t>
  </si>
  <si>
    <t>~1~106~4~~-5001~</t>
  </si>
  <si>
    <t>106 - Outlet of Gas/Air Source [80] - PA #2 -&gt; Inlet of Boiler Assembly [1]: Fan [81] - SA Fan #2: CO2 mass flow</t>
  </si>
  <si>
    <t>~1~106~5~~-5001~</t>
  </si>
  <si>
    <t>106 - Outlet of Gas/Air Source [80] - PA #2 -&gt; Inlet of Boiler Assembly [1]: Fan [81] - SA Fan #2: Volume flow</t>
  </si>
  <si>
    <t>~1~106~101~~-5001~</t>
  </si>
  <si>
    <t>106 - Outlet of Gas/Air Source [80] - PA #2 -&gt; Inlet of Boiler Assembly [1]: Fan [81] - SA Fan #2: Density</t>
  </si>
  <si>
    <t>~1~106~6~~-5001~</t>
  </si>
  <si>
    <t>106 - Outlet of Gas/Air Source [80] - PA #2 -&gt; Inlet of Boiler Assembly [1]: Fan [81] - SA Fan #2: Mole percent of N2</t>
  </si>
  <si>
    <t>~1~106~7~~-5001~</t>
  </si>
  <si>
    <t>106 - Outlet of Gas/Air Source [80] - PA #2 -&gt; Inlet of Boiler Assembly [1]: Fan [81] - SA Fan #2: Mole percent of O2</t>
  </si>
  <si>
    <t>~1~106~8~~-5001~</t>
  </si>
  <si>
    <t>106 - Outlet of Gas/Air Source [80] - PA #2 -&gt; Inlet of Boiler Assembly [1]: Fan [81] - SA Fan #2: Mole percent of CO2</t>
  </si>
  <si>
    <t>~1~106~9~~-5001~</t>
  </si>
  <si>
    <t>106 - Outlet of Gas/Air Source [80] - PA #2 -&gt; Inlet of Boiler Assembly [1]: Fan [81] - SA Fan #2: Mole percent of H2O</t>
  </si>
  <si>
    <t>~1~106~10~~-5001~</t>
  </si>
  <si>
    <t>106 - Outlet of Gas/Air Source [80] - PA #2 -&gt; Inlet of Boiler Assembly [1]: Fan [81] - SA Fan #2: Mole percent of H2O liquid</t>
  </si>
  <si>
    <t>~1~106~11~~-5001~</t>
  </si>
  <si>
    <t>106 - Outlet of Gas/Air Source [80] - PA #2 -&gt; Inlet of Boiler Assembly [1]: Fan [81] - SA Fan #2: Mole percent of Ar</t>
  </si>
  <si>
    <t>~1~106~12~~-5001~</t>
  </si>
  <si>
    <t>106 - Outlet of Gas/Air Source [80] - PA #2 -&gt; Inlet of Boiler Assembly [1]: Fan [81] - SA Fan #2: Mole percent of SO2</t>
  </si>
  <si>
    <t>~1~106~14~~-5001~</t>
  </si>
  <si>
    <t>106 - Outlet of Gas/Air Source [80] - PA #2 -&gt; Inlet of Boiler Assembly [1]: Fan [81] - SA Fan #2: Sulfur trioxide SO3</t>
  </si>
  <si>
    <t>~1~106~23~~-5001~</t>
  </si>
  <si>
    <t>106 - Outlet of Gas/Air Source [80] - PA #2 -&gt; Inlet of Boiler Assembly [1]: Fan [81] - SA Fan #2: HCl mass flow</t>
  </si>
  <si>
    <t>~1~106~24~~-5001~</t>
  </si>
  <si>
    <t>106 - Outlet of Gas/Air Source [80] - PA #2 -&gt; Inlet of Boiler Assembly [1]: Fan [81] - SA Fan #2: NOx mass flow</t>
  </si>
  <si>
    <t>~1~106~25~~-5001~</t>
  </si>
  <si>
    <t>106 - Outlet of Gas/Air Source [80] - PA #2 -&gt; Inlet of Boiler Assembly [1]: Fan [81] - SA Fan #2: CO mass flow</t>
  </si>
  <si>
    <t>~1~106~26~~-5001~</t>
  </si>
  <si>
    <t>106 - Outlet of Gas/Air Source [80] - PA #2 -&gt; Inlet of Boiler Assembly [1]: Fan [81] - SA Fan #2: UHC mass flow</t>
  </si>
  <si>
    <t>~1~106~29~~-5001~</t>
  </si>
  <si>
    <t>106 - Outlet of Gas/Air Source [80] - PA #2 -&gt; Inlet of Boiler Assembly [1]: Fan [81] - SA Fan #2: Hg mass flow</t>
  </si>
  <si>
    <t>~1~106~32~~-5001~</t>
  </si>
  <si>
    <t>106 - Outlet of Gas/Air Source [80] - PA #2 -&gt; Inlet of Boiler Assembly [1]: Fan [81] - SA Fan #2: Dry Oxygen</t>
  </si>
  <si>
    <t>~1~106~31~~-5001~</t>
  </si>
  <si>
    <t>106 - Outlet of Gas/Air Source [80] - PA #2 -&gt; Inlet of Boiler Assembly [1]: Fan [81] - SA Fan #2: Normal volume flow</t>
  </si>
  <si>
    <t>~1~107~0~~-5001~</t>
  </si>
  <si>
    <t>107 - Outlet of Fan [81] - SA Fan #2 -&gt; Inlet of Duct - Classic [82] - PA Duct In #2: Pressure</t>
  </si>
  <si>
    <t>~1~107~1~~-5001~</t>
  </si>
  <si>
    <t>107 - Outlet of Fan [81] - SA Fan #2 -&gt; Inlet of Duct - Classic [82] - PA Duct In #2: Temperature</t>
  </si>
  <si>
    <t>~1~107~2~~-5001~</t>
  </si>
  <si>
    <t>107 - Outlet of Fan [81] - SA Fan #2 -&gt; Inlet of Duct - Classic [82] - PA Duct In #2: Mass flow</t>
  </si>
  <si>
    <t>~1~107~22~~-5001~</t>
  </si>
  <si>
    <t>107 - Outlet of Fan [81] - SA Fan #2 -&gt; Inlet of Duct - Classic [82] - PA Duct In #2: Fly ash flow</t>
  </si>
  <si>
    <t>~1~107~16~~-5001~</t>
  </si>
  <si>
    <t>107 - Outlet of Fan [81] - SA Fan #2 -&gt; Inlet of Duct - Classic [82] - PA Duct In #2: Fly ash enthalpy</t>
  </si>
  <si>
    <t>~1~107~18~~-5001~</t>
  </si>
  <si>
    <t>107 - Outlet of Fan [81] - SA Fan #2 -&gt; Inlet of Duct - Classic [82] - PA Duct In #2: Relative humidity</t>
  </si>
  <si>
    <t>~1~107~20~~-5001~</t>
  </si>
  <si>
    <t>107 - Outlet of Fan [81] - SA Fan #2 -&gt; Inlet of Duct - Classic [82] - PA Duct In #2: Entropy</t>
  </si>
  <si>
    <t>~1~107~3~~-5001~</t>
  </si>
  <si>
    <t>107 - Outlet of Fan [81] - SA Fan #2 -&gt; Inlet of Duct - Classic [82] - PA Duct In #2: Enthalpy</t>
  </si>
  <si>
    <t>~1~107~19~~-5001~</t>
  </si>
  <si>
    <t>107 - Outlet of Fan [81] - SA Fan #2 -&gt; Inlet of Duct - Classic [82] - PA Duct In #2: Molecular weight</t>
  </si>
  <si>
    <t>~1~107~4~~-5001~</t>
  </si>
  <si>
    <t>107 - Outlet of Fan [81] - SA Fan #2 -&gt; Inlet of Duct - Classic [82] - PA Duct In #2: CO2 mass flow</t>
  </si>
  <si>
    <t>~1~107~5~~-5001~</t>
  </si>
  <si>
    <t>107 - Outlet of Fan [81] - SA Fan #2 -&gt; Inlet of Duct - Classic [82] - PA Duct In #2: Volume flow</t>
  </si>
  <si>
    <t>~1~107~101~~-5001~</t>
  </si>
  <si>
    <t>107 - Outlet of Fan [81] - SA Fan #2 -&gt; Inlet of Duct - Classic [82] - PA Duct In #2: Density</t>
  </si>
  <si>
    <t>~1~107~6~~-5001~</t>
  </si>
  <si>
    <t>107 - Outlet of Fan [81] - SA Fan #2 -&gt; Inlet of Duct - Classic [82] - PA Duct In #2: Mole percent of N2</t>
  </si>
  <si>
    <t>~1~107~7~~-5001~</t>
  </si>
  <si>
    <t>107 - Outlet of Fan [81] - SA Fan #2 -&gt; Inlet of Duct - Classic [82] - PA Duct In #2: Mole percent of O2</t>
  </si>
  <si>
    <t>~1~107~8~~-5001~</t>
  </si>
  <si>
    <t>107 - Outlet of Fan [81] - SA Fan #2 -&gt; Inlet of Duct - Classic [82] - PA Duct In #2: Mole percent of CO2</t>
  </si>
  <si>
    <t>~1~107~9~~-5001~</t>
  </si>
  <si>
    <t>107 - Outlet of Fan [81] - SA Fan #2 -&gt; Inlet of Duct - Classic [82] - PA Duct In #2: Mole percent of H2O</t>
  </si>
  <si>
    <t>~1~107~10~~-5001~</t>
  </si>
  <si>
    <t>107 - Outlet of Fan [81] - SA Fan #2 -&gt; Inlet of Duct - Classic [82] - PA Duct In #2: Mole percent of H2O liquid</t>
  </si>
  <si>
    <t>~1~107~11~~-5001~</t>
  </si>
  <si>
    <t>107 - Outlet of Fan [81] - SA Fan #2 -&gt; Inlet of Duct - Classic [82] - PA Duct In #2: Mole percent of Ar</t>
  </si>
  <si>
    <t>~1~107~12~~-5001~</t>
  </si>
  <si>
    <t>107 - Outlet of Fan [81] - SA Fan #2 -&gt; Inlet of Duct - Classic [82] - PA Duct In #2: Mole percent of SO2</t>
  </si>
  <si>
    <t>~1~107~14~~-5001~</t>
  </si>
  <si>
    <t>107 - Outlet of Fan [81] - SA Fan #2 -&gt; Inlet of Duct - Classic [82] - PA Duct In #2: Sulfur trioxide SO3</t>
  </si>
  <si>
    <t>~1~107~23~~-5001~</t>
  </si>
  <si>
    <t>107 - Outlet of Fan [81] - SA Fan #2 -&gt; Inlet of Duct - Classic [82] - PA Duct In #2: HCl mass flow</t>
  </si>
  <si>
    <t>~1~107~24~~-5001~</t>
  </si>
  <si>
    <t>107 - Outlet of Fan [81] - SA Fan #2 -&gt; Inlet of Duct - Classic [82] - PA Duct In #2: NOx mass flow</t>
  </si>
  <si>
    <t>~1~107~25~~-5001~</t>
  </si>
  <si>
    <t>107 - Outlet of Fan [81] - SA Fan #2 -&gt; Inlet of Duct - Classic [82] - PA Duct In #2: CO mass flow</t>
  </si>
  <si>
    <t>~1~107~26~~-5001~</t>
  </si>
  <si>
    <t>107 - Outlet of Fan [81] - SA Fan #2 -&gt; Inlet of Duct - Classic [82] - PA Duct In #2: UHC mass flow</t>
  </si>
  <si>
    <t>~1~107~29~~-5001~</t>
  </si>
  <si>
    <t>107 - Outlet of Fan [81] - SA Fan #2 -&gt; Inlet of Duct - Classic [82] - PA Duct In #2: Hg mass flow</t>
  </si>
  <si>
    <t>~1~107~32~~-5001~</t>
  </si>
  <si>
    <t>107 - Outlet of Fan [81] - SA Fan #2 -&gt; Inlet of Duct - Classic [82] - PA Duct In #2: Dry Oxygen</t>
  </si>
  <si>
    <t>~1~107~31~~-5001~</t>
  </si>
  <si>
    <t>107 - Outlet of Fan [81] - SA Fan #2 -&gt; Inlet of Duct - Classic [82] - PA Duct In #2: Normal volume flow</t>
  </si>
  <si>
    <t>~1~108~0~~-5001~</t>
  </si>
  <si>
    <t>108 - Outlet of Fan [85] - PA Fan #2 -&gt; Inlet of Duct - Classic [83] - SA Duct In #2: Pressure</t>
  </si>
  <si>
    <t>~1~108~1~~-5001~</t>
  </si>
  <si>
    <t>108 - Outlet of Fan [85] - PA Fan #2 -&gt; Inlet of Duct - Classic [83] - SA Duct In #2: Temperature</t>
  </si>
  <si>
    <t>~1~108~2~~-5001~</t>
  </si>
  <si>
    <t>108 - Outlet of Fan [85] - PA Fan #2 -&gt; Inlet of Duct - Classic [83] - SA Duct In #2: Mass flow</t>
  </si>
  <si>
    <t>~1~108~22~~-5001~</t>
  </si>
  <si>
    <t>108 - Outlet of Fan [85] - PA Fan #2 -&gt; Inlet of Duct - Classic [83] - SA Duct In #2: Fly ash flow</t>
  </si>
  <si>
    <t>~1~108~16~~-5001~</t>
  </si>
  <si>
    <t>108 - Outlet of Fan [85] - PA Fan #2 -&gt; Inlet of Duct - Classic [83] - SA Duct In #2: Fly ash enthalpy</t>
  </si>
  <si>
    <t>~1~108~18~~-5001~</t>
  </si>
  <si>
    <t>108 - Outlet of Fan [85] - PA Fan #2 -&gt; Inlet of Duct - Classic [83] - SA Duct In #2: Relative humidity</t>
  </si>
  <si>
    <t>~1~108~20~~-5001~</t>
  </si>
  <si>
    <t>108 - Outlet of Fan [85] - PA Fan #2 -&gt; Inlet of Duct - Classic [83] - SA Duct In #2: Entropy</t>
  </si>
  <si>
    <t>~1~108~3~~-5001~</t>
  </si>
  <si>
    <t>108 - Outlet of Fan [85] - PA Fan #2 -&gt; Inlet of Duct - Classic [83] - SA Duct In #2: Enthalpy</t>
  </si>
  <si>
    <t>~1~108~19~~-5001~</t>
  </si>
  <si>
    <t>108 - Outlet of Fan [85] - PA Fan #2 -&gt; Inlet of Duct - Classic [83] - SA Duct In #2: Molecular weight</t>
  </si>
  <si>
    <t>~1~108~4~~-5001~</t>
  </si>
  <si>
    <t>108 - Outlet of Fan [85] - PA Fan #2 -&gt; Inlet of Duct - Classic [83] - SA Duct In #2: CO2 mass flow</t>
  </si>
  <si>
    <t>~1~108~5~~-5001~</t>
  </si>
  <si>
    <t>108 - Outlet of Fan [85] - PA Fan #2 -&gt; Inlet of Duct - Classic [83] - SA Duct In #2: Volume flow</t>
  </si>
  <si>
    <t>~1~108~101~~-5001~</t>
  </si>
  <si>
    <t>108 - Outlet of Fan [85] - PA Fan #2 -&gt; Inlet of Duct - Classic [83] - SA Duct In #2: Density</t>
  </si>
  <si>
    <t>~1~108~6~~-5001~</t>
  </si>
  <si>
    <t>108 - Outlet of Fan [85] - PA Fan #2 -&gt; Inlet of Duct - Classic [83] - SA Duct In #2: Mole percent of N2</t>
  </si>
  <si>
    <t>~1~108~7~~-5001~</t>
  </si>
  <si>
    <t>108 - Outlet of Fan [85] - PA Fan #2 -&gt; Inlet of Duct - Classic [83] - SA Duct In #2: Mole percent of O2</t>
  </si>
  <si>
    <t>~1~108~8~~-5001~</t>
  </si>
  <si>
    <t>108 - Outlet of Fan [85] - PA Fan #2 -&gt; Inlet of Duct - Classic [83] - SA Duct In #2: Mole percent of CO2</t>
  </si>
  <si>
    <t>~1~108~9~~-5001~</t>
  </si>
  <si>
    <t>108 - Outlet of Fan [85] - PA Fan #2 -&gt; Inlet of Duct - Classic [83] - SA Duct In #2: Mole percent of H2O</t>
  </si>
  <si>
    <t>~1~108~10~~-5001~</t>
  </si>
  <si>
    <t>108 - Outlet of Fan [85] - PA Fan #2 -&gt; Inlet of Duct - Classic [83] - SA Duct In #2: Mole percent of H2O liquid</t>
  </si>
  <si>
    <t>~1~108~11~~-5001~</t>
  </si>
  <si>
    <t>108 - Outlet of Fan [85] - PA Fan #2 -&gt; Inlet of Duct - Classic [83] - SA Duct In #2: Mole percent of Ar</t>
  </si>
  <si>
    <t>~1~108~12~~-5001~</t>
  </si>
  <si>
    <t>108 - Outlet of Fan [85] - PA Fan #2 -&gt; Inlet of Duct - Classic [83] - SA Duct In #2: Mole percent of SO2</t>
  </si>
  <si>
    <t>~1~108~14~~-5001~</t>
  </si>
  <si>
    <t>108 - Outlet of Fan [85] - PA Fan #2 -&gt; Inlet of Duct - Classic [83] - SA Duct In #2: Sulfur trioxide SO3</t>
  </si>
  <si>
    <t>~1~108~23~~-5001~</t>
  </si>
  <si>
    <t>108 - Outlet of Fan [85] - PA Fan #2 -&gt; Inlet of Duct - Classic [83] - SA Duct In #2: HCl mass flow</t>
  </si>
  <si>
    <t>~1~108~24~~-5001~</t>
  </si>
  <si>
    <t>108 - Outlet of Fan [85] - PA Fan #2 -&gt; Inlet of Duct - Classic [83] - SA Duct In #2: NOx mass flow</t>
  </si>
  <si>
    <t>~1~108~25~~-5001~</t>
  </si>
  <si>
    <t>108 - Outlet of Fan [85] - PA Fan #2 -&gt; Inlet of Duct - Classic [83] - SA Duct In #2: CO mass flow</t>
  </si>
  <si>
    <t>~1~108~26~~-5001~</t>
  </si>
  <si>
    <t>108 - Outlet of Fan [85] - PA Fan #2 -&gt; Inlet of Duct - Classic [83] - SA Duct In #2: UHC mass flow</t>
  </si>
  <si>
    <t>~1~108~29~~-5001~</t>
  </si>
  <si>
    <t>108 - Outlet of Fan [85] - PA Fan #2 -&gt; Inlet of Duct - Classic [83] - SA Duct In #2: Hg mass flow</t>
  </si>
  <si>
    <t>~1~108~32~~-5001~</t>
  </si>
  <si>
    <t>108 - Outlet of Fan [85] - PA Fan #2 -&gt; Inlet of Duct - Classic [83] - SA Duct In #2: Dry Oxygen</t>
  </si>
  <si>
    <t>~1~108~31~~-5001~</t>
  </si>
  <si>
    <t>108 - Outlet of Fan [85] - PA Fan #2 -&gt; Inlet of Duct - Classic [83] - SA Duct In #2: Normal volume flow</t>
  </si>
  <si>
    <t>~1~109~0~~-5001~</t>
  </si>
  <si>
    <t>109 - Outlet of Gas/Air Source [11] - SA #1 -&gt; Inlet of Boiler Assembly [1]: Fan [72] - PA Fan #1: Pressure</t>
  </si>
  <si>
    <t>~1~109~1~~-5001~</t>
  </si>
  <si>
    <t>109 - Outlet of Gas/Air Source [11] - SA #1 -&gt; Inlet of Boiler Assembly [1]: Fan [72] - PA Fan #1: Temperature</t>
  </si>
  <si>
    <t>~1~109~2~~-5001~</t>
  </si>
  <si>
    <t>109 - Outlet of Gas/Air Source [11] - SA #1 -&gt; Inlet of Boiler Assembly [1]: Fan [72] - PA Fan #1: Mass flow</t>
  </si>
  <si>
    <t>~1~109~22~~-5001~</t>
  </si>
  <si>
    <t>109 - Outlet of Gas/Air Source [11] - SA #1 -&gt; Inlet of Boiler Assembly [1]: Fan [72] - PA Fan #1: Fly ash flow</t>
  </si>
  <si>
    <t>~1~109~16~~-5001~</t>
  </si>
  <si>
    <t>109 - Outlet of Gas/Air Source [11] - SA #1 -&gt; Inlet of Boiler Assembly [1]: Fan [72] - PA Fan #1: Fly ash enthalpy</t>
  </si>
  <si>
    <t>~1~109~18~~-5001~</t>
  </si>
  <si>
    <t>109 - Outlet of Gas/Air Source [11] - SA #1 -&gt; Inlet of Boiler Assembly [1]: Fan [72] - PA Fan #1: Relative humidity</t>
  </si>
  <si>
    <t>~1~109~20~~-5001~</t>
  </si>
  <si>
    <t>109 - Outlet of Gas/Air Source [11] - SA #1 -&gt; Inlet of Boiler Assembly [1]: Fan [72] - PA Fan #1: Entropy</t>
  </si>
  <si>
    <t>~1~109~3~~-5001~</t>
  </si>
  <si>
    <t>109 - Outlet of Gas/Air Source [11] - SA #1 -&gt; Inlet of Boiler Assembly [1]: Fan [72] - PA Fan #1: Enthalpy</t>
  </si>
  <si>
    <t>~1~109~19~~-5001~</t>
  </si>
  <si>
    <t>109 - Outlet of Gas/Air Source [11] - SA #1 -&gt; Inlet of Boiler Assembly [1]: Fan [72] - PA Fan #1: Molecular weight</t>
  </si>
  <si>
    <t>~1~109~4~~-5001~</t>
  </si>
  <si>
    <t>109 - Outlet of Gas/Air Source [11] - SA #1 -&gt; Inlet of Boiler Assembly [1]: Fan [72] - PA Fan #1: CO2 mass flow</t>
  </si>
  <si>
    <t>~1~109~5~~-5001~</t>
  </si>
  <si>
    <t>109 - Outlet of Gas/Air Source [11] - SA #1 -&gt; Inlet of Boiler Assembly [1]: Fan [72] - PA Fan #1: Volume flow</t>
  </si>
  <si>
    <t>~1~109~101~~-5001~</t>
  </si>
  <si>
    <t>109 - Outlet of Gas/Air Source [11] - SA #1 -&gt; Inlet of Boiler Assembly [1]: Fan [72] - PA Fan #1: Density</t>
  </si>
  <si>
    <t>~1~109~6~~-5001~</t>
  </si>
  <si>
    <t>109 - Outlet of Gas/Air Source [11] - SA #1 -&gt; Inlet of Boiler Assembly [1]: Fan [72] - PA Fan #1: Mole percent of N2</t>
  </si>
  <si>
    <t>~1~109~7~~-5001~</t>
  </si>
  <si>
    <t>109 - Outlet of Gas/Air Source [11] - SA #1 -&gt; Inlet of Boiler Assembly [1]: Fan [72] - PA Fan #1: Mole percent of O2</t>
  </si>
  <si>
    <t>~1~109~8~~-5001~</t>
  </si>
  <si>
    <t>109 - Outlet of Gas/Air Source [11] - SA #1 -&gt; Inlet of Boiler Assembly [1]: Fan [72] - PA Fan #1: Mole percent of CO2</t>
  </si>
  <si>
    <t>~1~109~9~~-5001~</t>
  </si>
  <si>
    <t>109 - Outlet of Gas/Air Source [11] - SA #1 -&gt; Inlet of Boiler Assembly [1]: Fan [72] - PA Fan #1: Mole percent of H2O</t>
  </si>
  <si>
    <t>~1~109~10~~-5001~</t>
  </si>
  <si>
    <t>109 - Outlet of Gas/Air Source [11] - SA #1 -&gt; Inlet of Boiler Assembly [1]: Fan [72] - PA Fan #1: Mole percent of H2O liquid</t>
  </si>
  <si>
    <t>~1~109~11~~-5001~</t>
  </si>
  <si>
    <t>109 - Outlet of Gas/Air Source [11] - SA #1 -&gt; Inlet of Boiler Assembly [1]: Fan [72] - PA Fan #1: Mole percent of Ar</t>
  </si>
  <si>
    <t>~1~109~12~~-5001~</t>
  </si>
  <si>
    <t>109 - Outlet of Gas/Air Source [11] - SA #1 -&gt; Inlet of Boiler Assembly [1]: Fan [72] - PA Fan #1: Mole percent of SO2</t>
  </si>
  <si>
    <t>~1~109~14~~-5001~</t>
  </si>
  <si>
    <t>109 - Outlet of Gas/Air Source [11] - SA #1 -&gt; Inlet of Boiler Assembly [1]: Fan [72] - PA Fan #1: Sulfur trioxide SO3</t>
  </si>
  <si>
    <t>~1~109~23~~-5001~</t>
  </si>
  <si>
    <t>109 - Outlet of Gas/Air Source [11] - SA #1 -&gt; Inlet of Boiler Assembly [1]: Fan [72] - PA Fan #1: HCl mass flow</t>
  </si>
  <si>
    <t>~1~109~24~~-5001~</t>
  </si>
  <si>
    <t>109 - Outlet of Gas/Air Source [11] - SA #1 -&gt; Inlet of Boiler Assembly [1]: Fan [72] - PA Fan #1: NOx mass flow</t>
  </si>
  <si>
    <t>~1~109~25~~-5001~</t>
  </si>
  <si>
    <t>109 - Outlet of Gas/Air Source [11] - SA #1 -&gt; Inlet of Boiler Assembly [1]: Fan [72] - PA Fan #1: CO mass flow</t>
  </si>
  <si>
    <t>~1~109~26~~-5001~</t>
  </si>
  <si>
    <t>109 - Outlet of Gas/Air Source [11] - SA #1 -&gt; Inlet of Boiler Assembly [1]: Fan [72] - PA Fan #1: UHC mass flow</t>
  </si>
  <si>
    <t>~1~109~29~~-5001~</t>
  </si>
  <si>
    <t>109 - Outlet of Gas/Air Source [11] - SA #1 -&gt; Inlet of Boiler Assembly [1]: Fan [72] - PA Fan #1: Hg mass flow</t>
  </si>
  <si>
    <t>~1~109~32~~-5001~</t>
  </si>
  <si>
    <t>109 - Outlet of Gas/Air Source [11] - SA #1 -&gt; Inlet of Boiler Assembly [1]: Fan [72] - PA Fan #1: Dry Oxygen</t>
  </si>
  <si>
    <t>~1~109~31~~-5001~</t>
  </si>
  <si>
    <t>109 - Outlet of Gas/Air Source [11] - SA #1 -&gt; Inlet of Boiler Assembly [1]: Fan [72] - PA Fan #1: Normal volume flow</t>
  </si>
  <si>
    <t>~1~111~0~~-5001~</t>
  </si>
  <si>
    <t>111 - Outlet of Gas/Air Source [84] - SA #2 -&gt; Inlet of Fan [85] - PA Fan #2: Pressure</t>
  </si>
  <si>
    <t>~1~111~1~~-5001~</t>
  </si>
  <si>
    <t>111 - Outlet of Gas/Air Source [84] - SA #2 -&gt; Inlet of Fan [85] - PA Fan #2: Temperature</t>
  </si>
  <si>
    <t>~1~111~2~~-5001~</t>
  </si>
  <si>
    <t>111 - Outlet of Gas/Air Source [84] - SA #2 -&gt; Inlet of Fan [85] - PA Fan #2: Mass flow</t>
  </si>
  <si>
    <t>~1~111~22~~-5001~</t>
  </si>
  <si>
    <t>111 - Outlet of Gas/Air Source [84] - SA #2 -&gt; Inlet of Fan [85] - PA Fan #2: Fly ash flow</t>
  </si>
  <si>
    <t>~1~111~16~~-5001~</t>
  </si>
  <si>
    <t>111 - Outlet of Gas/Air Source [84] - SA #2 -&gt; Inlet of Fan [85] - PA Fan #2: Fly ash enthalpy</t>
  </si>
  <si>
    <t>~1~111~18~~-5001~</t>
  </si>
  <si>
    <t>111 - Outlet of Gas/Air Source [84] - SA #2 -&gt; Inlet of Fan [85] - PA Fan #2: Relative humidity</t>
  </si>
  <si>
    <t>~1~111~20~~-5001~</t>
  </si>
  <si>
    <t>111 - Outlet of Gas/Air Source [84] - SA #2 -&gt; Inlet of Fan [85] - PA Fan #2: Entropy</t>
  </si>
  <si>
    <t>~1~111~3~~-5001~</t>
  </si>
  <si>
    <t>111 - Outlet of Gas/Air Source [84] - SA #2 -&gt; Inlet of Fan [85] - PA Fan #2: Enthalpy</t>
  </si>
  <si>
    <t>~1~111~19~~-5001~</t>
  </si>
  <si>
    <t>111 - Outlet of Gas/Air Source [84] - SA #2 -&gt; Inlet of Fan [85] - PA Fan #2: Molecular weight</t>
  </si>
  <si>
    <t>~1~111~4~~-5001~</t>
  </si>
  <si>
    <t>111 - Outlet of Gas/Air Source [84] - SA #2 -&gt; Inlet of Fan [85] - PA Fan #2: CO2 mass flow</t>
  </si>
  <si>
    <t>~1~111~5~~-5001~</t>
  </si>
  <si>
    <t>111 - Outlet of Gas/Air Source [84] - SA #2 -&gt; Inlet of Fan [85] - PA Fan #2: Volume flow</t>
  </si>
  <si>
    <t>~1~111~101~~-5001~</t>
  </si>
  <si>
    <t>111 - Outlet of Gas/Air Source [84] - SA #2 -&gt; Inlet of Fan [85] - PA Fan #2: Density</t>
  </si>
  <si>
    <t>~1~111~6~~-5001~</t>
  </si>
  <si>
    <t>111 - Outlet of Gas/Air Source [84] - SA #2 -&gt; Inlet of Fan [85] - PA Fan #2: Mole percent of N2</t>
  </si>
  <si>
    <t>~1~111~7~~-5001~</t>
  </si>
  <si>
    <t>111 - Outlet of Gas/Air Source [84] - SA #2 -&gt; Inlet of Fan [85] - PA Fan #2: Mole percent of O2</t>
  </si>
  <si>
    <t>~1~111~8~~-5001~</t>
  </si>
  <si>
    <t>111 - Outlet of Gas/Air Source [84] - SA #2 -&gt; Inlet of Fan [85] - PA Fan #2: Mole percent of CO2</t>
  </si>
  <si>
    <t>~1~111~9~~-5001~</t>
  </si>
  <si>
    <t>111 - Outlet of Gas/Air Source [84] - SA #2 -&gt; Inlet of Fan [85] - PA Fan #2: Mole percent of H2O</t>
  </si>
  <si>
    <t>~1~111~10~~-5001~</t>
  </si>
  <si>
    <t>111 - Outlet of Gas/Air Source [84] - SA #2 -&gt; Inlet of Fan [85] - PA Fan #2: Mole percent of H2O liquid</t>
  </si>
  <si>
    <t>~1~111~11~~-5001~</t>
  </si>
  <si>
    <t>111 - Outlet of Gas/Air Source [84] - SA #2 -&gt; Inlet of Fan [85] - PA Fan #2: Mole percent of Ar</t>
  </si>
  <si>
    <t>~1~111~12~~-5001~</t>
  </si>
  <si>
    <t>111 - Outlet of Gas/Air Source [84] - SA #2 -&gt; Inlet of Fan [85] - PA Fan #2: Mole percent of SO2</t>
  </si>
  <si>
    <t>~1~111~14~~-5001~</t>
  </si>
  <si>
    <t>111 - Outlet of Gas/Air Source [84] - SA #2 -&gt; Inlet of Fan [85] - PA Fan #2: Sulfur trioxide SO3</t>
  </si>
  <si>
    <t>~1~111~23~~-5001~</t>
  </si>
  <si>
    <t>111 - Outlet of Gas/Air Source [84] - SA #2 -&gt; Inlet of Fan [85] - PA Fan #2: HCl mass flow</t>
  </si>
  <si>
    <t>~1~111~24~~-5001~</t>
  </si>
  <si>
    <t>111 - Outlet of Gas/Air Source [84] - SA #2 -&gt; Inlet of Fan [85] - PA Fan #2: NOx mass flow</t>
  </si>
  <si>
    <t>~1~111~25~~-5001~</t>
  </si>
  <si>
    <t>111 - Outlet of Gas/Air Source [84] - SA #2 -&gt; Inlet of Fan [85] - PA Fan #2: CO mass flow</t>
  </si>
  <si>
    <t>~1~111~26~~-5001~</t>
  </si>
  <si>
    <t>111 - Outlet of Gas/Air Source [84] - SA #2 -&gt; Inlet of Fan [85] - PA Fan #2: UHC mass flow</t>
  </si>
  <si>
    <t>~1~111~29~~-5001~</t>
  </si>
  <si>
    <t>111 - Outlet of Gas/Air Source [84] - SA #2 -&gt; Inlet of Fan [85] - PA Fan #2: Hg mass flow</t>
  </si>
  <si>
    <t>~1~111~32~~-5001~</t>
  </si>
  <si>
    <t>111 - Outlet of Gas/Air Source [84] - SA #2 -&gt; Inlet of Fan [85] - PA Fan #2: Dry Oxygen</t>
  </si>
  <si>
    <t>~1~111~31~~-5001~</t>
  </si>
  <si>
    <t>111 - Outlet of Gas/Air Source [84] - SA #2 -&gt; Inlet of Fan [85] - PA Fan #2: Normal volume flow</t>
  </si>
  <si>
    <t>~1~113~0~~-5001~</t>
  </si>
  <si>
    <t>113 - Outlet of Boiler Assembly [1]: Duct - Classic [2] - SA Duct In #1 -&gt; Inlet 3 of Gas/Air Mixer [86]: Pressure</t>
  </si>
  <si>
    <t>~1~113~1~~-5001~</t>
  </si>
  <si>
    <t>113 - Outlet of Boiler Assembly [1]: Duct - Classic [2] - SA Duct In #1 -&gt; Inlet 3 of Gas/Air Mixer [86]: Temperature</t>
  </si>
  <si>
    <t>~1~113~2~~-5001~</t>
  </si>
  <si>
    <t>113 - Outlet of Boiler Assembly [1]: Duct - Classic [2] - SA Duct In #1 -&gt; Inlet 3 of Gas/Air Mixer [86]: Mass flow</t>
  </si>
  <si>
    <t>~1~113~22~~-5001~</t>
  </si>
  <si>
    <t>113 - Outlet of Boiler Assembly [1]: Duct - Classic [2] - SA Duct In #1 -&gt; Inlet 3 of Gas/Air Mixer [86]: Fly ash flow</t>
  </si>
  <si>
    <t>~1~113~16~~-5001~</t>
  </si>
  <si>
    <t>113 - Outlet of Boiler Assembly [1]: Duct - Classic [2] - SA Duct In #1 -&gt; Inlet 3 of Gas/Air Mixer [86]: Fly ash enthalpy</t>
  </si>
  <si>
    <t>~1~113~18~~-5001~</t>
  </si>
  <si>
    <t>113 - Outlet of Boiler Assembly [1]: Duct - Classic [2] - SA Duct In #1 -&gt; Inlet 3 of Gas/Air Mixer [86]: Relative humidity</t>
  </si>
  <si>
    <t>~1~113~20~~-5001~</t>
  </si>
  <si>
    <t>113 - Outlet of Boiler Assembly [1]: Duct - Classic [2] - SA Duct In #1 -&gt; Inlet 3 of Gas/Air Mixer [86]: Entropy</t>
  </si>
  <si>
    <t>~1~113~3~~-5001~</t>
  </si>
  <si>
    <t>113 - Outlet of Boiler Assembly [1]: Duct - Classic [2] - SA Duct In #1 -&gt; Inlet 3 of Gas/Air Mixer [86]: Enthalpy</t>
  </si>
  <si>
    <t>~1~113~19~~-5001~</t>
  </si>
  <si>
    <t>113 - Outlet of Boiler Assembly [1]: Duct - Classic [2] - SA Duct In #1 -&gt; Inlet 3 of Gas/Air Mixer [86]: Molecular weight</t>
  </si>
  <si>
    <t>~1~113~4~~-5001~</t>
  </si>
  <si>
    <t>113 - Outlet of Boiler Assembly [1]: Duct - Classic [2] - SA Duct In #1 -&gt; Inlet 3 of Gas/Air Mixer [86]: CO2 mass flow</t>
  </si>
  <si>
    <t>~1~113~5~~-5001~</t>
  </si>
  <si>
    <t>113 - Outlet of Boiler Assembly [1]: Duct - Classic [2] - SA Duct In #1 -&gt; Inlet 3 of Gas/Air Mixer [86]: Volume flow</t>
  </si>
  <si>
    <t>~1~113~101~~-5001~</t>
  </si>
  <si>
    <t>113 - Outlet of Boiler Assembly [1]: Duct - Classic [2] - SA Duct In #1 -&gt; Inlet 3 of Gas/Air Mixer [86]: Density</t>
  </si>
  <si>
    <t>~1~113~6~~-5001~</t>
  </si>
  <si>
    <t>113 - Outlet of Boiler Assembly [1]: Duct - Classic [2] - SA Duct In #1 -&gt; Inlet 3 of Gas/Air Mixer [86]: Mole percent of N2</t>
  </si>
  <si>
    <t>~1~113~7~~-5001~</t>
  </si>
  <si>
    <t>113 - Outlet of Boiler Assembly [1]: Duct - Classic [2] - SA Duct In #1 -&gt; Inlet 3 of Gas/Air Mixer [86]: Mole percent of O2</t>
  </si>
  <si>
    <t>~1~113~8~~-5001~</t>
  </si>
  <si>
    <t>113 - Outlet of Boiler Assembly [1]: Duct - Classic [2] - SA Duct In #1 -&gt; Inlet 3 of Gas/Air Mixer [86]: Mole percent of CO2</t>
  </si>
  <si>
    <t>~1~113~9~~-5001~</t>
  </si>
  <si>
    <t>113 - Outlet of Boiler Assembly [1]: Duct - Classic [2] - SA Duct In #1 -&gt; Inlet 3 of Gas/Air Mixer [86]: Mole percent of H2O</t>
  </si>
  <si>
    <t>~1~113~10~~-5001~</t>
  </si>
  <si>
    <t>113 - Outlet of Boiler Assembly [1]: Duct - Classic [2] - SA Duct In #1 -&gt; Inlet 3 of Gas/Air Mixer [86]: Mole percent of H2O liquid</t>
  </si>
  <si>
    <t>~1~113~11~~-5001~</t>
  </si>
  <si>
    <t>113 - Outlet of Boiler Assembly [1]: Duct - Classic [2] - SA Duct In #1 -&gt; Inlet 3 of Gas/Air Mixer [86]: Mole percent of Ar</t>
  </si>
  <si>
    <t>~1~113~12~~-5001~</t>
  </si>
  <si>
    <t>113 - Outlet of Boiler Assembly [1]: Duct - Classic [2] - SA Duct In #1 -&gt; Inlet 3 of Gas/Air Mixer [86]: Mole percent of SO2</t>
  </si>
  <si>
    <t>~1~113~14~~-5001~</t>
  </si>
  <si>
    <t>113 - Outlet of Boiler Assembly [1]: Duct - Classic [2] - SA Duct In #1 -&gt; Inlet 3 of Gas/Air Mixer [86]: Sulfur trioxide SO3</t>
  </si>
  <si>
    <t>~1~113~23~~-5001~</t>
  </si>
  <si>
    <t>113 - Outlet of Boiler Assembly [1]: Duct - Classic [2] - SA Duct In #1 -&gt; Inlet 3 of Gas/Air Mixer [86]: HCl mass flow</t>
  </si>
  <si>
    <t>~1~113~24~~-5001~</t>
  </si>
  <si>
    <t>113 - Outlet of Boiler Assembly [1]: Duct - Classic [2] - SA Duct In #1 -&gt; Inlet 3 of Gas/Air Mixer [86]: NOx mass flow</t>
  </si>
  <si>
    <t>~1~113~25~~-5001~</t>
  </si>
  <si>
    <t>113 - Outlet of Boiler Assembly [1]: Duct - Classic [2] - SA Duct In #1 -&gt; Inlet 3 of Gas/Air Mixer [86]: CO mass flow</t>
  </si>
  <si>
    <t>~1~113~26~~-5001~</t>
  </si>
  <si>
    <t>113 - Outlet of Boiler Assembly [1]: Duct - Classic [2] - SA Duct In #1 -&gt; Inlet 3 of Gas/Air Mixer [86]: UHC mass flow</t>
  </si>
  <si>
    <t>~1~113~29~~-5001~</t>
  </si>
  <si>
    <t>113 - Outlet of Boiler Assembly [1]: Duct - Classic [2] - SA Duct In #1 -&gt; Inlet 3 of Gas/Air Mixer [86]: Hg mass flow</t>
  </si>
  <si>
    <t>~1~113~32~~-5001~</t>
  </si>
  <si>
    <t>113 - Outlet of Boiler Assembly [1]: Duct - Classic [2] - SA Duct In #1 -&gt; Inlet 3 of Gas/Air Mixer [86]: Dry Oxygen</t>
  </si>
  <si>
    <t>~1~113~31~~-5001~</t>
  </si>
  <si>
    <t>113 - Outlet of Boiler Assembly [1]: Duct - Classic [2] - SA Duct In #1 -&gt; Inlet 3 of Gas/Air Mixer [86]: Normal volume flow</t>
  </si>
  <si>
    <t>~1~114~0~~-5001~</t>
  </si>
  <si>
    <t>114 - Outlet of Duct - Classic [83] - SA Duct In #2 -&gt; Inlet 1 of Gas/Air Mixer [86]: Pressure</t>
  </si>
  <si>
    <t>~1~114~1~~-5001~</t>
  </si>
  <si>
    <t>114 - Outlet of Duct - Classic [83] - SA Duct In #2 -&gt; Inlet 1 of Gas/Air Mixer [86]: Temperature</t>
  </si>
  <si>
    <t>~1~114~2~~-5001~</t>
  </si>
  <si>
    <t>114 - Outlet of Duct - Classic [83] - SA Duct In #2 -&gt; Inlet 1 of Gas/Air Mixer [86]: Mass flow</t>
  </si>
  <si>
    <t>~1~114~22~~-5001~</t>
  </si>
  <si>
    <t>114 - Outlet of Duct - Classic [83] - SA Duct In #2 -&gt; Inlet 1 of Gas/Air Mixer [86]: Fly ash flow</t>
  </si>
  <si>
    <t>~1~114~16~~-5001~</t>
  </si>
  <si>
    <t>114 - Outlet of Duct - Classic [83] - SA Duct In #2 -&gt; Inlet 1 of Gas/Air Mixer [86]: Fly ash enthalpy</t>
  </si>
  <si>
    <t>~1~114~18~~-5001~</t>
  </si>
  <si>
    <t>114 - Outlet of Duct - Classic [83] - SA Duct In #2 -&gt; Inlet 1 of Gas/Air Mixer [86]: Relative humidity</t>
  </si>
  <si>
    <t>~1~114~20~~-5001~</t>
  </si>
  <si>
    <t>114 - Outlet of Duct - Classic [83] - SA Duct In #2 -&gt; Inlet 1 of Gas/Air Mixer [86]: Entropy</t>
  </si>
  <si>
    <t>~1~114~3~~-5001~</t>
  </si>
  <si>
    <t>114 - Outlet of Duct - Classic [83] - SA Duct In #2 -&gt; Inlet 1 of Gas/Air Mixer [86]: Enthalpy</t>
  </si>
  <si>
    <t>~1~114~19~~-5001~</t>
  </si>
  <si>
    <t>114 - Outlet of Duct - Classic [83] - SA Duct In #2 -&gt; Inlet 1 of Gas/Air Mixer [86]: Molecular weight</t>
  </si>
  <si>
    <t>~1~114~4~~-5001~</t>
  </si>
  <si>
    <t>114 - Outlet of Duct - Classic [83] - SA Duct In #2 -&gt; Inlet 1 of Gas/Air Mixer [86]: CO2 mass flow</t>
  </si>
  <si>
    <t>~1~114~5~~-5001~</t>
  </si>
  <si>
    <t>114 - Outlet of Duct - Classic [83] - SA Duct In #2 -&gt; Inlet 1 of Gas/Air Mixer [86]: Volume flow</t>
  </si>
  <si>
    <t>~1~114~101~~-5001~</t>
  </si>
  <si>
    <t>114 - Outlet of Duct - Classic [83] - SA Duct In #2 -&gt; Inlet 1 of Gas/Air Mixer [86]: Density</t>
  </si>
  <si>
    <t>~1~114~6~~-5001~</t>
  </si>
  <si>
    <t>114 - Outlet of Duct - Classic [83] - SA Duct In #2 -&gt; Inlet 1 of Gas/Air Mixer [86]: Mole percent of N2</t>
  </si>
  <si>
    <t>~1~114~7~~-5001~</t>
  </si>
  <si>
    <t>114 - Outlet of Duct - Classic [83] - SA Duct In #2 -&gt; Inlet 1 of Gas/Air Mixer [86]: Mole percent of O2</t>
  </si>
  <si>
    <t>~1~114~8~~-5001~</t>
  </si>
  <si>
    <t>114 - Outlet of Duct - Classic [83] - SA Duct In #2 -&gt; Inlet 1 of Gas/Air Mixer [86]: Mole percent of CO2</t>
  </si>
  <si>
    <t>~1~114~9~~-5001~</t>
  </si>
  <si>
    <t>114 - Outlet of Duct - Classic [83] - SA Duct In #2 -&gt; Inlet 1 of Gas/Air Mixer [86]: Mole percent of H2O</t>
  </si>
  <si>
    <t>~1~114~10~~-5001~</t>
  </si>
  <si>
    <t>114 - Outlet of Duct - Classic [83] - SA Duct In #2 -&gt; Inlet 1 of Gas/Air Mixer [86]: Mole percent of H2O liquid</t>
  </si>
  <si>
    <t>~1~114~11~~-5001~</t>
  </si>
  <si>
    <t>114 - Outlet of Duct - Classic [83] - SA Duct In #2 -&gt; Inlet 1 of Gas/Air Mixer [86]: Mole percent of Ar</t>
  </si>
  <si>
    <t>~1~114~12~~-5001~</t>
  </si>
  <si>
    <t>114 - Outlet of Duct - Classic [83] - SA Duct In #2 -&gt; Inlet 1 of Gas/Air Mixer [86]: Mole percent of SO2</t>
  </si>
  <si>
    <t>~1~114~14~~-5001~</t>
  </si>
  <si>
    <t>114 - Outlet of Duct - Classic [83] - SA Duct In #2 -&gt; Inlet 1 of Gas/Air Mixer [86]: Sulfur trioxide SO3</t>
  </si>
  <si>
    <t>~1~114~23~~-5001~</t>
  </si>
  <si>
    <t>114 - Outlet of Duct - Classic [83] - SA Duct In #2 -&gt; Inlet 1 of Gas/Air Mixer [86]: HCl mass flow</t>
  </si>
  <si>
    <t>~1~114~24~~-5001~</t>
  </si>
  <si>
    <t>114 - Outlet of Duct - Classic [83] - SA Duct In #2 -&gt; Inlet 1 of Gas/Air Mixer [86]: NOx mass flow</t>
  </si>
  <si>
    <t>~1~114~25~~-5001~</t>
  </si>
  <si>
    <t>114 - Outlet of Duct - Classic [83] - SA Duct In #2 -&gt; Inlet 1 of Gas/Air Mixer [86]: CO mass flow</t>
  </si>
  <si>
    <t>~1~114~26~~-5001~</t>
  </si>
  <si>
    <t>114 - Outlet of Duct - Classic [83] - SA Duct In #2 -&gt; Inlet 1 of Gas/Air Mixer [86]: UHC mass flow</t>
  </si>
  <si>
    <t>~1~114~29~~-5001~</t>
  </si>
  <si>
    <t>114 - Outlet of Duct - Classic [83] - SA Duct In #2 -&gt; Inlet 1 of Gas/Air Mixer [86]: Hg mass flow</t>
  </si>
  <si>
    <t>~1~114~32~~-5001~</t>
  </si>
  <si>
    <t>114 - Outlet of Duct - Classic [83] - SA Duct In #2 -&gt; Inlet 1 of Gas/Air Mixer [86]: Dry Oxygen</t>
  </si>
  <si>
    <t>~1~114~31~~-5001~</t>
  </si>
  <si>
    <t>114 - Outlet of Duct - Classic [83] - SA Duct In #2 -&gt; Inlet 1 of Gas/Air Mixer [86]: Normal volume flow</t>
  </si>
  <si>
    <t>~1~115~0~~-5001~</t>
  </si>
  <si>
    <t>115 - Outlet of Boiler Assembly [1]: Duct - Classic [65] - PA Duct In #1 -&gt; Inlet 1 of Gas/Air Mixer [87]: Pressure</t>
  </si>
  <si>
    <t>~1~115~1~~-5001~</t>
  </si>
  <si>
    <t>115 - Outlet of Boiler Assembly [1]: Duct - Classic [65] - PA Duct In #1 -&gt; Inlet 1 of Gas/Air Mixer [87]: Temperature</t>
  </si>
  <si>
    <t>~1~115~2~~-5001~</t>
  </si>
  <si>
    <t>115 - Outlet of Boiler Assembly [1]: Duct - Classic [65] - PA Duct In #1 -&gt; Inlet 1 of Gas/Air Mixer [87]: Mass flow</t>
  </si>
  <si>
    <t>~1~115~22~~-5001~</t>
  </si>
  <si>
    <t>115 - Outlet of Boiler Assembly [1]: Duct - Classic [65] - PA Duct In #1 -&gt; Inlet 1 of Gas/Air Mixer [87]: Fly ash flow</t>
  </si>
  <si>
    <t>~1~115~16~~-5001~</t>
  </si>
  <si>
    <t>115 - Outlet of Boiler Assembly [1]: Duct - Classic [65] - PA Duct In #1 -&gt; Inlet 1 of Gas/Air Mixer [87]: Fly ash enthalpy</t>
  </si>
  <si>
    <t>~1~115~18~~-5001~</t>
  </si>
  <si>
    <t>115 - Outlet of Boiler Assembly [1]: Duct - Classic [65] - PA Duct In #1 -&gt; Inlet 1 of Gas/Air Mixer [87]: Relative humidity</t>
  </si>
  <si>
    <t>~1~115~20~~-5001~</t>
  </si>
  <si>
    <t>115 - Outlet of Boiler Assembly [1]: Duct - Classic [65] - PA Duct In #1 -&gt; Inlet 1 of Gas/Air Mixer [87]: Entropy</t>
  </si>
  <si>
    <t>~1~115~3~~-5001~</t>
  </si>
  <si>
    <t>115 - Outlet of Boiler Assembly [1]: Duct - Classic [65] - PA Duct In #1 -&gt; Inlet 1 of Gas/Air Mixer [87]: Enthalpy</t>
  </si>
  <si>
    <t>~1~115~19~~-5001~</t>
  </si>
  <si>
    <t>115 - Outlet of Boiler Assembly [1]: Duct - Classic [65] - PA Duct In #1 -&gt; Inlet 1 of Gas/Air Mixer [87]: Molecular weight</t>
  </si>
  <si>
    <t>~1~115~4~~-5001~</t>
  </si>
  <si>
    <t>115 - Outlet of Boiler Assembly [1]: Duct - Classic [65] - PA Duct In #1 -&gt; Inlet 1 of Gas/Air Mixer [87]: CO2 mass flow</t>
  </si>
  <si>
    <t>~1~115~5~~-5001~</t>
  </si>
  <si>
    <t>115 - Outlet of Boiler Assembly [1]: Duct - Classic [65] - PA Duct In #1 -&gt; Inlet 1 of Gas/Air Mixer [87]: Volume flow</t>
  </si>
  <si>
    <t>~1~115~101~~-5001~</t>
  </si>
  <si>
    <t>115 - Outlet of Boiler Assembly [1]: Duct - Classic [65] - PA Duct In #1 -&gt; Inlet 1 of Gas/Air Mixer [87]: Density</t>
  </si>
  <si>
    <t>~1~115~6~~-5001~</t>
  </si>
  <si>
    <t>115 - Outlet of Boiler Assembly [1]: Duct - Classic [65] - PA Duct In #1 -&gt; Inlet 1 of Gas/Air Mixer [87]: Mole percent of N2</t>
  </si>
  <si>
    <t>~1~115~7~~-5001~</t>
  </si>
  <si>
    <t>115 - Outlet of Boiler Assembly [1]: Duct - Classic [65] - PA Duct In #1 -&gt; Inlet 1 of Gas/Air Mixer [87]: Mole percent of O2</t>
  </si>
  <si>
    <t>~1~115~8~~-5001~</t>
  </si>
  <si>
    <t>115 - Outlet of Boiler Assembly [1]: Duct - Classic [65] - PA Duct In #1 -&gt; Inlet 1 of Gas/Air Mixer [87]: Mole percent of CO2</t>
  </si>
  <si>
    <t>~1~115~9~~-5001~</t>
  </si>
  <si>
    <t>115 - Outlet of Boiler Assembly [1]: Duct - Classic [65] - PA Duct In #1 -&gt; Inlet 1 of Gas/Air Mixer [87]: Mole percent of H2O</t>
  </si>
  <si>
    <t>~1~115~10~~-5001~</t>
  </si>
  <si>
    <t>115 - Outlet of Boiler Assembly [1]: Duct - Classic [65] - PA Duct In #1 -&gt; Inlet 1 of Gas/Air Mixer [87]: Mole percent of H2O liquid</t>
  </si>
  <si>
    <t>~1~115~11~~-5001~</t>
  </si>
  <si>
    <t>115 - Outlet of Boiler Assembly [1]: Duct - Classic [65] - PA Duct In #1 -&gt; Inlet 1 of Gas/Air Mixer [87]: Mole percent of Ar</t>
  </si>
  <si>
    <t>~1~115~12~~-5001~</t>
  </si>
  <si>
    <t>115 - Outlet of Boiler Assembly [1]: Duct - Classic [65] - PA Duct In #1 -&gt; Inlet 1 of Gas/Air Mixer [87]: Mole percent of SO2</t>
  </si>
  <si>
    <t>~1~115~14~~-5001~</t>
  </si>
  <si>
    <t>115 - Outlet of Boiler Assembly [1]: Duct - Classic [65] - PA Duct In #1 -&gt; Inlet 1 of Gas/Air Mixer [87]: Sulfur trioxide SO3</t>
  </si>
  <si>
    <t>~1~115~23~~-5001~</t>
  </si>
  <si>
    <t>115 - Outlet of Boiler Assembly [1]: Duct - Classic [65] - PA Duct In #1 -&gt; Inlet 1 of Gas/Air Mixer [87]: HCl mass flow</t>
  </si>
  <si>
    <t>~1~115~24~~-5001~</t>
  </si>
  <si>
    <t>115 - Outlet of Boiler Assembly [1]: Duct - Classic [65] - PA Duct In #1 -&gt; Inlet 1 of Gas/Air Mixer [87]: NOx mass flow</t>
  </si>
  <si>
    <t>~1~115~25~~-5001~</t>
  </si>
  <si>
    <t>115 - Outlet of Boiler Assembly [1]: Duct - Classic [65] - PA Duct In #1 -&gt; Inlet 1 of Gas/Air Mixer [87]: CO mass flow</t>
  </si>
  <si>
    <t>~1~115~26~~-5001~</t>
  </si>
  <si>
    <t>115 - Outlet of Boiler Assembly [1]: Duct - Classic [65] - PA Duct In #1 -&gt; Inlet 1 of Gas/Air Mixer [87]: UHC mass flow</t>
  </si>
  <si>
    <t>~1~115~29~~-5001~</t>
  </si>
  <si>
    <t>115 - Outlet of Boiler Assembly [1]: Duct - Classic [65] - PA Duct In #1 -&gt; Inlet 1 of Gas/Air Mixer [87]: Hg mass flow</t>
  </si>
  <si>
    <t>~1~115~32~~-5001~</t>
  </si>
  <si>
    <t>115 - Outlet of Boiler Assembly [1]: Duct - Classic [65] - PA Duct In #1 -&gt; Inlet 1 of Gas/Air Mixer [87]: Dry Oxygen</t>
  </si>
  <si>
    <t>~1~115~31~~-5001~</t>
  </si>
  <si>
    <t>115 - Outlet of Boiler Assembly [1]: Duct - Classic [65] - PA Duct In #1 -&gt; Inlet 1 of Gas/Air Mixer [87]: Normal volume flow</t>
  </si>
  <si>
    <t>~1~116~0~~-5001~</t>
  </si>
  <si>
    <t>116 - Outlet of Duct - Classic [82] - PA Duct In #2 -&gt; Inlet 3 of Gas/Air Mixer [87]: Pressure</t>
  </si>
  <si>
    <t>~1~116~1~~-5001~</t>
  </si>
  <si>
    <t>116 - Outlet of Duct - Classic [82] - PA Duct In #2 -&gt; Inlet 3 of Gas/Air Mixer [87]: Temperature</t>
  </si>
  <si>
    <t>~1~116~2~~-5001~</t>
  </si>
  <si>
    <t>116 - Outlet of Duct - Classic [82] - PA Duct In #2 -&gt; Inlet 3 of Gas/Air Mixer [87]: Mass flow</t>
  </si>
  <si>
    <t>~1~116~22~~-5001~</t>
  </si>
  <si>
    <t>116 - Outlet of Duct - Classic [82] - PA Duct In #2 -&gt; Inlet 3 of Gas/Air Mixer [87]: Fly ash flow</t>
  </si>
  <si>
    <t>~1~116~16~~-5001~</t>
  </si>
  <si>
    <t>116 - Outlet of Duct - Classic [82] - PA Duct In #2 -&gt; Inlet 3 of Gas/Air Mixer [87]: Fly ash enthalpy</t>
  </si>
  <si>
    <t>~1~116~18~~-5001~</t>
  </si>
  <si>
    <t>116 - Outlet of Duct - Classic [82] - PA Duct In #2 -&gt; Inlet 3 of Gas/Air Mixer [87]: Relative humidity</t>
  </si>
  <si>
    <t>~1~116~20~~-5001~</t>
  </si>
  <si>
    <t>116 - Outlet of Duct - Classic [82] - PA Duct In #2 -&gt; Inlet 3 of Gas/Air Mixer [87]: Entropy</t>
  </si>
  <si>
    <t>~1~116~3~~-5001~</t>
  </si>
  <si>
    <t>116 - Outlet of Duct - Classic [82] - PA Duct In #2 -&gt; Inlet 3 of Gas/Air Mixer [87]: Enthalpy</t>
  </si>
  <si>
    <t>~1~116~19~~-5001~</t>
  </si>
  <si>
    <t>116 - Outlet of Duct - Classic [82] - PA Duct In #2 -&gt; Inlet 3 of Gas/Air Mixer [87]: Molecular weight</t>
  </si>
  <si>
    <t>~1~116~4~~-5001~</t>
  </si>
  <si>
    <t>116 - Outlet of Duct - Classic [82] - PA Duct In #2 -&gt; Inlet 3 of Gas/Air Mixer [87]: CO2 mass flow</t>
  </si>
  <si>
    <t>~1~116~5~~-5001~</t>
  </si>
  <si>
    <t>116 - Outlet of Duct - Classic [82] - PA Duct In #2 -&gt; Inlet 3 of Gas/Air Mixer [87]: Volume flow</t>
  </si>
  <si>
    <t>~1~116~101~~-5001~</t>
  </si>
  <si>
    <t>116 - Outlet of Duct - Classic [82] - PA Duct In #2 -&gt; Inlet 3 of Gas/Air Mixer [87]: Density</t>
  </si>
  <si>
    <t>~1~116~6~~-5001~</t>
  </si>
  <si>
    <t>116 - Outlet of Duct - Classic [82] - PA Duct In #2 -&gt; Inlet 3 of Gas/Air Mixer [87]: Mole percent of N2</t>
  </si>
  <si>
    <t>~1~116~7~~-5001~</t>
  </si>
  <si>
    <t>116 - Outlet of Duct - Classic [82] - PA Duct In #2 -&gt; Inlet 3 of Gas/Air Mixer [87]: Mole percent of O2</t>
  </si>
  <si>
    <t>~1~116~8~~-5001~</t>
  </si>
  <si>
    <t>116 - Outlet of Duct - Classic [82] - PA Duct In #2 -&gt; Inlet 3 of Gas/Air Mixer [87]: Mole percent of CO2</t>
  </si>
  <si>
    <t>~1~116~9~~-5001~</t>
  </si>
  <si>
    <t>116 - Outlet of Duct - Classic [82] - PA Duct In #2 -&gt; Inlet 3 of Gas/Air Mixer [87]: Mole percent of H2O</t>
  </si>
  <si>
    <t>~1~116~10~~-5001~</t>
  </si>
  <si>
    <t>116 - Outlet of Duct - Classic [82] - PA Duct In #2 -&gt; Inlet 3 of Gas/Air Mixer [87]: Mole percent of H2O liquid</t>
  </si>
  <si>
    <t>~1~116~11~~-5001~</t>
  </si>
  <si>
    <t>116 - Outlet of Duct - Classic [82] - PA Duct In #2 -&gt; Inlet 3 of Gas/Air Mixer [87]: Mole percent of Ar</t>
  </si>
  <si>
    <t>~1~116~12~~-5001~</t>
  </si>
  <si>
    <t>116 - Outlet of Duct - Classic [82] - PA Duct In #2 -&gt; Inlet 3 of Gas/Air Mixer [87]: Mole percent of SO2</t>
  </si>
  <si>
    <t>~1~116~14~~-5001~</t>
  </si>
  <si>
    <t>116 - Outlet of Duct - Classic [82] - PA Duct In #2 -&gt; Inlet 3 of Gas/Air Mixer [87]: Sulfur trioxide SO3</t>
  </si>
  <si>
    <t>~1~116~23~~-5001~</t>
  </si>
  <si>
    <t>116 - Outlet of Duct - Classic [82] - PA Duct In #2 -&gt; Inlet 3 of Gas/Air Mixer [87]: HCl mass flow</t>
  </si>
  <si>
    <t>~1~116~24~~-5001~</t>
  </si>
  <si>
    <t>116 - Outlet of Duct - Classic [82] - PA Duct In #2 -&gt; Inlet 3 of Gas/Air Mixer [87]: NOx mass flow</t>
  </si>
  <si>
    <t>~1~116~25~~-5001~</t>
  </si>
  <si>
    <t>116 - Outlet of Duct - Classic [82] - PA Duct In #2 -&gt; Inlet 3 of Gas/Air Mixer [87]: CO mass flow</t>
  </si>
  <si>
    <t>~1~116~26~~-5001~</t>
  </si>
  <si>
    <t>116 - Outlet of Duct - Classic [82] - PA Duct In #2 -&gt; Inlet 3 of Gas/Air Mixer [87]: UHC mass flow</t>
  </si>
  <si>
    <t>~1~116~29~~-5001~</t>
  </si>
  <si>
    <t>116 - Outlet of Duct - Classic [82] - PA Duct In #2 -&gt; Inlet 3 of Gas/Air Mixer [87]: Hg mass flow</t>
  </si>
  <si>
    <t>~1~116~32~~-5001~</t>
  </si>
  <si>
    <t>116 - Outlet of Duct - Classic [82] - PA Duct In #2 -&gt; Inlet 3 of Gas/Air Mixer [87]: Dry Oxygen</t>
  </si>
  <si>
    <t>~1~116~31~~-5001~</t>
  </si>
  <si>
    <t>116 - Outlet of Duct - Classic [82] - PA Duct In #2 -&gt; Inlet 3 of Gas/Air Mixer [87]: Normal volume flow</t>
  </si>
  <si>
    <t>~2~1~0~~-5001~</t>
  </si>
  <si>
    <t>1 - Outlet of Mixer [60] -&gt; Heating stream inlet of Deaerator [25] - DAER: Pressure</t>
  </si>
  <si>
    <t>~2~1~1~~-5001~</t>
  </si>
  <si>
    <t>1 - Outlet of Mixer [60] -&gt; Heating stream inlet of Deaerator [25] - DAER: Temperature</t>
  </si>
  <si>
    <t>~2~1~2~~-5001~</t>
  </si>
  <si>
    <t>1 - Outlet of Mixer [60] -&gt; Heating stream inlet of Deaerator [25] - DAER: Mass flow</t>
  </si>
  <si>
    <t>~2~1~20~~-5001~</t>
  </si>
  <si>
    <t>1 - Outlet of Mixer [60] -&gt; Heating stream inlet of Deaerator [25] - DAER: Entropy</t>
  </si>
  <si>
    <t>~2~1~4~~-5001~</t>
  </si>
  <si>
    <t>1 - Outlet of Mixer [60] -&gt; Heating stream inlet of Deaerator [25] - DAER: Enthalpy</t>
  </si>
  <si>
    <t>~2~1~3~~-5001~</t>
  </si>
  <si>
    <t>1 - Outlet of Mixer [60] -&gt; Heating stream inlet of Deaerator [25] - DAER: Enthalpy H*</t>
  </si>
  <si>
    <t>~2~1~5~~-5001~</t>
  </si>
  <si>
    <t>1 - Outlet of Mixer [60] -&gt; Heating stream inlet of Deaerator [25] - DAER: Steam quality</t>
  </si>
  <si>
    <t>~2~1~10~~-5001~</t>
  </si>
  <si>
    <t>1 - Outlet of Mixer [60] -&gt; Heating stream inlet of Deaerator [25] - DAER: Density</t>
  </si>
  <si>
    <t>~2~1~11~~-5001~</t>
  </si>
  <si>
    <t>1 - Outlet of Mixer [60] -&gt; Heating stream inlet of Deaerator [25] - DAER: Specific heat</t>
  </si>
  <si>
    <t>~2~1~12~~-5001~</t>
  </si>
  <si>
    <t>1 - Outlet of Mixer [60] -&gt; Heating stream inlet of Deaerator [25] - DAER: Thermal conductivity</t>
  </si>
  <si>
    <t>W/m-C</t>
  </si>
  <si>
    <t>~2~1~13~~-5001~</t>
  </si>
  <si>
    <t>1 - Outlet of Mixer [60] -&gt; Heating stream inlet of Deaerator [25] - DAER: Dynamic viscosity</t>
  </si>
  <si>
    <t>kg/m-s</t>
  </si>
  <si>
    <t>~2~3~0~~-5001~</t>
  </si>
  <si>
    <t>3 - Outlet 2 of Splitter [30] -&gt; Inlet of Pipe (PCE) [1]: Pressure</t>
  </si>
  <si>
    <t>~2~3~1~~-5001~</t>
  </si>
  <si>
    <t>3 - Outlet 2 of Splitter [30] -&gt; Inlet of Pipe (PCE) [1]: Temperature</t>
  </si>
  <si>
    <t>~2~3~2~~-5001~</t>
  </si>
  <si>
    <t>3 - Outlet 2 of Splitter [30] -&gt; Inlet of Pipe (PCE) [1]: Mass flow</t>
  </si>
  <si>
    <t>~2~3~20~~-5001~</t>
  </si>
  <si>
    <t>3 - Outlet 2 of Splitter [30] -&gt; Inlet of Pipe (PCE) [1]: Entropy</t>
  </si>
  <si>
    <t>~2~3~4~~-5001~</t>
  </si>
  <si>
    <t>3 - Outlet 2 of Splitter [30] -&gt; Inlet of Pipe (PCE) [1]: Enthalpy</t>
  </si>
  <si>
    <t>~2~3~3~~-5001~</t>
  </si>
  <si>
    <t>3 - Outlet 2 of Splitter [30] -&gt; Inlet of Pipe (PCE) [1]: Enthalpy H*</t>
  </si>
  <si>
    <t>~2~3~5~~-5001~</t>
  </si>
  <si>
    <t>3 - Outlet 2 of Splitter [30] -&gt; Inlet of Pipe (PCE) [1]: Steam quality</t>
  </si>
  <si>
    <t>~2~3~10~~-5001~</t>
  </si>
  <si>
    <t>3 - Outlet 2 of Splitter [30] -&gt; Inlet of Pipe (PCE) [1]: Density</t>
  </si>
  <si>
    <t>~2~3~11~~-5001~</t>
  </si>
  <si>
    <t>3 - Outlet 2 of Splitter [30] -&gt; Inlet of Pipe (PCE) [1]: Specific heat</t>
  </si>
  <si>
    <t>~2~3~12~~-5001~</t>
  </si>
  <si>
    <t>3 - Outlet 2 of Splitter [30] -&gt; Inlet of Pipe (PCE) [1]: Thermal conductivity</t>
  </si>
  <si>
    <t>~2~3~13~~-5001~</t>
  </si>
  <si>
    <t>3 - Outlet 2 of Splitter [30] -&gt; Inlet of Pipe (PCE) [1]: Dynamic viscosity</t>
  </si>
  <si>
    <t>~2~5~0~~-5001~</t>
  </si>
  <si>
    <t>5 - Steam outlet of Boiler Assembly [1]: Desuperheater [68] -&gt; Steam inlet of Boiler Assembly [1]: Superheater (PCE) [38] - FSH: Pressure</t>
  </si>
  <si>
    <t>~2~5~1~~-5001~</t>
  </si>
  <si>
    <t>5 - Steam outlet of Boiler Assembly [1]: Desuperheater [68] -&gt; Steam inlet of Boiler Assembly [1]: Superheater (PCE) [38] - FSH: Temperature</t>
  </si>
  <si>
    <t>~2~5~2~~-5001~</t>
  </si>
  <si>
    <t>5 - Steam outlet of Boiler Assembly [1]: Desuperheater [68] -&gt; Steam inlet of Boiler Assembly [1]: Superheater (PCE) [38] - FSH: Mass flow</t>
  </si>
  <si>
    <t>~2~5~20~~-5001~</t>
  </si>
  <si>
    <t>5 - Steam outlet of Boiler Assembly [1]: Desuperheater [68] -&gt; Steam inlet of Boiler Assembly [1]: Superheater (PCE) [38] - FSH: Entropy</t>
  </si>
  <si>
    <t>~2~5~4~~-5001~</t>
  </si>
  <si>
    <t>5 - Steam outlet of Boiler Assembly [1]: Desuperheater [68] -&gt; Steam inlet of Boiler Assembly [1]: Superheater (PCE) [38] - FSH: Enthalpy</t>
  </si>
  <si>
    <t>~2~5~3~~-5001~</t>
  </si>
  <si>
    <t>5 - Steam outlet of Boiler Assembly [1]: Desuperheater [68] -&gt; Steam inlet of Boiler Assembly [1]: Superheater (PCE) [38] - FSH: Enthalpy H*</t>
  </si>
  <si>
    <t>~2~5~5~~-5001~</t>
  </si>
  <si>
    <t>5 - Steam outlet of Boiler Assembly [1]: Desuperheater [68] -&gt; Steam inlet of Boiler Assembly [1]: Superheater (PCE) [38] - FSH: Steam quality</t>
  </si>
  <si>
    <t>~2~5~10~~-5001~</t>
  </si>
  <si>
    <t>5 - Steam outlet of Boiler Assembly [1]: Desuperheater [68] -&gt; Steam inlet of Boiler Assembly [1]: Superheater (PCE) [38] - FSH: Density</t>
  </si>
  <si>
    <t>~2~5~11~~-5001~</t>
  </si>
  <si>
    <t>5 - Steam outlet of Boiler Assembly [1]: Desuperheater [68] -&gt; Steam inlet of Boiler Assembly [1]: Superheater (PCE) [38] - FSH: Specific heat</t>
  </si>
  <si>
    <t>~2~5~12~~-5001~</t>
  </si>
  <si>
    <t>5 - Steam outlet of Boiler Assembly [1]: Desuperheater [68] -&gt; Steam inlet of Boiler Assembly [1]: Superheater (PCE) [38] - FSH: Thermal conductivity</t>
  </si>
  <si>
    <t>~2~5~13~~-5001~</t>
  </si>
  <si>
    <t>5 - Steam outlet of Boiler Assembly [1]: Desuperheater [68] -&gt; Steam inlet of Boiler Assembly [1]: Superheater (PCE) [38] - FSH: Dynamic viscosity</t>
  </si>
  <si>
    <t>~2~6~0~~-5001~</t>
  </si>
  <si>
    <t>6 - Outlet 3 of Splitter [76] -&gt; Suction of General Pump [27] - CWP-1: Pressure</t>
  </si>
  <si>
    <t>~2~6~1~~-5001~</t>
  </si>
  <si>
    <t>6 - Outlet 3 of Splitter [76] -&gt; Suction of General Pump [27] - CWP-1: Temperature</t>
  </si>
  <si>
    <t>~2~6~2~~-5001~</t>
  </si>
  <si>
    <t>6 - Outlet 3 of Splitter [76] -&gt; Suction of General Pump [27] - CWP-1: Mass flow</t>
  </si>
  <si>
    <t>~2~6~20~~-5001~</t>
  </si>
  <si>
    <t>6 - Outlet 3 of Splitter [76] -&gt; Suction of General Pump [27] - CWP-1: Entropy</t>
  </si>
  <si>
    <t>~2~6~4~~-5001~</t>
  </si>
  <si>
    <t>6 - Outlet 3 of Splitter [76] -&gt; Suction of General Pump [27] - CWP-1: Enthalpy</t>
  </si>
  <si>
    <t>~2~6~3~~-5001~</t>
  </si>
  <si>
    <t>6 - Outlet 3 of Splitter [76] -&gt; Suction of General Pump [27] - CWP-1: Enthalpy H*</t>
  </si>
  <si>
    <t>~2~6~5~~-5001~</t>
  </si>
  <si>
    <t>6 - Outlet 3 of Splitter [76] -&gt; Suction of General Pump [27] - CWP-1: Steam quality</t>
  </si>
  <si>
    <t>~2~6~10~~-5001~</t>
  </si>
  <si>
    <t>6 - Outlet 3 of Splitter [76] -&gt; Suction of General Pump [27] - CWP-1: Density</t>
  </si>
  <si>
    <t>~2~6~11~~-5001~</t>
  </si>
  <si>
    <t>6 - Outlet 3 of Splitter [76] -&gt; Suction of General Pump [27] - CWP-1: Specific heat</t>
  </si>
  <si>
    <t>~2~6~12~~-5001~</t>
  </si>
  <si>
    <t>6 - Outlet 3 of Splitter [76] -&gt; Suction of General Pump [27] - CWP-1: Thermal conductivity</t>
  </si>
  <si>
    <t>~2~6~13~~-5001~</t>
  </si>
  <si>
    <t>6 - Outlet 3 of Splitter [76] -&gt; Suction of General Pump [27] - CWP-1: Dynamic viscosity</t>
  </si>
  <si>
    <t>~2~10~0~~-5001~</t>
  </si>
  <si>
    <t>10 - Water outlet of Boiler Assembly [1]: Economiser (PCE) [42] - ECO -&gt; Feedwater of Boiler Assembly [1]: Circulating Fluidized Bed [7]: Pressure</t>
  </si>
  <si>
    <t>~2~10~1~~-5001~</t>
  </si>
  <si>
    <t>10 - Water outlet of Boiler Assembly [1]: Economiser (PCE) [42] - ECO -&gt; Feedwater of Boiler Assembly [1]: Circulating Fluidized Bed [7]: Temperature</t>
  </si>
  <si>
    <t>~2~10~2~~-5001~</t>
  </si>
  <si>
    <t>10 - Water outlet of Boiler Assembly [1]: Economiser (PCE) [42] - ECO -&gt; Feedwater of Boiler Assembly [1]: Circulating Fluidized Bed [7]: Mass flow</t>
  </si>
  <si>
    <t>~2~10~20~~-5001~</t>
  </si>
  <si>
    <t>10 - Water outlet of Boiler Assembly [1]: Economiser (PCE) [42] - ECO -&gt; Feedwater of Boiler Assembly [1]: Circulating Fluidized Bed [7]: Entropy</t>
  </si>
  <si>
    <t>~2~10~4~~-5001~</t>
  </si>
  <si>
    <t>10 - Water outlet of Boiler Assembly [1]: Economiser (PCE) [42] - ECO -&gt; Feedwater of Boiler Assembly [1]: Circulating Fluidized Bed [7]: Enthalpy</t>
  </si>
  <si>
    <t>~2~10~3~~-5001~</t>
  </si>
  <si>
    <t>10 - Water outlet of Boiler Assembly [1]: Economiser (PCE) [42] - ECO -&gt; Feedwater of Boiler Assembly [1]: Circulating Fluidized Bed [7]: Enthalpy H*</t>
  </si>
  <si>
    <t>~2~10~5~~-5001~</t>
  </si>
  <si>
    <t>10 - Water outlet of Boiler Assembly [1]: Economiser (PCE) [42] - ECO -&gt; Feedwater of Boiler Assembly [1]: Circulating Fluidized Bed [7]: Steam quality</t>
  </si>
  <si>
    <t>~2~10~10~~-5001~</t>
  </si>
  <si>
    <t>10 - Water outlet of Boiler Assembly [1]: Economiser (PCE) [42] - ECO -&gt; Feedwater of Boiler Assembly [1]: Circulating Fluidized Bed [7]: Density</t>
  </si>
  <si>
    <t>~2~10~11~~-5001~</t>
  </si>
  <si>
    <t>10 - Water outlet of Boiler Assembly [1]: Economiser (PCE) [42] - ECO -&gt; Feedwater of Boiler Assembly [1]: Circulating Fluidized Bed [7]: Specific heat</t>
  </si>
  <si>
    <t>~2~10~12~~-5001~</t>
  </si>
  <si>
    <t>10 - Water outlet of Boiler Assembly [1]: Economiser (PCE) [42] - ECO -&gt; Feedwater of Boiler Assembly [1]: Circulating Fluidized Bed [7]: Thermal conductivity</t>
  </si>
  <si>
    <t>~2~10~13~~-5001~</t>
  </si>
  <si>
    <t>10 - Water outlet of Boiler Assembly [1]: Economiser (PCE) [42] - ECO -&gt; Feedwater of Boiler Assembly [1]: Circulating Fluidized Bed [7]: Dynamic viscosity</t>
  </si>
  <si>
    <t>~2~11~0~~-5001~</t>
  </si>
  <si>
    <t>11 - Discharge of General Pump [27] - CWP-1 -&gt; Inlet 1 of Mixer [5]: Pressure</t>
  </si>
  <si>
    <t>~2~11~1~~-5001~</t>
  </si>
  <si>
    <t>11 - Discharge of General Pump [27] - CWP-1 -&gt; Inlet 1 of Mixer [5]: Temperature</t>
  </si>
  <si>
    <t>~2~11~2~~-5001~</t>
  </si>
  <si>
    <t>11 - Discharge of General Pump [27] - CWP-1 -&gt; Inlet 1 of Mixer [5]: Mass flow</t>
  </si>
  <si>
    <t>~2~11~20~~-5001~</t>
  </si>
  <si>
    <t>11 - Discharge of General Pump [27] - CWP-1 -&gt; Inlet 1 of Mixer [5]: Entropy</t>
  </si>
  <si>
    <t>~2~11~4~~-5001~</t>
  </si>
  <si>
    <t>11 - Discharge of General Pump [27] - CWP-1 -&gt; Inlet 1 of Mixer [5]: Enthalpy</t>
  </si>
  <si>
    <t>~2~11~3~~-5001~</t>
  </si>
  <si>
    <t>11 - Discharge of General Pump [27] - CWP-1 -&gt; Inlet 1 of Mixer [5]: Enthalpy H*</t>
  </si>
  <si>
    <t>~2~11~5~~-5001~</t>
  </si>
  <si>
    <t>11 - Discharge of General Pump [27] - CWP-1 -&gt; Inlet 1 of Mixer [5]: Steam quality</t>
  </si>
  <si>
    <t>~2~11~10~~-5001~</t>
  </si>
  <si>
    <t>11 - Discharge of General Pump [27] - CWP-1 -&gt; Inlet 1 of Mixer [5]: Density</t>
  </si>
  <si>
    <t>~2~11~11~~-5001~</t>
  </si>
  <si>
    <t>11 - Discharge of General Pump [27] - CWP-1 -&gt; Inlet 1 of Mixer [5]: Specific heat</t>
  </si>
  <si>
    <t>~2~11~12~~-5001~</t>
  </si>
  <si>
    <t>11 - Discharge of General Pump [27] - CWP-1 -&gt; Inlet 1 of Mixer [5]: Thermal conductivity</t>
  </si>
  <si>
    <t>~2~11~13~~-5001~</t>
  </si>
  <si>
    <t>11 - Discharge of General Pump [27] - CWP-1 -&gt; Inlet 1 of Mixer [5]: Dynamic viscosity</t>
  </si>
  <si>
    <t>~2~12~0~~-5001~</t>
  </si>
  <si>
    <t>12 - Discharge of General Pump [6] - CWP-2 -&gt; Inlet 3 of Mixer [5]: Pressure</t>
  </si>
  <si>
    <t>~2~12~1~~-5001~</t>
  </si>
  <si>
    <t>12 - Discharge of General Pump [6] - CWP-2 -&gt; Inlet 3 of Mixer [5]: Temperature</t>
  </si>
  <si>
    <t>~2~12~2~~-5001~</t>
  </si>
  <si>
    <t>12 - Discharge of General Pump [6] - CWP-2 -&gt; Inlet 3 of Mixer [5]: Mass flow</t>
  </si>
  <si>
    <t>~2~12~20~~-5001~</t>
  </si>
  <si>
    <t>12 - Discharge of General Pump [6] - CWP-2 -&gt; Inlet 3 of Mixer [5]: Entropy</t>
  </si>
  <si>
    <t>~2~12~4~~-5001~</t>
  </si>
  <si>
    <t>12 - Discharge of General Pump [6] - CWP-2 -&gt; Inlet 3 of Mixer [5]: Enthalpy</t>
  </si>
  <si>
    <t>~2~12~3~~-5001~</t>
  </si>
  <si>
    <t>12 - Discharge of General Pump [6] - CWP-2 -&gt; Inlet 3 of Mixer [5]: Enthalpy H*</t>
  </si>
  <si>
    <t>~2~12~5~~-5001~</t>
  </si>
  <si>
    <t>12 - Discharge of General Pump [6] - CWP-2 -&gt; Inlet 3 of Mixer [5]: Steam quality</t>
  </si>
  <si>
    <t>~2~12~10~~-5001~</t>
  </si>
  <si>
    <t>12 - Discharge of General Pump [6] - CWP-2 -&gt; Inlet 3 of Mixer [5]: Density</t>
  </si>
  <si>
    <t>~2~12~11~~-5001~</t>
  </si>
  <si>
    <t>12 - Discharge of General Pump [6] - CWP-2 -&gt; Inlet 3 of Mixer [5]: Specific heat</t>
  </si>
  <si>
    <t>~2~12~12~~-5001~</t>
  </si>
  <si>
    <t>12 - Discharge of General Pump [6] - CWP-2 -&gt; Inlet 3 of Mixer [5]: Thermal conductivity</t>
  </si>
  <si>
    <t>~2~12~13~~-5001~</t>
  </si>
  <si>
    <t>12 - Discharge of General Pump [6] - CWP-2 -&gt; Inlet 3 of Mixer [5]: Dynamic viscosity</t>
  </si>
  <si>
    <t>~2~17~0~~-5001~</t>
  </si>
  <si>
    <t>17 - Outlet of Pipe (PCE) [77] -&gt; Inlet of Boiler Assembly [1]: Valve [13]: Pressure</t>
  </si>
  <si>
    <t>~2~17~1~~-5001~</t>
  </si>
  <si>
    <t>17 - Outlet of Pipe (PCE) [77] -&gt; Inlet of Boiler Assembly [1]: Valve [13]: Temperature</t>
  </si>
  <si>
    <t>~2~17~2~~-5001~</t>
  </si>
  <si>
    <t>17 - Outlet of Pipe (PCE) [77] -&gt; Inlet of Boiler Assembly [1]: Valve [13]: Mass flow</t>
  </si>
  <si>
    <t>~2~17~20~~-5001~</t>
  </si>
  <si>
    <t>17 - Outlet of Pipe (PCE) [77] -&gt; Inlet of Boiler Assembly [1]: Valve [13]: Entropy</t>
  </si>
  <si>
    <t>~2~17~4~~-5001~</t>
  </si>
  <si>
    <t>17 - Outlet of Pipe (PCE) [77] -&gt; Inlet of Boiler Assembly [1]: Valve [13]: Enthalpy</t>
  </si>
  <si>
    <t>~2~17~3~~-5001~</t>
  </si>
  <si>
    <t>17 - Outlet of Pipe (PCE) [77] -&gt; Inlet of Boiler Assembly [1]: Valve [13]: Enthalpy H*</t>
  </si>
  <si>
    <t>~2~17~5~~-5001~</t>
  </si>
  <si>
    <t>17 - Outlet of Pipe (PCE) [77] -&gt; Inlet of Boiler Assembly [1]: Valve [13]: Steam quality</t>
  </si>
  <si>
    <t>~2~17~10~~-5001~</t>
  </si>
  <si>
    <t>17 - Outlet of Pipe (PCE) [77] -&gt; Inlet of Boiler Assembly [1]: Valve [13]: Density</t>
  </si>
  <si>
    <t>~2~17~11~~-5001~</t>
  </si>
  <si>
    <t>17 - Outlet of Pipe (PCE) [77] -&gt; Inlet of Boiler Assembly [1]: Valve [13]: Specific heat</t>
  </si>
  <si>
    <t>~2~17~12~~-5001~</t>
  </si>
  <si>
    <t>17 - Outlet of Pipe (PCE) [77] -&gt; Inlet of Boiler Assembly [1]: Valve [13]: Thermal conductivity</t>
  </si>
  <si>
    <t>~2~17~13~~-5001~</t>
  </si>
  <si>
    <t>17 - Outlet of Pipe (PCE) [77] -&gt; Inlet of Boiler Assembly [1]: Valve [13]: Dynamic viscosity</t>
  </si>
  <si>
    <t>~2~18~0~~-5001~</t>
  </si>
  <si>
    <t>18 - Feedwater outlet of Deaerator [25] - DAER -&gt; Inlet of Splitter [61]: Pressure</t>
  </si>
  <si>
    <t>~2~18~1~~-5001~</t>
  </si>
  <si>
    <t>18 - Feedwater outlet of Deaerator [25] - DAER -&gt; Inlet of Splitter [61]: Temperature</t>
  </si>
  <si>
    <t>~2~18~2~~-5001~</t>
  </si>
  <si>
    <t>18 - Feedwater outlet of Deaerator [25] - DAER -&gt; Inlet of Splitter [61]: Mass flow</t>
  </si>
  <si>
    <t>~2~18~20~~-5001~</t>
  </si>
  <si>
    <t>18 - Feedwater outlet of Deaerator [25] - DAER -&gt; Inlet of Splitter [61]: Entropy</t>
  </si>
  <si>
    <t>~2~18~4~~-5001~</t>
  </si>
  <si>
    <t>18 - Feedwater outlet of Deaerator [25] - DAER -&gt; Inlet of Splitter [61]: Enthalpy</t>
  </si>
  <si>
    <t>~2~18~3~~-5001~</t>
  </si>
  <si>
    <t>18 - Feedwater outlet of Deaerator [25] - DAER -&gt; Inlet of Splitter [61]: Enthalpy H*</t>
  </si>
  <si>
    <t>~2~18~5~~-5001~</t>
  </si>
  <si>
    <t>18 - Feedwater outlet of Deaerator [25] - DAER -&gt; Inlet of Splitter [61]: Steam quality</t>
  </si>
  <si>
    <t>~2~18~10~~-5001~</t>
  </si>
  <si>
    <t>18 - Feedwater outlet of Deaerator [25] - DAER -&gt; Inlet of Splitter [61]: Density</t>
  </si>
  <si>
    <t>~2~18~11~~-5001~</t>
  </si>
  <si>
    <t>18 - Feedwater outlet of Deaerator [25] - DAER -&gt; Inlet of Splitter [61]: Specific heat</t>
  </si>
  <si>
    <t>~2~18~12~~-5001~</t>
  </si>
  <si>
    <t>18 - Feedwater outlet of Deaerator [25] - DAER -&gt; Inlet of Splitter [61]: Thermal conductivity</t>
  </si>
  <si>
    <t>~2~18~13~~-5001~</t>
  </si>
  <si>
    <t>18 - Feedwater outlet of Deaerator [25] - DAER -&gt; Inlet of Splitter [61]: Dynamic viscosity</t>
  </si>
  <si>
    <t>~2~19~0~~-5001~</t>
  </si>
  <si>
    <t>19 - Outlet of Boiler Assembly [1]: Valve [31] -&gt; Inlet of Pipe (PCE) [4]: Pressure</t>
  </si>
  <si>
    <t>~2~19~1~~-5001~</t>
  </si>
  <si>
    <t>19 - Outlet of Boiler Assembly [1]: Valve [31] -&gt; Inlet of Pipe (PCE) [4]: Temperature</t>
  </si>
  <si>
    <t>~2~19~2~~-5001~</t>
  </si>
  <si>
    <t>19 - Outlet of Boiler Assembly [1]: Valve [31] -&gt; Inlet of Pipe (PCE) [4]: Mass flow</t>
  </si>
  <si>
    <t>~2~19~20~~-5001~</t>
  </si>
  <si>
    <t>19 - Outlet of Boiler Assembly [1]: Valve [31] -&gt; Inlet of Pipe (PCE) [4]: Entropy</t>
  </si>
  <si>
    <t>~2~19~4~~-5001~</t>
  </si>
  <si>
    <t>19 - Outlet of Boiler Assembly [1]: Valve [31] -&gt; Inlet of Pipe (PCE) [4]: Enthalpy</t>
  </si>
  <si>
    <t>~2~19~3~~-5001~</t>
  </si>
  <si>
    <t>19 - Outlet of Boiler Assembly [1]: Valve [31] -&gt; Inlet of Pipe (PCE) [4]: Enthalpy H*</t>
  </si>
  <si>
    <t>~2~19~5~~-5001~</t>
  </si>
  <si>
    <t>19 - Outlet of Boiler Assembly [1]: Valve [31] -&gt; Inlet of Pipe (PCE) [4]: Steam quality</t>
  </si>
  <si>
    <t>~2~19~10~~-5001~</t>
  </si>
  <si>
    <t>19 - Outlet of Boiler Assembly [1]: Valve [31] -&gt; Inlet of Pipe (PCE) [4]: Density</t>
  </si>
  <si>
    <t>~2~19~11~~-5001~</t>
  </si>
  <si>
    <t>19 - Outlet of Boiler Assembly [1]: Valve [31] -&gt; Inlet of Pipe (PCE) [4]: Specific heat</t>
  </si>
  <si>
    <t>~2~19~12~~-5001~</t>
  </si>
  <si>
    <t>19 - Outlet of Boiler Assembly [1]: Valve [31] -&gt; Inlet of Pipe (PCE) [4]: Thermal conductivity</t>
  </si>
  <si>
    <t>~2~19~13~~-5001~</t>
  </si>
  <si>
    <t>19 - Outlet of Boiler Assembly [1]: Valve [31] -&gt; Inlet of Pipe (PCE) [4]: Dynamic viscosity</t>
  </si>
  <si>
    <t>~2~20~0~~-5001~</t>
  </si>
  <si>
    <t>20 - Outlet 3 of Splitter [15] -&gt; Feedwater inlet of Feedwater Heater (PCE) [32] - HPH-2: Pressure</t>
  </si>
  <si>
    <t>~2~20~1~~-5001~</t>
  </si>
  <si>
    <t>20 - Outlet 3 of Splitter [15] -&gt; Feedwater inlet of Feedwater Heater (PCE) [32] - HPH-2: Temperature</t>
  </si>
  <si>
    <t>~2~20~2~~-5001~</t>
  </si>
  <si>
    <t>20 - Outlet 3 of Splitter [15] -&gt; Feedwater inlet of Feedwater Heater (PCE) [32] - HPH-2: Mass flow</t>
  </si>
  <si>
    <t>~2~20~20~~-5001~</t>
  </si>
  <si>
    <t>20 - Outlet 3 of Splitter [15] -&gt; Feedwater inlet of Feedwater Heater (PCE) [32] - HPH-2: Entropy</t>
  </si>
  <si>
    <t>~2~20~4~~-5001~</t>
  </si>
  <si>
    <t>20 - Outlet 3 of Splitter [15] -&gt; Feedwater inlet of Feedwater Heater (PCE) [32] - HPH-2: Enthalpy</t>
  </si>
  <si>
    <t>~2~20~3~~-5001~</t>
  </si>
  <si>
    <t>20 - Outlet 3 of Splitter [15] -&gt; Feedwater inlet of Feedwater Heater (PCE) [32] - HPH-2: Enthalpy H*</t>
  </si>
  <si>
    <t>~2~20~5~~-5001~</t>
  </si>
  <si>
    <t>20 - Outlet 3 of Splitter [15] -&gt; Feedwater inlet of Feedwater Heater (PCE) [32] - HPH-2: Steam quality</t>
  </si>
  <si>
    <t>~2~20~10~~-5001~</t>
  </si>
  <si>
    <t>20 - Outlet 3 of Splitter [15] -&gt; Feedwater inlet of Feedwater Heater (PCE) [32] - HPH-2: Density</t>
  </si>
  <si>
    <t>~2~20~11~~-5001~</t>
  </si>
  <si>
    <t>20 - Outlet 3 of Splitter [15] -&gt; Feedwater inlet of Feedwater Heater (PCE) [32] - HPH-2: Specific heat</t>
  </si>
  <si>
    <t>~2~20~12~~-5001~</t>
  </si>
  <si>
    <t>20 - Outlet 3 of Splitter [15] -&gt; Feedwater inlet of Feedwater Heater (PCE) [32] - HPH-2: Thermal conductivity</t>
  </si>
  <si>
    <t>~2~20~13~~-5001~</t>
  </si>
  <si>
    <t>20 - Outlet 3 of Splitter [15] -&gt; Feedwater inlet of Feedwater Heater (PCE) [32] - HPH-2: Dynamic viscosity</t>
  </si>
  <si>
    <t>~2~21~0~~-5001~</t>
  </si>
  <si>
    <t>21 - Outlet 2 of Splitter [34] -&gt; Inlet 1 of Mixer [62]: Pressure</t>
  </si>
  <si>
    <t>~2~21~1~~-5001~</t>
  </si>
  <si>
    <t>21 - Outlet 2 of Splitter [34] -&gt; Inlet 1 of Mixer [62]: Temperature</t>
  </si>
  <si>
    <t>~2~21~2~~-5001~</t>
  </si>
  <si>
    <t>21 - Outlet 2 of Splitter [34] -&gt; Inlet 1 of Mixer [62]: Mass flow</t>
  </si>
  <si>
    <t>~2~21~20~~-5001~</t>
  </si>
  <si>
    <t>21 - Outlet 2 of Splitter [34] -&gt; Inlet 1 of Mixer [62]: Entropy</t>
  </si>
  <si>
    <t>~2~21~4~~-5001~</t>
  </si>
  <si>
    <t>21 - Outlet 2 of Splitter [34] -&gt; Inlet 1 of Mixer [62]: Enthalpy</t>
  </si>
  <si>
    <t>~2~21~3~~-5001~</t>
  </si>
  <si>
    <t>21 - Outlet 2 of Splitter [34] -&gt; Inlet 1 of Mixer [62]: Enthalpy H*</t>
  </si>
  <si>
    <t>~2~21~5~~-5001~</t>
  </si>
  <si>
    <t>21 - Outlet 2 of Splitter [34] -&gt; Inlet 1 of Mixer [62]: Steam quality</t>
  </si>
  <si>
    <t>~2~21~10~~-5001~</t>
  </si>
  <si>
    <t>21 - Outlet 2 of Splitter [34] -&gt; Inlet 1 of Mixer [62]: Density</t>
  </si>
  <si>
    <t>~2~21~11~~-5001~</t>
  </si>
  <si>
    <t>21 - Outlet 2 of Splitter [34] -&gt; Inlet 1 of Mixer [62]: Specific heat</t>
  </si>
  <si>
    <t>~2~21~12~~-5001~</t>
  </si>
  <si>
    <t>21 - Outlet 2 of Splitter [34] -&gt; Inlet 1 of Mixer [62]: Thermal conductivity</t>
  </si>
  <si>
    <t>~2~21~13~~-5001~</t>
  </si>
  <si>
    <t>21 - Outlet 2 of Splitter [34] -&gt; Inlet 1 of Mixer [62]: Dynamic viscosity</t>
  </si>
  <si>
    <t>~2~22~0~~-5001~</t>
  </si>
  <si>
    <t>22 - Outlet of ST Assembly [1]: ST Group [16] -&gt; Inlet of Splitter [28]: Pressure</t>
  </si>
  <si>
    <t>~2~22~1~~-5001~</t>
  </si>
  <si>
    <t>22 - Outlet of ST Assembly [1]: ST Group [16] -&gt; Inlet of Splitter [28]: Temperature</t>
  </si>
  <si>
    <t>~2~22~2~~-5001~</t>
  </si>
  <si>
    <t>22 - Outlet of ST Assembly [1]: ST Group [16] -&gt; Inlet of Splitter [28]: Mass flow</t>
  </si>
  <si>
    <t>~2~22~20~~-5001~</t>
  </si>
  <si>
    <t>22 - Outlet of ST Assembly [1]: ST Group [16] -&gt; Inlet of Splitter [28]: Entropy</t>
  </si>
  <si>
    <t>~2~22~4~~-5001~</t>
  </si>
  <si>
    <t>22 - Outlet of ST Assembly [1]: ST Group [16] -&gt; Inlet of Splitter [28]: Enthalpy</t>
  </si>
  <si>
    <t>~2~22~3~~-5001~</t>
  </si>
  <si>
    <t>22 - Outlet of ST Assembly [1]: ST Group [16] -&gt; Inlet of Splitter [28]: Enthalpy H*</t>
  </si>
  <si>
    <t>~2~22~5~~-5001~</t>
  </si>
  <si>
    <t>22 - Outlet of ST Assembly [1]: ST Group [16] -&gt; Inlet of Splitter [28]: Steam quality</t>
  </si>
  <si>
    <t>~2~22~10~~-5001~</t>
  </si>
  <si>
    <t>22 - Outlet of ST Assembly [1]: ST Group [16] -&gt; Inlet of Splitter [28]: Density</t>
  </si>
  <si>
    <t>~2~22~11~~-5001~</t>
  </si>
  <si>
    <t>22 - Outlet of ST Assembly [1]: ST Group [16] -&gt; Inlet of Splitter [28]: Specific heat</t>
  </si>
  <si>
    <t>~2~22~12~~-5001~</t>
  </si>
  <si>
    <t>22 - Outlet of ST Assembly [1]: ST Group [16] -&gt; Inlet of Splitter [28]: Thermal conductivity</t>
  </si>
  <si>
    <t>~2~22~13~~-5001~</t>
  </si>
  <si>
    <t>22 - Outlet of ST Assembly [1]: ST Group [16] -&gt; Inlet of Splitter [28]: Dynamic viscosity</t>
  </si>
  <si>
    <t>~2~23~0~~-5001~</t>
  </si>
  <si>
    <t>23 - Outlet 1 of Splitter [28] -&gt; Inlet of ST Assembly [1]: ST Group [17]: Pressure</t>
  </si>
  <si>
    <t>~2~23~1~~-5001~</t>
  </si>
  <si>
    <t>23 - Outlet 1 of Splitter [28] -&gt; Inlet of ST Assembly [1]: ST Group [17]: Temperature</t>
  </si>
  <si>
    <t>~2~23~2~~-5001~</t>
  </si>
  <si>
    <t>23 - Outlet 1 of Splitter [28] -&gt; Inlet of ST Assembly [1]: ST Group [17]: Mass flow</t>
  </si>
  <si>
    <t>~2~23~20~~-5001~</t>
  </si>
  <si>
    <t>23 - Outlet 1 of Splitter [28] -&gt; Inlet of ST Assembly [1]: ST Group [17]: Entropy</t>
  </si>
  <si>
    <t>~2~23~4~~-5001~</t>
  </si>
  <si>
    <t>23 - Outlet 1 of Splitter [28] -&gt; Inlet of ST Assembly [1]: ST Group [17]: Enthalpy</t>
  </si>
  <si>
    <t>~2~23~3~~-5001~</t>
  </si>
  <si>
    <t>23 - Outlet 1 of Splitter [28] -&gt; Inlet of ST Assembly [1]: ST Group [17]: Enthalpy H*</t>
  </si>
  <si>
    <t>~2~23~5~~-5001~</t>
  </si>
  <si>
    <t>23 - Outlet 1 of Splitter [28] -&gt; Inlet of ST Assembly [1]: ST Group [17]: Steam quality</t>
  </si>
  <si>
    <t>~2~23~10~~-5001~</t>
  </si>
  <si>
    <t>23 - Outlet 1 of Splitter [28] -&gt; Inlet of ST Assembly [1]: ST Group [17]: Density</t>
  </si>
  <si>
    <t>~2~23~11~~-5001~</t>
  </si>
  <si>
    <t>23 - Outlet 1 of Splitter [28] -&gt; Inlet of ST Assembly [1]: ST Group [17]: Specific heat</t>
  </si>
  <si>
    <t>~2~23~12~~-5001~</t>
  </si>
  <si>
    <t>23 - Outlet 1 of Splitter [28] -&gt; Inlet of ST Assembly [1]: ST Group [17]: Thermal conductivity</t>
  </si>
  <si>
    <t>~2~23~13~~-5001~</t>
  </si>
  <si>
    <t>23 - Outlet 1 of Splitter [28] -&gt; Inlet of ST Assembly [1]: ST Group [17]: Dynamic viscosity</t>
  </si>
  <si>
    <t>~2~24~0~~-5001~</t>
  </si>
  <si>
    <t>24 - Outlet 2 of Splitter [28] -&gt; Inlet of Pipe (PCE) [53]: Pressure</t>
  </si>
  <si>
    <t>~2~24~1~~-5001~</t>
  </si>
  <si>
    <t>24 - Outlet 2 of Splitter [28] -&gt; Inlet of Pipe (PCE) [53]: Temperature</t>
  </si>
  <si>
    <t>~2~24~2~~-5001~</t>
  </si>
  <si>
    <t>24 - Outlet 2 of Splitter [28] -&gt; Inlet of Pipe (PCE) [53]: Mass flow</t>
  </si>
  <si>
    <t>~2~24~20~~-5001~</t>
  </si>
  <si>
    <t>24 - Outlet 2 of Splitter [28] -&gt; Inlet of Pipe (PCE) [53]: Entropy</t>
  </si>
  <si>
    <t>~2~24~4~~-5001~</t>
  </si>
  <si>
    <t>24 - Outlet 2 of Splitter [28] -&gt; Inlet of Pipe (PCE) [53]: Enthalpy</t>
  </si>
  <si>
    <t>~2~24~3~~-5001~</t>
  </si>
  <si>
    <t>24 - Outlet 2 of Splitter [28] -&gt; Inlet of Pipe (PCE) [53]: Enthalpy H*</t>
  </si>
  <si>
    <t>~2~24~5~~-5001~</t>
  </si>
  <si>
    <t>24 - Outlet 2 of Splitter [28] -&gt; Inlet of Pipe (PCE) [53]: Steam quality</t>
  </si>
  <si>
    <t>~2~24~10~~-5001~</t>
  </si>
  <si>
    <t>24 - Outlet 2 of Splitter [28] -&gt; Inlet of Pipe (PCE) [53]: Density</t>
  </si>
  <si>
    <t>~2~24~11~~-5001~</t>
  </si>
  <si>
    <t>24 - Outlet 2 of Splitter [28] -&gt; Inlet of Pipe (PCE) [53]: Specific heat</t>
  </si>
  <si>
    <t>~2~24~12~~-5001~</t>
  </si>
  <si>
    <t>24 - Outlet 2 of Splitter [28] -&gt; Inlet of Pipe (PCE) [53]: Thermal conductivity</t>
  </si>
  <si>
    <t>~2~24~13~~-5001~</t>
  </si>
  <si>
    <t>24 - Outlet 2 of Splitter [28] -&gt; Inlet of Pipe (PCE) [53]: Dynamic viscosity</t>
  </si>
  <si>
    <t>~2~25~0~~-5001~</t>
  </si>
  <si>
    <t>25 - Outlet of ST Assembly [1]: ST Group [17] -&gt; Inlet of Splitter [29]: Pressure</t>
  </si>
  <si>
    <t>~2~25~1~~-5001~</t>
  </si>
  <si>
    <t>25 - Outlet of ST Assembly [1]: ST Group [17] -&gt; Inlet of Splitter [29]: Temperature</t>
  </si>
  <si>
    <t>~2~25~2~~-5001~</t>
  </si>
  <si>
    <t>25 - Outlet of ST Assembly [1]: ST Group [17] -&gt; Inlet of Splitter [29]: Mass flow</t>
  </si>
  <si>
    <t>~2~25~20~~-5001~</t>
  </si>
  <si>
    <t>25 - Outlet of ST Assembly [1]: ST Group [17] -&gt; Inlet of Splitter [29]: Entropy</t>
  </si>
  <si>
    <t>~2~25~4~~-5001~</t>
  </si>
  <si>
    <t>25 - Outlet of ST Assembly [1]: ST Group [17] -&gt; Inlet of Splitter [29]: Enthalpy</t>
  </si>
  <si>
    <t>~2~25~3~~-5001~</t>
  </si>
  <si>
    <t>25 - Outlet of ST Assembly [1]: ST Group [17] -&gt; Inlet of Splitter [29]: Enthalpy H*</t>
  </si>
  <si>
    <t>~2~25~5~~-5001~</t>
  </si>
  <si>
    <t>25 - Outlet of ST Assembly [1]: ST Group [17] -&gt; Inlet of Splitter [29]: Steam quality</t>
  </si>
  <si>
    <t>~2~25~10~~-5001~</t>
  </si>
  <si>
    <t>25 - Outlet of ST Assembly [1]: ST Group [17] -&gt; Inlet of Splitter [29]: Density</t>
  </si>
  <si>
    <t>~2~25~11~~-5001~</t>
  </si>
  <si>
    <t>25 - Outlet of ST Assembly [1]: ST Group [17] -&gt; Inlet of Splitter [29]: Specific heat</t>
  </si>
  <si>
    <t>~2~25~12~~-5001~</t>
  </si>
  <si>
    <t>25 - Outlet of ST Assembly [1]: ST Group [17] -&gt; Inlet of Splitter [29]: Thermal conductivity</t>
  </si>
  <si>
    <t>~2~25~13~~-5001~</t>
  </si>
  <si>
    <t>25 - Outlet of ST Assembly [1]: ST Group [17] -&gt; Inlet of Splitter [29]: Dynamic viscosity</t>
  </si>
  <si>
    <t>~2~26~0~~-5001~</t>
  </si>
  <si>
    <t>26 - Outlet 2 of Splitter [29] -&gt; Inlet of Pipe (PCE) [54]: Pressure</t>
  </si>
  <si>
    <t>~2~26~1~~-5001~</t>
  </si>
  <si>
    <t>26 - Outlet 2 of Splitter [29] -&gt; Inlet of Pipe (PCE) [54]: Temperature</t>
  </si>
  <si>
    <t>~2~26~2~~-5001~</t>
  </si>
  <si>
    <t>26 - Outlet 2 of Splitter [29] -&gt; Inlet of Pipe (PCE) [54]: Mass flow</t>
  </si>
  <si>
    <t>~2~26~20~~-5001~</t>
  </si>
  <si>
    <t>26 - Outlet 2 of Splitter [29] -&gt; Inlet of Pipe (PCE) [54]: Entropy</t>
  </si>
  <si>
    <t>~2~26~4~~-5001~</t>
  </si>
  <si>
    <t>26 - Outlet 2 of Splitter [29] -&gt; Inlet of Pipe (PCE) [54]: Enthalpy</t>
  </si>
  <si>
    <t>~2~26~3~~-5001~</t>
  </si>
  <si>
    <t>26 - Outlet 2 of Splitter [29] -&gt; Inlet of Pipe (PCE) [54]: Enthalpy H*</t>
  </si>
  <si>
    <t>~2~26~5~~-5001~</t>
  </si>
  <si>
    <t>26 - Outlet 2 of Splitter [29] -&gt; Inlet of Pipe (PCE) [54]: Steam quality</t>
  </si>
  <si>
    <t>~2~26~10~~-5001~</t>
  </si>
  <si>
    <t>26 - Outlet 2 of Splitter [29] -&gt; Inlet of Pipe (PCE) [54]: Density</t>
  </si>
  <si>
    <t>~2~26~11~~-5001~</t>
  </si>
  <si>
    <t>26 - Outlet 2 of Splitter [29] -&gt; Inlet of Pipe (PCE) [54]: Specific heat</t>
  </si>
  <si>
    <t>~2~26~12~~-5001~</t>
  </si>
  <si>
    <t>26 - Outlet 2 of Splitter [29] -&gt; Inlet of Pipe (PCE) [54]: Thermal conductivity</t>
  </si>
  <si>
    <t>~2~26~13~~-5001~</t>
  </si>
  <si>
    <t>26 - Outlet 2 of Splitter [29] -&gt; Inlet of Pipe (PCE) [54]: Dynamic viscosity</t>
  </si>
  <si>
    <t>~2~27~0~~-5001~</t>
  </si>
  <si>
    <t>27 - Outlet 1 of Splitter [29] -&gt; Inlet of ST Assembly [1]: ST Group [18]: Pressure</t>
  </si>
  <si>
    <t>~2~27~1~~-5001~</t>
  </si>
  <si>
    <t>27 - Outlet 1 of Splitter [29] -&gt; Inlet of ST Assembly [1]: ST Group [18]: Temperature</t>
  </si>
  <si>
    <t>~2~27~2~~-5001~</t>
  </si>
  <si>
    <t>27 - Outlet 1 of Splitter [29] -&gt; Inlet of ST Assembly [1]: ST Group [18]: Mass flow</t>
  </si>
  <si>
    <t>~2~27~20~~-5001~</t>
  </si>
  <si>
    <t>27 - Outlet 1 of Splitter [29] -&gt; Inlet of ST Assembly [1]: ST Group [18]: Entropy</t>
  </si>
  <si>
    <t>~2~27~4~~-5001~</t>
  </si>
  <si>
    <t>27 - Outlet 1 of Splitter [29] -&gt; Inlet of ST Assembly [1]: ST Group [18]: Enthalpy</t>
  </si>
  <si>
    <t>~2~27~3~~-5001~</t>
  </si>
  <si>
    <t>27 - Outlet 1 of Splitter [29] -&gt; Inlet of ST Assembly [1]: ST Group [18]: Enthalpy H*</t>
  </si>
  <si>
    <t>~2~27~5~~-5001~</t>
  </si>
  <si>
    <t>27 - Outlet 1 of Splitter [29] -&gt; Inlet of ST Assembly [1]: ST Group [18]: Steam quality</t>
  </si>
  <si>
    <t>~2~27~10~~-5001~</t>
  </si>
  <si>
    <t>27 - Outlet 1 of Splitter [29] -&gt; Inlet of ST Assembly [1]: ST Group [18]: Density</t>
  </si>
  <si>
    <t>~2~27~11~~-5001~</t>
  </si>
  <si>
    <t>27 - Outlet 1 of Splitter [29] -&gt; Inlet of ST Assembly [1]: ST Group [18]: Specific heat</t>
  </si>
  <si>
    <t>~2~27~12~~-5001~</t>
  </si>
  <si>
    <t>27 - Outlet 1 of Splitter [29] -&gt; Inlet of ST Assembly [1]: ST Group [18]: Thermal conductivity</t>
  </si>
  <si>
    <t>~2~27~13~~-5001~</t>
  </si>
  <si>
    <t>27 - Outlet 1 of Splitter [29] -&gt; Inlet of ST Assembly [1]: ST Group [18]: Dynamic viscosity</t>
  </si>
  <si>
    <t>~2~28~0~~-5001~</t>
  </si>
  <si>
    <t>28 - Outlet 1 of Splitter [76] -&gt; Suction of General Pump [6] - CWP-2: Pressure</t>
  </si>
  <si>
    <t>~2~28~1~~-5001~</t>
  </si>
  <si>
    <t>28 - Outlet 1 of Splitter [76] -&gt; Suction of General Pump [6] - CWP-2: Temperature</t>
  </si>
  <si>
    <t>~2~28~2~~-5001~</t>
  </si>
  <si>
    <t>28 - Outlet 1 of Splitter [76] -&gt; Suction of General Pump [6] - CWP-2: Mass flow</t>
  </si>
  <si>
    <t>~2~28~20~~-5001~</t>
  </si>
  <si>
    <t>28 - Outlet 1 of Splitter [76] -&gt; Suction of General Pump [6] - CWP-2: Entropy</t>
  </si>
  <si>
    <t>~2~28~4~~-5001~</t>
  </si>
  <si>
    <t>28 - Outlet 1 of Splitter [76] -&gt; Suction of General Pump [6] - CWP-2: Enthalpy</t>
  </si>
  <si>
    <t>~2~28~3~~-5001~</t>
  </si>
  <si>
    <t>28 - Outlet 1 of Splitter [76] -&gt; Suction of General Pump [6] - CWP-2: Enthalpy H*</t>
  </si>
  <si>
    <t>~2~28~5~~-5001~</t>
  </si>
  <si>
    <t>28 - Outlet 1 of Splitter [76] -&gt; Suction of General Pump [6] - CWP-2: Steam quality</t>
  </si>
  <si>
    <t>~2~28~10~~-5001~</t>
  </si>
  <si>
    <t>28 - Outlet 1 of Splitter [76] -&gt; Suction of General Pump [6] - CWP-2: Density</t>
  </si>
  <si>
    <t>~2~28~11~~-5001~</t>
  </si>
  <si>
    <t>28 - Outlet 1 of Splitter [76] -&gt; Suction of General Pump [6] - CWP-2: Specific heat</t>
  </si>
  <si>
    <t>~2~28~12~~-5001~</t>
  </si>
  <si>
    <t>28 - Outlet 1 of Splitter [76] -&gt; Suction of General Pump [6] - CWP-2: Thermal conductivity</t>
  </si>
  <si>
    <t>~2~28~13~~-5001~</t>
  </si>
  <si>
    <t>28 - Outlet 1 of Splitter [76] -&gt; Suction of General Pump [6] - CWP-2: Dynamic viscosity</t>
  </si>
  <si>
    <t>~2~29~0~~-5001~</t>
  </si>
  <si>
    <t>29 - Outlet of Pipe (PCE) [1] -&gt; Inlet 3 of Mixer [60]: Pressure</t>
  </si>
  <si>
    <t>~2~29~1~~-5001~</t>
  </si>
  <si>
    <t>29 - Outlet of Pipe (PCE) [1] -&gt; Inlet 3 of Mixer [60]: Temperature</t>
  </si>
  <si>
    <t>~2~29~2~~-5001~</t>
  </si>
  <si>
    <t>29 - Outlet of Pipe (PCE) [1] -&gt; Inlet 3 of Mixer [60]: Mass flow</t>
  </si>
  <si>
    <t>~2~29~20~~-5001~</t>
  </si>
  <si>
    <t>29 - Outlet of Pipe (PCE) [1] -&gt; Inlet 3 of Mixer [60]: Entropy</t>
  </si>
  <si>
    <t>~2~29~4~~-5001~</t>
  </si>
  <si>
    <t>29 - Outlet of Pipe (PCE) [1] -&gt; Inlet 3 of Mixer [60]: Enthalpy</t>
  </si>
  <si>
    <t>~2~29~3~~-5001~</t>
  </si>
  <si>
    <t>29 - Outlet of Pipe (PCE) [1] -&gt; Inlet 3 of Mixer [60]: Enthalpy H*</t>
  </si>
  <si>
    <t>~2~29~5~~-5001~</t>
  </si>
  <si>
    <t>29 - Outlet of Pipe (PCE) [1] -&gt; Inlet 3 of Mixer [60]: Steam quality</t>
  </si>
  <si>
    <t>~2~29~10~~-5001~</t>
  </si>
  <si>
    <t>29 - Outlet of Pipe (PCE) [1] -&gt; Inlet 3 of Mixer [60]: Density</t>
  </si>
  <si>
    <t>~2~29~11~~-5001~</t>
  </si>
  <si>
    <t>29 - Outlet of Pipe (PCE) [1] -&gt; Inlet 3 of Mixer [60]: Specific heat</t>
  </si>
  <si>
    <t>~2~29~12~~-5001~</t>
  </si>
  <si>
    <t>29 - Outlet of Pipe (PCE) [1] -&gt; Inlet 3 of Mixer [60]: Thermal conductivity</t>
  </si>
  <si>
    <t>~2~29~13~~-5001~</t>
  </si>
  <si>
    <t>29 - Outlet of Pipe (PCE) [1] -&gt; Inlet 3 of Mixer [60]: Dynamic viscosity</t>
  </si>
  <si>
    <t>~2~30~0~~-5001~</t>
  </si>
  <si>
    <t>30 - Outlet 1 of Splitter [30] -&gt; Inlet of ST Assembly [1]: ST Group [19]: Pressure</t>
  </si>
  <si>
    <t>~2~30~1~~-5001~</t>
  </si>
  <si>
    <t>30 - Outlet 1 of Splitter [30] -&gt; Inlet of ST Assembly [1]: ST Group [19]: Temperature</t>
  </si>
  <si>
    <t>~2~30~2~~-5001~</t>
  </si>
  <si>
    <t>30 - Outlet 1 of Splitter [30] -&gt; Inlet of ST Assembly [1]: ST Group [19]: Mass flow</t>
  </si>
  <si>
    <t>~2~30~20~~-5001~</t>
  </si>
  <si>
    <t>30 - Outlet 1 of Splitter [30] -&gt; Inlet of ST Assembly [1]: ST Group [19]: Entropy</t>
  </si>
  <si>
    <t>~2~30~4~~-5001~</t>
  </si>
  <si>
    <t>30 - Outlet 1 of Splitter [30] -&gt; Inlet of ST Assembly [1]: ST Group [19]: Enthalpy</t>
  </si>
  <si>
    <t>~2~30~3~~-5001~</t>
  </si>
  <si>
    <t>30 - Outlet 1 of Splitter [30] -&gt; Inlet of ST Assembly [1]: ST Group [19]: Enthalpy H*</t>
  </si>
  <si>
    <t>~2~30~5~~-5001~</t>
  </si>
  <si>
    <t>30 - Outlet 1 of Splitter [30] -&gt; Inlet of ST Assembly [1]: ST Group [19]: Steam quality</t>
  </si>
  <si>
    <t>~2~30~10~~-5001~</t>
  </si>
  <si>
    <t>30 - Outlet 1 of Splitter [30] -&gt; Inlet of ST Assembly [1]: ST Group [19]: Density</t>
  </si>
  <si>
    <t>~2~30~11~~-5001~</t>
  </si>
  <si>
    <t>30 - Outlet 1 of Splitter [30] -&gt; Inlet of ST Assembly [1]: ST Group [19]: Specific heat</t>
  </si>
  <si>
    <t>~2~30~12~~-5001~</t>
  </si>
  <si>
    <t>30 - Outlet 1 of Splitter [30] -&gt; Inlet of ST Assembly [1]: ST Group [19]: Thermal conductivity</t>
  </si>
  <si>
    <t>~2~30~13~~-5001~</t>
  </si>
  <si>
    <t>30 - Outlet 1 of Splitter [30] -&gt; Inlet of ST Assembly [1]: ST Group [19]: Dynamic viscosity</t>
  </si>
  <si>
    <t>~2~31~0~~-5001~</t>
  </si>
  <si>
    <t>31 - Outlet of Valve [75] -&gt; Suction of General Pump [59] - BFP-A: Pressure</t>
  </si>
  <si>
    <t>~2~31~1~~-5001~</t>
  </si>
  <si>
    <t>31 - Outlet of Valve [75] -&gt; Suction of General Pump [59] - BFP-A: Temperature</t>
  </si>
  <si>
    <t>~2~31~2~~-5001~</t>
  </si>
  <si>
    <t>31 - Outlet of Valve [75] -&gt; Suction of General Pump [59] - BFP-A: Mass flow</t>
  </si>
  <si>
    <t>~2~31~20~~-5001~</t>
  </si>
  <si>
    <t>31 - Outlet of Valve [75] -&gt; Suction of General Pump [59] - BFP-A: Entropy</t>
  </si>
  <si>
    <t>~2~31~4~~-5001~</t>
  </si>
  <si>
    <t>31 - Outlet of Valve [75] -&gt; Suction of General Pump [59] - BFP-A: Enthalpy</t>
  </si>
  <si>
    <t>~2~31~3~~-5001~</t>
  </si>
  <si>
    <t>31 - Outlet of Valve [75] -&gt; Suction of General Pump [59] - BFP-A: Enthalpy H*</t>
  </si>
  <si>
    <t>~2~31~5~~-5001~</t>
  </si>
  <si>
    <t>31 - Outlet of Valve [75] -&gt; Suction of General Pump [59] - BFP-A: Steam quality</t>
  </si>
  <si>
    <t>~2~31~10~~-5001~</t>
  </si>
  <si>
    <t>31 - Outlet of Valve [75] -&gt; Suction of General Pump [59] - BFP-A: Density</t>
  </si>
  <si>
    <t>~2~31~11~~-5001~</t>
  </si>
  <si>
    <t>31 - Outlet of Valve [75] -&gt; Suction of General Pump [59] - BFP-A: Specific heat</t>
  </si>
  <si>
    <t>~2~31~12~~-5001~</t>
  </si>
  <si>
    <t>31 - Outlet of Valve [75] -&gt; Suction of General Pump [59] - BFP-A: Thermal conductivity</t>
  </si>
  <si>
    <t>~2~31~13~~-5001~</t>
  </si>
  <si>
    <t>31 - Outlet of Valve [75] -&gt; Suction of General Pump [59] - BFP-A: Dynamic viscosity</t>
  </si>
  <si>
    <t>~2~32~0~~-5001~</t>
  </si>
  <si>
    <t>32 - Outlet 1 of Splitter [26] - k -&gt; Inlet 1 of Mixer [60]: Pressure</t>
  </si>
  <si>
    <t>~2~32~1~~-5001~</t>
  </si>
  <si>
    <t>32 - Outlet 1 of Splitter [26] - k -&gt; Inlet 1 of Mixer [60]: Temperature</t>
  </si>
  <si>
    <t>~2~32~2~~-5001~</t>
  </si>
  <si>
    <t>32 - Outlet 1 of Splitter [26] - k -&gt; Inlet 1 of Mixer [60]: Mass flow</t>
  </si>
  <si>
    <t>~2~32~20~~-5001~</t>
  </si>
  <si>
    <t>32 - Outlet 1 of Splitter [26] - k -&gt; Inlet 1 of Mixer [60]: Entropy</t>
  </si>
  <si>
    <t>~2~32~4~~-5001~</t>
  </si>
  <si>
    <t>32 - Outlet 1 of Splitter [26] - k -&gt; Inlet 1 of Mixer [60]: Enthalpy</t>
  </si>
  <si>
    <t>~2~32~3~~-5001~</t>
  </si>
  <si>
    <t>32 - Outlet 1 of Splitter [26] - k -&gt; Inlet 1 of Mixer [60]: Enthalpy H*</t>
  </si>
  <si>
    <t>~2~32~5~~-5001~</t>
  </si>
  <si>
    <t>32 - Outlet 1 of Splitter [26] - k -&gt; Inlet 1 of Mixer [60]: Steam quality</t>
  </si>
  <si>
    <t>~2~32~10~~-5001~</t>
  </si>
  <si>
    <t>32 - Outlet 1 of Splitter [26] - k -&gt; Inlet 1 of Mixer [60]: Density</t>
  </si>
  <si>
    <t>~2~32~11~~-5001~</t>
  </si>
  <si>
    <t>32 - Outlet 1 of Splitter [26] - k -&gt; Inlet 1 of Mixer [60]: Specific heat</t>
  </si>
  <si>
    <t>~2~32~12~~-5001~</t>
  </si>
  <si>
    <t>32 - Outlet 1 of Splitter [26] - k -&gt; Inlet 1 of Mixer [60]: Thermal conductivity</t>
  </si>
  <si>
    <t>~2~32~13~~-5001~</t>
  </si>
  <si>
    <t>32 - Outlet 1 of Splitter [26] - k -&gt; Inlet 1 of Mixer [60]: Dynamic viscosity</t>
  </si>
  <si>
    <t>~2~33~0~~-5001~</t>
  </si>
  <si>
    <t>33 - Drain outlet of Feedwater Heater (PCE) [22] - LPH-6 -&gt; Water/steam addition to shell of Feedwater Heater (PCE) [21] - LPH-7: Pressure</t>
  </si>
  <si>
    <t>~2~33~1~~-5001~</t>
  </si>
  <si>
    <t>33 - Drain outlet of Feedwater Heater (PCE) [22] - LPH-6 -&gt; Water/steam addition to shell of Feedwater Heater (PCE) [21] - LPH-7: Temperature</t>
  </si>
  <si>
    <t>~2~33~2~~-5001~</t>
  </si>
  <si>
    <t>33 - Drain outlet of Feedwater Heater (PCE) [22] - LPH-6 -&gt; Water/steam addition to shell of Feedwater Heater (PCE) [21] - LPH-7: Mass flow</t>
  </si>
  <si>
    <t>~2~33~20~~-5001~</t>
  </si>
  <si>
    <t>33 - Drain outlet of Feedwater Heater (PCE) [22] - LPH-6 -&gt; Water/steam addition to shell of Feedwater Heater (PCE) [21] - LPH-7: Entropy</t>
  </si>
  <si>
    <t>~2~33~4~~-5001~</t>
  </si>
  <si>
    <t>33 - Drain outlet of Feedwater Heater (PCE) [22] - LPH-6 -&gt; Water/steam addition to shell of Feedwater Heater (PCE) [21] - LPH-7: Enthalpy</t>
  </si>
  <si>
    <t>~2~33~3~~-5001~</t>
  </si>
  <si>
    <t>33 - Drain outlet of Feedwater Heater (PCE) [22] - LPH-6 -&gt; Water/steam addition to shell of Feedwater Heater (PCE) [21] - LPH-7: Enthalpy H*</t>
  </si>
  <si>
    <t>~2~33~5~~-5001~</t>
  </si>
  <si>
    <t>33 - Drain outlet of Feedwater Heater (PCE) [22] - LPH-6 -&gt; Water/steam addition to shell of Feedwater Heater (PCE) [21] - LPH-7: Steam quality</t>
  </si>
  <si>
    <t>~2~33~10~~-5001~</t>
  </si>
  <si>
    <t>33 - Drain outlet of Feedwater Heater (PCE) [22] - LPH-6 -&gt; Water/steam addition to shell of Feedwater Heater (PCE) [21] - LPH-7: Density</t>
  </si>
  <si>
    <t>~2~33~11~~-5001~</t>
  </si>
  <si>
    <t>33 - Drain outlet of Feedwater Heater (PCE) [22] - LPH-6 -&gt; Water/steam addition to shell of Feedwater Heater (PCE) [21] - LPH-7: Specific heat</t>
  </si>
  <si>
    <t>~2~33~12~~-5001~</t>
  </si>
  <si>
    <t>33 - Drain outlet of Feedwater Heater (PCE) [22] - LPH-6 -&gt; Water/steam addition to shell of Feedwater Heater (PCE) [21] - LPH-7: Thermal conductivity</t>
  </si>
  <si>
    <t>~2~33~13~~-5001~</t>
  </si>
  <si>
    <t>33 - Drain outlet of Feedwater Heater (PCE) [22] - LPH-6 -&gt; Water/steam addition to shell of Feedwater Heater (PCE) [21] - LPH-7: Dynamic viscosity</t>
  </si>
  <si>
    <t>~2~34~0~~-5001~</t>
  </si>
  <si>
    <t>34 - Feedwater outlet of Feedwater Heater (PCE) [21] - LPH-7 -&gt; Feedwater inlet of Feedwater Heater (PCE) [22] - LPH-6: Pressure</t>
  </si>
  <si>
    <t>~2~34~1~~-5001~</t>
  </si>
  <si>
    <t>34 - Feedwater outlet of Feedwater Heater (PCE) [21] - LPH-7 -&gt; Feedwater inlet of Feedwater Heater (PCE) [22] - LPH-6: Temperature</t>
  </si>
  <si>
    <t>~2~34~2~~-5001~</t>
  </si>
  <si>
    <t>34 - Feedwater outlet of Feedwater Heater (PCE) [21] - LPH-7 -&gt; Feedwater inlet of Feedwater Heater (PCE) [22] - LPH-6: Mass flow</t>
  </si>
  <si>
    <t>~2~34~20~~-5001~</t>
  </si>
  <si>
    <t>34 - Feedwater outlet of Feedwater Heater (PCE) [21] - LPH-7 -&gt; Feedwater inlet of Feedwater Heater (PCE) [22] - LPH-6: Entropy</t>
  </si>
  <si>
    <t>~2~34~4~~-5001~</t>
  </si>
  <si>
    <t>34 - Feedwater outlet of Feedwater Heater (PCE) [21] - LPH-7 -&gt; Feedwater inlet of Feedwater Heater (PCE) [22] - LPH-6: Enthalpy</t>
  </si>
  <si>
    <t>~2~34~3~~-5001~</t>
  </si>
  <si>
    <t>34 - Feedwater outlet of Feedwater Heater (PCE) [21] - LPH-7 -&gt; Feedwater inlet of Feedwater Heater (PCE) [22] - LPH-6: Enthalpy H*</t>
  </si>
  <si>
    <t>~2~34~5~~-5001~</t>
  </si>
  <si>
    <t>34 - Feedwater outlet of Feedwater Heater (PCE) [21] - LPH-7 -&gt; Feedwater inlet of Feedwater Heater (PCE) [22] - LPH-6: Steam quality</t>
  </si>
  <si>
    <t>~2~34~10~~-5001~</t>
  </si>
  <si>
    <t>34 - Feedwater outlet of Feedwater Heater (PCE) [21] - LPH-7 -&gt; Feedwater inlet of Feedwater Heater (PCE) [22] - LPH-6: Density</t>
  </si>
  <si>
    <t>~2~34~11~~-5001~</t>
  </si>
  <si>
    <t>34 - Feedwater outlet of Feedwater Heater (PCE) [21] - LPH-7 -&gt; Feedwater inlet of Feedwater Heater (PCE) [22] - LPH-6: Specific heat</t>
  </si>
  <si>
    <t>~2~34~12~~-5001~</t>
  </si>
  <si>
    <t>34 - Feedwater outlet of Feedwater Heater (PCE) [21] - LPH-7 -&gt; Feedwater inlet of Feedwater Heater (PCE) [22] - LPH-6: Thermal conductivity</t>
  </si>
  <si>
    <t>~2~34~13~~-5001~</t>
  </si>
  <si>
    <t>34 - Feedwater outlet of Feedwater Heater (PCE) [21] - LPH-7 -&gt; Feedwater inlet of Feedwater Heater (PCE) [22] - LPH-6: Dynamic viscosity</t>
  </si>
  <si>
    <t>~2~35~0~~-5001~</t>
  </si>
  <si>
    <t>35 - Outlet of Valve [74] -&gt; Suction of General Pump [35] - BFP-C: Pressure</t>
  </si>
  <si>
    <t>~2~35~1~~-5001~</t>
  </si>
  <si>
    <t>35 - Outlet of Valve [74] -&gt; Suction of General Pump [35] - BFP-C: Temperature</t>
  </si>
  <si>
    <t>~2~35~2~~-5001~</t>
  </si>
  <si>
    <t>35 - Outlet of Valve [74] -&gt; Suction of General Pump [35] - BFP-C: Mass flow</t>
  </si>
  <si>
    <t>~2~35~20~~-5001~</t>
  </si>
  <si>
    <t>35 - Outlet of Valve [74] -&gt; Suction of General Pump [35] - BFP-C: Entropy</t>
  </si>
  <si>
    <t>~2~35~4~~-5001~</t>
  </si>
  <si>
    <t>35 - Outlet of Valve [74] -&gt; Suction of General Pump [35] - BFP-C: Enthalpy</t>
  </si>
  <si>
    <t>~2~35~3~~-5001~</t>
  </si>
  <si>
    <t>35 - Outlet of Valve [74] -&gt; Suction of General Pump [35] - BFP-C: Enthalpy H*</t>
  </si>
  <si>
    <t>~2~35~5~~-5001~</t>
  </si>
  <si>
    <t>35 - Outlet of Valve [74] -&gt; Suction of General Pump [35] - BFP-C: Steam quality</t>
  </si>
  <si>
    <t>~2~35~10~~-5001~</t>
  </si>
  <si>
    <t>35 - Outlet of Valve [74] -&gt; Suction of General Pump [35] - BFP-C: Density</t>
  </si>
  <si>
    <t>~2~35~11~~-5001~</t>
  </si>
  <si>
    <t>35 - Outlet of Valve [74] -&gt; Suction of General Pump [35] - BFP-C: Specific heat</t>
  </si>
  <si>
    <t>~2~35~12~~-5001~</t>
  </si>
  <si>
    <t>35 - Outlet of Valve [74] -&gt; Suction of General Pump [35] - BFP-C: Thermal conductivity</t>
  </si>
  <si>
    <t>~2~35~13~~-5001~</t>
  </si>
  <si>
    <t>35 - Outlet of Valve [74] -&gt; Suction of General Pump [35] - BFP-C: Dynamic viscosity</t>
  </si>
  <si>
    <t>~2~36~0~~-5001~</t>
  </si>
  <si>
    <t>36 - Drain outlet of Feedwater Heater (PCE) [32] - HPH-2 -&gt; Secondary stream inlet of Deaerator [25] - DAER: Pressure</t>
  </si>
  <si>
    <t>~2~36~1~~-5001~</t>
  </si>
  <si>
    <t>36 - Drain outlet of Feedwater Heater (PCE) [32] - HPH-2 -&gt; Secondary stream inlet of Deaerator [25] - DAER: Temperature</t>
  </si>
  <si>
    <t>~2~36~2~~-5001~</t>
  </si>
  <si>
    <t>36 - Drain outlet of Feedwater Heater (PCE) [32] - HPH-2 -&gt; Secondary stream inlet of Deaerator [25] - DAER: Mass flow</t>
  </si>
  <si>
    <t>~2~36~20~~-5001~</t>
  </si>
  <si>
    <t>36 - Drain outlet of Feedwater Heater (PCE) [32] - HPH-2 -&gt; Secondary stream inlet of Deaerator [25] - DAER: Entropy</t>
  </si>
  <si>
    <t>~2~36~4~~-5001~</t>
  </si>
  <si>
    <t>36 - Drain outlet of Feedwater Heater (PCE) [32] - HPH-2 -&gt; Secondary stream inlet of Deaerator [25] - DAER: Enthalpy</t>
  </si>
  <si>
    <t>~2~36~3~~-5001~</t>
  </si>
  <si>
    <t>36 - Drain outlet of Feedwater Heater (PCE) [32] - HPH-2 -&gt; Secondary stream inlet of Deaerator [25] - DAER: Enthalpy H*</t>
  </si>
  <si>
    <t>~2~36~5~~-5001~</t>
  </si>
  <si>
    <t>36 - Drain outlet of Feedwater Heater (PCE) [32] - HPH-2 -&gt; Secondary stream inlet of Deaerator [25] - DAER: Steam quality</t>
  </si>
  <si>
    <t>~2~36~10~~-5001~</t>
  </si>
  <si>
    <t>36 - Drain outlet of Feedwater Heater (PCE) [32] - HPH-2 -&gt; Secondary stream inlet of Deaerator [25] - DAER: Density</t>
  </si>
  <si>
    <t>~2~36~11~~-5001~</t>
  </si>
  <si>
    <t>36 - Drain outlet of Feedwater Heater (PCE) [32] - HPH-2 -&gt; Secondary stream inlet of Deaerator [25] - DAER: Specific heat</t>
  </si>
  <si>
    <t>~2~36~12~~-5001~</t>
  </si>
  <si>
    <t>36 - Drain outlet of Feedwater Heater (PCE) [32] - HPH-2 -&gt; Secondary stream inlet of Deaerator [25] - DAER: Thermal conductivity</t>
  </si>
  <si>
    <t>~2~36~13~~-5001~</t>
  </si>
  <si>
    <t>36 - Drain outlet of Feedwater Heater (PCE) [32] - HPH-2 -&gt; Secondary stream inlet of Deaerator [25] - DAER: Dynamic viscosity</t>
  </si>
  <si>
    <t>~2~37~0~~-5001~</t>
  </si>
  <si>
    <t>37 - Outlet of ST Assembly [1]: ST Group [19] -&gt; Inlet of Splitter [33]: Pressure</t>
  </si>
  <si>
    <t>~2~37~1~~-5001~</t>
  </si>
  <si>
    <t>37 - Outlet of ST Assembly [1]: ST Group [19] -&gt; Inlet of Splitter [33]: Temperature</t>
  </si>
  <si>
    <t>~2~37~2~~-5001~</t>
  </si>
  <si>
    <t>37 - Outlet of ST Assembly [1]: ST Group [19] -&gt; Inlet of Splitter [33]: Mass flow</t>
  </si>
  <si>
    <t>~2~37~20~~-5001~</t>
  </si>
  <si>
    <t>37 - Outlet of ST Assembly [1]: ST Group [19] -&gt; Inlet of Splitter [33]: Entropy</t>
  </si>
  <si>
    <t>~2~37~4~~-5001~</t>
  </si>
  <si>
    <t>37 - Outlet of ST Assembly [1]: ST Group [19] -&gt; Inlet of Splitter [33]: Enthalpy</t>
  </si>
  <si>
    <t>~2~37~3~~-5001~</t>
  </si>
  <si>
    <t>37 - Outlet of ST Assembly [1]: ST Group [19] -&gt; Inlet of Splitter [33]: Enthalpy H*</t>
  </si>
  <si>
    <t>~2~37~5~~-5001~</t>
  </si>
  <si>
    <t>37 - Outlet of ST Assembly [1]: ST Group [19] -&gt; Inlet of Splitter [33]: Steam quality</t>
  </si>
  <si>
    <t>~2~37~10~~-5001~</t>
  </si>
  <si>
    <t>37 - Outlet of ST Assembly [1]: ST Group [19] -&gt; Inlet of Splitter [33]: Density</t>
  </si>
  <si>
    <t>~2~37~11~~-5001~</t>
  </si>
  <si>
    <t>37 - Outlet of ST Assembly [1]: ST Group [19] -&gt; Inlet of Splitter [33]: Specific heat</t>
  </si>
  <si>
    <t>~2~37~12~~-5001~</t>
  </si>
  <si>
    <t>37 - Outlet of ST Assembly [1]: ST Group [19] -&gt; Inlet of Splitter [33]: Thermal conductivity</t>
  </si>
  <si>
    <t>~2~37~13~~-5001~</t>
  </si>
  <si>
    <t>37 - Outlet of ST Assembly [1]: ST Group [19] -&gt; Inlet of Splitter [33]: Dynamic viscosity</t>
  </si>
  <si>
    <t>~2~38~0~~-5001~</t>
  </si>
  <si>
    <t>38 - Outlet 2 of Splitter [33] -&gt; Inlet of Pipe (PCE) [55]: Pressure</t>
  </si>
  <si>
    <t>~2~38~1~~-5001~</t>
  </si>
  <si>
    <t>38 - Outlet 2 of Splitter [33] -&gt; Inlet of Pipe (PCE) [55]: Temperature</t>
  </si>
  <si>
    <t>~2~38~2~~-5001~</t>
  </si>
  <si>
    <t>38 - Outlet 2 of Splitter [33] -&gt; Inlet of Pipe (PCE) [55]: Mass flow</t>
  </si>
  <si>
    <t>~2~38~20~~-5001~</t>
  </si>
  <si>
    <t>38 - Outlet 2 of Splitter [33] -&gt; Inlet of Pipe (PCE) [55]: Entropy</t>
  </si>
  <si>
    <t>~2~38~4~~-5001~</t>
  </si>
  <si>
    <t>38 - Outlet 2 of Splitter [33] -&gt; Inlet of Pipe (PCE) [55]: Enthalpy</t>
  </si>
  <si>
    <t>~2~38~3~~-5001~</t>
  </si>
  <si>
    <t>38 - Outlet 2 of Splitter [33] -&gt; Inlet of Pipe (PCE) [55]: Enthalpy H*</t>
  </si>
  <si>
    <t>~2~38~5~~-5001~</t>
  </si>
  <si>
    <t>38 - Outlet 2 of Splitter [33] -&gt; Inlet of Pipe (PCE) [55]: Steam quality</t>
  </si>
  <si>
    <t>~2~38~10~~-5001~</t>
  </si>
  <si>
    <t>38 - Outlet 2 of Splitter [33] -&gt; Inlet of Pipe (PCE) [55]: Density</t>
  </si>
  <si>
    <t>~2~38~11~~-5001~</t>
  </si>
  <si>
    <t>38 - Outlet 2 of Splitter [33] -&gt; Inlet of Pipe (PCE) [55]: Specific heat</t>
  </si>
  <si>
    <t>~2~38~12~~-5001~</t>
  </si>
  <si>
    <t>38 - Outlet 2 of Splitter [33] -&gt; Inlet of Pipe (PCE) [55]: Thermal conductivity</t>
  </si>
  <si>
    <t>~2~38~13~~-5001~</t>
  </si>
  <si>
    <t>38 - Outlet 2 of Splitter [33] -&gt; Inlet of Pipe (PCE) [55]: Dynamic viscosity</t>
  </si>
  <si>
    <t>~2~39~0~~-5001~</t>
  </si>
  <si>
    <t>39 - Outlet 1 of Splitter [33] -&gt; Inlet of ST Assembly [1]: ST Group [20]: Pressure</t>
  </si>
  <si>
    <t>~2~39~1~~-5001~</t>
  </si>
  <si>
    <t>39 - Outlet 1 of Splitter [33] -&gt; Inlet of ST Assembly [1]: ST Group [20]: Temperature</t>
  </si>
  <si>
    <t>~2~39~2~~-5001~</t>
  </si>
  <si>
    <t>39 - Outlet 1 of Splitter [33] -&gt; Inlet of ST Assembly [1]: ST Group [20]: Mass flow</t>
  </si>
  <si>
    <t>~2~39~20~~-5001~</t>
  </si>
  <si>
    <t>39 - Outlet 1 of Splitter [33] -&gt; Inlet of ST Assembly [1]: ST Group [20]: Entropy</t>
  </si>
  <si>
    <t>~2~39~4~~-5001~</t>
  </si>
  <si>
    <t>39 - Outlet 1 of Splitter [33] -&gt; Inlet of ST Assembly [1]: ST Group [20]: Enthalpy</t>
  </si>
  <si>
    <t>~2~39~3~~-5001~</t>
  </si>
  <si>
    <t>39 - Outlet 1 of Splitter [33] -&gt; Inlet of ST Assembly [1]: ST Group [20]: Enthalpy H*</t>
  </si>
  <si>
    <t>~2~39~5~~-5001~</t>
  </si>
  <si>
    <t>39 - Outlet 1 of Splitter [33] -&gt; Inlet of ST Assembly [1]: ST Group [20]: Steam quality</t>
  </si>
  <si>
    <t>~2~39~10~~-5001~</t>
  </si>
  <si>
    <t>39 - Outlet 1 of Splitter [33] -&gt; Inlet of ST Assembly [1]: ST Group [20]: Density</t>
  </si>
  <si>
    <t>~2~39~11~~-5001~</t>
  </si>
  <si>
    <t>39 - Outlet 1 of Splitter [33] -&gt; Inlet of ST Assembly [1]: ST Group [20]: Specific heat</t>
  </si>
  <si>
    <t>~2~39~12~~-5001~</t>
  </si>
  <si>
    <t>39 - Outlet 1 of Splitter [33] -&gt; Inlet of ST Assembly [1]: ST Group [20]: Thermal conductivity</t>
  </si>
  <si>
    <t>~2~39~13~~-5001~</t>
  </si>
  <si>
    <t>39 - Outlet 1 of Splitter [33] -&gt; Inlet of ST Assembly [1]: ST Group [20]: Dynamic viscosity</t>
  </si>
  <si>
    <t>~2~40~0~~-5001~</t>
  </si>
  <si>
    <t>40 - Outlet of ST Assembly [1]: ST Group [20] -&gt; Inlet of Splitter [34]: Pressure</t>
  </si>
  <si>
    <t>~2~40~1~~-5001~</t>
  </si>
  <si>
    <t>40 - Outlet of ST Assembly [1]: ST Group [20] -&gt; Inlet of Splitter [34]: Temperature</t>
  </si>
  <si>
    <t>~2~40~2~~-5001~</t>
  </si>
  <si>
    <t>40 - Outlet of ST Assembly [1]: ST Group [20] -&gt; Inlet of Splitter [34]: Mass flow</t>
  </si>
  <si>
    <t>~2~40~20~~-5001~</t>
  </si>
  <si>
    <t>40 - Outlet of ST Assembly [1]: ST Group [20] -&gt; Inlet of Splitter [34]: Entropy</t>
  </si>
  <si>
    <t>~2~40~4~~-5001~</t>
  </si>
  <si>
    <t>40 - Outlet of ST Assembly [1]: ST Group [20] -&gt; Inlet of Splitter [34]: Enthalpy</t>
  </si>
  <si>
    <t>~2~40~3~~-5001~</t>
  </si>
  <si>
    <t>40 - Outlet of ST Assembly [1]: ST Group [20] -&gt; Inlet of Splitter [34]: Enthalpy H*</t>
  </si>
  <si>
    <t>~2~40~5~~-5001~</t>
  </si>
  <si>
    <t>40 - Outlet of ST Assembly [1]: ST Group [20] -&gt; Inlet of Splitter [34]: Steam quality</t>
  </si>
  <si>
    <t>~2~40~10~~-5001~</t>
  </si>
  <si>
    <t>40 - Outlet of ST Assembly [1]: ST Group [20] -&gt; Inlet of Splitter [34]: Density</t>
  </si>
  <si>
    <t>~2~40~11~~-5001~</t>
  </si>
  <si>
    <t>40 - Outlet of ST Assembly [1]: ST Group [20] -&gt; Inlet of Splitter [34]: Specific heat</t>
  </si>
  <si>
    <t>~2~40~12~~-5001~</t>
  </si>
  <si>
    <t>40 - Outlet of ST Assembly [1]: ST Group [20] -&gt; Inlet of Splitter [34]: Thermal conductivity</t>
  </si>
  <si>
    <t>~2~40~13~~-5001~</t>
  </si>
  <si>
    <t>40 - Outlet of ST Assembly [1]: ST Group [20] -&gt; Inlet of Splitter [34]: Dynamic viscosity</t>
  </si>
  <si>
    <t>~2~41~0~~-5001~</t>
  </si>
  <si>
    <t>41 - Outlet 3 of Splitter [34] -&gt; Inlet of Pipe (PCE) [56]: Pressure</t>
  </si>
  <si>
    <t>~2~41~1~~-5001~</t>
  </si>
  <si>
    <t>41 - Outlet 3 of Splitter [34] -&gt; Inlet of Pipe (PCE) [56]: Temperature</t>
  </si>
  <si>
    <t>~2~41~2~~-5001~</t>
  </si>
  <si>
    <t>41 - Outlet 3 of Splitter [34] -&gt; Inlet of Pipe (PCE) [56]: Mass flow</t>
  </si>
  <si>
    <t>~2~41~20~~-5001~</t>
  </si>
  <si>
    <t>41 - Outlet 3 of Splitter [34] -&gt; Inlet of Pipe (PCE) [56]: Entropy</t>
  </si>
  <si>
    <t>~2~41~4~~-5001~</t>
  </si>
  <si>
    <t>41 - Outlet 3 of Splitter [34] -&gt; Inlet of Pipe (PCE) [56]: Enthalpy</t>
  </si>
  <si>
    <t>~2~41~3~~-5001~</t>
  </si>
  <si>
    <t>41 - Outlet 3 of Splitter [34] -&gt; Inlet of Pipe (PCE) [56]: Enthalpy H*</t>
  </si>
  <si>
    <t>~2~41~5~~-5001~</t>
  </si>
  <si>
    <t>41 - Outlet 3 of Splitter [34] -&gt; Inlet of Pipe (PCE) [56]: Steam quality</t>
  </si>
  <si>
    <t>~2~41~10~~-5001~</t>
  </si>
  <si>
    <t>41 - Outlet 3 of Splitter [34] -&gt; Inlet of Pipe (PCE) [56]: Density</t>
  </si>
  <si>
    <t>~2~41~11~~-5001~</t>
  </si>
  <si>
    <t>41 - Outlet 3 of Splitter [34] -&gt; Inlet of Pipe (PCE) [56]: Specific heat</t>
  </si>
  <si>
    <t>~2~41~12~~-5001~</t>
  </si>
  <si>
    <t>41 - Outlet 3 of Splitter [34] -&gt; Inlet of Pipe (PCE) [56]: Thermal conductivity</t>
  </si>
  <si>
    <t>~2~41~13~~-5001~</t>
  </si>
  <si>
    <t>41 - Outlet 3 of Splitter [34] -&gt; Inlet of Pipe (PCE) [56]: Dynamic viscosity</t>
  </si>
  <si>
    <t>~2~42~0~~-5001~</t>
  </si>
  <si>
    <t>42 - Drain outlet of Feedwater Heater (PCE) [23] - LPH-5 -&gt; Water/steam addition to shell of Feedwater Heater (PCE) [22] - LPH-6: Pressure</t>
  </si>
  <si>
    <t>~2~42~1~~-5001~</t>
  </si>
  <si>
    <t>42 - Drain outlet of Feedwater Heater (PCE) [23] - LPH-5 -&gt; Water/steam addition to shell of Feedwater Heater (PCE) [22] - LPH-6: Temperature</t>
  </si>
  <si>
    <t>~2~42~2~~-5001~</t>
  </si>
  <si>
    <t>42 - Drain outlet of Feedwater Heater (PCE) [23] - LPH-5 -&gt; Water/steam addition to shell of Feedwater Heater (PCE) [22] - LPH-6: Mass flow</t>
  </si>
  <si>
    <t>~2~42~20~~-5001~</t>
  </si>
  <si>
    <t>42 - Drain outlet of Feedwater Heater (PCE) [23] - LPH-5 -&gt; Water/steam addition to shell of Feedwater Heater (PCE) [22] - LPH-6: Entropy</t>
  </si>
  <si>
    <t>~2~42~4~~-5001~</t>
  </si>
  <si>
    <t>42 - Drain outlet of Feedwater Heater (PCE) [23] - LPH-5 -&gt; Water/steam addition to shell of Feedwater Heater (PCE) [22] - LPH-6: Enthalpy</t>
  </si>
  <si>
    <t>~2~42~3~~-5001~</t>
  </si>
  <si>
    <t>42 - Drain outlet of Feedwater Heater (PCE) [23] - LPH-5 -&gt; Water/steam addition to shell of Feedwater Heater (PCE) [22] - LPH-6: Enthalpy H*</t>
  </si>
  <si>
    <t>~2~42~5~~-5001~</t>
  </si>
  <si>
    <t>42 - Drain outlet of Feedwater Heater (PCE) [23] - LPH-5 -&gt; Water/steam addition to shell of Feedwater Heater (PCE) [22] - LPH-6: Steam quality</t>
  </si>
  <si>
    <t>~2~42~10~~-5001~</t>
  </si>
  <si>
    <t>42 - Drain outlet of Feedwater Heater (PCE) [23] - LPH-5 -&gt; Water/steam addition to shell of Feedwater Heater (PCE) [22] - LPH-6: Density</t>
  </si>
  <si>
    <t>~2~42~11~~-5001~</t>
  </si>
  <si>
    <t>42 - Drain outlet of Feedwater Heater (PCE) [23] - LPH-5 -&gt; Water/steam addition to shell of Feedwater Heater (PCE) [22] - LPH-6: Specific heat</t>
  </si>
  <si>
    <t>~2~42~12~~-5001~</t>
  </si>
  <si>
    <t>42 - Drain outlet of Feedwater Heater (PCE) [23] - LPH-5 -&gt; Water/steam addition to shell of Feedwater Heater (PCE) [22] - LPH-6: Thermal conductivity</t>
  </si>
  <si>
    <t>~2~42~13~~-5001~</t>
  </si>
  <si>
    <t>42 - Drain outlet of Feedwater Heater (PCE) [23] - LPH-5 -&gt; Water/steam addition to shell of Feedwater Heater (PCE) [22] - LPH-6: Dynamic viscosity</t>
  </si>
  <si>
    <t>~2~43~0~~-5001~</t>
  </si>
  <si>
    <t>43 - Feedwater outlet of Feedwater Heater (PCE) [22] - LPH-6 -&gt; Feedwater inlet of Feedwater Heater (PCE) [23] - LPH-5: Pressure</t>
  </si>
  <si>
    <t>~2~43~1~~-5001~</t>
  </si>
  <si>
    <t>43 - Feedwater outlet of Feedwater Heater (PCE) [22] - LPH-6 -&gt; Feedwater inlet of Feedwater Heater (PCE) [23] - LPH-5: Temperature</t>
  </si>
  <si>
    <t>~2~43~2~~-5001~</t>
  </si>
  <si>
    <t>43 - Feedwater outlet of Feedwater Heater (PCE) [22] - LPH-6 -&gt; Feedwater inlet of Feedwater Heater (PCE) [23] - LPH-5: Mass flow</t>
  </si>
  <si>
    <t>~2~43~20~~-5001~</t>
  </si>
  <si>
    <t>43 - Feedwater outlet of Feedwater Heater (PCE) [22] - LPH-6 -&gt; Feedwater inlet of Feedwater Heater (PCE) [23] - LPH-5: Entropy</t>
  </si>
  <si>
    <t>~2~43~4~~-5001~</t>
  </si>
  <si>
    <t>43 - Feedwater outlet of Feedwater Heater (PCE) [22] - LPH-6 -&gt; Feedwater inlet of Feedwater Heater (PCE) [23] - LPH-5: Enthalpy</t>
  </si>
  <si>
    <t>~2~43~3~~-5001~</t>
  </si>
  <si>
    <t>43 - Feedwater outlet of Feedwater Heater (PCE) [22] - LPH-6 -&gt; Feedwater inlet of Feedwater Heater (PCE) [23] - LPH-5: Enthalpy H*</t>
  </si>
  <si>
    <t>~2~43~5~~-5001~</t>
  </si>
  <si>
    <t>43 - Feedwater outlet of Feedwater Heater (PCE) [22] - LPH-6 -&gt; Feedwater inlet of Feedwater Heater (PCE) [23] - LPH-5: Steam quality</t>
  </si>
  <si>
    <t>~2~43~10~~-5001~</t>
  </si>
  <si>
    <t>43 - Feedwater outlet of Feedwater Heater (PCE) [22] - LPH-6 -&gt; Feedwater inlet of Feedwater Heater (PCE) [23] - LPH-5: Density</t>
  </si>
  <si>
    <t>~2~43~11~~-5001~</t>
  </si>
  <si>
    <t>43 - Feedwater outlet of Feedwater Heater (PCE) [22] - LPH-6 -&gt; Feedwater inlet of Feedwater Heater (PCE) [23] - LPH-5: Specific heat</t>
  </si>
  <si>
    <t>~2~43~12~~-5001~</t>
  </si>
  <si>
    <t>43 - Feedwater outlet of Feedwater Heater (PCE) [22] - LPH-6 -&gt; Feedwater inlet of Feedwater Heater (PCE) [23] - LPH-5: Thermal conductivity</t>
  </si>
  <si>
    <t>~2~43~13~~-5001~</t>
  </si>
  <si>
    <t>43 - Feedwater outlet of Feedwater Heater (PCE) [22] - LPH-6 -&gt; Feedwater inlet of Feedwater Heater (PCE) [23] - LPH-5: Dynamic viscosity</t>
  </si>
  <si>
    <t>~2~44~0~~-5001~</t>
  </si>
  <si>
    <t>44 - Feedwater outlet of Feedwater Heater (PCE) [24] - LPH-4 -&gt; Feedwater inlet of Deaerator [25] - DAER: Pressure</t>
  </si>
  <si>
    <t>~2~44~1~~-5001~</t>
  </si>
  <si>
    <t>44 - Feedwater outlet of Feedwater Heater (PCE) [24] - LPH-4 -&gt; Feedwater inlet of Deaerator [25] - DAER: Temperature</t>
  </si>
  <si>
    <t>~2~44~2~~-5001~</t>
  </si>
  <si>
    <t>44 - Feedwater outlet of Feedwater Heater (PCE) [24] - LPH-4 -&gt; Feedwater inlet of Deaerator [25] - DAER: Mass flow</t>
  </si>
  <si>
    <t>~2~44~20~~-5001~</t>
  </si>
  <si>
    <t>44 - Feedwater outlet of Feedwater Heater (PCE) [24] - LPH-4 -&gt; Feedwater inlet of Deaerator [25] - DAER: Entropy</t>
  </si>
  <si>
    <t>~2~44~4~~-5001~</t>
  </si>
  <si>
    <t>44 - Feedwater outlet of Feedwater Heater (PCE) [24] - LPH-4 -&gt; Feedwater inlet of Deaerator [25] - DAER: Enthalpy</t>
  </si>
  <si>
    <t>~2~44~3~~-5001~</t>
  </si>
  <si>
    <t>44 - Feedwater outlet of Feedwater Heater (PCE) [24] - LPH-4 -&gt; Feedwater inlet of Deaerator [25] - DAER: Enthalpy H*</t>
  </si>
  <si>
    <t>~2~44~5~~-5001~</t>
  </si>
  <si>
    <t>44 - Feedwater outlet of Feedwater Heater (PCE) [24] - LPH-4 -&gt; Feedwater inlet of Deaerator [25] - DAER: Steam quality</t>
  </si>
  <si>
    <t>~2~44~10~~-5001~</t>
  </si>
  <si>
    <t>44 - Feedwater outlet of Feedwater Heater (PCE) [24] - LPH-4 -&gt; Feedwater inlet of Deaerator [25] - DAER: Density</t>
  </si>
  <si>
    <t>~2~44~11~~-5001~</t>
  </si>
  <si>
    <t>44 - Feedwater outlet of Feedwater Heater (PCE) [24] - LPH-4 -&gt; Feedwater inlet of Deaerator [25] - DAER: Specific heat</t>
  </si>
  <si>
    <t>~2~44~12~~-5001~</t>
  </si>
  <si>
    <t>44 - Feedwater outlet of Feedwater Heater (PCE) [24] - LPH-4 -&gt; Feedwater inlet of Deaerator [25] - DAER: Thermal conductivity</t>
  </si>
  <si>
    <t>~2~44~13~~-5001~</t>
  </si>
  <si>
    <t>44 - Feedwater outlet of Feedwater Heater (PCE) [24] - LPH-4 -&gt; Feedwater inlet of Deaerator [25] - DAER: Dynamic viscosity</t>
  </si>
  <si>
    <t>~2~45~0~~-5001~</t>
  </si>
  <si>
    <t>45 - Outlet of Valve [73] -&gt; Suction of General Pump [50] - BFP-B: Pressure</t>
  </si>
  <si>
    <t>~2~45~1~~-5001~</t>
  </si>
  <si>
    <t>45 - Outlet of Valve [73] -&gt; Suction of General Pump [50] - BFP-B: Temperature</t>
  </si>
  <si>
    <t>~2~45~2~~-5001~</t>
  </si>
  <si>
    <t>45 - Outlet of Valve [73] -&gt; Suction of General Pump [50] - BFP-B: Mass flow</t>
  </si>
  <si>
    <t>~2~45~20~~-5001~</t>
  </si>
  <si>
    <t>45 - Outlet of Valve [73] -&gt; Suction of General Pump [50] - BFP-B: Entropy</t>
  </si>
  <si>
    <t>~2~45~4~~-5001~</t>
  </si>
  <si>
    <t>45 - Outlet of Valve [73] -&gt; Suction of General Pump [50] - BFP-B: Enthalpy</t>
  </si>
  <si>
    <t>~2~45~3~~-5001~</t>
  </si>
  <si>
    <t>45 - Outlet of Valve [73] -&gt; Suction of General Pump [50] - BFP-B: Enthalpy H*</t>
  </si>
  <si>
    <t>~2~45~5~~-5001~</t>
  </si>
  <si>
    <t>45 - Outlet of Valve [73] -&gt; Suction of General Pump [50] - BFP-B: Steam quality</t>
  </si>
  <si>
    <t>~2~45~10~~-5001~</t>
  </si>
  <si>
    <t>45 - Outlet of Valve [73] -&gt; Suction of General Pump [50] - BFP-B: Density</t>
  </si>
  <si>
    <t>~2~45~11~~-5001~</t>
  </si>
  <si>
    <t>45 - Outlet of Valve [73] -&gt; Suction of General Pump [50] - BFP-B: Specific heat</t>
  </si>
  <si>
    <t>~2~45~12~~-5001~</t>
  </si>
  <si>
    <t>45 - Outlet of Valve [73] -&gt; Suction of General Pump [50] - BFP-B: Thermal conductivity</t>
  </si>
  <si>
    <t>~2~45~13~~-5001~</t>
  </si>
  <si>
    <t>45 - Outlet of Valve [73] -&gt; Suction of General Pump [50] - BFP-B: Dynamic viscosity</t>
  </si>
  <si>
    <t>~2~46~0~~-5001~</t>
  </si>
  <si>
    <t>46 - Outlet of Makeup / Blowdown [44] -&gt; Suction of General Pump [45] - CP: Pressure</t>
  </si>
  <si>
    <t>~2~46~1~~-5001~</t>
  </si>
  <si>
    <t>46 - Outlet of Makeup / Blowdown [44] -&gt; Suction of General Pump [45] - CP: Temperature</t>
  </si>
  <si>
    <t>~2~46~2~~-5001~</t>
  </si>
  <si>
    <t>46 - Outlet of Makeup / Blowdown [44] -&gt; Suction of General Pump [45] - CP: Mass flow</t>
  </si>
  <si>
    <t>~2~46~20~~-5001~</t>
  </si>
  <si>
    <t>46 - Outlet of Makeup / Blowdown [44] -&gt; Suction of General Pump [45] - CP: Entropy</t>
  </si>
  <si>
    <t>~2~46~4~~-5001~</t>
  </si>
  <si>
    <t>46 - Outlet of Makeup / Blowdown [44] -&gt; Suction of General Pump [45] - CP: Enthalpy</t>
  </si>
  <si>
    <t>~2~46~3~~-5001~</t>
  </si>
  <si>
    <t>46 - Outlet of Makeup / Blowdown [44] -&gt; Suction of General Pump [45] - CP: Enthalpy H*</t>
  </si>
  <si>
    <t>~2~46~5~~-5001~</t>
  </si>
  <si>
    <t>46 - Outlet of Makeup / Blowdown [44] -&gt; Suction of General Pump [45] - CP: Steam quality</t>
  </si>
  <si>
    <t>~2~46~10~~-5001~</t>
  </si>
  <si>
    <t>46 - Outlet of Makeup / Blowdown [44] -&gt; Suction of General Pump [45] - CP: Density</t>
  </si>
  <si>
    <t>~2~46~11~~-5001~</t>
  </si>
  <si>
    <t>46 - Outlet of Makeup / Blowdown [44] -&gt; Suction of General Pump [45] - CP: Specific heat</t>
  </si>
  <si>
    <t>~2~46~12~~-5001~</t>
  </si>
  <si>
    <t>46 - Outlet of Makeup / Blowdown [44] -&gt; Suction of General Pump [45] - CP: Thermal conductivity</t>
  </si>
  <si>
    <t>~2~46~13~~-5001~</t>
  </si>
  <si>
    <t>46 - Outlet of Makeup / Blowdown [44] -&gt; Suction of General Pump [45] - CP: Dynamic viscosity</t>
  </si>
  <si>
    <t>~2~47~0~~-5001~</t>
  </si>
  <si>
    <t>47 - Discharge of General Pump [45] - CP -&gt; Feedwater inlet of Shell-Tube Water Heater (PCE) [63] - GC: Pressure</t>
  </si>
  <si>
    <t>~2~47~1~~-5001~</t>
  </si>
  <si>
    <t>47 - Discharge of General Pump [45] - CP -&gt; Feedwater inlet of Shell-Tube Water Heater (PCE) [63] - GC: Temperature</t>
  </si>
  <si>
    <t>~2~47~2~~-5001~</t>
  </si>
  <si>
    <t>47 - Discharge of General Pump [45] - CP -&gt; Feedwater inlet of Shell-Tube Water Heater (PCE) [63] - GC: Mass flow</t>
  </si>
  <si>
    <t>~2~47~20~~-5001~</t>
  </si>
  <si>
    <t>47 - Discharge of General Pump [45] - CP -&gt; Feedwater inlet of Shell-Tube Water Heater (PCE) [63] - GC: Entropy</t>
  </si>
  <si>
    <t>~2~47~4~~-5001~</t>
  </si>
  <si>
    <t>47 - Discharge of General Pump [45] - CP -&gt; Feedwater inlet of Shell-Tube Water Heater (PCE) [63] - GC: Enthalpy</t>
  </si>
  <si>
    <t>~2~47~3~~-5001~</t>
  </si>
  <si>
    <t>47 - Discharge of General Pump [45] - CP -&gt; Feedwater inlet of Shell-Tube Water Heater (PCE) [63] - GC: Enthalpy H*</t>
  </si>
  <si>
    <t>~2~47~5~~-5001~</t>
  </si>
  <si>
    <t>47 - Discharge of General Pump [45] - CP -&gt; Feedwater inlet of Shell-Tube Water Heater (PCE) [63] - GC: Steam quality</t>
  </si>
  <si>
    <t>~2~47~10~~-5001~</t>
  </si>
  <si>
    <t>47 - Discharge of General Pump [45] - CP -&gt; Feedwater inlet of Shell-Tube Water Heater (PCE) [63] - GC: Density</t>
  </si>
  <si>
    <t>~2~47~11~~-5001~</t>
  </si>
  <si>
    <t>47 - Discharge of General Pump [45] - CP -&gt; Feedwater inlet of Shell-Tube Water Heater (PCE) [63] - GC: Specific heat</t>
  </si>
  <si>
    <t>~2~47~12~~-5001~</t>
  </si>
  <si>
    <t>47 - Discharge of General Pump [45] - CP -&gt; Feedwater inlet of Shell-Tube Water Heater (PCE) [63] - GC: Thermal conductivity</t>
  </si>
  <si>
    <t>~2~47~13~~-5001~</t>
  </si>
  <si>
    <t>47 - Discharge of General Pump [45] - CP -&gt; Feedwater inlet of Shell-Tube Water Heater (PCE) [63] - GC: Dynamic viscosity</t>
  </si>
  <si>
    <t>~2~48~0~~-5001~</t>
  </si>
  <si>
    <t>48 - Outlet of Pipe (PCE) [55] -&gt; Heating steam inlet of Feedwater Heater (PCE) [24] - LPH-4: Pressure</t>
  </si>
  <si>
    <t>~2~48~1~~-5001~</t>
  </si>
  <si>
    <t>48 - Outlet of Pipe (PCE) [55] -&gt; Heating steam inlet of Feedwater Heater (PCE) [24] - LPH-4: Temperature</t>
  </si>
  <si>
    <t>~2~48~2~~-5001~</t>
  </si>
  <si>
    <t>48 - Outlet of Pipe (PCE) [55] -&gt; Heating steam inlet of Feedwater Heater (PCE) [24] - LPH-4: Mass flow</t>
  </si>
  <si>
    <t>~2~48~20~~-5001~</t>
  </si>
  <si>
    <t>48 - Outlet of Pipe (PCE) [55] -&gt; Heating steam inlet of Feedwater Heater (PCE) [24] - LPH-4: Entropy</t>
  </si>
  <si>
    <t>~2~48~4~~-5001~</t>
  </si>
  <si>
    <t>48 - Outlet of Pipe (PCE) [55] -&gt; Heating steam inlet of Feedwater Heater (PCE) [24] - LPH-4: Enthalpy</t>
  </si>
  <si>
    <t>~2~48~3~~-5001~</t>
  </si>
  <si>
    <t>48 - Outlet of Pipe (PCE) [55] -&gt; Heating steam inlet of Feedwater Heater (PCE) [24] - LPH-4: Enthalpy H*</t>
  </si>
  <si>
    <t>~2~48~5~~-5001~</t>
  </si>
  <si>
    <t>48 - Outlet of Pipe (PCE) [55] -&gt; Heating steam inlet of Feedwater Heater (PCE) [24] - LPH-4: Steam quality</t>
  </si>
  <si>
    <t>~2~48~10~~-5001~</t>
  </si>
  <si>
    <t>48 - Outlet of Pipe (PCE) [55] -&gt; Heating steam inlet of Feedwater Heater (PCE) [24] - LPH-4: Density</t>
  </si>
  <si>
    <t>~2~48~11~~-5001~</t>
  </si>
  <si>
    <t>48 - Outlet of Pipe (PCE) [55] -&gt; Heating steam inlet of Feedwater Heater (PCE) [24] - LPH-4: Specific heat</t>
  </si>
  <si>
    <t>~2~48~12~~-5001~</t>
  </si>
  <si>
    <t>48 - Outlet of Pipe (PCE) [55] -&gt; Heating steam inlet of Feedwater Heater (PCE) [24] - LPH-4: Thermal conductivity</t>
  </si>
  <si>
    <t>~2~48~13~~-5001~</t>
  </si>
  <si>
    <t>48 - Outlet of Pipe (PCE) [55] -&gt; Heating steam inlet of Feedwater Heater (PCE) [24] - LPH-4: Dynamic viscosity</t>
  </si>
  <si>
    <t>~2~49~0~~-5001~</t>
  </si>
  <si>
    <t>49 - Drain outlet of Feedwater Heater (PCE) [24] - LPH-4 -&gt; Water/steam addition to shell of Feedwater Heater (PCE) [23] - LPH-5: Pressure</t>
  </si>
  <si>
    <t>~2~49~1~~-5001~</t>
  </si>
  <si>
    <t>49 - Drain outlet of Feedwater Heater (PCE) [24] - LPH-4 -&gt; Water/steam addition to shell of Feedwater Heater (PCE) [23] - LPH-5: Temperature</t>
  </si>
  <si>
    <t>~2~49~2~~-5001~</t>
  </si>
  <si>
    <t>49 - Drain outlet of Feedwater Heater (PCE) [24] - LPH-4 -&gt; Water/steam addition to shell of Feedwater Heater (PCE) [23] - LPH-5: Mass flow</t>
  </si>
  <si>
    <t>~2~49~20~~-5001~</t>
  </si>
  <si>
    <t>49 - Drain outlet of Feedwater Heater (PCE) [24] - LPH-4 -&gt; Water/steam addition to shell of Feedwater Heater (PCE) [23] - LPH-5: Entropy</t>
  </si>
  <si>
    <t>~2~49~4~~-5001~</t>
  </si>
  <si>
    <t>49 - Drain outlet of Feedwater Heater (PCE) [24] - LPH-4 -&gt; Water/steam addition to shell of Feedwater Heater (PCE) [23] - LPH-5: Enthalpy</t>
  </si>
  <si>
    <t>~2~49~3~~-5001~</t>
  </si>
  <si>
    <t>49 - Drain outlet of Feedwater Heater (PCE) [24] - LPH-4 -&gt; Water/steam addition to shell of Feedwater Heater (PCE) [23] - LPH-5: Enthalpy H*</t>
  </si>
  <si>
    <t>~2~49~5~~-5001~</t>
  </si>
  <si>
    <t>49 - Drain outlet of Feedwater Heater (PCE) [24] - LPH-4 -&gt; Water/steam addition to shell of Feedwater Heater (PCE) [23] - LPH-5: Steam quality</t>
  </si>
  <si>
    <t>~2~49~10~~-5001~</t>
  </si>
  <si>
    <t>49 - Drain outlet of Feedwater Heater (PCE) [24] - LPH-4 -&gt; Water/steam addition to shell of Feedwater Heater (PCE) [23] - LPH-5: Density</t>
  </si>
  <si>
    <t>~2~49~11~~-5001~</t>
  </si>
  <si>
    <t>49 - Drain outlet of Feedwater Heater (PCE) [24] - LPH-4 -&gt; Water/steam addition to shell of Feedwater Heater (PCE) [23] - LPH-5: Specific heat</t>
  </si>
  <si>
    <t>~2~49~12~~-5001~</t>
  </si>
  <si>
    <t>49 - Drain outlet of Feedwater Heater (PCE) [24] - LPH-4 -&gt; Water/steam addition to shell of Feedwater Heater (PCE) [23] - LPH-5: Thermal conductivity</t>
  </si>
  <si>
    <t>~2~49~13~~-5001~</t>
  </si>
  <si>
    <t>49 - Drain outlet of Feedwater Heater (PCE) [24] - LPH-4 -&gt; Water/steam addition to shell of Feedwater Heater (PCE) [23] - LPH-5: Dynamic viscosity</t>
  </si>
  <si>
    <t>~2~50~0~~-5001~</t>
  </si>
  <si>
    <t>50 - Feedwater outlet of Feedwater Heater (PCE) [23] - LPH-5 -&gt; Feedwater inlet of Feedwater Heater (PCE) [24] - LPH-4: Pressure</t>
  </si>
  <si>
    <t>~2~50~1~~-5001~</t>
  </si>
  <si>
    <t>50 - Feedwater outlet of Feedwater Heater (PCE) [23] - LPH-5 -&gt; Feedwater inlet of Feedwater Heater (PCE) [24] - LPH-4: Temperature</t>
  </si>
  <si>
    <t>~2~50~2~~-5001~</t>
  </si>
  <si>
    <t>50 - Feedwater outlet of Feedwater Heater (PCE) [23] - LPH-5 -&gt; Feedwater inlet of Feedwater Heater (PCE) [24] - LPH-4: Mass flow</t>
  </si>
  <si>
    <t>~2~50~20~~-5001~</t>
  </si>
  <si>
    <t>50 - Feedwater outlet of Feedwater Heater (PCE) [23] - LPH-5 -&gt; Feedwater inlet of Feedwater Heater (PCE) [24] - LPH-4: Entropy</t>
  </si>
  <si>
    <t>~2~50~4~~-5001~</t>
  </si>
  <si>
    <t>50 - Feedwater outlet of Feedwater Heater (PCE) [23] - LPH-5 -&gt; Feedwater inlet of Feedwater Heater (PCE) [24] - LPH-4: Enthalpy</t>
  </si>
  <si>
    <t>~2~50~3~~-5001~</t>
  </si>
  <si>
    <t>50 - Feedwater outlet of Feedwater Heater (PCE) [23] - LPH-5 -&gt; Feedwater inlet of Feedwater Heater (PCE) [24] - LPH-4: Enthalpy H*</t>
  </si>
  <si>
    <t>~2~50~5~~-5001~</t>
  </si>
  <si>
    <t>50 - Feedwater outlet of Feedwater Heater (PCE) [23] - LPH-5 -&gt; Feedwater inlet of Feedwater Heater (PCE) [24] - LPH-4: Steam quality</t>
  </si>
  <si>
    <t>~2~50~10~~-5001~</t>
  </si>
  <si>
    <t>50 - Feedwater outlet of Feedwater Heater (PCE) [23] - LPH-5 -&gt; Feedwater inlet of Feedwater Heater (PCE) [24] - LPH-4: Density</t>
  </si>
  <si>
    <t>~2~50~11~~-5001~</t>
  </si>
  <si>
    <t>50 - Feedwater outlet of Feedwater Heater (PCE) [23] - LPH-5 -&gt; Feedwater inlet of Feedwater Heater (PCE) [24] - LPH-4: Specific heat</t>
  </si>
  <si>
    <t>~2~50~12~~-5001~</t>
  </si>
  <si>
    <t>50 - Feedwater outlet of Feedwater Heater (PCE) [23] - LPH-5 -&gt; Feedwater inlet of Feedwater Heater (PCE) [24] - LPH-4: Thermal conductivity</t>
  </si>
  <si>
    <t>~2~50~13~~-5001~</t>
  </si>
  <si>
    <t>50 - Feedwater outlet of Feedwater Heater (PCE) [23] - LPH-5 -&gt; Feedwater inlet of Feedwater Heater (PCE) [24] - LPH-4: Dynamic viscosity</t>
  </si>
  <si>
    <t>~2~51~0~~-5001~</t>
  </si>
  <si>
    <t>51 - Drain outlet of Feedwater Heater (PCE) [46] - HPH-1 -&gt; Water/steam addition to shell of Feedwater Heater (PCE) [32] - HPH-2: Pressure</t>
  </si>
  <si>
    <t>~2~51~1~~-5001~</t>
  </si>
  <si>
    <t>51 - Drain outlet of Feedwater Heater (PCE) [46] - HPH-1 -&gt; Water/steam addition to shell of Feedwater Heater (PCE) [32] - HPH-2: Temperature</t>
  </si>
  <si>
    <t>~2~51~2~~-5001~</t>
  </si>
  <si>
    <t>51 - Drain outlet of Feedwater Heater (PCE) [46] - HPH-1 -&gt; Water/steam addition to shell of Feedwater Heater (PCE) [32] - HPH-2: Mass flow</t>
  </si>
  <si>
    <t>~2~51~20~~-5001~</t>
  </si>
  <si>
    <t>51 - Drain outlet of Feedwater Heater (PCE) [46] - HPH-1 -&gt; Water/steam addition to shell of Feedwater Heater (PCE) [32] - HPH-2: Entropy</t>
  </si>
  <si>
    <t>~2~51~4~~-5001~</t>
  </si>
  <si>
    <t>51 - Drain outlet of Feedwater Heater (PCE) [46] - HPH-1 -&gt; Water/steam addition to shell of Feedwater Heater (PCE) [32] - HPH-2: Enthalpy</t>
  </si>
  <si>
    <t>~2~51~3~~-5001~</t>
  </si>
  <si>
    <t>51 - Drain outlet of Feedwater Heater (PCE) [46] - HPH-1 -&gt; Water/steam addition to shell of Feedwater Heater (PCE) [32] - HPH-2: Enthalpy H*</t>
  </si>
  <si>
    <t>~2~51~5~~-5001~</t>
  </si>
  <si>
    <t>51 - Drain outlet of Feedwater Heater (PCE) [46] - HPH-1 -&gt; Water/steam addition to shell of Feedwater Heater (PCE) [32] - HPH-2: Steam quality</t>
  </si>
  <si>
    <t>~2~51~10~~-5001~</t>
  </si>
  <si>
    <t>51 - Drain outlet of Feedwater Heater (PCE) [46] - HPH-1 -&gt; Water/steam addition to shell of Feedwater Heater (PCE) [32] - HPH-2: Density</t>
  </si>
  <si>
    <t>~2~51~11~~-5001~</t>
  </si>
  <si>
    <t>51 - Drain outlet of Feedwater Heater (PCE) [46] - HPH-1 -&gt; Water/steam addition to shell of Feedwater Heater (PCE) [32] - HPH-2: Specific heat</t>
  </si>
  <si>
    <t>~2~51~12~~-5001~</t>
  </si>
  <si>
    <t>51 - Drain outlet of Feedwater Heater (PCE) [46] - HPH-1 -&gt; Water/steam addition to shell of Feedwater Heater (PCE) [32] - HPH-2: Thermal conductivity</t>
  </si>
  <si>
    <t>~2~51~13~~-5001~</t>
  </si>
  <si>
    <t>51 - Drain outlet of Feedwater Heater (PCE) [46] - HPH-1 -&gt; Water/steam addition to shell of Feedwater Heater (PCE) [32] - HPH-2: Dynamic viscosity</t>
  </si>
  <si>
    <t>~2~53~0~~-5001~</t>
  </si>
  <si>
    <t>53 - Outlet 1 of Splitter [34] -&gt; Inlet of ST Assembly [1]: ST Group [36]: Pressure</t>
  </si>
  <si>
    <t>~2~53~1~~-5001~</t>
  </si>
  <si>
    <t>53 - Outlet 1 of Splitter [34] -&gt; Inlet of ST Assembly [1]: ST Group [36]: Temperature</t>
  </si>
  <si>
    <t>~2~53~2~~-5001~</t>
  </si>
  <si>
    <t>53 - Outlet 1 of Splitter [34] -&gt; Inlet of ST Assembly [1]: ST Group [36]: Mass flow</t>
  </si>
  <si>
    <t>~2~53~20~~-5001~</t>
  </si>
  <si>
    <t>53 - Outlet 1 of Splitter [34] -&gt; Inlet of ST Assembly [1]: ST Group [36]: Entropy</t>
  </si>
  <si>
    <t>~2~53~4~~-5001~</t>
  </si>
  <si>
    <t>53 - Outlet 1 of Splitter [34] -&gt; Inlet of ST Assembly [1]: ST Group [36]: Enthalpy</t>
  </si>
  <si>
    <t>~2~53~3~~-5001~</t>
  </si>
  <si>
    <t>53 - Outlet 1 of Splitter [34] -&gt; Inlet of ST Assembly [1]: ST Group [36]: Enthalpy H*</t>
  </si>
  <si>
    <t>~2~53~5~~-5001~</t>
  </si>
  <si>
    <t>53 - Outlet 1 of Splitter [34] -&gt; Inlet of ST Assembly [1]: ST Group [36]: Steam quality</t>
  </si>
  <si>
    <t>~2~53~10~~-5001~</t>
  </si>
  <si>
    <t>53 - Outlet 1 of Splitter [34] -&gt; Inlet of ST Assembly [1]: ST Group [36]: Density</t>
  </si>
  <si>
    <t>~2~53~11~~-5001~</t>
  </si>
  <si>
    <t>53 - Outlet 1 of Splitter [34] -&gt; Inlet of ST Assembly [1]: ST Group [36]: Specific heat</t>
  </si>
  <si>
    <t>~2~53~12~~-5001~</t>
  </si>
  <si>
    <t>53 - Outlet 1 of Splitter [34] -&gt; Inlet of ST Assembly [1]: ST Group [36]: Thermal conductivity</t>
  </si>
  <si>
    <t>~2~53~13~~-5001~</t>
  </si>
  <si>
    <t>53 - Outlet 1 of Splitter [34] -&gt; Inlet of ST Assembly [1]: ST Group [36]: Dynamic viscosity</t>
  </si>
  <si>
    <t>~2~54~0~~-5001~</t>
  </si>
  <si>
    <t>54 - Saturated steam outlet of Boiler Assembly [1]: Circulating Fluidized Bed [7] -&gt; Inlet of Pipe (PCE) [79]: Pressure</t>
  </si>
  <si>
    <t>~2~54~1~~-5001~</t>
  </si>
  <si>
    <t>54 - Saturated steam outlet of Boiler Assembly [1]: Circulating Fluidized Bed [7] -&gt; Inlet of Pipe (PCE) [79]: Temperature</t>
  </si>
  <si>
    <t>~2~54~2~~-5001~</t>
  </si>
  <si>
    <t>54 - Saturated steam outlet of Boiler Assembly [1]: Circulating Fluidized Bed [7] -&gt; Inlet of Pipe (PCE) [79]: Mass flow</t>
  </si>
  <si>
    <t>~2~54~20~~-5001~</t>
  </si>
  <si>
    <t>54 - Saturated steam outlet of Boiler Assembly [1]: Circulating Fluidized Bed [7] -&gt; Inlet of Pipe (PCE) [79]: Entropy</t>
  </si>
  <si>
    <t>~2~54~4~~-5001~</t>
  </si>
  <si>
    <t>54 - Saturated steam outlet of Boiler Assembly [1]: Circulating Fluidized Bed [7] -&gt; Inlet of Pipe (PCE) [79]: Enthalpy</t>
  </si>
  <si>
    <t>~2~54~3~~-5001~</t>
  </si>
  <si>
    <t>54 - Saturated steam outlet of Boiler Assembly [1]: Circulating Fluidized Bed [7] -&gt; Inlet of Pipe (PCE) [79]: Enthalpy H*</t>
  </si>
  <si>
    <t>~2~54~5~~-5001~</t>
  </si>
  <si>
    <t>54 - Saturated steam outlet of Boiler Assembly [1]: Circulating Fluidized Bed [7] -&gt; Inlet of Pipe (PCE) [79]: Steam quality</t>
  </si>
  <si>
    <t>~2~54~10~~-5001~</t>
  </si>
  <si>
    <t>54 - Saturated steam outlet of Boiler Assembly [1]: Circulating Fluidized Bed [7] -&gt; Inlet of Pipe (PCE) [79]: Density</t>
  </si>
  <si>
    <t>~2~54~11~~-5001~</t>
  </si>
  <si>
    <t>54 - Saturated steam outlet of Boiler Assembly [1]: Circulating Fluidized Bed [7] -&gt; Inlet of Pipe (PCE) [79]: Specific heat</t>
  </si>
  <si>
    <t>~2~54~12~~-5001~</t>
  </si>
  <si>
    <t>54 - Saturated steam outlet of Boiler Assembly [1]: Circulating Fluidized Bed [7] -&gt; Inlet of Pipe (PCE) [79]: Thermal conductivity</t>
  </si>
  <si>
    <t>~2~54~13~~-5001~</t>
  </si>
  <si>
    <t>54 - Saturated steam outlet of Boiler Assembly [1]: Circulating Fluidized Bed [7] -&gt; Inlet of Pipe (PCE) [79]: Dynamic viscosity</t>
  </si>
  <si>
    <t>~2~56~0~~-5001~</t>
  </si>
  <si>
    <t>56 - Outlet of ST Assembly [1]: ST Group [36] -&gt; Inlet of Splitter [47]: Pressure</t>
  </si>
  <si>
    <t>~2~56~1~~-5001~</t>
  </si>
  <si>
    <t>56 - Outlet of ST Assembly [1]: ST Group [36] -&gt; Inlet of Splitter [47]: Temperature</t>
  </si>
  <si>
    <t>~2~56~2~~-5001~</t>
  </si>
  <si>
    <t>56 - Outlet of ST Assembly [1]: ST Group [36] -&gt; Inlet of Splitter [47]: Mass flow</t>
  </si>
  <si>
    <t>~2~56~20~~-5001~</t>
  </si>
  <si>
    <t>56 - Outlet of ST Assembly [1]: ST Group [36] -&gt; Inlet of Splitter [47]: Entropy</t>
  </si>
  <si>
    <t>~2~56~4~~-5001~</t>
  </si>
  <si>
    <t>56 - Outlet of ST Assembly [1]: ST Group [36] -&gt; Inlet of Splitter [47]: Enthalpy</t>
  </si>
  <si>
    <t>~2~56~3~~-5001~</t>
  </si>
  <si>
    <t>56 - Outlet of ST Assembly [1]: ST Group [36] -&gt; Inlet of Splitter [47]: Enthalpy H*</t>
  </si>
  <si>
    <t>~2~56~5~~-5001~</t>
  </si>
  <si>
    <t>56 - Outlet of ST Assembly [1]: ST Group [36] -&gt; Inlet of Splitter [47]: Steam quality</t>
  </si>
  <si>
    <t>~2~56~10~~-5001~</t>
  </si>
  <si>
    <t>56 - Outlet of ST Assembly [1]: ST Group [36] -&gt; Inlet of Splitter [47]: Density</t>
  </si>
  <si>
    <t>~2~56~11~~-5001~</t>
  </si>
  <si>
    <t>56 - Outlet of ST Assembly [1]: ST Group [36] -&gt; Inlet of Splitter [47]: Specific heat</t>
  </si>
  <si>
    <t>~2~56~12~~-5001~</t>
  </si>
  <si>
    <t>56 - Outlet of ST Assembly [1]: ST Group [36] -&gt; Inlet of Splitter [47]: Thermal conductivity</t>
  </si>
  <si>
    <t>~2~56~13~~-5001~</t>
  </si>
  <si>
    <t>56 - Outlet of ST Assembly [1]: ST Group [36] -&gt; Inlet of Splitter [47]: Dynamic viscosity</t>
  </si>
  <si>
    <t>~2~57~0~~-5001~</t>
  </si>
  <si>
    <t>57 - Outlet 2 of Splitter [47] -&gt; Inlet of Pipe (PCE) [57]: Pressure</t>
  </si>
  <si>
    <t>~2~57~1~~-5001~</t>
  </si>
  <si>
    <t>57 - Outlet 2 of Splitter [47] -&gt; Inlet of Pipe (PCE) [57]: Temperature</t>
  </si>
  <si>
    <t>~2~57~2~~-5001~</t>
  </si>
  <si>
    <t>57 - Outlet 2 of Splitter [47] -&gt; Inlet of Pipe (PCE) [57]: Mass flow</t>
  </si>
  <si>
    <t>~2~57~20~~-5001~</t>
  </si>
  <si>
    <t>57 - Outlet 2 of Splitter [47] -&gt; Inlet of Pipe (PCE) [57]: Entropy</t>
  </si>
  <si>
    <t>~2~57~4~~-5001~</t>
  </si>
  <si>
    <t>57 - Outlet 2 of Splitter [47] -&gt; Inlet of Pipe (PCE) [57]: Enthalpy</t>
  </si>
  <si>
    <t>~2~57~3~~-5001~</t>
  </si>
  <si>
    <t>57 - Outlet 2 of Splitter [47] -&gt; Inlet of Pipe (PCE) [57]: Enthalpy H*</t>
  </si>
  <si>
    <t>~2~57~5~~-5001~</t>
  </si>
  <si>
    <t>57 - Outlet 2 of Splitter [47] -&gt; Inlet of Pipe (PCE) [57]: Steam quality</t>
  </si>
  <si>
    <t>~2~57~10~~-5001~</t>
  </si>
  <si>
    <t>57 - Outlet 2 of Splitter [47] -&gt; Inlet of Pipe (PCE) [57]: Density</t>
  </si>
  <si>
    <t>~2~57~11~~-5001~</t>
  </si>
  <si>
    <t>57 - Outlet 2 of Splitter [47] -&gt; Inlet of Pipe (PCE) [57]: Specific heat</t>
  </si>
  <si>
    <t>~2~57~12~~-5001~</t>
  </si>
  <si>
    <t>57 - Outlet 2 of Splitter [47] -&gt; Inlet of Pipe (PCE) [57]: Thermal conductivity</t>
  </si>
  <si>
    <t>~2~57~13~~-5001~</t>
  </si>
  <si>
    <t>57 - Outlet 2 of Splitter [47] -&gt; Inlet of Pipe (PCE) [57]: Dynamic viscosity</t>
  </si>
  <si>
    <t>~2~58~0~~-5001~</t>
  </si>
  <si>
    <t>58 - Outlet 1 of Splitter [47] -&gt; Inlet of ST Assembly [1]: ST Group [37]: Pressure</t>
  </si>
  <si>
    <t>~2~58~1~~-5001~</t>
  </si>
  <si>
    <t>58 - Outlet 1 of Splitter [47] -&gt; Inlet of ST Assembly [1]: ST Group [37]: Temperature</t>
  </si>
  <si>
    <t>~2~58~2~~-5001~</t>
  </si>
  <si>
    <t>58 - Outlet 1 of Splitter [47] -&gt; Inlet of ST Assembly [1]: ST Group [37]: Mass flow</t>
  </si>
  <si>
    <t>~2~58~20~~-5001~</t>
  </si>
  <si>
    <t>58 - Outlet 1 of Splitter [47] -&gt; Inlet of ST Assembly [1]: ST Group [37]: Entropy</t>
  </si>
  <si>
    <t>~2~58~4~~-5001~</t>
  </si>
  <si>
    <t>58 - Outlet 1 of Splitter [47] -&gt; Inlet of ST Assembly [1]: ST Group [37]: Enthalpy</t>
  </si>
  <si>
    <t>~2~58~3~~-5001~</t>
  </si>
  <si>
    <t>58 - Outlet 1 of Splitter [47] -&gt; Inlet of ST Assembly [1]: ST Group [37]: Enthalpy H*</t>
  </si>
  <si>
    <t>~2~58~5~~-5001~</t>
  </si>
  <si>
    <t>58 - Outlet 1 of Splitter [47] -&gt; Inlet of ST Assembly [1]: ST Group [37]: Steam quality</t>
  </si>
  <si>
    <t>~2~58~10~~-5001~</t>
  </si>
  <si>
    <t>58 - Outlet 1 of Splitter [47] -&gt; Inlet of ST Assembly [1]: ST Group [37]: Density</t>
  </si>
  <si>
    <t>~2~58~11~~-5001~</t>
  </si>
  <si>
    <t>58 - Outlet 1 of Splitter [47] -&gt; Inlet of ST Assembly [1]: ST Group [37]: Specific heat</t>
  </si>
  <si>
    <t>~2~58~12~~-5001~</t>
  </si>
  <si>
    <t>58 - Outlet 1 of Splitter [47] -&gt; Inlet of ST Assembly [1]: ST Group [37]: Thermal conductivity</t>
  </si>
  <si>
    <t>~2~58~13~~-5001~</t>
  </si>
  <si>
    <t>58 - Outlet 1 of Splitter [47] -&gt; Inlet of ST Assembly [1]: ST Group [37]: Dynamic viscosity</t>
  </si>
  <si>
    <t>~2~59~0~~-5001~</t>
  </si>
  <si>
    <t>59 - Outlet of ST Assembly [1]: ST Group [37] -&gt; Inlet of Splitter [49]: Pressure</t>
  </si>
  <si>
    <t>~2~59~1~~-5001~</t>
  </si>
  <si>
    <t>59 - Outlet of ST Assembly [1]: ST Group [37] -&gt; Inlet of Splitter [49]: Temperature</t>
  </si>
  <si>
    <t>~2~59~2~~-5001~</t>
  </si>
  <si>
    <t>59 - Outlet of ST Assembly [1]: ST Group [37] -&gt; Inlet of Splitter [49]: Mass flow</t>
  </si>
  <si>
    <t>~2~59~20~~-5001~</t>
  </si>
  <si>
    <t>59 - Outlet of ST Assembly [1]: ST Group [37] -&gt; Inlet of Splitter [49]: Entropy</t>
  </si>
  <si>
    <t>~2~59~4~~-5001~</t>
  </si>
  <si>
    <t>59 - Outlet of ST Assembly [1]: ST Group [37] -&gt; Inlet of Splitter [49]: Enthalpy</t>
  </si>
  <si>
    <t>~2~59~3~~-5001~</t>
  </si>
  <si>
    <t>59 - Outlet of ST Assembly [1]: ST Group [37] -&gt; Inlet of Splitter [49]: Enthalpy H*</t>
  </si>
  <si>
    <t>~2~59~5~~-5001~</t>
  </si>
  <si>
    <t>59 - Outlet of ST Assembly [1]: ST Group [37] -&gt; Inlet of Splitter [49]: Steam quality</t>
  </si>
  <si>
    <t>~2~59~10~~-5001~</t>
  </si>
  <si>
    <t>59 - Outlet of ST Assembly [1]: ST Group [37] -&gt; Inlet of Splitter [49]: Density</t>
  </si>
  <si>
    <t>~2~59~11~~-5001~</t>
  </si>
  <si>
    <t>59 - Outlet of ST Assembly [1]: ST Group [37] -&gt; Inlet of Splitter [49]: Specific heat</t>
  </si>
  <si>
    <t>~2~59~12~~-5001~</t>
  </si>
  <si>
    <t>59 - Outlet of ST Assembly [1]: ST Group [37] -&gt; Inlet of Splitter [49]: Thermal conductivity</t>
  </si>
  <si>
    <t>~2~59~13~~-5001~</t>
  </si>
  <si>
    <t>59 - Outlet of ST Assembly [1]: ST Group [37] -&gt; Inlet of Splitter [49]: Dynamic viscosity</t>
  </si>
  <si>
    <t>~2~60~0~~-5001~</t>
  </si>
  <si>
    <t>60 - Outlet of Mixer [62] -&gt; Inlet of Pipe (PCE) [58]: Pressure</t>
  </si>
  <si>
    <t>~2~60~1~~-5001~</t>
  </si>
  <si>
    <t>60 - Outlet of Mixer [62] -&gt; Inlet of Pipe (PCE) [58]: Temperature</t>
  </si>
  <si>
    <t>~2~60~2~~-5001~</t>
  </si>
  <si>
    <t>60 - Outlet of Mixer [62] -&gt; Inlet of Pipe (PCE) [58]: Mass flow</t>
  </si>
  <si>
    <t>~2~60~20~~-5001~</t>
  </si>
  <si>
    <t>60 - Outlet of Mixer [62] -&gt; Inlet of Pipe (PCE) [58]: Entropy</t>
  </si>
  <si>
    <t>~2~60~4~~-5001~</t>
  </si>
  <si>
    <t>60 - Outlet of Mixer [62] -&gt; Inlet of Pipe (PCE) [58]: Enthalpy</t>
  </si>
  <si>
    <t>~2~60~3~~-5001~</t>
  </si>
  <si>
    <t>60 - Outlet of Mixer [62] -&gt; Inlet of Pipe (PCE) [58]: Enthalpy H*</t>
  </si>
  <si>
    <t>~2~60~5~~-5001~</t>
  </si>
  <si>
    <t>60 - Outlet of Mixer [62] -&gt; Inlet of Pipe (PCE) [58]: Steam quality</t>
  </si>
  <si>
    <t>~2~60~10~~-5001~</t>
  </si>
  <si>
    <t>60 - Outlet of Mixer [62] -&gt; Inlet of Pipe (PCE) [58]: Density</t>
  </si>
  <si>
    <t>~2~60~11~~-5001~</t>
  </si>
  <si>
    <t>60 - Outlet of Mixer [62] -&gt; Inlet of Pipe (PCE) [58]: Specific heat</t>
  </si>
  <si>
    <t>~2~60~12~~-5001~</t>
  </si>
  <si>
    <t>60 - Outlet of Mixer [62] -&gt; Inlet of Pipe (PCE) [58]: Thermal conductivity</t>
  </si>
  <si>
    <t>~2~60~13~~-5001~</t>
  </si>
  <si>
    <t>60 - Outlet of Mixer [62] -&gt; Inlet of Pipe (PCE) [58]: Dynamic viscosity</t>
  </si>
  <si>
    <t>~2~61~0~~-5001~</t>
  </si>
  <si>
    <t>61 - Outlet 1 of Splitter [49] -&gt; Inlet of ST Assembly [1]: ST Group [39]: Pressure</t>
  </si>
  <si>
    <t>~2~61~1~~-5001~</t>
  </si>
  <si>
    <t>61 - Outlet 1 of Splitter [49] -&gt; Inlet of ST Assembly [1]: ST Group [39]: Temperature</t>
  </si>
  <si>
    <t>~2~61~2~~-5001~</t>
  </si>
  <si>
    <t>61 - Outlet 1 of Splitter [49] -&gt; Inlet of ST Assembly [1]: ST Group [39]: Mass flow</t>
  </si>
  <si>
    <t>~2~61~20~~-5001~</t>
  </si>
  <si>
    <t>61 - Outlet 1 of Splitter [49] -&gt; Inlet of ST Assembly [1]: ST Group [39]: Entropy</t>
  </si>
  <si>
    <t>~2~61~4~~-5001~</t>
  </si>
  <si>
    <t>61 - Outlet 1 of Splitter [49] -&gt; Inlet of ST Assembly [1]: ST Group [39]: Enthalpy</t>
  </si>
  <si>
    <t>~2~61~3~~-5001~</t>
  </si>
  <si>
    <t>61 - Outlet 1 of Splitter [49] -&gt; Inlet of ST Assembly [1]: ST Group [39]: Enthalpy H*</t>
  </si>
  <si>
    <t>~2~61~5~~-5001~</t>
  </si>
  <si>
    <t>61 - Outlet 1 of Splitter [49] -&gt; Inlet of ST Assembly [1]: ST Group [39]: Steam quality</t>
  </si>
  <si>
    <t>~2~61~10~~-5001~</t>
  </si>
  <si>
    <t>61 - Outlet 1 of Splitter [49] -&gt; Inlet of ST Assembly [1]: ST Group [39]: Density</t>
  </si>
  <si>
    <t>~2~61~11~~-5001~</t>
  </si>
  <si>
    <t>61 - Outlet 1 of Splitter [49] -&gt; Inlet of ST Assembly [1]: ST Group [39]: Specific heat</t>
  </si>
  <si>
    <t>~2~61~12~~-5001~</t>
  </si>
  <si>
    <t>61 - Outlet 1 of Splitter [49] -&gt; Inlet of ST Assembly [1]: ST Group [39]: Thermal conductivity</t>
  </si>
  <si>
    <t>~2~61~13~~-5001~</t>
  </si>
  <si>
    <t>61 - Outlet 1 of Splitter [49] -&gt; Inlet of ST Assembly [1]: ST Group [39]: Dynamic viscosity</t>
  </si>
  <si>
    <t>~2~62~0~~-5001~</t>
  </si>
  <si>
    <t>62 - Condensate outlet of Water-cooled Condenser (PCE) [40] - COND -&gt; Inlet of Makeup / Blowdown [44]: Pressure</t>
  </si>
  <si>
    <t>~2~62~1~~-5001~</t>
  </si>
  <si>
    <t>62 - Condensate outlet of Water-cooled Condenser (PCE) [40] - COND -&gt; Inlet of Makeup / Blowdown [44]: Temperature</t>
  </si>
  <si>
    <t>~2~62~2~~-5001~</t>
  </si>
  <si>
    <t>62 - Condensate outlet of Water-cooled Condenser (PCE) [40] - COND -&gt; Inlet of Makeup / Blowdown [44]: Mass flow</t>
  </si>
  <si>
    <t>~2~62~20~~-5001~</t>
  </si>
  <si>
    <t>62 - Condensate outlet of Water-cooled Condenser (PCE) [40] - COND -&gt; Inlet of Makeup / Blowdown [44]: Entropy</t>
  </si>
  <si>
    <t>~2~62~4~~-5001~</t>
  </si>
  <si>
    <t>62 - Condensate outlet of Water-cooled Condenser (PCE) [40] - COND -&gt; Inlet of Makeup / Blowdown [44]: Enthalpy</t>
  </si>
  <si>
    <t>~2~62~3~~-5001~</t>
  </si>
  <si>
    <t>62 - Condensate outlet of Water-cooled Condenser (PCE) [40] - COND -&gt; Inlet of Makeup / Blowdown [44]: Enthalpy H*</t>
  </si>
  <si>
    <t>~2~62~5~~-5001~</t>
  </si>
  <si>
    <t>62 - Condensate outlet of Water-cooled Condenser (PCE) [40] - COND -&gt; Inlet of Makeup / Blowdown [44]: Steam quality</t>
  </si>
  <si>
    <t>~2~62~10~~-5001~</t>
  </si>
  <si>
    <t>62 - Condensate outlet of Water-cooled Condenser (PCE) [40] - COND -&gt; Inlet of Makeup / Blowdown [44]: Density</t>
  </si>
  <si>
    <t>~2~62~11~~-5001~</t>
  </si>
  <si>
    <t>62 - Condensate outlet of Water-cooled Condenser (PCE) [40] - COND -&gt; Inlet of Makeup / Blowdown [44]: Specific heat</t>
  </si>
  <si>
    <t>~2~62~12~~-5001~</t>
  </si>
  <si>
    <t>62 - Condensate outlet of Water-cooled Condenser (PCE) [40] - COND -&gt; Inlet of Makeup / Blowdown [44]: Thermal conductivity</t>
  </si>
  <si>
    <t>~2~62~13~~-5001~</t>
  </si>
  <si>
    <t>62 - Condensate outlet of Water-cooled Condenser (PCE) [40] - COND -&gt; Inlet of Makeup / Blowdown [44]: Dynamic viscosity</t>
  </si>
  <si>
    <t>~2~63~0~~-5001~</t>
  </si>
  <si>
    <t>63 - Feedwater outlet of Feedwater Heater (PCE) [32] - HPH-2 -&gt; Feedwater inlet of Feedwater Heater (PCE) [46] - HPH-1: Pressure</t>
  </si>
  <si>
    <t>~2~63~1~~-5001~</t>
  </si>
  <si>
    <t>63 - Feedwater outlet of Feedwater Heater (PCE) [32] - HPH-2 -&gt; Feedwater inlet of Feedwater Heater (PCE) [46] - HPH-1: Temperature</t>
  </si>
  <si>
    <t>~2~63~2~~-5001~</t>
  </si>
  <si>
    <t>63 - Feedwater outlet of Feedwater Heater (PCE) [32] - HPH-2 -&gt; Feedwater inlet of Feedwater Heater (PCE) [46] - HPH-1: Mass flow</t>
  </si>
  <si>
    <t>~2~63~20~~-5001~</t>
  </si>
  <si>
    <t>63 - Feedwater outlet of Feedwater Heater (PCE) [32] - HPH-2 -&gt; Feedwater inlet of Feedwater Heater (PCE) [46] - HPH-1: Entropy</t>
  </si>
  <si>
    <t>~2~63~4~~-5001~</t>
  </si>
  <si>
    <t>63 - Feedwater outlet of Feedwater Heater (PCE) [32] - HPH-2 -&gt; Feedwater inlet of Feedwater Heater (PCE) [46] - HPH-1: Enthalpy</t>
  </si>
  <si>
    <t>~2~63~3~~-5001~</t>
  </si>
  <si>
    <t>63 - Feedwater outlet of Feedwater Heater (PCE) [32] - HPH-2 -&gt; Feedwater inlet of Feedwater Heater (PCE) [46] - HPH-1: Enthalpy H*</t>
  </si>
  <si>
    <t>~2~63~5~~-5001~</t>
  </si>
  <si>
    <t>63 - Feedwater outlet of Feedwater Heater (PCE) [32] - HPH-2 -&gt; Feedwater inlet of Feedwater Heater (PCE) [46] - HPH-1: Steam quality</t>
  </si>
  <si>
    <t>~2~63~10~~-5001~</t>
  </si>
  <si>
    <t>63 - Feedwater outlet of Feedwater Heater (PCE) [32] - HPH-2 -&gt; Feedwater inlet of Feedwater Heater (PCE) [46] - HPH-1: Density</t>
  </si>
  <si>
    <t>~2~63~11~~-5001~</t>
  </si>
  <si>
    <t>63 - Feedwater outlet of Feedwater Heater (PCE) [32] - HPH-2 -&gt; Feedwater inlet of Feedwater Heater (PCE) [46] - HPH-1: Specific heat</t>
  </si>
  <si>
    <t>~2~63~12~~-5001~</t>
  </si>
  <si>
    <t>63 - Feedwater outlet of Feedwater Heater (PCE) [32] - HPH-2 -&gt; Feedwater inlet of Feedwater Heater (PCE) [46] - HPH-1: Thermal conductivity</t>
  </si>
  <si>
    <t>~2~63~13~~-5001~</t>
  </si>
  <si>
    <t>63 - Feedwater outlet of Feedwater Heater (PCE) [32] - HPH-2 -&gt; Feedwater inlet of Feedwater Heater (PCE) [46] - HPH-1: Dynamic viscosity</t>
  </si>
  <si>
    <t>~2~64~0~~-5001~</t>
  </si>
  <si>
    <t>64 - CW outlet of Water-cooled Condenser (PCE) [40] - COND -&gt; Inlet of Water Sink [51] - Outfall: Pressure</t>
  </si>
  <si>
    <t>~2~64~1~~-5001~</t>
  </si>
  <si>
    <t>64 - CW outlet of Water-cooled Condenser (PCE) [40] - COND -&gt; Inlet of Water Sink [51] - Outfall: Temperature</t>
  </si>
  <si>
    <t>~2~64~2~~-5001~</t>
  </si>
  <si>
    <t>64 - CW outlet of Water-cooled Condenser (PCE) [40] - COND -&gt; Inlet of Water Sink [51] - Outfall: Mass flow</t>
  </si>
  <si>
    <t>~2~64~20~~-5001~</t>
  </si>
  <si>
    <t>64 - CW outlet of Water-cooled Condenser (PCE) [40] - COND -&gt; Inlet of Water Sink [51] - Outfall: Entropy</t>
  </si>
  <si>
    <t>~2~64~4~~-5001~</t>
  </si>
  <si>
    <t>64 - CW outlet of Water-cooled Condenser (PCE) [40] - COND -&gt; Inlet of Water Sink [51] - Outfall: Enthalpy</t>
  </si>
  <si>
    <t>~2~64~3~~-5001~</t>
  </si>
  <si>
    <t>64 - CW outlet of Water-cooled Condenser (PCE) [40] - COND -&gt; Inlet of Water Sink [51] - Outfall: Enthalpy H*</t>
  </si>
  <si>
    <t>~2~64~5~~-5001~</t>
  </si>
  <si>
    <t>64 - CW outlet of Water-cooled Condenser (PCE) [40] - COND -&gt; Inlet of Water Sink [51] - Outfall: Steam quality</t>
  </si>
  <si>
    <t>~2~64~10~~-5001~</t>
  </si>
  <si>
    <t>64 - CW outlet of Water-cooled Condenser (PCE) [40] - COND -&gt; Inlet of Water Sink [51] - Outfall: Density</t>
  </si>
  <si>
    <t>~2~64~11~~-5001~</t>
  </si>
  <si>
    <t>64 - CW outlet of Water-cooled Condenser (PCE) [40] - COND -&gt; Inlet of Water Sink [51] - Outfall: Specific heat</t>
  </si>
  <si>
    <t>~2~64~12~~-5001~</t>
  </si>
  <si>
    <t>64 - CW outlet of Water-cooled Condenser (PCE) [40] - COND -&gt; Inlet of Water Sink [51] - Outfall: Thermal conductivity</t>
  </si>
  <si>
    <t>~2~64~13~~-5001~</t>
  </si>
  <si>
    <t>64 - CW outlet of Water-cooled Condenser (PCE) [40] - COND -&gt; Inlet of Water Sink [51] - Outfall: Dynamic viscosity</t>
  </si>
  <si>
    <t>~2~65~0~~-5001~</t>
  </si>
  <si>
    <t>65 - Outlet of Mixer [5] -&gt; CW inlet of Water-cooled Condenser (PCE) [40] - COND: Pressure</t>
  </si>
  <si>
    <t>~2~65~1~~-5001~</t>
  </si>
  <si>
    <t>65 - Outlet of Mixer [5] -&gt; CW inlet of Water-cooled Condenser (PCE) [40] - COND: Temperature</t>
  </si>
  <si>
    <t>~2~65~2~~-5001~</t>
  </si>
  <si>
    <t>65 - Outlet of Mixer [5] -&gt; CW inlet of Water-cooled Condenser (PCE) [40] - COND: Mass flow</t>
  </si>
  <si>
    <t>~2~65~20~~-5001~</t>
  </si>
  <si>
    <t>65 - Outlet of Mixer [5] -&gt; CW inlet of Water-cooled Condenser (PCE) [40] - COND: Entropy</t>
  </si>
  <si>
    <t>~2~65~4~~-5001~</t>
  </si>
  <si>
    <t>65 - Outlet of Mixer [5] -&gt; CW inlet of Water-cooled Condenser (PCE) [40] - COND: Enthalpy</t>
  </si>
  <si>
    <t>~2~65~3~~-5001~</t>
  </si>
  <si>
    <t>65 - Outlet of Mixer [5] -&gt; CW inlet of Water-cooled Condenser (PCE) [40] - COND: Enthalpy H*</t>
  </si>
  <si>
    <t>~2~65~5~~-5001~</t>
  </si>
  <si>
    <t>65 - Outlet of Mixer [5] -&gt; CW inlet of Water-cooled Condenser (PCE) [40] - COND: Steam quality</t>
  </si>
  <si>
    <t>~2~65~10~~-5001~</t>
  </si>
  <si>
    <t>65 - Outlet of Mixer [5] -&gt; CW inlet of Water-cooled Condenser (PCE) [40] - COND: Density</t>
  </si>
  <si>
    <t>~2~65~11~~-5001~</t>
  </si>
  <si>
    <t>65 - Outlet of Mixer [5] -&gt; CW inlet of Water-cooled Condenser (PCE) [40] - COND: Specific heat</t>
  </si>
  <si>
    <t>~2~65~12~~-5001~</t>
  </si>
  <si>
    <t>65 - Outlet of Mixer [5] -&gt; CW inlet of Water-cooled Condenser (PCE) [40] - COND: Thermal conductivity</t>
  </si>
  <si>
    <t>~2~65~13~~-5001~</t>
  </si>
  <si>
    <t>65 - Outlet of Mixer [5] -&gt; CW inlet of Water-cooled Condenser (PCE) [40] - COND: Dynamic viscosity</t>
  </si>
  <si>
    <t>~2~66~0~~-5001~</t>
  </si>
  <si>
    <t>66 - Outlet of Pipe (PCE) [53] -&gt; Heating steam inlet of Feedwater Heater (PCE) [46] - HPH-1: Pressure</t>
  </si>
  <si>
    <t>~2~66~1~~-5001~</t>
  </si>
  <si>
    <t>66 - Outlet of Pipe (PCE) [53] -&gt; Heating steam inlet of Feedwater Heater (PCE) [46] - HPH-1: Temperature</t>
  </si>
  <si>
    <t>~2~66~2~~-5001~</t>
  </si>
  <si>
    <t>66 - Outlet of Pipe (PCE) [53] -&gt; Heating steam inlet of Feedwater Heater (PCE) [46] - HPH-1: Mass flow</t>
  </si>
  <si>
    <t>~2~66~20~~-5001~</t>
  </si>
  <si>
    <t>66 - Outlet of Pipe (PCE) [53] -&gt; Heating steam inlet of Feedwater Heater (PCE) [46] - HPH-1: Entropy</t>
  </si>
  <si>
    <t>~2~66~4~~-5001~</t>
  </si>
  <si>
    <t>66 - Outlet of Pipe (PCE) [53] -&gt; Heating steam inlet of Feedwater Heater (PCE) [46] - HPH-1: Enthalpy</t>
  </si>
  <si>
    <t>~2~66~3~~-5001~</t>
  </si>
  <si>
    <t>66 - Outlet of Pipe (PCE) [53] -&gt; Heating steam inlet of Feedwater Heater (PCE) [46] - HPH-1: Enthalpy H*</t>
  </si>
  <si>
    <t>~2~66~5~~-5001~</t>
  </si>
  <si>
    <t>66 - Outlet of Pipe (PCE) [53] -&gt; Heating steam inlet of Feedwater Heater (PCE) [46] - HPH-1: Steam quality</t>
  </si>
  <si>
    <t>~2~66~10~~-5001~</t>
  </si>
  <si>
    <t>66 - Outlet of Pipe (PCE) [53] -&gt; Heating steam inlet of Feedwater Heater (PCE) [46] - HPH-1: Density</t>
  </si>
  <si>
    <t>~2~66~11~~-5001~</t>
  </si>
  <si>
    <t>66 - Outlet of Pipe (PCE) [53] -&gt; Heating steam inlet of Feedwater Heater (PCE) [46] - HPH-1: Specific heat</t>
  </si>
  <si>
    <t>~2~66~12~~-5001~</t>
  </si>
  <si>
    <t>66 - Outlet of Pipe (PCE) [53] -&gt; Heating steam inlet of Feedwater Heater (PCE) [46] - HPH-1: Thermal conductivity</t>
  </si>
  <si>
    <t>~2~66~13~~-5001~</t>
  </si>
  <si>
    <t>66 - Outlet of Pipe (PCE) [53] -&gt; Heating steam inlet of Feedwater Heater (PCE) [46] - HPH-1: Dynamic viscosity</t>
  </si>
  <si>
    <t>~2~67~0~~-5001~</t>
  </si>
  <si>
    <t>67 - Outlet of Pipe (PCE) [54] -&gt; Heating steam inlet of Feedwater Heater (PCE) [32] - HPH-2: Pressure</t>
  </si>
  <si>
    <t>~2~67~1~~-5001~</t>
  </si>
  <si>
    <t>67 - Outlet of Pipe (PCE) [54] -&gt; Heating steam inlet of Feedwater Heater (PCE) [32] - HPH-2: Temperature</t>
  </si>
  <si>
    <t>~2~67~2~~-5001~</t>
  </si>
  <si>
    <t>67 - Outlet of Pipe (PCE) [54] -&gt; Heating steam inlet of Feedwater Heater (PCE) [32] - HPH-2: Mass flow</t>
  </si>
  <si>
    <t>~2~67~20~~-5001~</t>
  </si>
  <si>
    <t>67 - Outlet of Pipe (PCE) [54] -&gt; Heating steam inlet of Feedwater Heater (PCE) [32] - HPH-2: Entropy</t>
  </si>
  <si>
    <t>~2~67~4~~-5001~</t>
  </si>
  <si>
    <t>67 - Outlet of Pipe (PCE) [54] -&gt; Heating steam inlet of Feedwater Heater (PCE) [32] - HPH-2: Enthalpy</t>
  </si>
  <si>
    <t>~2~67~3~~-5001~</t>
  </si>
  <si>
    <t>67 - Outlet of Pipe (PCE) [54] -&gt; Heating steam inlet of Feedwater Heater (PCE) [32] - HPH-2: Enthalpy H*</t>
  </si>
  <si>
    <t>~2~67~5~~-5001~</t>
  </si>
  <si>
    <t>67 - Outlet of Pipe (PCE) [54] -&gt; Heating steam inlet of Feedwater Heater (PCE) [32] - HPH-2: Steam quality</t>
  </si>
  <si>
    <t>~2~67~10~~-5001~</t>
  </si>
  <si>
    <t>67 - Outlet of Pipe (PCE) [54] -&gt; Heating steam inlet of Feedwater Heater (PCE) [32] - HPH-2: Density</t>
  </si>
  <si>
    <t>~2~67~11~~-5001~</t>
  </si>
  <si>
    <t>67 - Outlet of Pipe (PCE) [54] -&gt; Heating steam inlet of Feedwater Heater (PCE) [32] - HPH-2: Specific heat</t>
  </si>
  <si>
    <t>~2~67~12~~-5001~</t>
  </si>
  <si>
    <t>67 - Outlet of Pipe (PCE) [54] -&gt; Heating steam inlet of Feedwater Heater (PCE) [32] - HPH-2: Thermal conductivity</t>
  </si>
  <si>
    <t>~2~67~13~~-5001~</t>
  </si>
  <si>
    <t>67 - Outlet of Pipe (PCE) [54] -&gt; Heating steam inlet of Feedwater Heater (PCE) [32] - HPH-2: Dynamic viscosity</t>
  </si>
  <si>
    <t>~2~68~0~~-5001~</t>
  </si>
  <si>
    <t>68 - Outlet of Pipe (PCE) [56] -&gt; Heating steam inlet of Feedwater Heater (PCE) [23] - LPH-5: Pressure</t>
  </si>
  <si>
    <t>~2~68~1~~-5001~</t>
  </si>
  <si>
    <t>68 - Outlet of Pipe (PCE) [56] -&gt; Heating steam inlet of Feedwater Heater (PCE) [23] - LPH-5: Temperature</t>
  </si>
  <si>
    <t>~2~68~2~~-5001~</t>
  </si>
  <si>
    <t>68 - Outlet of Pipe (PCE) [56] -&gt; Heating steam inlet of Feedwater Heater (PCE) [23] - LPH-5: Mass flow</t>
  </si>
  <si>
    <t>~2~68~20~~-5001~</t>
  </si>
  <si>
    <t>68 - Outlet of Pipe (PCE) [56] -&gt; Heating steam inlet of Feedwater Heater (PCE) [23] - LPH-5: Entropy</t>
  </si>
  <si>
    <t>~2~68~4~~-5001~</t>
  </si>
  <si>
    <t>68 - Outlet of Pipe (PCE) [56] -&gt; Heating steam inlet of Feedwater Heater (PCE) [23] - LPH-5: Enthalpy</t>
  </si>
  <si>
    <t>~2~68~3~~-5001~</t>
  </si>
  <si>
    <t>68 - Outlet of Pipe (PCE) [56] -&gt; Heating steam inlet of Feedwater Heater (PCE) [23] - LPH-5: Enthalpy H*</t>
  </si>
  <si>
    <t>~2~68~5~~-5001~</t>
  </si>
  <si>
    <t>68 - Outlet of Pipe (PCE) [56] -&gt; Heating steam inlet of Feedwater Heater (PCE) [23] - LPH-5: Steam quality</t>
  </si>
  <si>
    <t>~2~68~10~~-5001~</t>
  </si>
  <si>
    <t>68 - Outlet of Pipe (PCE) [56] -&gt; Heating steam inlet of Feedwater Heater (PCE) [23] - LPH-5: Density</t>
  </si>
  <si>
    <t>~2~68~11~~-5001~</t>
  </si>
  <si>
    <t>68 - Outlet of Pipe (PCE) [56] -&gt; Heating steam inlet of Feedwater Heater (PCE) [23] - LPH-5: Specific heat</t>
  </si>
  <si>
    <t>~2~68~12~~-5001~</t>
  </si>
  <si>
    <t>68 - Outlet of Pipe (PCE) [56] -&gt; Heating steam inlet of Feedwater Heater (PCE) [23] - LPH-5: Thermal conductivity</t>
  </si>
  <si>
    <t>~2~68~13~~-5001~</t>
  </si>
  <si>
    <t>68 - Outlet of Pipe (PCE) [56] -&gt; Heating steam inlet of Feedwater Heater (PCE) [23] - LPH-5: Dynamic viscosity</t>
  </si>
  <si>
    <t>~2~69~0~~-5001~</t>
  </si>
  <si>
    <t>69 - Outlet of Pipe (PCE) [57] -&gt; Heating steam inlet of Feedwater Heater (PCE) [22] - LPH-6: Pressure</t>
  </si>
  <si>
    <t>~2~69~1~~-5001~</t>
  </si>
  <si>
    <t>69 - Outlet of Pipe (PCE) [57] -&gt; Heating steam inlet of Feedwater Heater (PCE) [22] - LPH-6: Temperature</t>
  </si>
  <si>
    <t>~2~69~2~~-5001~</t>
  </si>
  <si>
    <t>69 - Outlet of Pipe (PCE) [57] -&gt; Heating steam inlet of Feedwater Heater (PCE) [22] - LPH-6: Mass flow</t>
  </si>
  <si>
    <t>~2~69~20~~-5001~</t>
  </si>
  <si>
    <t>69 - Outlet of Pipe (PCE) [57] -&gt; Heating steam inlet of Feedwater Heater (PCE) [22] - LPH-6: Entropy</t>
  </si>
  <si>
    <t>~2~69~4~~-5001~</t>
  </si>
  <si>
    <t>69 - Outlet of Pipe (PCE) [57] -&gt; Heating steam inlet of Feedwater Heater (PCE) [22] - LPH-6: Enthalpy</t>
  </si>
  <si>
    <t>~2~69~3~~-5001~</t>
  </si>
  <si>
    <t>69 - Outlet of Pipe (PCE) [57] -&gt; Heating steam inlet of Feedwater Heater (PCE) [22] - LPH-6: Enthalpy H*</t>
  </si>
  <si>
    <t>~2~69~5~~-5001~</t>
  </si>
  <si>
    <t>69 - Outlet of Pipe (PCE) [57] -&gt; Heating steam inlet of Feedwater Heater (PCE) [22] - LPH-6: Steam quality</t>
  </si>
  <si>
    <t>~2~69~10~~-5001~</t>
  </si>
  <si>
    <t>69 - Outlet of Pipe (PCE) [57] -&gt; Heating steam inlet of Feedwater Heater (PCE) [22] - LPH-6: Density</t>
  </si>
  <si>
    <t>~2~69~11~~-5001~</t>
  </si>
  <si>
    <t>69 - Outlet of Pipe (PCE) [57] -&gt; Heating steam inlet of Feedwater Heater (PCE) [22] - LPH-6: Specific heat</t>
  </si>
  <si>
    <t>~2~69~12~~-5001~</t>
  </si>
  <si>
    <t>69 - Outlet of Pipe (PCE) [57] -&gt; Heating steam inlet of Feedwater Heater (PCE) [22] - LPH-6: Thermal conductivity</t>
  </si>
  <si>
    <t>~2~69~13~~-5001~</t>
  </si>
  <si>
    <t>69 - Outlet of Pipe (PCE) [57] -&gt; Heating steam inlet of Feedwater Heater (PCE) [22] - LPH-6: Dynamic viscosity</t>
  </si>
  <si>
    <t>~2~70~0~~-5001~</t>
  </si>
  <si>
    <t>70 - Outlet of Pipe (PCE) [58] -&gt; Heating steam inlet of Feedwater Heater (PCE) [21] - LPH-7: Pressure</t>
  </si>
  <si>
    <t>~2~70~1~~-5001~</t>
  </si>
  <si>
    <t>70 - Outlet of Pipe (PCE) [58] -&gt; Heating steam inlet of Feedwater Heater (PCE) [21] - LPH-7: Temperature</t>
  </si>
  <si>
    <t>~2~70~2~~-5001~</t>
  </si>
  <si>
    <t>70 - Outlet of Pipe (PCE) [58] -&gt; Heating steam inlet of Feedwater Heater (PCE) [21] - LPH-7: Mass flow</t>
  </si>
  <si>
    <t>~2~70~20~~-5001~</t>
  </si>
  <si>
    <t>70 - Outlet of Pipe (PCE) [58] -&gt; Heating steam inlet of Feedwater Heater (PCE) [21] - LPH-7: Entropy</t>
  </si>
  <si>
    <t>~2~70~4~~-5001~</t>
  </si>
  <si>
    <t>70 - Outlet of Pipe (PCE) [58] -&gt; Heating steam inlet of Feedwater Heater (PCE) [21] - LPH-7: Enthalpy</t>
  </si>
  <si>
    <t>~2~70~3~~-5001~</t>
  </si>
  <si>
    <t>70 - Outlet of Pipe (PCE) [58] -&gt; Heating steam inlet of Feedwater Heater (PCE) [21] - LPH-7: Enthalpy H*</t>
  </si>
  <si>
    <t>~2~70~5~~-5001~</t>
  </si>
  <si>
    <t>70 - Outlet of Pipe (PCE) [58] -&gt; Heating steam inlet of Feedwater Heater (PCE) [21] - LPH-7: Steam quality</t>
  </si>
  <si>
    <t>~2~70~10~~-5001~</t>
  </si>
  <si>
    <t>70 - Outlet of Pipe (PCE) [58] -&gt; Heating steam inlet of Feedwater Heater (PCE) [21] - LPH-7: Density</t>
  </si>
  <si>
    <t>~2~70~11~~-5001~</t>
  </si>
  <si>
    <t>70 - Outlet of Pipe (PCE) [58] -&gt; Heating steam inlet of Feedwater Heater (PCE) [21] - LPH-7: Specific heat</t>
  </si>
  <si>
    <t>~2~70~12~~-5001~</t>
  </si>
  <si>
    <t>70 - Outlet of Pipe (PCE) [58] -&gt; Heating steam inlet of Feedwater Heater (PCE) [21] - LPH-7: Thermal conductivity</t>
  </si>
  <si>
    <t>~2~70~13~~-5001~</t>
  </si>
  <si>
    <t>70 - Outlet of Pipe (PCE) [58] -&gt; Heating steam inlet of Feedwater Heater (PCE) [21] - LPH-7: Dynamic viscosity</t>
  </si>
  <si>
    <t>~2~71~0~~-5001~</t>
  </si>
  <si>
    <t>71 - Outlet 3 of Splitter [26] - k -&gt; Heating steam inlet of Shell-Tube Water Heater (PCE) [63] - GC: Pressure</t>
  </si>
  <si>
    <t>~2~71~1~~-5001~</t>
  </si>
  <si>
    <t>71 - Outlet 3 of Splitter [26] - k -&gt; Heating steam inlet of Shell-Tube Water Heater (PCE) [63] - GC: Temperature</t>
  </si>
  <si>
    <t>~2~71~2~~-5001~</t>
  </si>
  <si>
    <t>71 - Outlet 3 of Splitter [26] - k -&gt; Heating steam inlet of Shell-Tube Water Heater (PCE) [63] - GC: Mass flow</t>
  </si>
  <si>
    <t>~2~71~20~~-5001~</t>
  </si>
  <si>
    <t>71 - Outlet 3 of Splitter [26] - k -&gt; Heating steam inlet of Shell-Tube Water Heater (PCE) [63] - GC: Entropy</t>
  </si>
  <si>
    <t>~2~71~4~~-5001~</t>
  </si>
  <si>
    <t>71 - Outlet 3 of Splitter [26] - k -&gt; Heating steam inlet of Shell-Tube Water Heater (PCE) [63] - GC: Enthalpy</t>
  </si>
  <si>
    <t>~2~71~3~~-5001~</t>
  </si>
  <si>
    <t>71 - Outlet 3 of Splitter [26] - k -&gt; Heating steam inlet of Shell-Tube Water Heater (PCE) [63] - GC: Enthalpy H*</t>
  </si>
  <si>
    <t>~2~71~5~~-5001~</t>
  </si>
  <si>
    <t>71 - Outlet 3 of Splitter [26] - k -&gt; Heating steam inlet of Shell-Tube Water Heater (PCE) [63] - GC: Steam quality</t>
  </si>
  <si>
    <t>~2~71~10~~-5001~</t>
  </si>
  <si>
    <t>71 - Outlet 3 of Splitter [26] - k -&gt; Heating steam inlet of Shell-Tube Water Heater (PCE) [63] - GC: Density</t>
  </si>
  <si>
    <t>~2~71~11~~-5001~</t>
  </si>
  <si>
    <t>71 - Outlet 3 of Splitter [26] - k -&gt; Heating steam inlet of Shell-Tube Water Heater (PCE) [63] - GC: Specific heat</t>
  </si>
  <si>
    <t>~2~71~12~~-5001~</t>
  </si>
  <si>
    <t>71 - Outlet 3 of Splitter [26] - k -&gt; Heating steam inlet of Shell-Tube Water Heater (PCE) [63] - GC: Thermal conductivity</t>
  </si>
  <si>
    <t>~2~71~13~~-5001~</t>
  </si>
  <si>
    <t>71 - Outlet 3 of Splitter [26] - k -&gt; Heating steam inlet of Shell-Tube Water Heater (PCE) [63] - GC: Dynamic viscosity</t>
  </si>
  <si>
    <t>~2~72~0~~-5001~</t>
  </si>
  <si>
    <t>72 - Discharge of General Pump [59] - BFP-A -&gt; Inlet of Valve [71]: Pressure</t>
  </si>
  <si>
    <t>~2~72~1~~-5001~</t>
  </si>
  <si>
    <t>72 - Discharge of General Pump [59] - BFP-A -&gt; Inlet of Valve [71]: Temperature</t>
  </si>
  <si>
    <t>~2~72~2~~-5001~</t>
  </si>
  <si>
    <t>72 - Discharge of General Pump [59] - BFP-A -&gt; Inlet of Valve [71]: Mass flow</t>
  </si>
  <si>
    <t>~2~72~20~~-5001~</t>
  </si>
  <si>
    <t>72 - Discharge of General Pump [59] - BFP-A -&gt; Inlet of Valve [71]: Entropy</t>
  </si>
  <si>
    <t>~2~72~4~~-5001~</t>
  </si>
  <si>
    <t>72 - Discharge of General Pump [59] - BFP-A -&gt; Inlet of Valve [71]: Enthalpy</t>
  </si>
  <si>
    <t>~2~72~3~~-5001~</t>
  </si>
  <si>
    <t>72 - Discharge of General Pump [59] - BFP-A -&gt; Inlet of Valve [71]: Enthalpy H*</t>
  </si>
  <si>
    <t>~2~72~5~~-5001~</t>
  </si>
  <si>
    <t>72 - Discharge of General Pump [59] - BFP-A -&gt; Inlet of Valve [71]: Steam quality</t>
  </si>
  <si>
    <t>~2~72~10~~-5001~</t>
  </si>
  <si>
    <t>72 - Discharge of General Pump [59] - BFP-A -&gt; Inlet of Valve [71]: Density</t>
  </si>
  <si>
    <t>~2~72~11~~-5001~</t>
  </si>
  <si>
    <t>72 - Discharge of General Pump [59] - BFP-A -&gt; Inlet of Valve [71]: Specific heat</t>
  </si>
  <si>
    <t>~2~72~12~~-5001~</t>
  </si>
  <si>
    <t>72 - Discharge of General Pump [59] - BFP-A -&gt; Inlet of Valve [71]: Thermal conductivity</t>
  </si>
  <si>
    <t>~2~72~13~~-5001~</t>
  </si>
  <si>
    <t>72 - Discharge of General Pump [59] - BFP-A -&gt; Inlet of Valve [71]: Dynamic viscosity</t>
  </si>
  <si>
    <t>~2~73~0~~-5001~</t>
  </si>
  <si>
    <t>73 - Outlet 2 of Splitter [26] - k -&gt; Inlet of ST Assembly [1]: ST Group [16]: Pressure</t>
  </si>
  <si>
    <t>~2~73~1~~-5001~</t>
  </si>
  <si>
    <t>73 - Outlet 2 of Splitter [26] - k -&gt; Inlet of ST Assembly [1]: ST Group [16]: Temperature</t>
  </si>
  <si>
    <t>~2~73~2~~-5001~</t>
  </si>
  <si>
    <t>73 - Outlet 2 of Splitter [26] - k -&gt; Inlet of ST Assembly [1]: ST Group [16]: Mass flow</t>
  </si>
  <si>
    <t>~2~73~20~~-5001~</t>
  </si>
  <si>
    <t>73 - Outlet 2 of Splitter [26] - k -&gt; Inlet of ST Assembly [1]: ST Group [16]: Entropy</t>
  </si>
  <si>
    <t>~2~73~4~~-5001~</t>
  </si>
  <si>
    <t>73 - Outlet 2 of Splitter [26] - k -&gt; Inlet of ST Assembly [1]: ST Group [16]: Enthalpy</t>
  </si>
  <si>
    <t>~2~73~3~~-5001~</t>
  </si>
  <si>
    <t>73 - Outlet 2 of Splitter [26] - k -&gt; Inlet of ST Assembly [1]: ST Group [16]: Enthalpy H*</t>
  </si>
  <si>
    <t>~2~73~5~~-5001~</t>
  </si>
  <si>
    <t>73 - Outlet 2 of Splitter [26] - k -&gt; Inlet of ST Assembly [1]: ST Group [16]: Steam quality</t>
  </si>
  <si>
    <t>~2~73~10~~-5001~</t>
  </si>
  <si>
    <t>73 - Outlet 2 of Splitter [26] - k -&gt; Inlet of ST Assembly [1]: ST Group [16]: Density</t>
  </si>
  <si>
    <t>~2~73~11~~-5001~</t>
  </si>
  <si>
    <t>73 - Outlet 2 of Splitter [26] - k -&gt; Inlet of ST Assembly [1]: ST Group [16]: Specific heat</t>
  </si>
  <si>
    <t>~2~73~12~~-5001~</t>
  </si>
  <si>
    <t>73 - Outlet 2 of Splitter [26] - k -&gt; Inlet of ST Assembly [1]: ST Group [16]: Thermal conductivity</t>
  </si>
  <si>
    <t>~2~73~13~~-5001~</t>
  </si>
  <si>
    <t>73 - Outlet 2 of Splitter [26] - k -&gt; Inlet of ST Assembly [1]: ST Group [16]: Dynamic viscosity</t>
  </si>
  <si>
    <t>~2~74~0~~-5001~</t>
  </si>
  <si>
    <t>74 - Outlet 1 of Splitter [15] -&gt; Inlet of Splitter [67]: Pressure</t>
  </si>
  <si>
    <t>~2~74~1~~-5001~</t>
  </si>
  <si>
    <t>74 - Outlet 1 of Splitter [15] -&gt; Inlet of Splitter [67]: Temperature</t>
  </si>
  <si>
    <t>~2~74~2~~-5001~</t>
  </si>
  <si>
    <t>74 - Outlet 1 of Splitter [15] -&gt; Inlet of Splitter [67]: Mass flow</t>
  </si>
  <si>
    <t>~2~74~20~~-5001~</t>
  </si>
  <si>
    <t>74 - Outlet 1 of Splitter [15] -&gt; Inlet of Splitter [67]: Entropy</t>
  </si>
  <si>
    <t>~2~74~4~~-5001~</t>
  </si>
  <si>
    <t>74 - Outlet 1 of Splitter [15] -&gt; Inlet of Splitter [67]: Enthalpy</t>
  </si>
  <si>
    <t>~2~74~3~~-5001~</t>
  </si>
  <si>
    <t>74 - Outlet 1 of Splitter [15] -&gt; Inlet of Splitter [67]: Enthalpy H*</t>
  </si>
  <si>
    <t>~2~74~5~~-5001~</t>
  </si>
  <si>
    <t>74 - Outlet 1 of Splitter [15] -&gt; Inlet of Splitter [67]: Steam quality</t>
  </si>
  <si>
    <t>~2~74~10~~-5001~</t>
  </si>
  <si>
    <t>74 - Outlet 1 of Splitter [15] -&gt; Inlet of Splitter [67]: Density</t>
  </si>
  <si>
    <t>~2~74~11~~-5001~</t>
  </si>
  <si>
    <t>74 - Outlet 1 of Splitter [15] -&gt; Inlet of Splitter [67]: Specific heat</t>
  </si>
  <si>
    <t>~2~74~12~~-5001~</t>
  </si>
  <si>
    <t>74 - Outlet 1 of Splitter [15] -&gt; Inlet of Splitter [67]: Thermal conductivity</t>
  </si>
  <si>
    <t>~2~74~13~~-5001~</t>
  </si>
  <si>
    <t>74 - Outlet 1 of Splitter [15] -&gt; Inlet of Splitter [67]: Dynamic viscosity</t>
  </si>
  <si>
    <t>~2~75~0~~-5001~</t>
  </si>
  <si>
    <t>75 - Feedwater outlet of Shell-Tube Water Heater (PCE) [63] - GC -&gt; Feedwater inlet of Feedwater Heater (PCE) [21] - LPH-7: Pressure</t>
  </si>
  <si>
    <t>~2~75~1~~-5001~</t>
  </si>
  <si>
    <t>75 - Feedwater outlet of Shell-Tube Water Heater (PCE) [63] - GC -&gt; Feedwater inlet of Feedwater Heater (PCE) [21] - LPH-7: Temperature</t>
  </si>
  <si>
    <t>~2~75~2~~-5001~</t>
  </si>
  <si>
    <t>75 - Feedwater outlet of Shell-Tube Water Heater (PCE) [63] - GC -&gt; Feedwater inlet of Feedwater Heater (PCE) [21] - LPH-7: Mass flow</t>
  </si>
  <si>
    <t>~2~75~20~~-5001~</t>
  </si>
  <si>
    <t>75 - Feedwater outlet of Shell-Tube Water Heater (PCE) [63] - GC -&gt; Feedwater inlet of Feedwater Heater (PCE) [21] - LPH-7: Entropy</t>
  </si>
  <si>
    <t>~2~75~4~~-5001~</t>
  </si>
  <si>
    <t>75 - Feedwater outlet of Shell-Tube Water Heater (PCE) [63] - GC -&gt; Feedwater inlet of Feedwater Heater (PCE) [21] - LPH-7: Enthalpy</t>
  </si>
  <si>
    <t>~2~75~3~~-5001~</t>
  </si>
  <si>
    <t>75 - Feedwater outlet of Shell-Tube Water Heater (PCE) [63] - GC -&gt; Feedwater inlet of Feedwater Heater (PCE) [21] - LPH-7: Enthalpy H*</t>
  </si>
  <si>
    <t>~2~75~5~~-5001~</t>
  </si>
  <si>
    <t>75 - Feedwater outlet of Shell-Tube Water Heater (PCE) [63] - GC -&gt; Feedwater inlet of Feedwater Heater (PCE) [21] - LPH-7: Steam quality</t>
  </si>
  <si>
    <t>~2~75~10~~-5001~</t>
  </si>
  <si>
    <t>75 - Feedwater outlet of Shell-Tube Water Heater (PCE) [63] - GC -&gt; Feedwater inlet of Feedwater Heater (PCE) [21] - LPH-7: Density</t>
  </si>
  <si>
    <t>~2~75~11~~-5001~</t>
  </si>
  <si>
    <t>75 - Feedwater outlet of Shell-Tube Water Heater (PCE) [63] - GC -&gt; Feedwater inlet of Feedwater Heater (PCE) [21] - LPH-7: Specific heat</t>
  </si>
  <si>
    <t>~2~75~12~~-5001~</t>
  </si>
  <si>
    <t>75 - Feedwater outlet of Shell-Tube Water Heater (PCE) [63] - GC -&gt; Feedwater inlet of Feedwater Heater (PCE) [21] - LPH-7: Thermal conductivity</t>
  </si>
  <si>
    <t>~2~75~13~~-5001~</t>
  </si>
  <si>
    <t>75 - Feedwater outlet of Shell-Tube Water Heater (PCE) [63] - GC -&gt; Feedwater inlet of Feedwater Heater (PCE) [21] - LPH-7: Dynamic viscosity</t>
  </si>
  <si>
    <t>~2~76~0~~-5001~</t>
  </si>
  <si>
    <t>76 - Outlet of ST Assembly [1]: ST Group [18] -&gt; Inlet of Splitter [30]: Pressure</t>
  </si>
  <si>
    <t>~2~76~1~~-5001~</t>
  </si>
  <si>
    <t>76 - Outlet of ST Assembly [1]: ST Group [18] -&gt; Inlet of Splitter [30]: Temperature</t>
  </si>
  <si>
    <t>~2~76~2~~-5001~</t>
  </si>
  <si>
    <t>76 - Outlet of ST Assembly [1]: ST Group [18] -&gt; Inlet of Splitter [30]: Mass flow</t>
  </si>
  <si>
    <t>~2~76~20~~-5001~</t>
  </si>
  <si>
    <t>76 - Outlet of ST Assembly [1]: ST Group [18] -&gt; Inlet of Splitter [30]: Entropy</t>
  </si>
  <si>
    <t>~2~76~4~~-5001~</t>
  </si>
  <si>
    <t>76 - Outlet of ST Assembly [1]: ST Group [18] -&gt; Inlet of Splitter [30]: Enthalpy</t>
  </si>
  <si>
    <t>~2~76~3~~-5001~</t>
  </si>
  <si>
    <t>76 - Outlet of ST Assembly [1]: ST Group [18] -&gt; Inlet of Splitter [30]: Enthalpy H*</t>
  </si>
  <si>
    <t>~2~76~5~~-5001~</t>
  </si>
  <si>
    <t>76 - Outlet of ST Assembly [1]: ST Group [18] -&gt; Inlet of Splitter [30]: Steam quality</t>
  </si>
  <si>
    <t>~2~76~10~~-5001~</t>
  </si>
  <si>
    <t>76 - Outlet of ST Assembly [1]: ST Group [18] -&gt; Inlet of Splitter [30]: Density</t>
  </si>
  <si>
    <t>~2~76~11~~-5001~</t>
  </si>
  <si>
    <t>76 - Outlet of ST Assembly [1]: ST Group [18] -&gt; Inlet of Splitter [30]: Specific heat</t>
  </si>
  <si>
    <t>~2~76~12~~-5001~</t>
  </si>
  <si>
    <t>76 - Outlet of ST Assembly [1]: ST Group [18] -&gt; Inlet of Splitter [30]: Thermal conductivity</t>
  </si>
  <si>
    <t>~2~76~13~~-5001~</t>
  </si>
  <si>
    <t>76 - Outlet of ST Assembly [1]: ST Group [18] -&gt; Inlet of Splitter [30]: Dynamic viscosity</t>
  </si>
  <si>
    <t>~2~78~0~~-5001~</t>
  </si>
  <si>
    <t>78 - Outlet of Mixer [64] -&gt; Secondary steam inlet of Water-cooled Condenser (PCE) [40] - COND: Pressure</t>
  </si>
  <si>
    <t>~2~78~1~~-5001~</t>
  </si>
  <si>
    <t>78 - Outlet of Mixer [64] -&gt; Secondary steam inlet of Water-cooled Condenser (PCE) [40] - COND: Temperature</t>
  </si>
  <si>
    <t>~2~78~2~~-5001~</t>
  </si>
  <si>
    <t>78 - Outlet of Mixer [64] -&gt; Secondary steam inlet of Water-cooled Condenser (PCE) [40] - COND: Mass flow</t>
  </si>
  <si>
    <t>~2~78~20~~-5001~</t>
  </si>
  <si>
    <t>78 - Outlet of Mixer [64] -&gt; Secondary steam inlet of Water-cooled Condenser (PCE) [40] - COND: Entropy</t>
  </si>
  <si>
    <t>~2~78~4~~-5001~</t>
  </si>
  <si>
    <t>78 - Outlet of Mixer [64] -&gt; Secondary steam inlet of Water-cooled Condenser (PCE) [40] - COND: Enthalpy</t>
  </si>
  <si>
    <t>~2~78~3~~-5001~</t>
  </si>
  <si>
    <t>78 - Outlet of Mixer [64] -&gt; Secondary steam inlet of Water-cooled Condenser (PCE) [40] - COND: Enthalpy H*</t>
  </si>
  <si>
    <t>~2~78~5~~-5001~</t>
  </si>
  <si>
    <t>78 - Outlet of Mixer [64] -&gt; Secondary steam inlet of Water-cooled Condenser (PCE) [40] - COND: Steam quality</t>
  </si>
  <si>
    <t>~2~78~10~~-5001~</t>
  </si>
  <si>
    <t>78 - Outlet of Mixer [64] -&gt; Secondary steam inlet of Water-cooled Condenser (PCE) [40] - COND: Density</t>
  </si>
  <si>
    <t>~2~78~11~~-5001~</t>
  </si>
  <si>
    <t>78 - Outlet of Mixer [64] -&gt; Secondary steam inlet of Water-cooled Condenser (PCE) [40] - COND: Specific heat</t>
  </si>
  <si>
    <t>~2~78~12~~-5001~</t>
  </si>
  <si>
    <t>78 - Outlet of Mixer [64] -&gt; Secondary steam inlet of Water-cooled Condenser (PCE) [40] - COND: Thermal conductivity</t>
  </si>
  <si>
    <t>~2~78~13~~-5001~</t>
  </si>
  <si>
    <t>78 - Outlet of Mixer [64] -&gt; Secondary steam inlet of Water-cooled Condenser (PCE) [40] - COND: Dynamic viscosity</t>
  </si>
  <si>
    <t>~2~79~0~~-5001~</t>
  </si>
  <si>
    <t>79 - Drain outlet of Feedwater Heater (PCE) [21] - LPH-7 -&gt; Inlet 2 of Mixer [64]: Pressure</t>
  </si>
  <si>
    <t>~2~79~1~~-5001~</t>
  </si>
  <si>
    <t>79 - Drain outlet of Feedwater Heater (PCE) [21] - LPH-7 -&gt; Inlet 2 of Mixer [64]: Temperature</t>
  </si>
  <si>
    <t>~2~79~2~~-5001~</t>
  </si>
  <si>
    <t>79 - Drain outlet of Feedwater Heater (PCE) [21] - LPH-7 -&gt; Inlet 2 of Mixer [64]: Mass flow</t>
  </si>
  <si>
    <t>~2~79~20~~-5001~</t>
  </si>
  <si>
    <t>79 - Drain outlet of Feedwater Heater (PCE) [21] - LPH-7 -&gt; Inlet 2 of Mixer [64]: Entropy</t>
  </si>
  <si>
    <t>~2~79~4~~-5001~</t>
  </si>
  <si>
    <t>79 - Drain outlet of Feedwater Heater (PCE) [21] - LPH-7 -&gt; Inlet 2 of Mixer [64]: Enthalpy</t>
  </si>
  <si>
    <t>~2~79~3~~-5001~</t>
  </si>
  <si>
    <t>79 - Drain outlet of Feedwater Heater (PCE) [21] - LPH-7 -&gt; Inlet 2 of Mixer [64]: Enthalpy H*</t>
  </si>
  <si>
    <t>~2~79~5~~-5001~</t>
  </si>
  <si>
    <t>79 - Drain outlet of Feedwater Heater (PCE) [21] - LPH-7 -&gt; Inlet 2 of Mixer [64]: Steam quality</t>
  </si>
  <si>
    <t>~2~79~10~~-5001~</t>
  </si>
  <si>
    <t>79 - Drain outlet of Feedwater Heater (PCE) [21] - LPH-7 -&gt; Inlet 2 of Mixer [64]: Density</t>
  </si>
  <si>
    <t>~2~79~11~~-5001~</t>
  </si>
  <si>
    <t>79 - Drain outlet of Feedwater Heater (PCE) [21] - LPH-7 -&gt; Inlet 2 of Mixer [64]: Specific heat</t>
  </si>
  <si>
    <t>~2~79~12~~-5001~</t>
  </si>
  <si>
    <t>79 - Drain outlet of Feedwater Heater (PCE) [21] - LPH-7 -&gt; Inlet 2 of Mixer [64]: Thermal conductivity</t>
  </si>
  <si>
    <t>~2~79~13~~-5001~</t>
  </si>
  <si>
    <t>79 - Drain outlet of Feedwater Heater (PCE) [21] - LPH-7 -&gt; Inlet 2 of Mixer [64]: Dynamic viscosity</t>
  </si>
  <si>
    <t>~2~80~0~~-5001~</t>
  </si>
  <si>
    <t>80 - Outlet of ST Assembly [1]: ST Group [39] -&gt; Steam inlet of Water-cooled Condenser (PCE) [40] - COND: Pressure</t>
  </si>
  <si>
    <t>~2~80~1~~-5001~</t>
  </si>
  <si>
    <t>80 - Outlet of ST Assembly [1]: ST Group [39] -&gt; Steam inlet of Water-cooled Condenser (PCE) [40] - COND: Temperature</t>
  </si>
  <si>
    <t>~2~80~2~~-5001~</t>
  </si>
  <si>
    <t>80 - Outlet of ST Assembly [1]: ST Group [39] -&gt; Steam inlet of Water-cooled Condenser (PCE) [40] - COND: Mass flow</t>
  </si>
  <si>
    <t>~2~80~20~~-5001~</t>
  </si>
  <si>
    <t>80 - Outlet of ST Assembly [1]: ST Group [39] -&gt; Steam inlet of Water-cooled Condenser (PCE) [40] - COND: Entropy</t>
  </si>
  <si>
    <t>~2~80~4~~-5001~</t>
  </si>
  <si>
    <t>80 - Outlet of ST Assembly [1]: ST Group [39] -&gt; Steam inlet of Water-cooled Condenser (PCE) [40] - COND: Enthalpy</t>
  </si>
  <si>
    <t>~2~80~3~~-5001~</t>
  </si>
  <si>
    <t>80 - Outlet of ST Assembly [1]: ST Group [39] -&gt; Steam inlet of Water-cooled Condenser (PCE) [40] - COND: Enthalpy H*</t>
  </si>
  <si>
    <t>~2~80~5~~-5001~</t>
  </si>
  <si>
    <t>80 - Outlet of ST Assembly [1]: ST Group [39] -&gt; Steam inlet of Water-cooled Condenser (PCE) [40] - COND: Steam quality</t>
  </si>
  <si>
    <t>~2~80~10~~-5001~</t>
  </si>
  <si>
    <t>80 - Outlet of ST Assembly [1]: ST Group [39] -&gt; Steam inlet of Water-cooled Condenser (PCE) [40] - COND: Density</t>
  </si>
  <si>
    <t>~2~80~11~~-5001~</t>
  </si>
  <si>
    <t>80 - Outlet of ST Assembly [1]: ST Group [39] -&gt; Steam inlet of Water-cooled Condenser (PCE) [40] - COND: Specific heat</t>
  </si>
  <si>
    <t>~2~80~12~~-5001~</t>
  </si>
  <si>
    <t>80 - Outlet of ST Assembly [1]: ST Group [39] -&gt; Steam inlet of Water-cooled Condenser (PCE) [40] - COND: Thermal conductivity</t>
  </si>
  <si>
    <t>~2~80~13~~-5001~</t>
  </si>
  <si>
    <t>80 - Outlet of ST Assembly [1]: ST Group [39] -&gt; Steam inlet of Water-cooled Condenser (PCE) [40] - COND: Dynamic viscosity</t>
  </si>
  <si>
    <t>~2~81~0~~-5001~</t>
  </si>
  <si>
    <t>81 - Outlet 2 of Splitter [49] -&gt; Inlet 2 of Mixer [62]: Pressure</t>
  </si>
  <si>
    <t>~2~81~1~~-5001~</t>
  </si>
  <si>
    <t>81 - Outlet 2 of Splitter [49] -&gt; Inlet 2 of Mixer [62]: Temperature</t>
  </si>
  <si>
    <t>~2~81~2~~-5001~</t>
  </si>
  <si>
    <t>81 - Outlet 2 of Splitter [49] -&gt; Inlet 2 of Mixer [62]: Mass flow</t>
  </si>
  <si>
    <t>~2~81~20~~-5001~</t>
  </si>
  <si>
    <t>81 - Outlet 2 of Splitter [49] -&gt; Inlet 2 of Mixer [62]: Entropy</t>
  </si>
  <si>
    <t>~2~81~4~~-5001~</t>
  </si>
  <si>
    <t>81 - Outlet 2 of Splitter [49] -&gt; Inlet 2 of Mixer [62]: Enthalpy</t>
  </si>
  <si>
    <t>~2~81~3~~-5001~</t>
  </si>
  <si>
    <t>81 - Outlet 2 of Splitter [49] -&gt; Inlet 2 of Mixer [62]: Enthalpy H*</t>
  </si>
  <si>
    <t>~2~81~5~~-5001~</t>
  </si>
  <si>
    <t>81 - Outlet 2 of Splitter [49] -&gt; Inlet 2 of Mixer [62]: Steam quality</t>
  </si>
  <si>
    <t>~2~81~10~~-5001~</t>
  </si>
  <si>
    <t>81 - Outlet 2 of Splitter [49] -&gt; Inlet 2 of Mixer [62]: Density</t>
  </si>
  <si>
    <t>~2~81~11~~-5001~</t>
  </si>
  <si>
    <t>81 - Outlet 2 of Splitter [49] -&gt; Inlet 2 of Mixer [62]: Specific heat</t>
  </si>
  <si>
    <t>~2~81~12~~-5001~</t>
  </si>
  <si>
    <t>81 - Outlet 2 of Splitter [49] -&gt; Inlet 2 of Mixer [62]: Thermal conductivity</t>
  </si>
  <si>
    <t>~2~81~13~~-5001~</t>
  </si>
  <si>
    <t>81 - Outlet 2 of Splitter [49] -&gt; Inlet 2 of Mixer [62]: Dynamic viscosity</t>
  </si>
  <si>
    <t>~2~82~0~~-5001~</t>
  </si>
  <si>
    <t>82 - Drain outlet of Shell-Tube Water Heater (PCE) [63] - GC -&gt; Inlet 1 of Mixer [64]: Pressure</t>
  </si>
  <si>
    <t>~2~82~1~~-5001~</t>
  </si>
  <si>
    <t>82 - Drain outlet of Shell-Tube Water Heater (PCE) [63] - GC -&gt; Inlet 1 of Mixer [64]: Temperature</t>
  </si>
  <si>
    <t>~2~82~2~~-5001~</t>
  </si>
  <si>
    <t>82 - Drain outlet of Shell-Tube Water Heater (PCE) [63] - GC -&gt; Inlet 1 of Mixer [64]: Mass flow</t>
  </si>
  <si>
    <t>~2~82~20~~-5001~</t>
  </si>
  <si>
    <t>82 - Drain outlet of Shell-Tube Water Heater (PCE) [63] - GC -&gt; Inlet 1 of Mixer [64]: Entropy</t>
  </si>
  <si>
    <t>~2~82~4~~-5001~</t>
  </si>
  <si>
    <t>82 - Drain outlet of Shell-Tube Water Heater (PCE) [63] - GC -&gt; Inlet 1 of Mixer [64]: Enthalpy</t>
  </si>
  <si>
    <t>~2~82~3~~-5001~</t>
  </si>
  <si>
    <t>82 - Drain outlet of Shell-Tube Water Heater (PCE) [63] - GC -&gt; Inlet 1 of Mixer [64]: Enthalpy H*</t>
  </si>
  <si>
    <t>~2~82~5~~-5001~</t>
  </si>
  <si>
    <t>82 - Drain outlet of Shell-Tube Water Heater (PCE) [63] - GC -&gt; Inlet 1 of Mixer [64]: Steam quality</t>
  </si>
  <si>
    <t>~2~82~10~~-5001~</t>
  </si>
  <si>
    <t>82 - Drain outlet of Shell-Tube Water Heater (PCE) [63] - GC -&gt; Inlet 1 of Mixer [64]: Density</t>
  </si>
  <si>
    <t>~2~82~11~~-5001~</t>
  </si>
  <si>
    <t>82 - Drain outlet of Shell-Tube Water Heater (PCE) [63] - GC -&gt; Inlet 1 of Mixer [64]: Specific heat</t>
  </si>
  <si>
    <t>~2~82~12~~-5001~</t>
  </si>
  <si>
    <t>82 - Drain outlet of Shell-Tube Water Heater (PCE) [63] - GC -&gt; Inlet 1 of Mixer [64]: Thermal conductivity</t>
  </si>
  <si>
    <t>~2~82~13~~-5001~</t>
  </si>
  <si>
    <t>82 - Drain outlet of Shell-Tube Water Heater (PCE) [63] - GC -&gt; Inlet 1 of Mixer [64]: Dynamic viscosity</t>
  </si>
  <si>
    <t>~2~83~0~~-5001~</t>
  </si>
  <si>
    <t>83 - Outlet of Valve [71] -&gt; Inlet 1 of Mixer [66]: Pressure</t>
  </si>
  <si>
    <t>~2~83~1~~-5001~</t>
  </si>
  <si>
    <t>83 - Outlet of Valve [71] -&gt; Inlet 1 of Mixer [66]: Temperature</t>
  </si>
  <si>
    <t>~2~83~2~~-5001~</t>
  </si>
  <si>
    <t>83 - Outlet of Valve [71] -&gt; Inlet 1 of Mixer [66]: Mass flow</t>
  </si>
  <si>
    <t>~2~83~20~~-5001~</t>
  </si>
  <si>
    <t>83 - Outlet of Valve [71] -&gt; Inlet 1 of Mixer [66]: Entropy</t>
  </si>
  <si>
    <t>~2~83~4~~-5001~</t>
  </si>
  <si>
    <t>83 - Outlet of Valve [71] -&gt; Inlet 1 of Mixer [66]: Enthalpy</t>
  </si>
  <si>
    <t>~2~83~3~~-5001~</t>
  </si>
  <si>
    <t>83 - Outlet of Valve [71] -&gt; Inlet 1 of Mixer [66]: Enthalpy H*</t>
  </si>
  <si>
    <t>~2~83~5~~-5001~</t>
  </si>
  <si>
    <t>83 - Outlet of Valve [71] -&gt; Inlet 1 of Mixer [66]: Steam quality</t>
  </si>
  <si>
    <t>~2~83~10~~-5001~</t>
  </si>
  <si>
    <t>83 - Outlet of Valve [71] -&gt; Inlet 1 of Mixer [66]: Density</t>
  </si>
  <si>
    <t>~2~83~11~~-5001~</t>
  </si>
  <si>
    <t>83 - Outlet of Valve [71] -&gt; Inlet 1 of Mixer [66]: Specific heat</t>
  </si>
  <si>
    <t>~2~83~12~~-5001~</t>
  </si>
  <si>
    <t>83 - Outlet of Valve [71] -&gt; Inlet 1 of Mixer [66]: Thermal conductivity</t>
  </si>
  <si>
    <t>~2~83~13~~-5001~</t>
  </si>
  <si>
    <t>83 - Outlet of Valve [71] -&gt; Inlet 1 of Mixer [66]: Dynamic viscosity</t>
  </si>
  <si>
    <t>~2~84~0~~-5001~</t>
  </si>
  <si>
    <t>84 - Outlet 1 of Splitter [67] -&gt; Desuperheating water inlet of Boiler Assembly [1]: Desuperheater [68]: Pressure</t>
  </si>
  <si>
    <t>~2~84~1~~-5001~</t>
  </si>
  <si>
    <t>84 - Outlet 1 of Splitter [67] -&gt; Desuperheating water inlet of Boiler Assembly [1]: Desuperheater [68]: Temperature</t>
  </si>
  <si>
    <t>~2~84~2~~-5001~</t>
  </si>
  <si>
    <t>84 - Outlet 1 of Splitter [67] -&gt; Desuperheating water inlet of Boiler Assembly [1]: Desuperheater [68]: Mass flow</t>
  </si>
  <si>
    <t>~2~84~20~~-5001~</t>
  </si>
  <si>
    <t>84 - Outlet 1 of Splitter [67] -&gt; Desuperheating water inlet of Boiler Assembly [1]: Desuperheater [68]: Entropy</t>
  </si>
  <si>
    <t>~2~84~4~~-5001~</t>
  </si>
  <si>
    <t>84 - Outlet 1 of Splitter [67] -&gt; Desuperheating water inlet of Boiler Assembly [1]: Desuperheater [68]: Enthalpy</t>
  </si>
  <si>
    <t>~2~84~3~~-5001~</t>
  </si>
  <si>
    <t>84 - Outlet 1 of Splitter [67] -&gt; Desuperheating water inlet of Boiler Assembly [1]: Desuperheater [68]: Enthalpy H*</t>
  </si>
  <si>
    <t>~2~84~5~~-5001~</t>
  </si>
  <si>
    <t>84 - Outlet 1 of Splitter [67] -&gt; Desuperheating water inlet of Boiler Assembly [1]: Desuperheater [68]: Steam quality</t>
  </si>
  <si>
    <t>~2~84~10~~-5001~</t>
  </si>
  <si>
    <t>84 - Outlet 1 of Splitter [67] -&gt; Desuperheating water inlet of Boiler Assembly [1]: Desuperheater [68]: Density</t>
  </si>
  <si>
    <t>~2~84~11~~-5001~</t>
  </si>
  <si>
    <t>84 - Outlet 1 of Splitter [67] -&gt; Desuperheating water inlet of Boiler Assembly [1]: Desuperheater [68]: Specific heat</t>
  </si>
  <si>
    <t>~2~84~12~~-5001~</t>
  </si>
  <si>
    <t>84 - Outlet 1 of Splitter [67] -&gt; Desuperheating water inlet of Boiler Assembly [1]: Desuperheater [68]: Thermal conductivity</t>
  </si>
  <si>
    <t>~2~84~13~~-5001~</t>
  </si>
  <si>
    <t>84 - Outlet 1 of Splitter [67] -&gt; Desuperheating water inlet of Boiler Assembly [1]: Desuperheater [68]: Dynamic viscosity</t>
  </si>
  <si>
    <t>~2~85~0~~-5001~</t>
  </si>
  <si>
    <t>85 - Discharge of General Pump [50] - BFP-B -&gt; Inlet of Valve [70]: Pressure</t>
  </si>
  <si>
    <t>~2~85~1~~-5001~</t>
  </si>
  <si>
    <t>85 - Discharge of General Pump [50] - BFP-B -&gt; Inlet of Valve [70]: Temperature</t>
  </si>
  <si>
    <t>~2~85~2~~-5001~</t>
  </si>
  <si>
    <t>85 - Discharge of General Pump [50] - BFP-B -&gt; Inlet of Valve [70]: Mass flow</t>
  </si>
  <si>
    <t>~2~85~20~~-5001~</t>
  </si>
  <si>
    <t>85 - Discharge of General Pump [50] - BFP-B -&gt; Inlet of Valve [70]: Entropy</t>
  </si>
  <si>
    <t>~2~85~4~~-5001~</t>
  </si>
  <si>
    <t>85 - Discharge of General Pump [50] - BFP-B -&gt; Inlet of Valve [70]: Enthalpy</t>
  </si>
  <si>
    <t>~2~85~3~~-5001~</t>
  </si>
  <si>
    <t>85 - Discharge of General Pump [50] - BFP-B -&gt; Inlet of Valve [70]: Enthalpy H*</t>
  </si>
  <si>
    <t>~2~85~5~~-5001~</t>
  </si>
  <si>
    <t>85 - Discharge of General Pump [50] - BFP-B -&gt; Inlet of Valve [70]: Steam quality</t>
  </si>
  <si>
    <t>~2~85~10~~-5001~</t>
  </si>
  <si>
    <t>85 - Discharge of General Pump [50] - BFP-B -&gt; Inlet of Valve [70]: Density</t>
  </si>
  <si>
    <t>~2~85~11~~-5001~</t>
  </si>
  <si>
    <t>85 - Discharge of General Pump [50] - BFP-B -&gt; Inlet of Valve [70]: Specific heat</t>
  </si>
  <si>
    <t>~2~85~12~~-5001~</t>
  </si>
  <si>
    <t>85 - Discharge of General Pump [50] - BFP-B -&gt; Inlet of Valve [70]: Thermal conductivity</t>
  </si>
  <si>
    <t>~2~85~13~~-5001~</t>
  </si>
  <si>
    <t>85 - Discharge of General Pump [50] - BFP-B -&gt; Inlet of Valve [70]: Dynamic viscosity</t>
  </si>
  <si>
    <t>~2~86~0~~-5001~</t>
  </si>
  <si>
    <t>86 - Outlet of Mixer [66] -&gt; Inlet of Splitter [15]: Pressure</t>
  </si>
  <si>
    <t>~2~86~1~~-5001~</t>
  </si>
  <si>
    <t>86 - Outlet of Mixer [66] -&gt; Inlet of Splitter [15]: Temperature</t>
  </si>
  <si>
    <t>~2~86~2~~-5001~</t>
  </si>
  <si>
    <t>86 - Outlet of Mixer [66] -&gt; Inlet of Splitter [15]: Mass flow</t>
  </si>
  <si>
    <t>~2~86~20~~-5001~</t>
  </si>
  <si>
    <t>86 - Outlet of Mixer [66] -&gt; Inlet of Splitter [15]: Entropy</t>
  </si>
  <si>
    <t>~2~86~4~~-5001~</t>
  </si>
  <si>
    <t>86 - Outlet of Mixer [66] -&gt; Inlet of Splitter [15]: Enthalpy</t>
  </si>
  <si>
    <t>~2~86~3~~-5001~</t>
  </si>
  <si>
    <t>86 - Outlet of Mixer [66] -&gt; Inlet of Splitter [15]: Enthalpy H*</t>
  </si>
  <si>
    <t>~2~86~5~~-5001~</t>
  </si>
  <si>
    <t>86 - Outlet of Mixer [66] -&gt; Inlet of Splitter [15]: Steam quality</t>
  </si>
  <si>
    <t>~2~86~10~~-5001~</t>
  </si>
  <si>
    <t>86 - Outlet of Mixer [66] -&gt; Inlet of Splitter [15]: Density</t>
  </si>
  <si>
    <t>~2~86~11~~-5001~</t>
  </si>
  <si>
    <t>86 - Outlet of Mixer [66] -&gt; Inlet of Splitter [15]: Specific heat</t>
  </si>
  <si>
    <t>~2~86~12~~-5001~</t>
  </si>
  <si>
    <t>86 - Outlet of Mixer [66] -&gt; Inlet of Splitter [15]: Thermal conductivity</t>
  </si>
  <si>
    <t>~2~86~13~~-5001~</t>
  </si>
  <si>
    <t>86 - Outlet of Mixer [66] -&gt; Inlet of Splitter [15]: Dynamic viscosity</t>
  </si>
  <si>
    <t>~2~87~0~~-5001~</t>
  </si>
  <si>
    <t>87 - Outlet of Valve [70] -&gt; Inlet 2 of Mixer [66]: Pressure</t>
  </si>
  <si>
    <t>~2~87~1~~-5001~</t>
  </si>
  <si>
    <t>87 - Outlet of Valve [70] -&gt; Inlet 2 of Mixer [66]: Temperature</t>
  </si>
  <si>
    <t>~2~87~2~~-5001~</t>
  </si>
  <si>
    <t>87 - Outlet of Valve [70] -&gt; Inlet 2 of Mixer [66]: Mass flow</t>
  </si>
  <si>
    <t>~2~87~20~~-5001~</t>
  </si>
  <si>
    <t>87 - Outlet of Valve [70] -&gt; Inlet 2 of Mixer [66]: Entropy</t>
  </si>
  <si>
    <t>~2~87~4~~-5001~</t>
  </si>
  <si>
    <t>87 - Outlet of Valve [70] -&gt; Inlet 2 of Mixer [66]: Enthalpy</t>
  </si>
  <si>
    <t>~2~87~3~~-5001~</t>
  </si>
  <si>
    <t>87 - Outlet of Valve [70] -&gt; Inlet 2 of Mixer [66]: Enthalpy H*</t>
  </si>
  <si>
    <t>~2~87~5~~-5001~</t>
  </si>
  <si>
    <t>87 - Outlet of Valve [70] -&gt; Inlet 2 of Mixer [66]: Steam quality</t>
  </si>
  <si>
    <t>~2~87~10~~-5001~</t>
  </si>
  <si>
    <t>87 - Outlet of Valve [70] -&gt; Inlet 2 of Mixer [66]: Density</t>
  </si>
  <si>
    <t>~2~87~11~~-5001~</t>
  </si>
  <si>
    <t>87 - Outlet of Valve [70] -&gt; Inlet 2 of Mixer [66]: Specific heat</t>
  </si>
  <si>
    <t>~2~87~12~~-5001~</t>
  </si>
  <si>
    <t>87 - Outlet of Valve [70] -&gt; Inlet 2 of Mixer [66]: Thermal conductivity</t>
  </si>
  <si>
    <t>~2~87~13~~-5001~</t>
  </si>
  <si>
    <t>87 - Outlet of Valve [70] -&gt; Inlet 2 of Mixer [66]: Dynamic viscosity</t>
  </si>
  <si>
    <t>~2~88~0~~-5001~</t>
  </si>
  <si>
    <t>88 - Discharge of General Pump [35] - BFP-C -&gt; Inlet of Valve [69]: Pressure</t>
  </si>
  <si>
    <t>~2~88~1~~-5001~</t>
  </si>
  <si>
    <t>88 - Discharge of General Pump [35] - BFP-C -&gt; Inlet of Valve [69]: Temperature</t>
  </si>
  <si>
    <t>~2~88~2~~-5001~</t>
  </si>
  <si>
    <t>88 - Discharge of General Pump [35] - BFP-C -&gt; Inlet of Valve [69]: Mass flow</t>
  </si>
  <si>
    <t>~2~88~20~~-5001~</t>
  </si>
  <si>
    <t>88 - Discharge of General Pump [35] - BFP-C -&gt; Inlet of Valve [69]: Entropy</t>
  </si>
  <si>
    <t>~2~88~4~~-5001~</t>
  </si>
  <si>
    <t>88 - Discharge of General Pump [35] - BFP-C -&gt; Inlet of Valve [69]: Enthalpy</t>
  </si>
  <si>
    <t>~2~88~3~~-5001~</t>
  </si>
  <si>
    <t>88 - Discharge of General Pump [35] - BFP-C -&gt; Inlet of Valve [69]: Enthalpy H*</t>
  </si>
  <si>
    <t>~2~88~5~~-5001~</t>
  </si>
  <si>
    <t>88 - Discharge of General Pump [35] - BFP-C -&gt; Inlet of Valve [69]: Steam quality</t>
  </si>
  <si>
    <t>~2~88~10~~-5001~</t>
  </si>
  <si>
    <t>88 - Discharge of General Pump [35] - BFP-C -&gt; Inlet of Valve [69]: Density</t>
  </si>
  <si>
    <t>~2~88~11~~-5001~</t>
  </si>
  <si>
    <t>88 - Discharge of General Pump [35] - BFP-C -&gt; Inlet of Valve [69]: Specific heat</t>
  </si>
  <si>
    <t>~2~88~12~~-5001~</t>
  </si>
  <si>
    <t>88 - Discharge of General Pump [35] - BFP-C -&gt; Inlet of Valve [69]: Thermal conductivity</t>
  </si>
  <si>
    <t>~2~88~13~~-5001~</t>
  </si>
  <si>
    <t>88 - Discharge of General Pump [35] - BFP-C -&gt; Inlet of Valve [69]: Dynamic viscosity</t>
  </si>
  <si>
    <t>~2~90~0~~-5001~</t>
  </si>
  <si>
    <t>90 - Outlet of Valve [69] -&gt; Inlet 3 of Mixer [66]: Pressure</t>
  </si>
  <si>
    <t>~2~90~1~~-5001~</t>
  </si>
  <si>
    <t>90 - Outlet of Valve [69] -&gt; Inlet 3 of Mixer [66]: Temperature</t>
  </si>
  <si>
    <t>~2~90~2~~-5001~</t>
  </si>
  <si>
    <t>90 - Outlet of Valve [69] -&gt; Inlet 3 of Mixer [66]: Mass flow</t>
  </si>
  <si>
    <t>~2~90~20~~-5001~</t>
  </si>
  <si>
    <t>90 - Outlet of Valve [69] -&gt; Inlet 3 of Mixer [66]: Entropy</t>
  </si>
  <si>
    <t>~2~90~4~~-5001~</t>
  </si>
  <si>
    <t>90 - Outlet of Valve [69] -&gt; Inlet 3 of Mixer [66]: Enthalpy</t>
  </si>
  <si>
    <t>~2~90~3~~-5001~</t>
  </si>
  <si>
    <t>90 - Outlet of Valve [69] -&gt; Inlet 3 of Mixer [66]: Enthalpy H*</t>
  </si>
  <si>
    <t>~2~90~5~~-5001~</t>
  </si>
  <si>
    <t>90 - Outlet of Valve [69] -&gt; Inlet 3 of Mixer [66]: Steam quality</t>
  </si>
  <si>
    <t>~2~90~10~~-5001~</t>
  </si>
  <si>
    <t>90 - Outlet of Valve [69] -&gt; Inlet 3 of Mixer [66]: Density</t>
  </si>
  <si>
    <t>~2~90~11~~-5001~</t>
  </si>
  <si>
    <t>90 - Outlet of Valve [69] -&gt; Inlet 3 of Mixer [66]: Specific heat</t>
  </si>
  <si>
    <t>~2~90~12~~-5001~</t>
  </si>
  <si>
    <t>90 - Outlet of Valve [69] -&gt; Inlet 3 of Mixer [66]: Thermal conductivity</t>
  </si>
  <si>
    <t>~2~90~13~~-5001~</t>
  </si>
  <si>
    <t>90 - Outlet of Valve [69] -&gt; Inlet 3 of Mixer [66]: Dynamic viscosity</t>
  </si>
  <si>
    <t>~2~91~0~~-5001~</t>
  </si>
  <si>
    <t>91 - HX2 outlet of Boiler Assembly [1]: Circulating Fluidized Bed [7] -&gt; Steam inlet of Boiler Assembly [1]: Desuperheater [68]: Pressure</t>
  </si>
  <si>
    <t>~2~91~1~~-5001~</t>
  </si>
  <si>
    <t>91 - HX2 outlet of Boiler Assembly [1]: Circulating Fluidized Bed [7] -&gt; Steam inlet of Boiler Assembly [1]: Desuperheater [68]: Temperature</t>
  </si>
  <si>
    <t>~2~91~2~~-5001~</t>
  </si>
  <si>
    <t>91 - HX2 outlet of Boiler Assembly [1]: Circulating Fluidized Bed [7] -&gt; Steam inlet of Boiler Assembly [1]: Desuperheater [68]: Mass flow</t>
  </si>
  <si>
    <t>~2~91~20~~-5001~</t>
  </si>
  <si>
    <t>91 - HX2 outlet of Boiler Assembly [1]: Circulating Fluidized Bed [7] -&gt; Steam inlet of Boiler Assembly [1]: Desuperheater [68]: Entropy</t>
  </si>
  <si>
    <t>~2~91~4~~-5001~</t>
  </si>
  <si>
    <t>91 - HX2 outlet of Boiler Assembly [1]: Circulating Fluidized Bed [7] -&gt; Steam inlet of Boiler Assembly [1]: Desuperheater [68]: Enthalpy</t>
  </si>
  <si>
    <t>~2~91~3~~-5001~</t>
  </si>
  <si>
    <t>91 - HX2 outlet of Boiler Assembly [1]: Circulating Fluidized Bed [7] -&gt; Steam inlet of Boiler Assembly [1]: Desuperheater [68]: Enthalpy H*</t>
  </si>
  <si>
    <t>~2~91~5~~-5001~</t>
  </si>
  <si>
    <t>91 - HX2 outlet of Boiler Assembly [1]: Circulating Fluidized Bed [7] -&gt; Steam inlet of Boiler Assembly [1]: Desuperheater [68]: Steam quality</t>
  </si>
  <si>
    <t>~2~91~10~~-5001~</t>
  </si>
  <si>
    <t>91 - HX2 outlet of Boiler Assembly [1]: Circulating Fluidized Bed [7] -&gt; Steam inlet of Boiler Assembly [1]: Desuperheater [68]: Density</t>
  </si>
  <si>
    <t>~2~91~11~~-5001~</t>
  </si>
  <si>
    <t>91 - HX2 outlet of Boiler Assembly [1]: Circulating Fluidized Bed [7] -&gt; Steam inlet of Boiler Assembly [1]: Desuperheater [68]: Specific heat</t>
  </si>
  <si>
    <t>~2~91~12~~-5001~</t>
  </si>
  <si>
    <t>91 - HX2 outlet of Boiler Assembly [1]: Circulating Fluidized Bed [7] -&gt; Steam inlet of Boiler Assembly [1]: Desuperheater [68]: Thermal conductivity</t>
  </si>
  <si>
    <t>~2~91~13~~-5001~</t>
  </si>
  <si>
    <t>91 - HX2 outlet of Boiler Assembly [1]: Circulating Fluidized Bed [7] -&gt; Steam inlet of Boiler Assembly [1]: Desuperheater [68]: Dynamic viscosity</t>
  </si>
  <si>
    <t>~2~92~0~~-5001~</t>
  </si>
  <si>
    <t>92 - Outlet 2 of Splitter [61] -&gt; Inlet of Valve [73]: Pressure</t>
  </si>
  <si>
    <t>~2~92~1~~-5001~</t>
  </si>
  <si>
    <t>92 - Outlet 2 of Splitter [61] -&gt; Inlet of Valve [73]: Temperature</t>
  </si>
  <si>
    <t>~2~92~2~~-5001~</t>
  </si>
  <si>
    <t>92 - Outlet 2 of Splitter [61] -&gt; Inlet of Valve [73]: Mass flow</t>
  </si>
  <si>
    <t>~2~92~20~~-5001~</t>
  </si>
  <si>
    <t>92 - Outlet 2 of Splitter [61] -&gt; Inlet of Valve [73]: Entropy</t>
  </si>
  <si>
    <t>~2~92~4~~-5001~</t>
  </si>
  <si>
    <t>92 - Outlet 2 of Splitter [61] -&gt; Inlet of Valve [73]: Enthalpy</t>
  </si>
  <si>
    <t>~2~92~3~~-5001~</t>
  </si>
  <si>
    <t>92 - Outlet 2 of Splitter [61] -&gt; Inlet of Valve [73]: Enthalpy H*</t>
  </si>
  <si>
    <t>~2~92~5~~-5001~</t>
  </si>
  <si>
    <t>92 - Outlet 2 of Splitter [61] -&gt; Inlet of Valve [73]: Steam quality</t>
  </si>
  <si>
    <t>~2~92~10~~-5001~</t>
  </si>
  <si>
    <t>92 - Outlet 2 of Splitter [61] -&gt; Inlet of Valve [73]: Density</t>
  </si>
  <si>
    <t>~2~92~11~~-5001~</t>
  </si>
  <si>
    <t>92 - Outlet 2 of Splitter [61] -&gt; Inlet of Valve [73]: Specific heat</t>
  </si>
  <si>
    <t>~2~92~12~~-5001~</t>
  </si>
  <si>
    <t>92 - Outlet 2 of Splitter [61] -&gt; Inlet of Valve [73]: Thermal conductivity</t>
  </si>
  <si>
    <t>~2~92~13~~-5001~</t>
  </si>
  <si>
    <t>92 - Outlet 2 of Splitter [61] -&gt; Inlet of Valve [73]: Dynamic viscosity</t>
  </si>
  <si>
    <t>~2~96~0~~-5001~</t>
  </si>
  <si>
    <t>96 - Outlet 3 of Splitter [61] -&gt; Inlet of Valve [75]: Pressure</t>
  </si>
  <si>
    <t>~2~96~1~~-5001~</t>
  </si>
  <si>
    <t>96 - Outlet 3 of Splitter [61] -&gt; Inlet of Valve [75]: Temperature</t>
  </si>
  <si>
    <t>~2~96~2~~-5001~</t>
  </si>
  <si>
    <t>96 - Outlet 3 of Splitter [61] -&gt; Inlet of Valve [75]: Mass flow</t>
  </si>
  <si>
    <t>~2~96~20~~-5001~</t>
  </si>
  <si>
    <t>96 - Outlet 3 of Splitter [61] -&gt; Inlet of Valve [75]: Entropy</t>
  </si>
  <si>
    <t>~2~96~4~~-5001~</t>
  </si>
  <si>
    <t>96 - Outlet 3 of Splitter [61] -&gt; Inlet of Valve [75]: Enthalpy</t>
  </si>
  <si>
    <t>~2~96~3~~-5001~</t>
  </si>
  <si>
    <t>96 - Outlet 3 of Splitter [61] -&gt; Inlet of Valve [75]: Enthalpy H*</t>
  </si>
  <si>
    <t>~2~96~5~~-5001~</t>
  </si>
  <si>
    <t>96 - Outlet 3 of Splitter [61] -&gt; Inlet of Valve [75]: Steam quality</t>
  </si>
  <si>
    <t>~2~96~10~~-5001~</t>
  </si>
  <si>
    <t>96 - Outlet 3 of Splitter [61] -&gt; Inlet of Valve [75]: Density</t>
  </si>
  <si>
    <t>~2~96~11~~-5001~</t>
  </si>
  <si>
    <t>96 - Outlet 3 of Splitter [61] -&gt; Inlet of Valve [75]: Specific heat</t>
  </si>
  <si>
    <t>~2~96~12~~-5001~</t>
  </si>
  <si>
    <t>96 - Outlet 3 of Splitter [61] -&gt; Inlet of Valve [75]: Thermal conductivity</t>
  </si>
  <si>
    <t>~2~96~13~~-5001~</t>
  </si>
  <si>
    <t>96 - Outlet 3 of Splitter [61] -&gt; Inlet of Valve [75]: Dynamic viscosity</t>
  </si>
  <si>
    <t>~2~97~0~~-5001~</t>
  </si>
  <si>
    <t>97 - Outlet 1 of Splitter [61] -&gt; Inlet of Valve [74]: Pressure</t>
  </si>
  <si>
    <t>~2~97~1~~-5001~</t>
  </si>
  <si>
    <t>97 - Outlet 1 of Splitter [61] -&gt; Inlet of Valve [74]: Temperature</t>
  </si>
  <si>
    <t>~2~97~2~~-5001~</t>
  </si>
  <si>
    <t>97 - Outlet 1 of Splitter [61] -&gt; Inlet of Valve [74]: Mass flow</t>
  </si>
  <si>
    <t>~2~97~20~~-5001~</t>
  </si>
  <si>
    <t>97 - Outlet 1 of Splitter [61] -&gt; Inlet of Valve [74]: Entropy</t>
  </si>
  <si>
    <t>~2~97~4~~-5001~</t>
  </si>
  <si>
    <t>97 - Outlet 1 of Splitter [61] -&gt; Inlet of Valve [74]: Enthalpy</t>
  </si>
  <si>
    <t>~2~97~3~~-5001~</t>
  </si>
  <si>
    <t>97 - Outlet 1 of Splitter [61] -&gt; Inlet of Valve [74]: Enthalpy H*</t>
  </si>
  <si>
    <t>~2~97~5~~-5001~</t>
  </si>
  <si>
    <t>97 - Outlet 1 of Splitter [61] -&gt; Inlet of Valve [74]: Steam quality</t>
  </si>
  <si>
    <t>~2~97~10~~-5001~</t>
  </si>
  <si>
    <t>97 - Outlet 1 of Splitter [61] -&gt; Inlet of Valve [74]: Density</t>
  </si>
  <si>
    <t>~2~97~11~~-5001~</t>
  </si>
  <si>
    <t>97 - Outlet 1 of Splitter [61] -&gt; Inlet of Valve [74]: Specific heat</t>
  </si>
  <si>
    <t>~2~97~12~~-5001~</t>
  </si>
  <si>
    <t>97 - Outlet 1 of Splitter [61] -&gt; Inlet of Valve [74]: Thermal conductivity</t>
  </si>
  <si>
    <t>~2~97~13~~-5001~</t>
  </si>
  <si>
    <t>97 - Outlet 1 of Splitter [61] -&gt; Inlet of Valve [74]: Dynamic viscosity</t>
  </si>
  <si>
    <t>~2~98~0~~-5001~</t>
  </si>
  <si>
    <t>98 - Outlet of Water Source [3] - Intake -&gt; Inlet of Splitter [76]: Pressure</t>
  </si>
  <si>
    <t>~2~98~1~~-5001~</t>
  </si>
  <si>
    <t>98 - Outlet of Water Source [3] - Intake -&gt; Inlet of Splitter [76]: Temperature</t>
  </si>
  <si>
    <t>~2~98~2~~-5001~</t>
  </si>
  <si>
    <t>98 - Outlet of Water Source [3] - Intake -&gt; Inlet of Splitter [76]: Mass flow</t>
  </si>
  <si>
    <t>~2~98~20~~-5001~</t>
  </si>
  <si>
    <t>98 - Outlet of Water Source [3] - Intake -&gt; Inlet of Splitter [76]: Entropy</t>
  </si>
  <si>
    <t>~2~98~4~~-5001~</t>
  </si>
  <si>
    <t>98 - Outlet of Water Source [3] - Intake -&gt; Inlet of Splitter [76]: Enthalpy</t>
  </si>
  <si>
    <t>~2~98~3~~-5001~</t>
  </si>
  <si>
    <t>98 - Outlet of Water Source [3] - Intake -&gt; Inlet of Splitter [76]: Enthalpy H*</t>
  </si>
  <si>
    <t>~2~98~5~~-5001~</t>
  </si>
  <si>
    <t>98 - Outlet of Water Source [3] - Intake -&gt; Inlet of Splitter [76]: Steam quality</t>
  </si>
  <si>
    <t>~2~98~10~~-5001~</t>
  </si>
  <si>
    <t>98 - Outlet of Water Source [3] - Intake -&gt; Inlet of Splitter [76]: Density</t>
  </si>
  <si>
    <t>~2~98~11~~-5001~</t>
  </si>
  <si>
    <t>98 - Outlet of Water Source [3] - Intake -&gt; Inlet of Splitter [76]: Specific heat</t>
  </si>
  <si>
    <t>~2~98~12~~-5001~</t>
  </si>
  <si>
    <t>98 - Outlet of Water Source [3] - Intake -&gt; Inlet of Splitter [76]: Thermal conductivity</t>
  </si>
  <si>
    <t>~2~98~13~~-5001~</t>
  </si>
  <si>
    <t>98 - Outlet of Water Source [3] - Intake -&gt; Inlet of Splitter [76]: Dynamic viscosity</t>
  </si>
  <si>
    <t>~2~99~0~~-5001~</t>
  </si>
  <si>
    <t>99 - Outlet of Pipe (PCE) [4] -&gt; Inlet of Splitter [26] - k: Pressure</t>
  </si>
  <si>
    <t>~2~99~1~~-5001~</t>
  </si>
  <si>
    <t>99 - Outlet of Pipe (PCE) [4] -&gt; Inlet of Splitter [26] - k: Temperature</t>
  </si>
  <si>
    <t>~2~99~2~~-5001~</t>
  </si>
  <si>
    <t>99 - Outlet of Pipe (PCE) [4] -&gt; Inlet of Splitter [26] - k: Mass flow</t>
  </si>
  <si>
    <t>~2~99~20~~-5001~</t>
  </si>
  <si>
    <t>99 - Outlet of Pipe (PCE) [4] -&gt; Inlet of Splitter [26] - k: Entropy</t>
  </si>
  <si>
    <t>~2~99~4~~-5001~</t>
  </si>
  <si>
    <t>99 - Outlet of Pipe (PCE) [4] -&gt; Inlet of Splitter [26] - k: Enthalpy</t>
  </si>
  <si>
    <t>~2~99~3~~-5001~</t>
  </si>
  <si>
    <t>99 - Outlet of Pipe (PCE) [4] -&gt; Inlet of Splitter [26] - k: Enthalpy H*</t>
  </si>
  <si>
    <t>~2~99~5~~-5001~</t>
  </si>
  <si>
    <t>99 - Outlet of Pipe (PCE) [4] -&gt; Inlet of Splitter [26] - k: Steam quality</t>
  </si>
  <si>
    <t>~2~99~10~~-5001~</t>
  </si>
  <si>
    <t>99 - Outlet of Pipe (PCE) [4] -&gt; Inlet of Splitter [26] - k: Density</t>
  </si>
  <si>
    <t>~2~99~11~~-5001~</t>
  </si>
  <si>
    <t>99 - Outlet of Pipe (PCE) [4] -&gt; Inlet of Splitter [26] - k: Specific heat</t>
  </si>
  <si>
    <t>~2~99~12~~-5001~</t>
  </si>
  <si>
    <t>99 - Outlet of Pipe (PCE) [4] -&gt; Inlet of Splitter [26] - k: Thermal conductivity</t>
  </si>
  <si>
    <t>~2~99~13~~-5001~</t>
  </si>
  <si>
    <t>99 - Outlet of Pipe (PCE) [4] -&gt; Inlet of Splitter [26] - k: Dynamic viscosity</t>
  </si>
  <si>
    <t>~2~100~0~~-5001~</t>
  </si>
  <si>
    <t>100 - Feedwater outlet of Feedwater Heater (PCE) [46] - HPH-1 -&gt; Inlet of Pipe (PCE) [77]: Pressure</t>
  </si>
  <si>
    <t>~2~100~1~~-5001~</t>
  </si>
  <si>
    <t>100 - Feedwater outlet of Feedwater Heater (PCE) [46] - HPH-1 -&gt; Inlet of Pipe (PCE) [77]: Temperature</t>
  </si>
  <si>
    <t>~2~100~2~~-5001~</t>
  </si>
  <si>
    <t>100 - Feedwater outlet of Feedwater Heater (PCE) [46] - HPH-1 -&gt; Inlet of Pipe (PCE) [77]: Mass flow</t>
  </si>
  <si>
    <t>~2~100~20~~-5001~</t>
  </si>
  <si>
    <t>100 - Feedwater outlet of Feedwater Heater (PCE) [46] - HPH-1 -&gt; Inlet of Pipe (PCE) [77]: Entropy</t>
  </si>
  <si>
    <t>~2~100~4~~-5001~</t>
  </si>
  <si>
    <t>100 - Feedwater outlet of Feedwater Heater (PCE) [46] - HPH-1 -&gt; Inlet of Pipe (PCE) [77]: Enthalpy</t>
  </si>
  <si>
    <t>~2~100~3~~-5001~</t>
  </si>
  <si>
    <t>100 - Feedwater outlet of Feedwater Heater (PCE) [46] - HPH-1 -&gt; Inlet of Pipe (PCE) [77]: Enthalpy H*</t>
  </si>
  <si>
    <t>~2~100~5~~-5001~</t>
  </si>
  <si>
    <t>100 - Feedwater outlet of Feedwater Heater (PCE) [46] - HPH-1 -&gt; Inlet of Pipe (PCE) [77]: Steam quality</t>
  </si>
  <si>
    <t>~2~100~10~~-5001~</t>
  </si>
  <si>
    <t>100 - Feedwater outlet of Feedwater Heater (PCE) [46] - HPH-1 -&gt; Inlet of Pipe (PCE) [77]: Density</t>
  </si>
  <si>
    <t>~2~100~11~~-5001~</t>
  </si>
  <si>
    <t>100 - Feedwater outlet of Feedwater Heater (PCE) [46] - HPH-1 -&gt; Inlet of Pipe (PCE) [77]: Specific heat</t>
  </si>
  <si>
    <t>~2~100~12~~-5001~</t>
  </si>
  <si>
    <t>100 - Feedwater outlet of Feedwater Heater (PCE) [46] - HPH-1 -&gt; Inlet of Pipe (PCE) [77]: Thermal conductivity</t>
  </si>
  <si>
    <t>~2~100~13~~-5001~</t>
  </si>
  <si>
    <t>100 - Feedwater outlet of Feedwater Heater (PCE) [46] - HPH-1 -&gt; Inlet of Pipe (PCE) [77]: Dynamic viscosity</t>
  </si>
  <si>
    <t>~2~101~0~~-5001~</t>
  </si>
  <si>
    <t>101 - Steam outlet of Boiler Assembly [1]: Desuperheater [78] -&gt; HX2 inlet of Boiler Assembly [1]: Circulating Fluidized Bed [7]: Pressure</t>
  </si>
  <si>
    <t>~2~101~1~~-5001~</t>
  </si>
  <si>
    <t>101 - Steam outlet of Boiler Assembly [1]: Desuperheater [78] -&gt; HX2 inlet of Boiler Assembly [1]: Circulating Fluidized Bed [7]: Temperature</t>
  </si>
  <si>
    <t>~2~101~2~~-5001~</t>
  </si>
  <si>
    <t>101 - Steam outlet of Boiler Assembly [1]: Desuperheater [78] -&gt; HX2 inlet of Boiler Assembly [1]: Circulating Fluidized Bed [7]: Mass flow</t>
  </si>
  <si>
    <t>~2~101~20~~-5001~</t>
  </si>
  <si>
    <t>101 - Steam outlet of Boiler Assembly [1]: Desuperheater [78] -&gt; HX2 inlet of Boiler Assembly [1]: Circulating Fluidized Bed [7]: Entropy</t>
  </si>
  <si>
    <t>~2~101~4~~-5001~</t>
  </si>
  <si>
    <t>101 - Steam outlet of Boiler Assembly [1]: Desuperheater [78] -&gt; HX2 inlet of Boiler Assembly [1]: Circulating Fluidized Bed [7]: Enthalpy</t>
  </si>
  <si>
    <t>~2~101~3~~-5001~</t>
  </si>
  <si>
    <t>101 - Steam outlet of Boiler Assembly [1]: Desuperheater [78] -&gt; HX2 inlet of Boiler Assembly [1]: Circulating Fluidized Bed [7]: Enthalpy H*</t>
  </si>
  <si>
    <t>~2~101~5~~-5001~</t>
  </si>
  <si>
    <t>101 - Steam outlet of Boiler Assembly [1]: Desuperheater [78] -&gt; HX2 inlet of Boiler Assembly [1]: Circulating Fluidized Bed [7]: Steam quality</t>
  </si>
  <si>
    <t>~2~101~10~~-5001~</t>
  </si>
  <si>
    <t>101 - Steam outlet of Boiler Assembly [1]: Desuperheater [78] -&gt; HX2 inlet of Boiler Assembly [1]: Circulating Fluidized Bed [7]: Density</t>
  </si>
  <si>
    <t>~2~101~11~~-5001~</t>
  </si>
  <si>
    <t>101 - Steam outlet of Boiler Assembly [1]: Desuperheater [78] -&gt; HX2 inlet of Boiler Assembly [1]: Circulating Fluidized Bed [7]: Specific heat</t>
  </si>
  <si>
    <t>~2~101~12~~-5001~</t>
  </si>
  <si>
    <t>101 - Steam outlet of Boiler Assembly [1]: Desuperheater [78] -&gt; HX2 inlet of Boiler Assembly [1]: Circulating Fluidized Bed [7]: Thermal conductivity</t>
  </si>
  <si>
    <t>~2~101~13~~-5001~</t>
  </si>
  <si>
    <t>101 - Steam outlet of Boiler Assembly [1]: Desuperheater [78] -&gt; HX2 inlet of Boiler Assembly [1]: Circulating Fluidized Bed [7]: Dynamic viscosity</t>
  </si>
  <si>
    <t>~2~102~0~~-5001~</t>
  </si>
  <si>
    <t>102 - Outlet 3 of Splitter [67] -&gt; Desuperheating water inlet of Boiler Assembly [1]: Desuperheater [78]: Pressure</t>
  </si>
  <si>
    <t>~2~102~1~~-5001~</t>
  </si>
  <si>
    <t>102 - Outlet 3 of Splitter [67] -&gt; Desuperheating water inlet of Boiler Assembly [1]: Desuperheater [78]: Temperature</t>
  </si>
  <si>
    <t>~2~102~2~~-5001~</t>
  </si>
  <si>
    <t>102 - Outlet 3 of Splitter [67] -&gt; Desuperheating water inlet of Boiler Assembly [1]: Desuperheater [78]: Mass flow</t>
  </si>
  <si>
    <t>~2~102~20~~-5001~</t>
  </si>
  <si>
    <t>102 - Outlet 3 of Splitter [67] -&gt; Desuperheating water inlet of Boiler Assembly [1]: Desuperheater [78]: Entropy</t>
  </si>
  <si>
    <t>~2~102~4~~-5001~</t>
  </si>
  <si>
    <t>102 - Outlet 3 of Splitter [67] -&gt; Desuperheating water inlet of Boiler Assembly [1]: Desuperheater [78]: Enthalpy</t>
  </si>
  <si>
    <t>~2~102~3~~-5001~</t>
  </si>
  <si>
    <t>102 - Outlet 3 of Splitter [67] -&gt; Desuperheating water inlet of Boiler Assembly [1]: Desuperheater [78]: Enthalpy H*</t>
  </si>
  <si>
    <t>~2~102~5~~-5001~</t>
  </si>
  <si>
    <t>102 - Outlet 3 of Splitter [67] -&gt; Desuperheating water inlet of Boiler Assembly [1]: Desuperheater [78]: Steam quality</t>
  </si>
  <si>
    <t>~2~102~10~~-5001~</t>
  </si>
  <si>
    <t>102 - Outlet 3 of Splitter [67] -&gt; Desuperheating water inlet of Boiler Assembly [1]: Desuperheater [78]: Density</t>
  </si>
  <si>
    <t>~2~102~11~~-5001~</t>
  </si>
  <si>
    <t>102 - Outlet 3 of Splitter [67] -&gt; Desuperheating water inlet of Boiler Assembly [1]: Desuperheater [78]: Specific heat</t>
  </si>
  <si>
    <t>~2~102~12~~-5001~</t>
  </si>
  <si>
    <t>102 - Outlet 3 of Splitter [67] -&gt; Desuperheating water inlet of Boiler Assembly [1]: Desuperheater [78]: Thermal conductivity</t>
  </si>
  <si>
    <t>~2~102~13~~-5001~</t>
  </si>
  <si>
    <t>102 - Outlet 3 of Splitter [67] -&gt; Desuperheating water inlet of Boiler Assembly [1]: Desuperheater [78]: Dynamic viscosity</t>
  </si>
  <si>
    <t>~2~103~0~~-5001~</t>
  </si>
  <si>
    <t>103 - HX3 outlet of Boiler Assembly [1]: Circulating Fluidized Bed [7] -&gt; Steam inlet of Boiler Assembly [1]: Superheater (PCE) [41] - LTSH: Pressure</t>
  </si>
  <si>
    <t>~2~103~1~~-5001~</t>
  </si>
  <si>
    <t>103 - HX3 outlet of Boiler Assembly [1]: Circulating Fluidized Bed [7] -&gt; Steam inlet of Boiler Assembly [1]: Superheater (PCE) [41] - LTSH: Temperature</t>
  </si>
  <si>
    <t>~2~103~2~~-5001~</t>
  </si>
  <si>
    <t>103 - HX3 outlet of Boiler Assembly [1]: Circulating Fluidized Bed [7] -&gt; Steam inlet of Boiler Assembly [1]: Superheater (PCE) [41] - LTSH: Mass flow</t>
  </si>
  <si>
    <t>~2~103~20~~-5001~</t>
  </si>
  <si>
    <t>103 - HX3 outlet of Boiler Assembly [1]: Circulating Fluidized Bed [7] -&gt; Steam inlet of Boiler Assembly [1]: Superheater (PCE) [41] - LTSH: Entropy</t>
  </si>
  <si>
    <t>~2~103~4~~-5001~</t>
  </si>
  <si>
    <t>103 - HX3 outlet of Boiler Assembly [1]: Circulating Fluidized Bed [7] -&gt; Steam inlet of Boiler Assembly [1]: Superheater (PCE) [41] - LTSH: Enthalpy</t>
  </si>
  <si>
    <t>~2~103~3~~-5001~</t>
  </si>
  <si>
    <t>103 - HX3 outlet of Boiler Assembly [1]: Circulating Fluidized Bed [7] -&gt; Steam inlet of Boiler Assembly [1]: Superheater (PCE) [41] - LTSH: Enthalpy H*</t>
  </si>
  <si>
    <t>~2~103~5~~-5001~</t>
  </si>
  <si>
    <t>103 - HX3 outlet of Boiler Assembly [1]: Circulating Fluidized Bed [7] -&gt; Steam inlet of Boiler Assembly [1]: Superheater (PCE) [41] - LTSH: Steam quality</t>
  </si>
  <si>
    <t>~2~103~10~~-5001~</t>
  </si>
  <si>
    <t>103 - HX3 outlet of Boiler Assembly [1]: Circulating Fluidized Bed [7] -&gt; Steam inlet of Boiler Assembly [1]: Superheater (PCE) [41] - LTSH: Density</t>
  </si>
  <si>
    <t>~2~103~11~~-5001~</t>
  </si>
  <si>
    <t>103 - HX3 outlet of Boiler Assembly [1]: Circulating Fluidized Bed [7] -&gt; Steam inlet of Boiler Assembly [1]: Superheater (PCE) [41] - LTSH: Specific heat</t>
  </si>
  <si>
    <t>~2~103~12~~-5001~</t>
  </si>
  <si>
    <t>103 - HX3 outlet of Boiler Assembly [1]: Circulating Fluidized Bed [7] -&gt; Steam inlet of Boiler Assembly [1]: Superheater (PCE) [41] - LTSH: Thermal conductivity</t>
  </si>
  <si>
    <t>~2~103~13~~-5001~</t>
  </si>
  <si>
    <t>103 - HX3 outlet of Boiler Assembly [1]: Circulating Fluidized Bed [7] -&gt; Steam inlet of Boiler Assembly [1]: Superheater (PCE) [41] - LTSH: Dynamic viscosity</t>
  </si>
  <si>
    <t>~2~104~0~~-5001~</t>
  </si>
  <si>
    <t>104 - Outlet of Pipe (PCE) [79] -&gt; HX3 inlet of Boiler Assembly [1]: Circulating Fluidized Bed [7]: Pressure</t>
  </si>
  <si>
    <t>~2~104~1~~-5001~</t>
  </si>
  <si>
    <t>104 - Outlet of Pipe (PCE) [79] -&gt; HX3 inlet of Boiler Assembly [1]: Circulating Fluidized Bed [7]: Temperature</t>
  </si>
  <si>
    <t>~2~104~2~~-5001~</t>
  </si>
  <si>
    <t>104 - Outlet of Pipe (PCE) [79] -&gt; HX3 inlet of Boiler Assembly [1]: Circulating Fluidized Bed [7]: Mass flow</t>
  </si>
  <si>
    <t>~2~104~20~~-5001~</t>
  </si>
  <si>
    <t>104 - Outlet of Pipe (PCE) [79] -&gt; HX3 inlet of Boiler Assembly [1]: Circulating Fluidized Bed [7]: Entropy</t>
  </si>
  <si>
    <t>~2~104~4~~-5001~</t>
  </si>
  <si>
    <t>104 - Outlet of Pipe (PCE) [79] -&gt; HX3 inlet of Boiler Assembly [1]: Circulating Fluidized Bed [7]: Enthalpy</t>
  </si>
  <si>
    <t>~2~104~3~~-5001~</t>
  </si>
  <si>
    <t>104 - Outlet of Pipe (PCE) [79] -&gt; HX3 inlet of Boiler Assembly [1]: Circulating Fluidized Bed [7]: Enthalpy H*</t>
  </si>
  <si>
    <t>~2~104~5~~-5001~</t>
  </si>
  <si>
    <t>104 - Outlet of Pipe (PCE) [79] -&gt; HX3 inlet of Boiler Assembly [1]: Circulating Fluidized Bed [7]: Steam quality</t>
  </si>
  <si>
    <t>~2~104~10~~-5001~</t>
  </si>
  <si>
    <t>104 - Outlet of Pipe (PCE) [79] -&gt; HX3 inlet of Boiler Assembly [1]: Circulating Fluidized Bed [7]: Density</t>
  </si>
  <si>
    <t>~2~104~11~~-5001~</t>
  </si>
  <si>
    <t>104 - Outlet of Pipe (PCE) [79] -&gt; HX3 inlet of Boiler Assembly [1]: Circulating Fluidized Bed [7]: Specific heat</t>
  </si>
  <si>
    <t>~2~104~12~~-5001~</t>
  </si>
  <si>
    <t>104 - Outlet of Pipe (PCE) [79] -&gt; HX3 inlet of Boiler Assembly [1]: Circulating Fluidized Bed [7]: Thermal conductivity</t>
  </si>
  <si>
    <t>~2~104~13~~-5001~</t>
  </si>
  <si>
    <t>104 - Outlet of Pipe (PCE) [79] -&gt; HX3 inlet of Boiler Assembly [1]: Circulating Fluidized Bed [7]: Dynamic viscosity</t>
  </si>
  <si>
    <t>~2~105~0~~-5001~</t>
  </si>
  <si>
    <t>105 - Steam outlet of Boiler Assembly [1]: Superheater (PCE) [41] - LTSH -&gt; Steam inlet of Boiler Assembly [1]: Desuperheater [78]: Pressure</t>
  </si>
  <si>
    <t>~2~105~1~~-5001~</t>
  </si>
  <si>
    <t>105 - Steam outlet of Boiler Assembly [1]: Superheater (PCE) [41] - LTSH -&gt; Steam inlet of Boiler Assembly [1]: Desuperheater [78]: Temperature</t>
  </si>
  <si>
    <t>~2~105~2~~-5001~</t>
  </si>
  <si>
    <t>105 - Steam outlet of Boiler Assembly [1]: Superheater (PCE) [41] - LTSH -&gt; Steam inlet of Boiler Assembly [1]: Desuperheater [78]: Mass flow</t>
  </si>
  <si>
    <t>~2~105~20~~-5001~</t>
  </si>
  <si>
    <t>105 - Steam outlet of Boiler Assembly [1]: Superheater (PCE) [41] - LTSH -&gt; Steam inlet of Boiler Assembly [1]: Desuperheater [78]: Entropy</t>
  </si>
  <si>
    <t>~2~105~4~~-5001~</t>
  </si>
  <si>
    <t>105 - Steam outlet of Boiler Assembly [1]: Superheater (PCE) [41] - LTSH -&gt; Steam inlet of Boiler Assembly [1]: Desuperheater [78]: Enthalpy</t>
  </si>
  <si>
    <t>~2~105~3~~-5001~</t>
  </si>
  <si>
    <t>105 - Steam outlet of Boiler Assembly [1]: Superheater (PCE) [41] - LTSH -&gt; Steam inlet of Boiler Assembly [1]: Desuperheater [78]: Enthalpy H*</t>
  </si>
  <si>
    <t>~2~105~5~~-5001~</t>
  </si>
  <si>
    <t>105 - Steam outlet of Boiler Assembly [1]: Superheater (PCE) [41] - LTSH -&gt; Steam inlet of Boiler Assembly [1]: Desuperheater [78]: Steam quality</t>
  </si>
  <si>
    <t>~2~105~10~~-5001~</t>
  </si>
  <si>
    <t>105 - Steam outlet of Boiler Assembly [1]: Superheater (PCE) [41] - LTSH -&gt; Steam inlet of Boiler Assembly [1]: Desuperheater [78]: Density</t>
  </si>
  <si>
    <t>~2~105~11~~-5001~</t>
  </si>
  <si>
    <t>105 - Steam outlet of Boiler Assembly [1]: Superheater (PCE) [41] - LTSH -&gt; Steam inlet of Boiler Assembly [1]: Desuperheater [78]: Specific heat</t>
  </si>
  <si>
    <t>~2~105~12~~-5001~</t>
  </si>
  <si>
    <t>105 - Steam outlet of Boiler Assembly [1]: Superheater (PCE) [41] - LTSH -&gt; Steam inlet of Boiler Assembly [1]: Desuperheater [78]: Thermal conductivity</t>
  </si>
  <si>
    <t>~2~105~13~~-5001~</t>
  </si>
  <si>
    <t>105 - Steam outlet of Boiler Assembly [1]: Superheater (PCE) [41] - LTSH -&gt; Steam inlet of Boiler Assembly [1]: Desuperheater [78]: Dynamic viscosity</t>
  </si>
  <si>
    <t>~2~110~0~~-5001~</t>
  </si>
  <si>
    <t>110 - Steam outlet of Boiler Assembly [1]: Superheater (PCE) [38] - FSH -&gt; Inlet of Boiler Assembly [1]: Valve [31]: Pressure</t>
  </si>
  <si>
    <t>~2~110~1~~-5001~</t>
  </si>
  <si>
    <t>110 - Steam outlet of Boiler Assembly [1]: Superheater (PCE) [38] - FSH -&gt; Inlet of Boiler Assembly [1]: Valve [31]: Temperature</t>
  </si>
  <si>
    <t>~2~110~2~~-5001~</t>
  </si>
  <si>
    <t>110 - Steam outlet of Boiler Assembly [1]: Superheater (PCE) [38] - FSH -&gt; Inlet of Boiler Assembly [1]: Valve [31]: Mass flow</t>
  </si>
  <si>
    <t>~2~110~20~~-5001~</t>
  </si>
  <si>
    <t>110 - Steam outlet of Boiler Assembly [1]: Superheater (PCE) [38] - FSH -&gt; Inlet of Boiler Assembly [1]: Valve [31]: Entropy</t>
  </si>
  <si>
    <t>~2~110~4~~-5001~</t>
  </si>
  <si>
    <t>110 - Steam outlet of Boiler Assembly [1]: Superheater (PCE) [38] - FSH -&gt; Inlet of Boiler Assembly [1]: Valve [31]: Enthalpy</t>
  </si>
  <si>
    <t>~2~110~3~~-5001~</t>
  </si>
  <si>
    <t>110 - Steam outlet of Boiler Assembly [1]: Superheater (PCE) [38] - FSH -&gt; Inlet of Boiler Assembly [1]: Valve [31]: Enthalpy H*</t>
  </si>
  <si>
    <t>~2~110~5~~-5001~</t>
  </si>
  <si>
    <t>110 - Steam outlet of Boiler Assembly [1]: Superheater (PCE) [38] - FSH -&gt; Inlet of Boiler Assembly [1]: Valve [31]: Steam quality</t>
  </si>
  <si>
    <t>~2~110~10~~-5001~</t>
  </si>
  <si>
    <t>110 - Steam outlet of Boiler Assembly [1]: Superheater (PCE) [38] - FSH -&gt; Inlet of Boiler Assembly [1]: Valve [31]: Density</t>
  </si>
  <si>
    <t>~2~110~11~~-5001~</t>
  </si>
  <si>
    <t>110 - Steam outlet of Boiler Assembly [1]: Superheater (PCE) [38] - FSH -&gt; Inlet of Boiler Assembly [1]: Valve [31]: Specific heat</t>
  </si>
  <si>
    <t>~2~110~12~~-5001~</t>
  </si>
  <si>
    <t>110 - Steam outlet of Boiler Assembly [1]: Superheater (PCE) [38] - FSH -&gt; Inlet of Boiler Assembly [1]: Valve [31]: Thermal conductivity</t>
  </si>
  <si>
    <t>~2~110~13~~-5001~</t>
  </si>
  <si>
    <t>110 - Steam outlet of Boiler Assembly [1]: Superheater (PCE) [38] - FSH -&gt; Inlet of Boiler Assembly [1]: Valve [31]: Dynamic viscosity</t>
  </si>
  <si>
    <t>~2~112~0~~-5001~</t>
  </si>
  <si>
    <t>112 - Outlet of Boiler Assembly [1]: Valve [13] -&gt; Water inlet of Boiler Assembly [1]: Economiser (PCE) [42] - ECO: Pressure</t>
  </si>
  <si>
    <t>~2~112~1~~-5001~</t>
  </si>
  <si>
    <t>112 - Outlet of Boiler Assembly [1]: Valve [13] -&gt; Water inlet of Boiler Assembly [1]: Economiser (PCE) [42] - ECO: Temperature</t>
  </si>
  <si>
    <t>~2~112~2~~-5001~</t>
  </si>
  <si>
    <t>112 - Outlet of Boiler Assembly [1]: Valve [13] -&gt; Water inlet of Boiler Assembly [1]: Economiser (PCE) [42] - ECO: Mass flow</t>
  </si>
  <si>
    <t>~2~112~20~~-5001~</t>
  </si>
  <si>
    <t>112 - Outlet of Boiler Assembly [1]: Valve [13] -&gt; Water inlet of Boiler Assembly [1]: Economiser (PCE) [42] - ECO: Entropy</t>
  </si>
  <si>
    <t>~2~112~4~~-5001~</t>
  </si>
  <si>
    <t>112 - Outlet of Boiler Assembly [1]: Valve [13] -&gt; Water inlet of Boiler Assembly [1]: Economiser (PCE) [42] - ECO: Enthalpy</t>
  </si>
  <si>
    <t>~2~112~3~~-5001~</t>
  </si>
  <si>
    <t>112 - Outlet of Boiler Assembly [1]: Valve [13] -&gt; Water inlet of Boiler Assembly [1]: Economiser (PCE) [42] - ECO: Enthalpy H*</t>
  </si>
  <si>
    <t>~2~112~5~~-5001~</t>
  </si>
  <si>
    <t>112 - Outlet of Boiler Assembly [1]: Valve [13] -&gt; Water inlet of Boiler Assembly [1]: Economiser (PCE) [42] - ECO: Steam quality</t>
  </si>
  <si>
    <t>~2~112~10~~-5001~</t>
  </si>
  <si>
    <t>112 - Outlet of Boiler Assembly [1]: Valve [13] -&gt; Water inlet of Boiler Assembly [1]: Economiser (PCE) [42] - ECO: Density</t>
  </si>
  <si>
    <t>~2~112~11~~-5001~</t>
  </si>
  <si>
    <t>112 - Outlet of Boiler Assembly [1]: Valve [13] -&gt; Water inlet of Boiler Assembly [1]: Economiser (PCE) [42] - ECO: Specific heat</t>
  </si>
  <si>
    <t>~2~112~12~~-5001~</t>
  </si>
  <si>
    <t>112 - Outlet of Boiler Assembly [1]: Valve [13] -&gt; Water inlet of Boiler Assembly [1]: Economiser (PCE) [42] - ECO: Thermal conductivity</t>
  </si>
  <si>
    <t>~2~112~13~~-5001~</t>
  </si>
  <si>
    <t>112 - Outlet of Boiler Assembly [1]: Valve [13] -&gt; Water inlet of Boiler Assembly [1]: Economiser (PCE) [42] - ECO: Dynamic viscosity</t>
  </si>
  <si>
    <t>~3~9~0~~-5001~</t>
  </si>
  <si>
    <t>9 - Outlet of Fuel Source [10] - Coal -&gt; Fuel inlet of Boiler Assembly [1]: Circulating Fluidized Bed [7]: Pressure</t>
  </si>
  <si>
    <t>~3~9~1~~-5001~</t>
  </si>
  <si>
    <t>9 - Outlet of Fuel Source [10] - Coal -&gt; Fuel inlet of Boiler Assembly [1]: Circulating Fluidized Bed [7]: Temperature</t>
  </si>
  <si>
    <t>~3~9~2~~-5001~</t>
  </si>
  <si>
    <t>9 - Outlet of Fuel Source [10] - Coal -&gt; Fuel inlet of Boiler Assembly [1]: Circulating Fluidized Bed [7]: Mass flow</t>
  </si>
  <si>
    <t>~3~9~3~~-5001~</t>
  </si>
  <si>
    <t>9 - Outlet of Fuel Source [10] - Coal -&gt; Fuel inlet of Boiler Assembly [1]: Circulating Fluidized Bed [7]: Enthalpy H*</t>
  </si>
  <si>
    <t>~3~9~4~~-5001~</t>
  </si>
  <si>
    <t>9 - Outlet of Fuel Source [10] - Coal -&gt; Fuel inlet of Boiler Assembly [1]: Circulating Fluidized Bed [7]: LHV</t>
  </si>
  <si>
    <t>~3~9~5~~-5001~</t>
  </si>
  <si>
    <t>9 - Outlet of Fuel Source [10] - Coal -&gt; Fuel inlet of Boiler Assembly [1]: Circulating Fluidized Bed [7]: HHV</t>
  </si>
  <si>
    <t>~3~9~8~~-5001~</t>
  </si>
  <si>
    <t>9 - Outlet of Fuel Source [10] - Coal -&gt; Fuel inlet of Boiler Assembly [1]: Circulating Fluidized Bed [7]: Molecular weight</t>
  </si>
  <si>
    <t>~3~9~6~~-5001~</t>
  </si>
  <si>
    <t>9 - Outlet of Fuel Source [10] - Coal -&gt; Fuel inlet of Boiler Assembly [1]: Circulating Fluidized Bed [7]: Energy flow (LHV)</t>
  </si>
  <si>
    <t>~3~9~7~~-5001~</t>
  </si>
  <si>
    <t>9 - Outlet of Fuel Source [10] - Coal -&gt; Fuel inlet of Boiler Assembly [1]: Circulating Fluidized Bed [7]: Energy flow (HHV)</t>
  </si>
  <si>
    <t>~3~9~120~~-5001~</t>
  </si>
  <si>
    <t>9 - Outlet of Fuel Source [10] - Coal -&gt; Fuel inlet of Boiler Assembly [1]: Circulating Fluidized Bed [7]: Fuel LHV price</t>
  </si>
  <si>
    <t>~3~9~20~~-5001~</t>
  </si>
  <si>
    <t>9 - Outlet of Fuel Source [10] - Coal -&gt; Fuel inlet of Boiler Assembly [1]: Circulating Fluidized Bed [7]: Weight percent of Ash</t>
  </si>
  <si>
    <t>~3~9~21~~-5001~</t>
  </si>
  <si>
    <t>9 - Outlet of Fuel Source [10] - Coal -&gt; Fuel inlet of Boiler Assembly [1]: Circulating Fluidized Bed [7]: Weight percent of Moisture</t>
  </si>
  <si>
    <t>~3~9~22~~-5001~</t>
  </si>
  <si>
    <t>9 - Outlet of Fuel Source [10] - Coal -&gt; Fuel inlet of Boiler Assembly [1]: Circulating Fluidized Bed [7]: Weight percent of Carbon</t>
  </si>
  <si>
    <t>~3~9~23~~-5001~</t>
  </si>
  <si>
    <t>9 - Outlet of Fuel Source [10] - Coal -&gt; Fuel inlet of Boiler Assembly [1]: Circulating Fluidized Bed [7]: Weight percent of Hydrogen</t>
  </si>
  <si>
    <t>~3~9~24~~-5001~</t>
  </si>
  <si>
    <t>9 - Outlet of Fuel Source [10] - Coal -&gt; Fuel inlet of Boiler Assembly [1]: Circulating Fluidized Bed [7]: Weight percent of Oxygen</t>
  </si>
  <si>
    <t>~3~9~25~~-5001~</t>
  </si>
  <si>
    <t>9 - Outlet of Fuel Source [10] - Coal -&gt; Fuel inlet of Boiler Assembly [1]: Circulating Fluidized Bed [7]: Weight percent of Nitrogen</t>
  </si>
  <si>
    <t>~3~9~26~~-5001~</t>
  </si>
  <si>
    <t>9 - Outlet of Fuel Source [10] - Coal -&gt; Fuel inlet of Boiler Assembly [1]: Circulating Fluidized Bed [7]: Weight percent of Sulfur</t>
  </si>
  <si>
    <t>~3~9~27~~-5001~</t>
  </si>
  <si>
    <t>9 - Outlet of Fuel Source [10] - Coal -&gt; Fuel inlet of Boiler Assembly [1]: Circulating Fluidized Bed [7]: Weight percent of Chlorine</t>
  </si>
  <si>
    <t>~3~9~28~~-5001~</t>
  </si>
  <si>
    <t>9 - Outlet of Fuel Source [10] - Coal -&gt; Fuel inlet of Boiler Assembly [1]: Circulating Fluidized Bed [7]: Weight percent of Argon</t>
  </si>
  <si>
    <t>INPUTS - C:\Users\Admin\Documents\Thermoflow\MYFILES29\UJTNY_What if_75%_RevA.tfx: Case number for file used to start calculation (&lt;0 = Skip case)</t>
  </si>
  <si>
    <t>INPUTS - C:\Users\Admin\Documents\Thermoflow\MYFILES29\UJTNY_What if_50%_RevA.tfx: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</si>
  <si>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</si>
  <si>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</si>
  <si>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</si>
  <si>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</si>
  <si>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</si>
  <si>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</si>
  <si>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HP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</si>
  <si>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</si>
  <si>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</si>
  <si>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</si>
  <si>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</si>
  <si>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</si>
  <si>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</si>
  <si>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</si>
  <si>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</si>
  <si>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</si>
  <si>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55 - &lt;70</t>
  </si>
  <si>
    <t>ELINK (3)</t>
  </si>
  <si>
    <t>Main steam (1st stage)</t>
  </si>
  <si>
    <t>70 - 93</t>
  </si>
  <si>
    <t>ELINK (2)</t>
  </si>
  <si>
    <t>2nd Stage</t>
  </si>
  <si>
    <t>&gt;93 - 110</t>
  </si>
  <si>
    <t>ELINK</t>
  </si>
  <si>
    <t>3rd Stage</t>
  </si>
  <si>
    <t>Full Load</t>
  </si>
  <si>
    <t>4th Stage</t>
  </si>
  <si>
    <t>5th Stage</t>
  </si>
  <si>
    <t>LP</t>
  </si>
  <si>
    <t>6th Stage</t>
  </si>
  <si>
    <t>7th Stage</t>
  </si>
  <si>
    <t>8th Stage</t>
  </si>
  <si>
    <t>Pw</t>
  </si>
  <si>
    <t>Ps</t>
  </si>
  <si>
    <t>HHV Fuel</t>
  </si>
  <si>
    <t>Ts</t>
  </si>
  <si>
    <t>Trial Fuel</t>
  </si>
  <si>
    <t>Ms</t>
  </si>
  <si>
    <t>DSH</t>
  </si>
  <si>
    <t>Ms'-20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</si>
  <si>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</si>
  <si>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</si>
  <si>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</si>
  <si>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</si>
  <si>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</si>
  <si>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</si>
  <si>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</si>
  <si>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</si>
  <si>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</si>
  <si>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</si>
  <si>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</si>
  <si>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Value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</si>
  <si>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</si>
  <si>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</si>
  <si>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</si>
  <si>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</si>
  <si>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</si>
  <si>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</si>
  <si>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</si>
  <si>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</si>
  <si>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</si>
  <si>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</si>
  <si>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</si>
  <si>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</si>
  <si>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Saturated Steam Mass Flow</t>
  </si>
  <si>
    <t>ton/h</t>
  </si>
  <si>
    <t>sat_steam_mass_flow</t>
  </si>
  <si>
    <t>Main Steam Press.</t>
  </si>
  <si>
    <t>bara</t>
  </si>
  <si>
    <t>main_steam_press</t>
  </si>
  <si>
    <t>Excess Air</t>
  </si>
  <si>
    <t>Ambient Condition</t>
  </si>
  <si>
    <t>Ambient Temperature ( C )</t>
  </si>
  <si>
    <t>E17</t>
  </si>
  <si>
    <t>Relative Humidity (%)</t>
  </si>
  <si>
    <t>E18</t>
  </si>
  <si>
    <t>Ambient Pressure (bar)</t>
  </si>
  <si>
    <t>Turbine</t>
  </si>
  <si>
    <t>background input</t>
  </si>
  <si>
    <t>hp_turbine2_in</t>
  </si>
  <si>
    <t>Korelasi formula dari main steam press</t>
  </si>
  <si>
    <t>hp_turbine3_in</t>
  </si>
  <si>
    <t>hp_turbine4_in</t>
  </si>
  <si>
    <t>hp_turbine5_in</t>
  </si>
  <si>
    <t>lp_turbine1_in</t>
  </si>
  <si>
    <t>lp_turbine2_in</t>
  </si>
  <si>
    <t>lp_turbine3_in</t>
  </si>
  <si>
    <t>Condenser</t>
  </si>
  <si>
    <t>View</t>
  </si>
  <si>
    <t>Water Coling Inlet Temp</t>
  </si>
  <si>
    <t>Cooling Temp. Rise</t>
  </si>
  <si>
    <t>CODE</t>
  </si>
  <si>
    <t>Drawing</t>
  </si>
  <si>
    <t>Show at View</t>
  </si>
  <si>
    <t>Param Type</t>
  </si>
  <si>
    <t>Param Group</t>
  </si>
  <si>
    <t>Ref</t>
  </si>
  <si>
    <t>Cell Address</t>
  </si>
  <si>
    <t>Param Name</t>
  </si>
  <si>
    <t>Baseline Value</t>
  </si>
  <si>
    <t>N/A</t>
  </si>
  <si>
    <t>output</t>
  </si>
  <si>
    <t>Gross Power Output</t>
  </si>
  <si>
    <t>gross_power_output</t>
  </si>
  <si>
    <t>Auxiliary Power consumption</t>
  </si>
  <si>
    <t>auxiliary_power_consumption</t>
  </si>
  <si>
    <t>D31</t>
  </si>
  <si>
    <t>Coal HHV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</si>
  <si>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</si>
  <si>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</si>
  <si>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</si>
  <si>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</si>
  <si>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</si>
  <si>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</si>
  <si>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</si>
  <si>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</si>
  <si>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</si>
  <si>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</si>
  <si>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</si>
  <si>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</si>
  <si>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</si>
  <si>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</si>
  <si>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</si>
  <si>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</si>
  <si>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</si>
  <si>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</si>
  <si>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MPa</t>
  </si>
  <si>
    <t>ssh_steam_outlet_pressure</t>
  </si>
  <si>
    <t>SSH Steam Outlet Flow</t>
  </si>
  <si>
    <t>ssh_steam_outlet_flow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</si>
  <si>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</si>
  <si>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</si>
  <si>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</si>
  <si>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</si>
  <si>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</si>
  <si>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</si>
  <si>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</si>
  <si>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</si>
  <si>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</si>
  <si>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</si>
  <si>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</si>
  <si>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</si>
  <si>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</si>
  <si>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</si>
  <si>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</si>
  <si>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</si>
  <si>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</si>
  <si>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</si>
  <si>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</si>
  <si>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</si>
  <si>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</si>
  <si>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</si>
  <si>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</si>
  <si>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</si>
  <si>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LP Dry Step Eff.</t>
  </si>
  <si>
    <t>lp_dry_step_eff1</t>
  </si>
  <si>
    <t>lp_dry_step_eff2</t>
  </si>
  <si>
    <t>lp_dry_step_eff3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</si>
  <si>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</si>
  <si>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</si>
  <si>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</si>
  <si>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</si>
  <si>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</si>
  <si>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</si>
  <si>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</si>
  <si>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</si>
  <si>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</si>
  <si>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</si>
  <si>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</si>
  <si>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</si>
  <si>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</si>
  <si>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</si>
  <si>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</si>
  <si>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</si>
  <si>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</si>
  <si>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</si>
  <si>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</si>
  <si>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</si>
  <si>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</si>
  <si>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</si>
  <si>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</si>
  <si>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E943</t>
  </si>
  <si>
    <t>D08</t>
  </si>
  <si>
    <t>FWH5 Drain Cooler Approach</t>
  </si>
  <si>
    <t>fwh5_drain_cooler_approach</t>
  </si>
  <si>
    <t>E979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</si>
  <si>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</si>
  <si>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</si>
  <si>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</si>
  <si>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</si>
  <si>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</si>
  <si>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</si>
  <si>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E961</t>
  </si>
  <si>
    <t>D18</t>
  </si>
  <si>
    <t>Cond. Main Steam Inlet Pressure</t>
  </si>
  <si>
    <t>cond_main_steam_inlet_pressure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</si>
  <si>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</si>
  <si>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</si>
  <si>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</si>
  <si>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</si>
  <si>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</si>
  <si>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</si>
  <si>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</si>
  <si>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</si>
  <si>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</si>
  <si>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</si>
  <si>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</si>
  <si>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Stack Temperature</t>
  </si>
  <si>
    <t>stack_temperature</t>
  </si>
  <si>
    <t>Ambient Pressure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</si>
  <si>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</si>
  <si>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</si>
  <si>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</si>
  <si>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</si>
  <si>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</si>
  <si>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</si>
  <si>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</si>
  <si>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</si>
  <si>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</si>
  <si>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</si>
  <si>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</si>
  <si>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</si>
  <si>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</si>
  <si>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SA Inlet Temp</t>
  </si>
  <si>
    <t>D37</t>
  </si>
  <si>
    <t>PA Inlet Temp</t>
  </si>
  <si>
    <t>LP Steam Efficiency</t>
  </si>
  <si>
    <t>D57</t>
  </si>
  <si>
    <t>HP Steam Efficiency</t>
  </si>
  <si>
    <t>Ambient Temperature</t>
  </si>
  <si>
    <t>Relative Humidity</t>
  </si>
  <si>
    <t>D15</t>
  </si>
  <si>
    <t>Feedwater mass flow</t>
  </si>
  <si>
    <t>D16</t>
  </si>
  <si>
    <t>Feedwater Temperature</t>
  </si>
  <si>
    <t>D17</t>
  </si>
  <si>
    <t>Feedwater Pressure</t>
  </si>
  <si>
    <t>fegt</t>
  </si>
  <si>
    <t>hp_dry_step_eff3</t>
  </si>
  <si>
    <t>hp_dry_step_eff4</t>
  </si>
  <si>
    <t>hp_dry_step_eff5</t>
  </si>
  <si>
    <t>FWH4 Terminal Temperature Difference</t>
  </si>
  <si>
    <t>FWH4 Drain Cooler Approach</t>
  </si>
  <si>
    <t>fwh4_drain_cooler_approach</t>
  </si>
  <si>
    <t>E470</t>
  </si>
  <si>
    <t>E1610</t>
  </si>
  <si>
    <t>E473</t>
  </si>
  <si>
    <t>E1019</t>
  </si>
  <si>
    <t>E475</t>
  </si>
  <si>
    <t>E471</t>
  </si>
  <si>
    <t>E484</t>
  </si>
  <si>
    <t>E476</t>
  </si>
  <si>
    <t>E481</t>
  </si>
  <si>
    <t>E1475</t>
  </si>
  <si>
    <t>E1474</t>
  </si>
  <si>
    <t>E1473</t>
  </si>
  <si>
    <t>E3238</t>
  </si>
  <si>
    <t>E3239</t>
  </si>
  <si>
    <t>E3237</t>
  </si>
  <si>
    <t>E3029</t>
  </si>
  <si>
    <t>E3030</t>
  </si>
  <si>
    <t>E3028</t>
  </si>
  <si>
    <t>E3459</t>
  </si>
  <si>
    <t>E1663</t>
  </si>
  <si>
    <t>E1690</t>
  </si>
  <si>
    <t>E1717</t>
  </si>
  <si>
    <t>E1744</t>
  </si>
  <si>
    <t>E1771</t>
  </si>
  <si>
    <t>E1798</t>
  </si>
  <si>
    <t>E1825</t>
  </si>
  <si>
    <t>E1857</t>
  </si>
  <si>
    <t>E909</t>
  </si>
  <si>
    <t>E926</t>
  </si>
  <si>
    <t>fwh4_terminal_temperature_difference</t>
  </si>
  <si>
    <t>E997</t>
  </si>
  <si>
    <t>E910</t>
  </si>
  <si>
    <t>E927</t>
  </si>
  <si>
    <t>E944</t>
  </si>
  <si>
    <t>E962</t>
  </si>
  <si>
    <t>E980</t>
  </si>
  <si>
    <t>E998</t>
  </si>
  <si>
    <t>E3479</t>
  </si>
  <si>
    <t>E3303</t>
  </si>
  <si>
    <t>E348</t>
  </si>
  <si>
    <t>E1593</t>
  </si>
  <si>
    <t>E3569</t>
  </si>
  <si>
    <t>E2297</t>
  </si>
  <si>
    <t>E2027</t>
  </si>
  <si>
    <t>E2189</t>
  </si>
  <si>
    <t>E2108</t>
  </si>
  <si>
    <t>E1919</t>
  </si>
  <si>
    <t>E2216</t>
  </si>
  <si>
    <t>E2135</t>
  </si>
  <si>
    <t>AVERAGE(J25:J29)</t>
  </si>
  <si>
    <t>AVERAGE(J30:J32)</t>
  </si>
  <si>
    <t>E3481</t>
  </si>
  <si>
    <t>E3480</t>
  </si>
  <si>
    <t>D09</t>
  </si>
  <si>
    <t>D01</t>
  </si>
  <si>
    <t>D02</t>
  </si>
  <si>
    <t>D39</t>
  </si>
  <si>
    <t>D56</t>
  </si>
  <si>
    <t>D61</t>
  </si>
  <si>
    <t>D62</t>
  </si>
  <si>
    <t>D63</t>
  </si>
  <si>
    <t>Sheet Name</t>
  </si>
  <si>
    <t>kPa</t>
  </si>
  <si>
    <t>E466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</si>
</sst>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#"/>
    <numFmt numFmtId="170" formatCode="0.0####"/>
    <numFmt numFmtId="171" formatCode="#,##0.0"/>
    <numFmt numFmtId="172" formatCode="0.0####E-00"/>
    <numFmt numFmtId="173" formatCode="0.000"/>
    <numFmt numFmtId="174" formatCode="_(* #,##0_);_(* \(#,##0\);_(* &quot;-&quot;??_);_(@_)"/>
  </numFmts>
  <fonts count="1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color rgb="FF59595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sz val="11"/>
      <color rgb="FF595959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8" fillId="0" borderId="0"/>
    <xf numFmtId="0" fontId="9" fillId="0" borderId="0"/>
    <xf numFmtId="164" fontId="8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2" fontId="3" fillId="4" borderId="6" xfId="1" applyNumberFormat="1" applyFont="1" applyFill="1" applyBorder="1" applyAlignment="1">
      <alignment horizontal="center"/>
    </xf>
    <xf numFmtId="0" fontId="8" fillId="6" borderId="0" xfId="2" applyFill="1" applyAlignment="1">
      <alignment vertical="center"/>
    </xf>
    <xf numFmtId="0" fontId="8" fillId="6" borderId="0" xfId="2" applyFill="1" applyAlignment="1">
      <alignment horizontal="center" vertical="center"/>
    </xf>
    <xf numFmtId="0" fontId="8" fillId="0" borderId="0" xfId="2"/>
    <xf numFmtId="0" fontId="10" fillId="0" borderId="0" xfId="3" applyFont="1" applyAlignment="1">
      <alignment horizontal="center" vertical="center" readingOrder="1"/>
    </xf>
    <xf numFmtId="0" fontId="4" fillId="7" borderId="10" xfId="2" applyFont="1" applyFill="1" applyBorder="1" applyAlignment="1">
      <alignment horizontal="center" vertical="center"/>
    </xf>
    <xf numFmtId="0" fontId="4" fillId="8" borderId="11" xfId="2" applyFont="1" applyFill="1" applyBorder="1" applyAlignment="1">
      <alignment horizontal="center" vertical="center"/>
    </xf>
    <xf numFmtId="0" fontId="8" fillId="7" borderId="0" xfId="2" applyFill="1" applyAlignment="1">
      <alignment horizontal="center" vertical="center" wrapText="1"/>
    </xf>
    <xf numFmtId="0" fontId="8" fillId="0" borderId="0" xfId="2" applyAlignment="1">
      <alignment horizontal="center" vertical="center"/>
    </xf>
    <xf numFmtId="9" fontId="8" fillId="0" borderId="9" xfId="2" applyNumberFormat="1" applyBorder="1" applyAlignment="1">
      <alignment horizontal="center" vertical="center"/>
    </xf>
    <xf numFmtId="167" fontId="8" fillId="0" borderId="9" xfId="2" applyNumberFormat="1" applyBorder="1" applyAlignment="1">
      <alignment horizontal="center" vertical="center"/>
    </xf>
    <xf numFmtId="0" fontId="8" fillId="0" borderId="9" xfId="2" applyBorder="1" applyAlignment="1">
      <alignment horizontal="left" vertical="center"/>
    </xf>
    <xf numFmtId="0" fontId="8" fillId="8" borderId="2" xfId="2" applyFill="1" applyBorder="1"/>
    <xf numFmtId="0" fontId="8" fillId="0" borderId="2" xfId="2" applyBorder="1"/>
    <xf numFmtId="0" fontId="8" fillId="0" borderId="5" xfId="2" applyBorder="1"/>
    <xf numFmtId="173" fontId="8" fillId="9" borderId="2" xfId="2" applyNumberFormat="1" applyFill="1" applyBorder="1"/>
    <xf numFmtId="173" fontId="8" fillId="9" borderId="3" xfId="2" applyNumberFormat="1" applyFill="1" applyBorder="1"/>
    <xf numFmtId="173" fontId="8" fillId="0" borderId="0" xfId="2" applyNumberFormat="1" applyAlignment="1">
      <alignment vertical="center"/>
    </xf>
    <xf numFmtId="167" fontId="8" fillId="0" borderId="0" xfId="2" applyNumberFormat="1" applyAlignment="1">
      <alignment vertical="center"/>
    </xf>
    <xf numFmtId="0" fontId="8" fillId="9" borderId="3" xfId="2" applyFill="1" applyBorder="1"/>
    <xf numFmtId="9" fontId="8" fillId="0" borderId="13" xfId="2" applyNumberFormat="1" applyBorder="1" applyAlignment="1">
      <alignment horizontal="center" vertical="center"/>
    </xf>
    <xf numFmtId="167" fontId="8" fillId="0" borderId="13" xfId="2" applyNumberFormat="1" applyBorder="1" applyAlignment="1">
      <alignment horizontal="center" vertical="center"/>
    </xf>
    <xf numFmtId="0" fontId="8" fillId="0" borderId="13" xfId="2" applyBorder="1" applyAlignment="1">
      <alignment horizontal="left" vertical="center"/>
    </xf>
    <xf numFmtId="0" fontId="8" fillId="8" borderId="1" xfId="2" applyFill="1" applyBorder="1"/>
    <xf numFmtId="0" fontId="8" fillId="0" borderId="1" xfId="2" applyBorder="1"/>
    <xf numFmtId="0" fontId="8" fillId="0" borderId="6" xfId="2" applyBorder="1"/>
    <xf numFmtId="0" fontId="8" fillId="0" borderId="14" xfId="2" applyBorder="1"/>
    <xf numFmtId="0" fontId="11" fillId="0" borderId="0" xfId="2" applyFont="1"/>
    <xf numFmtId="0" fontId="11" fillId="0" borderId="0" xfId="2" applyFont="1" applyAlignment="1">
      <alignment horizontal="left" vertical="center"/>
    </xf>
    <xf numFmtId="0" fontId="8" fillId="0" borderId="0" xfId="2" applyAlignment="1">
      <alignment vertical="center"/>
    </xf>
    <xf numFmtId="0" fontId="8" fillId="8" borderId="4" xfId="2" applyFill="1" applyBorder="1"/>
    <xf numFmtId="0" fontId="8" fillId="0" borderId="4" xfId="2" applyBorder="1"/>
    <xf numFmtId="0" fontId="8" fillId="0" borderId="7" xfId="2" applyBorder="1"/>
    <xf numFmtId="0" fontId="8" fillId="0" borderId="15" xfId="2" applyBorder="1"/>
    <xf numFmtId="173" fontId="8" fillId="0" borderId="0" xfId="2" applyNumberFormat="1"/>
    <xf numFmtId="0" fontId="8" fillId="0" borderId="16" xfId="2" applyBorder="1"/>
    <xf numFmtId="0" fontId="4" fillId="8" borderId="0" xfId="2" applyFont="1" applyFill="1" applyAlignment="1">
      <alignment horizontal="center" vertical="center"/>
    </xf>
    <xf numFmtId="0" fontId="8" fillId="0" borderId="17" xfId="2" applyBorder="1"/>
    <xf numFmtId="0" fontId="8" fillId="0" borderId="18" xfId="2" applyBorder="1"/>
    <xf numFmtId="0" fontId="8" fillId="0" borderId="3" xfId="2" applyBorder="1"/>
    <xf numFmtId="174" fontId="0" fillId="0" borderId="0" xfId="4" applyNumberFormat="1" applyFont="1"/>
    <xf numFmtId="2" fontId="8" fillId="0" borderId="0" xfId="2" applyNumberFormat="1"/>
    <xf numFmtId="167" fontId="8" fillId="0" borderId="0" xfId="2" applyNumberFormat="1"/>
    <xf numFmtId="0" fontId="8" fillId="10" borderId="0" xfId="2" applyFill="1" applyAlignment="1">
      <alignment horizontal="center" vertical="center"/>
    </xf>
    <xf numFmtId="2" fontId="8" fillId="10" borderId="0" xfId="2" applyNumberFormat="1" applyFill="1" applyAlignment="1">
      <alignment vertical="center"/>
    </xf>
    <xf numFmtId="2" fontId="12" fillId="7" borderId="0" xfId="3" applyNumberFormat="1" applyFont="1" applyFill="1" applyAlignment="1">
      <alignment horizontal="right" vertical="center" readingOrder="1"/>
    </xf>
    <xf numFmtId="9" fontId="8" fillId="0" borderId="0" xfId="2" applyNumberFormat="1"/>
    <xf numFmtId="164" fontId="8" fillId="0" borderId="0" xfId="2" applyNumberFormat="1"/>
    <xf numFmtId="0" fontId="8" fillId="10" borderId="0" xfId="2" applyFill="1" applyAlignment="1">
      <alignment vertical="center"/>
    </xf>
    <xf numFmtId="2" fontId="1" fillId="0" borderId="0" xfId="2" applyNumberFormat="1" applyFont="1" applyAlignment="1">
      <alignment horizontal="right" vertical="center"/>
    </xf>
    <xf numFmtId="2" fontId="1" fillId="0" borderId="0" xfId="2" applyNumberFormat="1" applyFont="1" applyAlignment="1">
      <alignment horizontal="right"/>
    </xf>
    <xf numFmtId="0" fontId="8" fillId="10" borderId="0" xfId="2" applyFill="1"/>
    <xf numFmtId="167" fontId="8" fillId="10" borderId="0" xfId="2" applyNumberFormat="1" applyFill="1"/>
    <xf numFmtId="167" fontId="8" fillId="10" borderId="0" xfId="2" applyNumberFormat="1" applyFill="1" applyAlignment="1">
      <alignment vertical="center"/>
    </xf>
    <xf numFmtId="2" fontId="1" fillId="0" borderId="0" xfId="2" applyNumberFormat="1" applyFont="1"/>
    <xf numFmtId="0" fontId="9" fillId="0" borderId="0" xfId="3"/>
    <xf numFmtId="0" fontId="9" fillId="10" borderId="0" xfId="3" applyFill="1"/>
    <xf numFmtId="2" fontId="9" fillId="0" borderId="0" xfId="3" applyNumberFormat="1"/>
    <xf numFmtId="1" fontId="9" fillId="0" borderId="0" xfId="3" applyNumberFormat="1"/>
    <xf numFmtId="2" fontId="9" fillId="10" borderId="0" xfId="3" applyNumberFormat="1" applyFill="1"/>
    <xf numFmtId="167" fontId="9" fillId="10" borderId="0" xfId="3" applyNumberFormat="1" applyFill="1"/>
    <xf numFmtId="2" fontId="9" fillId="10" borderId="19" xfId="3" applyNumberFormat="1" applyFill="1" applyBorder="1"/>
    <xf numFmtId="173" fontId="13" fillId="10" borderId="0" xfId="2" applyNumberFormat="1" applyFont="1" applyFill="1"/>
    <xf numFmtId="173" fontId="9" fillId="10" borderId="0" xfId="3" applyNumberFormat="1" applyFill="1"/>
    <xf numFmtId="0" fontId="9" fillId="0" borderId="0" xfId="3" applyAlignment="1">
      <alignment horizontal="center" vertical="center"/>
    </xf>
    <xf numFmtId="0" fontId="9" fillId="7" borderId="0" xfId="3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167" fontId="13" fillId="10" borderId="0" xfId="2" applyNumberFormat="1" applyFont="1" applyFill="1"/>
    <xf numFmtId="0" fontId="9" fillId="8" borderId="0" xfId="3" applyFill="1"/>
    <xf numFmtId="0" fontId="16" fillId="8" borderId="0" xfId="3" applyFont="1" applyFill="1" applyAlignment="1">
      <alignment horizontal="center" vertical="center"/>
    </xf>
    <xf numFmtId="0" fontId="16" fillId="8" borderId="20" xfId="3" applyFont="1" applyFill="1" applyBorder="1" applyAlignment="1">
      <alignment horizontal="center" vertical="center"/>
    </xf>
    <xf numFmtId="0" fontId="16" fillId="8" borderId="21" xfId="3" applyFont="1" applyFill="1" applyBorder="1" applyAlignment="1">
      <alignment horizontal="center" vertical="center"/>
    </xf>
    <xf numFmtId="0" fontId="16" fillId="8" borderId="22" xfId="3" applyFont="1" applyFill="1" applyBorder="1" applyAlignment="1">
      <alignment horizontal="center" vertical="center"/>
    </xf>
    <xf numFmtId="0" fontId="9" fillId="7" borderId="20" xfId="3" applyFill="1" applyBorder="1" applyAlignment="1">
      <alignment horizontal="center" vertical="center"/>
    </xf>
    <xf numFmtId="0" fontId="9" fillId="7" borderId="21" xfId="3" applyFill="1" applyBorder="1" applyAlignment="1">
      <alignment horizontal="center" vertical="center"/>
    </xf>
    <xf numFmtId="0" fontId="9" fillId="7" borderId="22" xfId="3" applyFill="1" applyBorder="1" applyAlignment="1">
      <alignment horizontal="center" vertical="center"/>
    </xf>
    <xf numFmtId="0" fontId="17" fillId="0" borderId="6" xfId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 vertical="center" wrapText="1"/>
    </xf>
    <xf numFmtId="0" fontId="1" fillId="7" borderId="12" xfId="2" applyFont="1" applyFill="1" applyBorder="1" applyAlignment="1">
      <alignment horizontal="center" vertical="center" wrapText="1"/>
    </xf>
  </cellXfs>
  <cellStyles count="5">
    <cellStyle name="Comma 2" xfId="4"/>
    <cellStyle name="Normal" xfId="0" builtinId="0"/>
    <cellStyle name="Normal 2" xfId="1"/>
    <cellStyle name="Normal 2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483508311461065"/>
                  <c:y val="0.13669838145231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Eng_Info!$P$21:$P$22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Eng_Info!$Q$21:$Q$22</c:f>
              <c:numCache>
                <c:formatCode>General</c:formatCode>
                <c:ptCount val="2"/>
                <c:pt idx="0">
                  <c:v>530.79999999999995</c:v>
                </c:pt>
                <c:pt idx="1">
                  <c:v>536.5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50-4D82-BE99-EAC6B35C7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83552"/>
        <c:axId val="366983944"/>
      </c:scatterChart>
      <c:valAx>
        <c:axId val="366983552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3944"/>
        <c:crosses val="autoZero"/>
        <c:crossBetween val="midCat"/>
      </c:valAx>
      <c:valAx>
        <c:axId val="36698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Eng_Info!$Q$15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858114610673664"/>
                  <c:y val="0.197629775444736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Eng_Info!$P$16:$P$17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Eng_Info!$Q$16:$Q$17</c:f>
              <c:numCache>
                <c:formatCode>General</c:formatCode>
                <c:ptCount val="2"/>
                <c:pt idx="0" formatCode="0.00">
                  <c:v>71.349999999999994</c:v>
                </c:pt>
                <c:pt idx="1">
                  <c:v>86.45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5B-48C3-8BE8-E0A3FAFEB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81200"/>
        <c:axId val="366984336"/>
      </c:scatterChart>
      <c:valAx>
        <c:axId val="36698120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4336"/>
        <c:crosses val="autoZero"/>
        <c:crossBetween val="midCat"/>
      </c:valAx>
      <c:valAx>
        <c:axId val="366984336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Eng_Info!$Q$25</c:f>
              <c:strCache>
                <c:ptCount val="1"/>
                <c:pt idx="0">
                  <c:v>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8394619422572179"/>
                  <c:y val="0.18080052493438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Eng_Info!$P$26:$P$27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Eng_Info!$Q$26:$Q$27</c:f>
              <c:numCache>
                <c:formatCode>0.0</c:formatCode>
                <c:ptCount val="2"/>
                <c:pt idx="0">
                  <c:v>210</c:v>
                </c:pt>
                <c:pt idx="1">
                  <c:v>407.6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C7-4A70-9A34-123ACF71D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75320"/>
        <c:axId val="366976496"/>
      </c:scatterChart>
      <c:valAx>
        <c:axId val="36697532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6496"/>
        <c:crosses val="autoZero"/>
        <c:crossBetween val="midCat"/>
      </c:valAx>
      <c:valAx>
        <c:axId val="36697649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Eng_Info!$Q$30</c:f>
              <c:strCache>
                <c:ptCount val="1"/>
                <c:pt idx="0">
                  <c:v>Ms'-20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060725370417084"/>
                  <c:y val="0.139147779211191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Eng_Info!$P$31:$P$32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Eng_Info!$Q$31:$Q$32</c:f>
              <c:numCache>
                <c:formatCode>0.0</c:formatCode>
                <c:ptCount val="2"/>
                <c:pt idx="0">
                  <c:v>200.5</c:v>
                </c:pt>
                <c:pt idx="1">
                  <c:v>387.7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69-418F-9275-61536AE73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84728"/>
        <c:axId val="366976888"/>
      </c:scatterChart>
      <c:valAx>
        <c:axId val="366984728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6888"/>
        <c:crosses val="autoZero"/>
        <c:crossBetween val="midCat"/>
      </c:valAx>
      <c:valAx>
        <c:axId val="366976888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4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Eng_Info!$Q$35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089621609798775"/>
                  <c:y val="0.17152559055118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Eng_Info!$P$36:$P$37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Eng_Info!$Q$36:$Q$37</c:f>
              <c:numCache>
                <c:formatCode>0.0</c:formatCode>
                <c:ptCount val="2"/>
                <c:pt idx="0">
                  <c:v>857</c:v>
                </c:pt>
                <c:pt idx="1">
                  <c:v>894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9-44CF-B1AF-0E7F66A5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78848"/>
        <c:axId val="366981984"/>
      </c:scatterChart>
      <c:valAx>
        <c:axId val="366978848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81984"/>
        <c:crosses val="autoZero"/>
        <c:crossBetween val="midCat"/>
      </c:valAx>
      <c:valAx>
        <c:axId val="366981984"/>
        <c:scaling>
          <c:orientation val="minMax"/>
          <c:min val="8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3073" name="ELIN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2049" name="ELINK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273921</xdr:colOff>
      <xdr:row>24</xdr:row>
      <xdr:rowOff>49804</xdr:rowOff>
    </xdr:from>
    <xdr:to>
      <xdr:col>27</xdr:col>
      <xdr:colOff>417854</xdr:colOff>
      <xdr:row>39</xdr:row>
      <xdr:rowOff>96619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274420</xdr:colOff>
      <xdr:row>9</xdr:row>
      <xdr:rowOff>47813</xdr:rowOff>
    </xdr:from>
    <xdr:to>
      <xdr:col>27</xdr:col>
      <xdr:colOff>418353</xdr:colOff>
      <xdr:row>23</xdr:row>
      <xdr:rowOff>89649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33369</xdr:colOff>
      <xdr:row>13</xdr:row>
      <xdr:rowOff>171325</xdr:rowOff>
    </xdr:from>
    <xdr:to>
      <xdr:col>13</xdr:col>
      <xdr:colOff>181784</xdr:colOff>
      <xdr:row>28</xdr:row>
      <xdr:rowOff>95125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44822</xdr:rowOff>
    </xdr:from>
    <xdr:to>
      <xdr:col>7</xdr:col>
      <xdr:colOff>937309</xdr:colOff>
      <xdr:row>37</xdr:row>
      <xdr:rowOff>173316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502020</xdr:colOff>
      <xdr:row>24</xdr:row>
      <xdr:rowOff>156880</xdr:rowOff>
    </xdr:from>
    <xdr:to>
      <xdr:col>14</xdr:col>
      <xdr:colOff>62751</xdr:colOff>
      <xdr:row>40</xdr:row>
      <xdr:rowOff>31376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587"/>
  <sheetViews>
    <sheetView topLeftCell="B1" workbookViewId="0">
      <selection activeCell="E9" sqref="E9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7076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75</v>
      </c>
      <c r="F18" s="1">
        <f>VLOOKUP(B18,input!$L$4:$M$25,2,FALSE)</f>
        <v>75</v>
      </c>
      <c r="G18" s="1">
        <f t="shared" si="1"/>
        <v>75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200.5</v>
      </c>
      <c r="E21" s="41">
        <f t="shared" si="0"/>
        <v>353.66</v>
      </c>
      <c r="F21" s="1">
        <f>VLOOKUP(B21,input!$L$4:$M$25,2,FALSE)</f>
        <v>353.66</v>
      </c>
      <c r="G21" s="1">
        <f t="shared" si="1"/>
        <v>353.66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857.00006103515625</v>
      </c>
      <c r="E23" s="41">
        <f t="shared" si="0"/>
        <v>887.27</v>
      </c>
      <c r="F23" s="1">
        <f>VLOOKUP(B23,input!$L$4:$M$25,2,FALSE)</f>
        <v>887.27</v>
      </c>
      <c r="G23" s="1">
        <f t="shared" si="1"/>
        <v>887.27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25</v>
      </c>
      <c r="F24" s="1">
        <f>VLOOKUP(B24,input!$L$4:$M$25,2,FALSE)</f>
        <v>25</v>
      </c>
      <c r="G24" s="1">
        <f t="shared" si="1"/>
        <v>25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5.2158393859863281</v>
      </c>
      <c r="E36" s="41">
        <f t="shared" si="0"/>
        <v>5.2158393859863281</v>
      </c>
      <c r="F36" s="1" t="e">
        <f>VLOOKUP(B36,input!$L$4:$M$25,2,FALSE)</f>
        <v>#N/A</v>
      </c>
      <c r="G36" s="1">
        <f t="shared" si="1"/>
        <v>5.2158393859863281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153.43522644042969</v>
      </c>
      <c r="E37" s="41">
        <f t="shared" si="0"/>
        <v>153.43522644042969</v>
      </c>
      <c r="F37" s="1" t="e">
        <f>VLOOKUP(B37,input!$L$4:$M$25,2,FALSE)</f>
        <v>#N/A</v>
      </c>
      <c r="G37" s="1">
        <f t="shared" si="1"/>
        <v>153.43522644042969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99.796905517578125</v>
      </c>
      <c r="E58" s="41">
        <f t="shared" si="0"/>
        <v>99.796905517578125</v>
      </c>
      <c r="F58" s="1" t="e">
        <f>VLOOKUP(B58,input!$L$4:$M$25,2,FALSE)</f>
        <v>#N/A</v>
      </c>
      <c r="G58" s="1">
        <f t="shared" si="1"/>
        <v>99.796905517578125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0.47582566738128662</v>
      </c>
      <c r="E63" s="41">
        <f t="shared" si="0"/>
        <v>0.47582566738128662</v>
      </c>
      <c r="F63" s="1" t="e">
        <f>VLOOKUP(B63,input!$L$4:$M$25,2,FALSE)</f>
        <v>#N/A</v>
      </c>
      <c r="G63" s="1">
        <f t="shared" si="1"/>
        <v>0.47582566738128662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5.5635600090026855</v>
      </c>
      <c r="E75" s="41">
        <f t="shared" si="2"/>
        <v>5.5635600090026855</v>
      </c>
      <c r="F75" s="1" t="e">
        <f>VLOOKUP(B75,input!$L$4:$M$25,2,FALSE)</f>
        <v>#N/A</v>
      </c>
      <c r="G75" s="1">
        <f t="shared" si="3"/>
        <v>5.5635600090026855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6">
        <v>88.77679443359375</v>
      </c>
      <c r="E78" s="41">
        <f t="shared" si="2"/>
        <v>88.77679443359375</v>
      </c>
      <c r="F78" s="1" t="e">
        <f>VLOOKUP(B78,input!$L$4:$M$25,2,FALSE)</f>
        <v>#N/A</v>
      </c>
      <c r="G78" s="1">
        <f t="shared" si="3"/>
        <v>88.77679443359375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73.917350769042969</v>
      </c>
      <c r="E79" s="41">
        <f t="shared" si="2"/>
        <v>73.917350769042969</v>
      </c>
      <c r="F79" s="1" t="e">
        <f>VLOOKUP(B79,input!$L$4:$M$25,2,FALSE)</f>
        <v>#N/A</v>
      </c>
      <c r="G79" s="1">
        <f t="shared" si="3"/>
        <v>73.917350769042969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1.3878231048583984</v>
      </c>
      <c r="E89" s="41">
        <f t="shared" si="2"/>
        <v>1.3878231048583984</v>
      </c>
      <c r="F89" s="1" t="e">
        <f>VLOOKUP(B89,input!$L$4:$M$25,2,FALSE)</f>
        <v>#N/A</v>
      </c>
      <c r="G89" s="1">
        <f t="shared" si="3"/>
        <v>1.3878231048583984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13.790937423706055</v>
      </c>
      <c r="E92" s="41">
        <f t="shared" si="2"/>
        <v>13.790937423706055</v>
      </c>
      <c r="F92" s="1" t="e">
        <f>VLOOKUP(B92,input!$L$4:$M$25,2,FALSE)</f>
        <v>#N/A</v>
      </c>
      <c r="G92" s="1">
        <f t="shared" si="3"/>
        <v>13.790937423706055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2.8630914688110352</v>
      </c>
      <c r="E103" s="41">
        <f t="shared" si="2"/>
        <v>2.8630914688110352</v>
      </c>
      <c r="F103" s="1" t="e">
        <f>VLOOKUP(B103,input!$L$4:$M$25,2,FALSE)</f>
        <v>#N/A</v>
      </c>
      <c r="G103" s="1">
        <f t="shared" si="3"/>
        <v>2.8630914688110352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14.35383415222168</v>
      </c>
      <c r="E106" s="41">
        <f t="shared" si="2"/>
        <v>14.35383415222168</v>
      </c>
      <c r="F106" s="1" t="e">
        <f>VLOOKUP(B106,input!$L$4:$M$25,2,FALSE)</f>
        <v>#N/A</v>
      </c>
      <c r="G106" s="1">
        <f t="shared" si="3"/>
        <v>14.35383415222168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2.8630914688110352</v>
      </c>
      <c r="E117" s="41">
        <f t="shared" si="2"/>
        <v>2.8630914688110352</v>
      </c>
      <c r="F117" s="1" t="e">
        <f>VLOOKUP(B117,input!$L$4:$M$25,2,FALSE)</f>
        <v>#N/A</v>
      </c>
      <c r="G117" s="1">
        <f t="shared" si="3"/>
        <v>2.8630914688110352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14.35383415222168</v>
      </c>
      <c r="E120" s="41">
        <f t="shared" si="2"/>
        <v>14.35383415222168</v>
      </c>
      <c r="F120" s="1" t="e">
        <f>VLOOKUP(B120,input!$L$4:$M$25,2,FALSE)</f>
        <v>#N/A</v>
      </c>
      <c r="G120" s="1">
        <f t="shared" si="3"/>
        <v>14.35383415222168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1.3878231048583984</v>
      </c>
      <c r="E131" s="41">
        <f t="shared" si="2"/>
        <v>1.3878231048583984</v>
      </c>
      <c r="F131" s="1" t="e">
        <f>VLOOKUP(B131,input!$L$4:$M$25,2,FALSE)</f>
        <v>#N/A</v>
      </c>
      <c r="G131" s="1">
        <f t="shared" si="3"/>
        <v>1.3878231048583984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13.790937423706055</v>
      </c>
      <c r="E134" s="41">
        <f t="shared" si="2"/>
        <v>13.790937423706055</v>
      </c>
      <c r="F134" s="1" t="e">
        <f>VLOOKUP(B134,input!$L$4:$M$25,2,FALSE)</f>
        <v>#N/A</v>
      </c>
      <c r="G134" s="1">
        <f t="shared" si="3"/>
        <v>13.790937423706055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198.5162353515625</v>
      </c>
      <c r="E155" s="41">
        <f t="shared" si="4"/>
        <v>198.5162353515625</v>
      </c>
      <c r="F155" s="1" t="e">
        <f>VLOOKUP(B155,input!$L$4:$M$25,2,FALSE)</f>
        <v>#N/A</v>
      </c>
      <c r="G155" s="1">
        <f t="shared" si="5"/>
        <v>198.5162353515625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222.47445678710937</v>
      </c>
      <c r="E161" s="41">
        <f t="shared" si="4"/>
        <v>222.47445678710937</v>
      </c>
      <c r="F161" s="1" t="e">
        <f>VLOOKUP(B161,input!$L$4:$M$25,2,FALSE)</f>
        <v>#N/A</v>
      </c>
      <c r="G161" s="1">
        <f t="shared" si="5"/>
        <v>222.47445678710937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30</v>
      </c>
      <c r="F173" s="1">
        <f>VLOOKUP(B173,input!$L$4:$M$25,2,FALSE)</f>
        <v>30</v>
      </c>
      <c r="G173" s="1">
        <f t="shared" si="5"/>
        <v>30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</v>
      </c>
      <c r="F181" s="1">
        <f>VLOOKUP(B181,input!$L$4:$M$25,2,FALSE)</f>
        <v>16747</v>
      </c>
      <c r="G181" s="1">
        <f t="shared" si="5"/>
        <v>16747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531.4000244140625</v>
      </c>
      <c r="E296" s="41">
        <f t="shared" si="8"/>
        <v>536.16</v>
      </c>
      <c r="F296" s="1">
        <f>VLOOKUP(B296,input!$L$4:$M$25,2,FALSE)</f>
        <v>536.16</v>
      </c>
      <c r="G296" s="1">
        <f t="shared" si="9"/>
        <v>536.16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27.3</v>
      </c>
      <c r="F348" s="1">
        <f>VLOOKUP(B348,input!$L$4:$M$25,2,FALSE)</f>
        <v>27.3</v>
      </c>
      <c r="G348" s="1">
        <f t="shared" si="11"/>
        <v>27.3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71.349998474121094</v>
      </c>
      <c r="E391" s="41">
        <f t="shared" si="10"/>
        <v>83.7</v>
      </c>
      <c r="F391" s="1">
        <f>VLOOKUP(B391,input!$L$4:$M$25,2,FALSE)</f>
        <v>83.7</v>
      </c>
      <c r="G391" s="1">
        <f t="shared" si="11"/>
        <v>83.7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22.930000305175781</v>
      </c>
      <c r="E400" s="41">
        <f t="shared" si="12"/>
        <v>26.898669000000002</v>
      </c>
      <c r="F400" s="1">
        <f>VLOOKUP(B400,input!$L$4:$M$25,2,FALSE)</f>
        <v>26.898669000000002</v>
      </c>
      <c r="G400" s="1">
        <f t="shared" si="13"/>
        <v>26.898669000000002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15.310000419616699</v>
      </c>
      <c r="E409" s="41">
        <f t="shared" si="12"/>
        <v>17.958672</v>
      </c>
      <c r="F409" s="1">
        <f>VLOOKUP(B409,input!$L$4:$M$25,2,FALSE)</f>
        <v>17.958672</v>
      </c>
      <c r="G409" s="1">
        <f t="shared" si="13"/>
        <v>17.958672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5.2680001258850098</v>
      </c>
      <c r="E418" s="41">
        <f t="shared" si="12"/>
        <v>6.1804080000000008</v>
      </c>
      <c r="F418" s="1">
        <f>VLOOKUP(B418,input!$L$4:$M$25,2,FALSE)</f>
        <v>6.1804080000000008</v>
      </c>
      <c r="G418" s="1">
        <f t="shared" si="13"/>
        <v>6.1804080000000008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4.5560002326965332</v>
      </c>
      <c r="E427" s="41">
        <f t="shared" si="12"/>
        <v>5.3442450000000008</v>
      </c>
      <c r="F427" s="1">
        <f>VLOOKUP(B427,input!$L$4:$M$25,2,FALSE)</f>
        <v>5.3442450000000008</v>
      </c>
      <c r="G427" s="1">
        <f t="shared" si="13"/>
        <v>5.3442450000000008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1.8059999942779541</v>
      </c>
      <c r="E436" s="41">
        <f t="shared" si="12"/>
        <v>2.1184470000000002</v>
      </c>
      <c r="F436" s="1">
        <f>VLOOKUP(B436,input!$L$4:$M$25,2,FALSE)</f>
        <v>2.1184470000000002</v>
      </c>
      <c r="G436" s="1">
        <f t="shared" si="13"/>
        <v>2.1184470000000002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1.1100000143051147</v>
      </c>
      <c r="E445" s="41">
        <f t="shared" si="12"/>
        <v>1.3021962300000001</v>
      </c>
      <c r="F445" s="1">
        <f>VLOOKUP(B445,input!$L$4:$M$25,2,FALSE)</f>
        <v>1.3021962300000001</v>
      </c>
      <c r="G445" s="1">
        <f t="shared" si="13"/>
        <v>1.3021962300000001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0.33099997043609619</v>
      </c>
      <c r="E454" s="41">
        <f t="shared" si="12"/>
        <v>0.38870280000000001</v>
      </c>
      <c r="F454" s="1">
        <f>VLOOKUP(B454,input!$L$4:$M$25,2,FALSE)</f>
        <v>0.38870280000000001</v>
      </c>
      <c r="G454" s="1">
        <f t="shared" si="13"/>
        <v>0.38870280000000001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55563.484375</v>
      </c>
      <c r="E470" s="55">
        <v>65451.46875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50058.37109375</v>
      </c>
      <c r="E471" s="55">
        <v>59233.4609375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5505.1123046875</v>
      </c>
      <c r="E472" s="55">
        <v>6218.00927734375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5227.294921875</v>
      </c>
      <c r="E473" s="55">
        <v>5890.751953125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277.81744384765625</v>
      </c>
      <c r="E474" s="56">
        <v>327.25732421875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34.8284912109375</v>
      </c>
      <c r="E475" s="54">
        <v>35.878284454345703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10336.365234375</v>
      </c>
      <c r="E476" s="55">
        <v>10033.923828125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31.377756118774414</v>
      </c>
      <c r="E477" s="54">
        <v>32.469779968261719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11473.095703125</v>
      </c>
      <c r="E478" s="55">
        <v>11087.232421875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159534.578125</v>
      </c>
      <c r="E479" s="55">
        <v>182426.421875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31.377756118774414</v>
      </c>
      <c r="E481" s="54">
        <v>32.469779968261719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31.377756118774414</v>
      </c>
      <c r="E482" s="54">
        <v>32.469779968261719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28.408170700073242</v>
      </c>
      <c r="E483" s="54">
        <v>29.872749328613281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12672.41015625</v>
      </c>
      <c r="E484" s="55">
        <v>12051.1171875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176211.171875</v>
      </c>
      <c r="E485" s="55">
        <v>198285.921875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159534.578125</v>
      </c>
      <c r="E486" s="55">
        <v>182426.421875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31.377756118774414</v>
      </c>
      <c r="E487" s="54">
        <v>32.469779968261719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0.55332273244857788</v>
      </c>
      <c r="E488" s="58">
        <v>0.63843095302581787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0.50124996900558472</v>
      </c>
      <c r="E489" s="58">
        <v>0.58633500337600708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159534.578125</v>
      </c>
      <c r="E492" s="55">
        <v>182426.421875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176211.171875</v>
      </c>
      <c r="E495" s="55">
        <v>198285.921875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1400.88232421875</v>
      </c>
      <c r="E497" s="59">
        <v>1601.8968505859375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16955324</v>
      </c>
      <c r="E501" s="55">
        <v>18522126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21785416</v>
      </c>
      <c r="E502" s="55">
        <v>23808226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405.47280883789062</v>
      </c>
      <c r="E504" s="56">
        <v>479.79104614257813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4652.02880859375</v>
      </c>
      <c r="E506" s="55">
        <v>5319.55419921875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4.5337352752685547</v>
      </c>
      <c r="E507" s="53">
        <v>5.2310819625854492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439.07473754882812</v>
      </c>
      <c r="E508" s="56">
        <v>494.07943725585937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21785.416015625</v>
      </c>
      <c r="E509" s="55">
        <v>23808.2265625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435.20025634765625</v>
      </c>
      <c r="E510" s="56">
        <v>401.93881225585937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217199.046875</v>
      </c>
      <c r="E511" s="55">
        <v>271867.40625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6535.625</v>
      </c>
      <c r="E512" s="55">
        <v>7142.46875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44.109081268310547</v>
      </c>
      <c r="E513" s="54">
        <v>49.542213439941406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122.76511383056641</v>
      </c>
      <c r="E514" s="56">
        <v>140.72431945800781</v>
      </c>
    </row>
    <row r="515" spans="1:5" x14ac:dyDescent="0.25">
      <c r="A515" s="5" t="s">
        <v>1045</v>
      </c>
      <c r="B515" s="15" t="s">
        <v>1046</v>
      </c>
      <c r="C515" s="20"/>
      <c r="D515" s="47">
        <v>0.83582019805908203</v>
      </c>
      <c r="E515" s="58">
        <v>0.72664022445678711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110028.5546875</v>
      </c>
      <c r="E516" s="55">
        <v>138941.640625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3.6330290138721466E-2</v>
      </c>
      <c r="E517" s="58">
        <v>3.4404333680868149E-2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4.9380464553833008</v>
      </c>
      <c r="E518" s="53">
        <v>5.1987228393554687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16955324</v>
      </c>
      <c r="E519" s="55">
        <v>18522126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16955324</v>
      </c>
      <c r="E521" s="55">
        <v>18522126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3304113.25</v>
      </c>
      <c r="E522" s="55">
        <v>3619109.5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20259438</v>
      </c>
      <c r="E523" s="55">
        <v>22141236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21785416</v>
      </c>
      <c r="E524" s="55">
        <v>23808226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55563.48828125</v>
      </c>
      <c r="E525" s="55">
        <v>65451.46875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520.5316162109375</v>
      </c>
      <c r="E526" s="56">
        <v>583.2447509765625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217.59468078613281</v>
      </c>
      <c r="E528" s="56">
        <v>214.627197265625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578.64459228515625</v>
      </c>
      <c r="E529" s="56">
        <v>553.94482421875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146.07632446289062</v>
      </c>
      <c r="E530" s="56">
        <v>155.36149597167969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299.275634765625</v>
      </c>
      <c r="E531" s="56">
        <v>318.35989379882813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146.07632446289062</v>
      </c>
      <c r="E532" s="56">
        <v>155.36149597167969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299.275634765625</v>
      </c>
      <c r="E533" s="56">
        <v>318.35989379882813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497.65365600585937</v>
      </c>
      <c r="E534" s="56">
        <v>579.3955078125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52.501842498779297</v>
      </c>
      <c r="E536" s="54">
        <v>61.440162658691406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5">
        <v>649.846435546875</v>
      </c>
      <c r="E537" s="56">
        <v>789.64898681640625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5">
        <v>649.84649658203125</v>
      </c>
      <c r="E538" s="56">
        <v>789.64910888671875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497.65365600585937</v>
      </c>
      <c r="E539" s="56">
        <v>579.3955078125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116.68331146240234</v>
      </c>
      <c r="E540" s="56">
        <v>137.44808959960937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555.6348876953125</v>
      </c>
      <c r="E541" s="56">
        <v>654.5146484375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277.81744384765625</v>
      </c>
      <c r="E542" s="56">
        <v>327.25732421875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5227.294921875</v>
      </c>
      <c r="E543" s="55">
        <v>5890.751953125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159534.578125</v>
      </c>
      <c r="E544" s="55">
        <v>182426.421875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2">
        <v>9.6954374313354492</v>
      </c>
      <c r="E559" s="54">
        <v>11.186721801757812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271946.65625</v>
      </c>
      <c r="E562" s="55">
        <v>296359.21875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365712.4375</v>
      </c>
      <c r="E568" s="55">
        <v>405717.5625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15467.9765625</v>
      </c>
      <c r="E571" s="55">
        <v>18164.89453125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4933.80224609375</v>
      </c>
      <c r="E572" s="55">
        <v>5787.6240234375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11213.1103515625</v>
      </c>
      <c r="E573" s="55">
        <v>13146.556640625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1368.9107666015625</v>
      </c>
      <c r="E574" s="59">
        <v>1610.3260498046875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7549.63525390625</v>
      </c>
      <c r="E575" s="55">
        <v>8859.6806640625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3353.98388671875</v>
      </c>
      <c r="E576" s="55">
        <v>3948.736328125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7162.05615234375</v>
      </c>
      <c r="E577" s="55">
        <v>8404.546875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5518.859375</v>
      </c>
      <c r="E578" s="55">
        <v>6637.96240234375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520.5316162109375</v>
      </c>
      <c r="E579" s="56">
        <v>583.2447509765625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217.59468078613281</v>
      </c>
      <c r="E585" s="56">
        <v>214.627197265625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578.64459228515625</v>
      </c>
      <c r="E588" s="56">
        <v>553.94482421875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146.07632446289062</v>
      </c>
      <c r="E591" s="56">
        <v>155.36149597167969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299.275634765625</v>
      </c>
      <c r="E594" s="56">
        <v>318.35989379882813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146.07632446289062</v>
      </c>
      <c r="E597" s="56">
        <v>155.36149597167969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299.275634765625</v>
      </c>
      <c r="E600" s="56">
        <v>318.35989379882813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497.65365600585937</v>
      </c>
      <c r="E603" s="56">
        <v>579.3955078125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52.501842498779297</v>
      </c>
      <c r="E609" s="54">
        <v>61.440162658691406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5">
        <v>649.846435546875</v>
      </c>
      <c r="E612" s="56">
        <v>789.64898681640625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5">
        <v>649.84649658203125</v>
      </c>
      <c r="E615" s="56">
        <v>789.64910888671875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497.65365600585937</v>
      </c>
      <c r="E618" s="56">
        <v>579.3955078125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160.40000915527344</v>
      </c>
      <c r="E621" s="56">
        <v>187.627197265625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40.100002288818359</v>
      </c>
      <c r="E622" s="54">
        <v>46.90679931640625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89.617446899414062</v>
      </c>
      <c r="E623" s="54">
        <v>93.052635192871094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303.04129028320312</v>
      </c>
      <c r="E624" s="56">
        <v>305.74960327148437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2743.514892578125</v>
      </c>
      <c r="E625" s="59">
        <v>2737.74365234375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857.00006103515625</v>
      </c>
      <c r="E626" s="56">
        <v>857.00006103515625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303.04129028320312</v>
      </c>
      <c r="E627" s="56">
        <v>305.74960327148437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24.999988555908203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3.5410370826721191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94420.7578125</v>
      </c>
      <c r="E635" s="55">
        <v>112346.109375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61569.62109375</v>
      </c>
      <c r="E636" s="55">
        <v>73789.6953125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15392.4052734375</v>
      </c>
      <c r="E637" s="55">
        <v>18447.423828125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7443.2060546875</v>
      </c>
      <c r="E638" s="55">
        <v>8808.9951171875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10015.52734375</v>
      </c>
      <c r="E639" s="55">
        <v>11299.9990234375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1396.340576171875</v>
      </c>
      <c r="E640" s="59">
        <v>1571.308837890625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1888.4151611328125</v>
      </c>
      <c r="E641" s="59">
        <v>2246.92236328125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273.53570556640625</v>
      </c>
      <c r="E642" s="56">
        <v>302.97451782226562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638.25</v>
      </c>
      <c r="E643" s="56">
        <v>706.94049072265625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95.760658264160156</v>
      </c>
      <c r="E644" s="54">
        <v>94.822341918945313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172.93461608886719</v>
      </c>
      <c r="E645" s="56">
        <v>163.57861328125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166.499267578125</v>
      </c>
      <c r="E646" s="56">
        <v>149.16119384765625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8.5226520895957947E-2</v>
      </c>
      <c r="E648" s="58">
        <v>9.5903217792510986E-2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0.31017708778381348</v>
      </c>
      <c r="E649" s="58">
        <v>0.34903433918952942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37.878452301025391</v>
      </c>
      <c r="E650" s="54">
        <v>42.624595642089844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5">
        <v>909.082275390625</v>
      </c>
      <c r="E651" s="59">
        <v>1022.989501953125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159534.578125</v>
      </c>
      <c r="E652" s="55">
        <v>182430.4375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176211.171875</v>
      </c>
      <c r="E653" s="55">
        <v>198290.296875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378.78424072265625</v>
      </c>
      <c r="E654" s="56">
        <v>426.24557495117187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141.74734497070312</v>
      </c>
      <c r="E655" s="56">
        <v>156.99919128417969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2.503765344619751</v>
      </c>
      <c r="E657" s="53">
        <v>2.8174843788146973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0.14905175566673279</v>
      </c>
      <c r="E658" s="58">
        <v>0.16772869229316711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0.39086967706680298</v>
      </c>
      <c r="E659" s="58">
        <v>0.43983560800552368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3.5436866283416748</v>
      </c>
      <c r="E661" s="53">
        <v>3.924983024597168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1.0631060600280762</v>
      </c>
      <c r="E662" s="53">
        <v>1.1774948835372925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2.4805808067321777</v>
      </c>
      <c r="E663" s="53">
        <v>2.7474880218505859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3.5410370826721191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5.2158398628234863</v>
      </c>
      <c r="E677" s="53">
        <v>5.2158398628234863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153.43522644042969</v>
      </c>
      <c r="E678" s="56">
        <v>153.43522644042969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5.2566738128662109</v>
      </c>
      <c r="E679" s="53">
        <v>5.2566738128662109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147.45783996582031</v>
      </c>
      <c r="E680" s="56">
        <v>148.81520080566406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621.2406005859375</v>
      </c>
      <c r="E681" s="56">
        <v>627.08270263671875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185.80177307128906</v>
      </c>
      <c r="E682" s="56">
        <v>217.95423889160156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5.2158417701721191</v>
      </c>
      <c r="E684" s="53">
        <v>5.4168224334716797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253.74159240722656</v>
      </c>
      <c r="E685" s="56">
        <v>253.40878295898437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2968.177978515625</v>
      </c>
      <c r="E686" s="59">
        <v>2966.804931640625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1.6260995864868164</v>
      </c>
      <c r="E687" s="53">
        <v>1.3524572849273682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15.009801864624023</v>
      </c>
      <c r="E688" s="54">
        <v>15.009801864624023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163.48982238769531</v>
      </c>
      <c r="E689" s="56">
        <v>163.62599182128906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691.1365966796875</v>
      </c>
      <c r="E690" s="56">
        <v>691.72833251953125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23.406675338745117</v>
      </c>
      <c r="E691" s="54">
        <v>27.46966552734375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647.10150146484375</v>
      </c>
      <c r="E694" s="56">
        <v>647.10150146484375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210.83453369140625</v>
      </c>
      <c r="E695" s="56">
        <v>246.7763671875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23.99854850769043</v>
      </c>
      <c r="E697" s="54">
        <v>23.998752593994141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79.389389038085937</v>
      </c>
      <c r="E698" s="54">
        <v>82.432525634765625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460.00350952148437</v>
      </c>
      <c r="E699" s="56">
        <v>460.00350952148437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205.37744140625</v>
      </c>
      <c r="E700" s="56">
        <v>240.32330322265625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3299.786376953125</v>
      </c>
      <c r="E701" s="55">
        <v>3295.404541015625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79.389389038085937</v>
      </c>
      <c r="E702" s="54">
        <v>82.432525634765625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436.00494384765625</v>
      </c>
      <c r="E703" s="56">
        <v>436.00473022460937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210.33328247070312</v>
      </c>
      <c r="E704" s="56">
        <v>246.19003295898437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3237.77197265625</v>
      </c>
      <c r="E705" s="55">
        <v>3232.808349609375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4.9558491706848145</v>
      </c>
      <c r="E706" s="53">
        <v>5.8666973114013672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667.806640625</v>
      </c>
      <c r="E707" s="56">
        <v>668.62213134765625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22.5994873046875</v>
      </c>
      <c r="E708" s="54">
        <v>22.599420547485352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80.9771728515625</v>
      </c>
      <c r="E709" s="54">
        <v>84.081169128417969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434.10498046875</v>
      </c>
      <c r="E710" s="56">
        <v>434.10470581054687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200.5</v>
      </c>
      <c r="E711" s="56">
        <v>234.53401184082031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3230.17138671875</v>
      </c>
      <c r="E712" s="55">
        <v>3225.032470703125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80.9771728515625</v>
      </c>
      <c r="E713" s="54">
        <v>84.081169128417969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411.5054931640625</v>
      </c>
      <c r="E714" s="56">
        <v>411.50531005859375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205.37744140625</v>
      </c>
      <c r="E715" s="56">
        <v>240.32330322265625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3169.318603515625</v>
      </c>
      <c r="E716" s="55">
        <v>3163.44921875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4.8774323463439941</v>
      </c>
      <c r="E717" s="53">
        <v>5.7893123626708984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667.806640625</v>
      </c>
      <c r="E718" s="56">
        <v>668.62213134765625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16.131874084472656</v>
      </c>
      <c r="E722" s="54">
        <v>17.295782089233398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3">
        <v>98.366165161132813</v>
      </c>
      <c r="E726" s="56">
        <v>104.07701873779297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16.795194625854492</v>
      </c>
      <c r="E730" s="54">
        <v>18.006565093994141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16.795194625854492</v>
      </c>
      <c r="E734" s="54">
        <v>18.006565093994141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16.131874084472656</v>
      </c>
      <c r="E738" s="54">
        <v>17.295782089233398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201.00125122070312</v>
      </c>
      <c r="E740" s="56">
        <v>235.12034606933594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3">
        <v>97.683013916015625</v>
      </c>
      <c r="E741" s="56">
        <v>101.4273681640625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946.62469482421875</v>
      </c>
      <c r="E742" s="56">
        <v>948.23187255859375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220.17762756347656</v>
      </c>
      <c r="E743" s="56">
        <v>220.50515747070312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201.00125122070312</v>
      </c>
      <c r="E744" s="56">
        <v>235.12034606933594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89.617446899414062</v>
      </c>
      <c r="E745" s="54">
        <v>93.052635192871094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296.14520263671875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1361.6749267578125</v>
      </c>
      <c r="E747" s="59">
        <v>1322.06787109375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266.7266845703125</v>
      </c>
      <c r="E748" s="56">
        <v>287.64938354492187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2.4805808067321777</v>
      </c>
      <c r="E749" s="53">
        <v>2.7474005222320557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527.17657470703125</v>
      </c>
      <c r="E750" s="56">
        <v>486.72384643554687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264.947509765625</v>
      </c>
      <c r="E751" s="56">
        <v>225.50515747070312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1159.54443359375</v>
      </c>
      <c r="E754" s="56">
        <v>969.1915283203125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23174.142578125</v>
      </c>
      <c r="E755" s="55">
        <v>24416.0625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23174.142578125</v>
      </c>
      <c r="E757" s="55">
        <v>24416.0625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173.80607604980469</v>
      </c>
      <c r="E758" s="56">
        <v>183.12046813964844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8.0655708312988281</v>
      </c>
      <c r="E761" s="53">
        <v>8.3747358322143555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99.796905517578125</v>
      </c>
      <c r="E762" s="54">
        <v>99.808128356933594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217.59468078613281</v>
      </c>
      <c r="E763" s="56">
        <v>214.627197265625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126.17892456054687</v>
      </c>
      <c r="E765" s="54">
        <v>84.946823120117188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317212.84375</v>
      </c>
      <c r="E766" s="55">
        <v>303770.9375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266.72653198242187</v>
      </c>
      <c r="E767" s="56">
        <v>287.6678466796875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2.4805808067321777</v>
      </c>
      <c r="E768" s="53">
        <v>2.7474005222320557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2.4755427837371826</v>
      </c>
      <c r="E769" s="53">
        <v>2.742128849029541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5.0378292798995972E-3</v>
      </c>
      <c r="E770" s="61">
        <v>5.2716173231601715E-3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3910.42626953125</v>
      </c>
      <c r="E771" s="55">
        <v>3848.879150390625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12309.6279296875</v>
      </c>
      <c r="E772" s="55">
        <v>13029.3408203125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7.9417142868041992</v>
      </c>
      <c r="E773" s="53">
        <v>7.3850970268249512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24.99970817565918</v>
      </c>
      <c r="E774" s="54">
        <v>25.000249862670898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3">
        <v>98.391387939453125</v>
      </c>
      <c r="E776" s="56">
        <v>104.10212707519531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1.2166107892990112</v>
      </c>
      <c r="E777" s="53">
        <v>1.2401611804962158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286.30941772460937</v>
      </c>
      <c r="E782" s="56">
        <v>304.72537231445312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286.30941772460937</v>
      </c>
      <c r="E783" s="56">
        <v>304.72537231445312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283.44631958007812</v>
      </c>
      <c r="E784" s="56">
        <v>301.67813110351562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14.35383415222168</v>
      </c>
      <c r="E785" s="54">
        <v>15.277314186096191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2.8630914688110352</v>
      </c>
      <c r="E791" s="53">
        <v>3.0472509860992432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</v>
      </c>
      <c r="E792" s="54">
        <v>99.000007629394531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314.2393798828125</v>
      </c>
      <c r="E794" s="56">
        <v>334.27786254882812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95.689033508300781</v>
      </c>
      <c r="E795" s="54">
        <v>95.738571166992188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299.27560424804687</v>
      </c>
      <c r="E798" s="56">
        <v>318.35989379882813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286.30941772460937</v>
      </c>
      <c r="E799" s="56">
        <v>304.72537231445312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95.667472839355469</v>
      </c>
      <c r="E800" s="54">
        <v>95.717262268066406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12.96617603302002</v>
      </c>
      <c r="E801" s="54">
        <v>13.634510040283203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300.6248779296875</v>
      </c>
      <c r="E802" s="56">
        <v>319.96163940429687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556.35650634765625</v>
      </c>
      <c r="E807" s="56">
        <v>532.44976806640625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556.35650634765625</v>
      </c>
      <c r="E808" s="56">
        <v>532.44976806640625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550.79296875</v>
      </c>
      <c r="E809" s="56">
        <v>527.12530517578125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3">
        <v>88.77679443359375</v>
      </c>
      <c r="E810" s="54">
        <v>84.955703735351562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80.137039184570313</v>
      </c>
      <c r="E814" s="54">
        <v>80.13677978515625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5.5635600090026855</v>
      </c>
      <c r="E816" s="53">
        <v>5.3244929313659668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99.000007629394531</v>
      </c>
      <c r="E817" s="54">
        <v>99.000007629394531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607.5767822265625</v>
      </c>
      <c r="E819" s="56">
        <v>581.64202880859375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96.167388916015625</v>
      </c>
      <c r="E820" s="54">
        <v>96.138946533203125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578.64459228515625</v>
      </c>
      <c r="E823" s="56">
        <v>553.94482421875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556.35650634765625</v>
      </c>
      <c r="E824" s="56">
        <v>532.44976806640625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96.148223876953125</v>
      </c>
      <c r="E825" s="54">
        <v>96.119644165039063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22.288066864013672</v>
      </c>
      <c r="E826" s="54">
        <v>21.495037078857422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584.17431640625</v>
      </c>
      <c r="E827" s="56">
        <v>559.07220458984375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138.78244018554687</v>
      </c>
      <c r="E832" s="56">
        <v>147.70225524902344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138.78244018554687</v>
      </c>
      <c r="E833" s="56">
        <v>147.70225524902344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137.39462280273437</v>
      </c>
      <c r="E834" s="56">
        <v>146.22523498535156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13.790937423706055</v>
      </c>
      <c r="E835" s="54">
        <v>14.678204536437988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1.3878231048583984</v>
      </c>
      <c r="E841" s="53">
        <v>1.4770210981369019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99.000007629394531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153.380126953125</v>
      </c>
      <c r="E844" s="56">
        <v>163.12956237792969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95.031639099121094</v>
      </c>
      <c r="E845" s="54">
        <v>95.094581604003906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146.07632446289062</v>
      </c>
      <c r="E848" s="56">
        <v>155.36149597167969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138.78244018554687</v>
      </c>
      <c r="E849" s="56">
        <v>147.70225524902344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95.006797790527344</v>
      </c>
      <c r="E850" s="54">
        <v>95.070053100585938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2">
        <v>7.2938899993896484</v>
      </c>
      <c r="E851" s="53">
        <v>7.6592402458190918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145.7215576171875</v>
      </c>
      <c r="E852" s="56">
        <v>155.08735656738281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286.30941772460937</v>
      </c>
      <c r="E857" s="56">
        <v>304.72537231445312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286.30941772460937</v>
      </c>
      <c r="E858" s="56">
        <v>304.72537231445312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283.44631958007812</v>
      </c>
      <c r="E859" s="56">
        <v>301.67813110351562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14.35383415222168</v>
      </c>
      <c r="E860" s="54">
        <v>15.277314186096191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2.8630914688110352</v>
      </c>
      <c r="E866" s="53">
        <v>3.0472509860992432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</v>
      </c>
      <c r="E867" s="54">
        <v>99.000007629394531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314.2393798828125</v>
      </c>
      <c r="E869" s="56">
        <v>334.27786254882812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95.689033508300781</v>
      </c>
      <c r="E870" s="54">
        <v>95.738571166992188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299.27560424804687</v>
      </c>
      <c r="E873" s="56">
        <v>318.35989379882813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286.30941772460937</v>
      </c>
      <c r="E874" s="56">
        <v>304.72537231445312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95.667472839355469</v>
      </c>
      <c r="E875" s="54">
        <v>95.717262268066406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12.96617603302002</v>
      </c>
      <c r="E876" s="54">
        <v>13.634510040283203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300.6248779296875</v>
      </c>
      <c r="E877" s="56">
        <v>319.96163940429687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138.78244018554687</v>
      </c>
      <c r="E882" s="56">
        <v>147.70225524902344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138.78244018554687</v>
      </c>
      <c r="E883" s="56">
        <v>147.70225524902344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137.39462280273437</v>
      </c>
      <c r="E884" s="56">
        <v>146.22523498535156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13.790937423706055</v>
      </c>
      <c r="E885" s="54">
        <v>14.678204536437988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1.3878231048583984</v>
      </c>
      <c r="E891" s="53">
        <v>1.4770210981369019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99.000007629394531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153.380126953125</v>
      </c>
      <c r="E894" s="56">
        <v>163.12956237792969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95.031639099121094</v>
      </c>
      <c r="E895" s="54">
        <v>95.094581604003906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146.07632446289062</v>
      </c>
      <c r="E898" s="56">
        <v>155.36149597167969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138.78244018554687</v>
      </c>
      <c r="E899" s="56">
        <v>147.70225524902344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95.006797790527344</v>
      </c>
      <c r="E900" s="54">
        <v>95.070053100585938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2">
        <v>7.2938899993896484</v>
      </c>
      <c r="E901" s="53">
        <v>7.6592402458190918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145.7215576171875</v>
      </c>
      <c r="E902" s="56">
        <v>155.08735656738281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0.32450979948043823</v>
      </c>
      <c r="E903" s="58">
        <v>0.33733883500099182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70.9112548828125</v>
      </c>
      <c r="E904" s="54">
        <v>71.815910339355469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4847.19677734375</v>
      </c>
      <c r="E905" s="55">
        <v>5915.3955078125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4152.4326171875</v>
      </c>
      <c r="E906" s="55">
        <v>5048.45654296875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5">
        <v>694.76373291015625</v>
      </c>
      <c r="E907" s="56">
        <v>866.93841552734375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22.459684371948242</v>
      </c>
      <c r="E908" s="54">
        <v>23.364742279052734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1.0882352590560913</v>
      </c>
      <c r="E920" s="53">
        <v>1.1301212310791016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101.98698425292969</v>
      </c>
      <c r="E921" s="56">
        <v>103.06179046630859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6733.31982421875</v>
      </c>
      <c r="E922" s="55">
        <v>7943.56396484375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5927.12646484375</v>
      </c>
      <c r="E923" s="55">
        <v>6983.736328125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5">
        <v>806.1934814453125</v>
      </c>
      <c r="E924" s="56">
        <v>959.8275146484375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31.075321197509766</v>
      </c>
      <c r="E925" s="54">
        <v>31.245754241943359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1.7705881595611572</v>
      </c>
      <c r="E937" s="53">
        <v>1.8385108709335327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116.40223693847656</v>
      </c>
      <c r="E938" s="56">
        <v>117.57020568847656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3142.156982421875</v>
      </c>
      <c r="E939" s="55">
        <v>3711.154052734375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8">
        <v>2943.103759765625</v>
      </c>
      <c r="E940" s="55">
        <v>3473.415771484375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199.05319213867187</v>
      </c>
      <c r="E941" s="56">
        <v>237.73820495605469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14.41414737701416</v>
      </c>
      <c r="E942" s="54">
        <v>14.506946563720703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4.4666666984558105</v>
      </c>
      <c r="E954" s="53">
        <v>4.6380453109741211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147.63398742675781</v>
      </c>
      <c r="E955" s="56">
        <v>149.0262451171875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7274.02783203125</v>
      </c>
      <c r="E956" s="55">
        <v>8586.8603515625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6517.9140625</v>
      </c>
      <c r="E957" s="55">
        <v>7700.12353515625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395.35430908203125</v>
      </c>
      <c r="E958" s="56">
        <v>455.9609375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360.759521484375</v>
      </c>
      <c r="E959" s="56">
        <v>430.7757568359375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33.026969909667969</v>
      </c>
      <c r="E960" s="54">
        <v>33.215385437011719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7">
        <v>0.19775390625</v>
      </c>
      <c r="E961" s="58">
        <v>0.2330356240272522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15.009801864624023</v>
      </c>
      <c r="E972" s="54">
        <v>15.009801864624023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198.32623291015625</v>
      </c>
      <c r="E973" s="56">
        <v>198.32623291015625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10132.6806640625</v>
      </c>
      <c r="E974" s="55">
        <v>11810.2607421875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7854.55078125</v>
      </c>
      <c r="E975" s="55">
        <v>9156.82421875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1278.6513671875</v>
      </c>
      <c r="E976" s="59">
        <v>1484.981689453125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5">
        <v>999.4786376953125</v>
      </c>
      <c r="E977" s="59">
        <v>1168.454833984375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41.585269927978516</v>
      </c>
      <c r="E978" s="54">
        <v>41.449092864990234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22.480392456054688</v>
      </c>
      <c r="E990" s="54">
        <v>22.605251312255859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218.37445068359375</v>
      </c>
      <c r="E991" s="56">
        <v>218.66217041015625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5937.50537109375</v>
      </c>
      <c r="E992" s="55">
        <v>7039.47802734375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4773.216796875</v>
      </c>
      <c r="E993" s="55">
        <v>5657.76904296875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1016.0961303710937</v>
      </c>
      <c r="E994" s="59">
        <v>1201.960693359375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148.19221496582031</v>
      </c>
      <c r="E995" s="56">
        <v>179.74810791015625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23.620029449462891</v>
      </c>
      <c r="E996" s="54">
        <v>23.947347640991211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-3.7725491523742676</v>
      </c>
      <c r="E997" s="53">
        <v>-3.8122899532318115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15181.7607421875</v>
      </c>
      <c r="E1010" s="55">
        <v>15424.9052734375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37.878452301025391</v>
      </c>
      <c r="E1011" s="54">
        <v>42.623653411865234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159534.578125</v>
      </c>
      <c r="E1012" s="55">
        <v>182426.421875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176211.171875</v>
      </c>
      <c r="E1013" s="55">
        <v>198285.921875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1400.88232421875</v>
      </c>
      <c r="E1015" s="59">
        <v>1601.8968505859375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59.053302764892578</v>
      </c>
      <c r="E1036" s="54">
        <v>63.270633697509766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2.6705302298069E-2</v>
      </c>
      <c r="E1045" s="58">
        <v>2.8586501255631447E-2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56.737483978271484</v>
      </c>
      <c r="E1049" s="54">
        <v>60.789436340332031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2.5658033788204193E-2</v>
      </c>
      <c r="E1058" s="58">
        <v>2.7465466409921646E-2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59.053302764892578</v>
      </c>
      <c r="E1062" s="54">
        <v>63.270633697509766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2.6705302298069E-2</v>
      </c>
      <c r="E1071" s="58">
        <v>2.8586501255631447E-2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56.737483978271484</v>
      </c>
      <c r="E1075" s="54">
        <v>60.789436340332031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2.5658033788204193E-2</v>
      </c>
      <c r="E1084" s="58">
        <v>2.7465466409921646E-2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477.9644775390625</v>
      </c>
      <c r="E1092" s="56">
        <v>557.0623779296875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463.62554931640625</v>
      </c>
      <c r="E1093" s="56">
        <v>540.35052490234375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497.65362548828125</v>
      </c>
      <c r="E1094" s="56">
        <v>579.3955078125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3993.5029296875</v>
      </c>
      <c r="E1095" s="55">
        <v>4656.955078125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3993.5029296875</v>
      </c>
      <c r="E1099" s="55">
        <v>4656.955078125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515.040771484375</v>
      </c>
      <c r="E1104" s="56">
        <v>599.6385498046875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96.057380676269531</v>
      </c>
      <c r="E1105" s="54">
        <v>96.158859252929688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497.65362548828125</v>
      </c>
      <c r="E1108" s="56">
        <v>579.3955078125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477.9644775390625</v>
      </c>
      <c r="E1109" s="56">
        <v>557.0623779296875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96.043601989746094</v>
      </c>
      <c r="E1110" s="54">
        <v>96.14544677734375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19.689144134521484</v>
      </c>
      <c r="E1111" s="54">
        <v>22.333137512207031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494.66366577148437</v>
      </c>
      <c r="E1112" s="56">
        <v>576.525146484375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477.9644775390625</v>
      </c>
      <c r="E1120" s="56">
        <v>557.0623779296875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463.62554931640625</v>
      </c>
      <c r="E1121" s="56">
        <v>540.35052490234375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497.65362548828125</v>
      </c>
      <c r="E1122" s="56">
        <v>579.3955078125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3993.5029296875</v>
      </c>
      <c r="E1123" s="55">
        <v>4656.955078125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3993.5029296875</v>
      </c>
      <c r="E1127" s="55">
        <v>4656.955078125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515.040771484375</v>
      </c>
      <c r="E1132" s="56">
        <v>599.6385498046875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96.057380676269531</v>
      </c>
      <c r="E1133" s="54">
        <v>96.158859252929688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497.65362548828125</v>
      </c>
      <c r="E1136" s="56">
        <v>579.3955078125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477.9644775390625</v>
      </c>
      <c r="E1137" s="56">
        <v>557.0623779296875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96.043601989746094</v>
      </c>
      <c r="E1138" s="54">
        <v>96.14544677734375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19.689144134521484</v>
      </c>
      <c r="E1139" s="54">
        <v>22.333137512207031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494.66366577148437</v>
      </c>
      <c r="E1140" s="56">
        <v>576.525146484375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96.057380676269531</v>
      </c>
      <c r="E1161" s="54">
        <v>96.158859252929688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70.735198974609375</v>
      </c>
      <c r="E1171" s="54">
        <v>70.735252380371094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6.8676609992980957</v>
      </c>
      <c r="E1172" s="53">
        <v>6.8676609992980957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6.8676609992980957</v>
      </c>
      <c r="E1173" s="53">
        <v>6.8676609992980957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75.000640869140625</v>
      </c>
      <c r="E1175" s="54">
        <v>75.000694274902344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49.209671020507813</v>
      </c>
      <c r="E1176" s="54">
        <v>57.725265502929687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47.733383178710938</v>
      </c>
      <c r="E1177" s="54">
        <v>55.993511199951172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52.501842498779297</v>
      </c>
      <c r="E1178" s="54">
        <v>61.440158843994141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185.80177307128906</v>
      </c>
      <c r="E1179" s="56">
        <v>217.95423889160156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45.426506042480469</v>
      </c>
      <c r="E1181" s="54">
        <v>45.428012847900391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190.1982421875</v>
      </c>
      <c r="E1182" s="56">
        <v>190.20454406738281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185.80177307128906</v>
      </c>
      <c r="E1183" s="56">
        <v>217.95423889160156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7.3250689506530762</v>
      </c>
      <c r="E1184" s="53">
        <v>7.3250689506530762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45.503341674804688</v>
      </c>
      <c r="E1185" s="54">
        <v>45.504852294921875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191.12309265136719</v>
      </c>
      <c r="E1186" s="56">
        <v>191.12937927246094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54.336162567138672</v>
      </c>
      <c r="E1188" s="54">
        <v>63.586769104003906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93.751251220703125</v>
      </c>
      <c r="E1189" s="54">
        <v>93.974693298339844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52.501842498779297</v>
      </c>
      <c r="E1192" s="54">
        <v>61.440158843994141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49.209671020507813</v>
      </c>
      <c r="E1193" s="54">
        <v>57.725265502929687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93.729415893554687</v>
      </c>
      <c r="E1194" s="54">
        <v>93.953636169433594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3.2921698093414307</v>
      </c>
      <c r="E1195" s="53">
        <v>3.7148928642272949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50.928966522216797</v>
      </c>
      <c r="E1196" s="54">
        <v>59.742080688476562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1055.7337646484375</v>
      </c>
      <c r="E1199" s="59">
        <v>1097.3057861328125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3">
        <v>96.039878845214844</v>
      </c>
      <c r="E1200" s="54">
        <v>99.821685791015625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3">
        <v>96.039878845214844</v>
      </c>
      <c r="E1201" s="54">
        <v>99.821685791015625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49.999919891357422</v>
      </c>
      <c r="E1203" s="54">
        <v>50.000053405761719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5">
        <v>625.0675048828125</v>
      </c>
      <c r="E1204" s="56">
        <v>760.432861328125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5">
        <v>606.31549072265625</v>
      </c>
      <c r="E1205" s="56">
        <v>737.619873046875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5">
        <v>649.846435546875</v>
      </c>
      <c r="E1206" s="56">
        <v>789.64898681640625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105.41726684570312</v>
      </c>
      <c r="E1207" s="56">
        <v>123.38818359375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105.41726684570312</v>
      </c>
      <c r="E1211" s="56">
        <v>123.38818359375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3">
        <v>99.487205505371094</v>
      </c>
      <c r="E1212" s="56">
        <v>103.26901245117187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141.71981811523438</v>
      </c>
      <c r="E1213" s="56">
        <v>141.85299682617187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602.73516845703125</v>
      </c>
      <c r="E1214" s="56">
        <v>603.55047607421875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5">
        <v>903.21380615234375</v>
      </c>
      <c r="E1216" s="59">
        <v>1097.523681640625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96.407440185546875</v>
      </c>
      <c r="E1217" s="54">
        <v>96.514045715332031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5">
        <v>649.846435546875</v>
      </c>
      <c r="E1220" s="56">
        <v>789.64898681640625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5">
        <v>625.0675048828125</v>
      </c>
      <c r="E1221" s="56">
        <v>760.432861328125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96.18695068359375</v>
      </c>
      <c r="E1222" s="54">
        <v>96.30010986328125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24.778909683227539</v>
      </c>
      <c r="E1223" s="54">
        <v>29.216140747070313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5">
        <v>868.77386474609375</v>
      </c>
      <c r="E1224" s="59">
        <v>1056.91650390625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1055.7337646484375</v>
      </c>
      <c r="E1227" s="59">
        <v>1097.3057861328125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3">
        <v>96.039878845214844</v>
      </c>
      <c r="E1228" s="54">
        <v>99.821685791015625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3">
        <v>96.039878845214844</v>
      </c>
      <c r="E1229" s="54">
        <v>99.821685791015625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49.999919891357422</v>
      </c>
      <c r="E1231" s="54">
        <v>50.000053405761719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5">
        <v>625.06756591796875</v>
      </c>
      <c r="E1232" s="56">
        <v>760.4329833984375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5">
        <v>606.3155517578125</v>
      </c>
      <c r="E1233" s="56">
        <v>737.6199951171875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5">
        <v>649.84649658203125</v>
      </c>
      <c r="E1234" s="56">
        <v>789.64910888671875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105.41728210449219</v>
      </c>
      <c r="E1235" s="56">
        <v>123.38819122314453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105.41728210449219</v>
      </c>
      <c r="E1239" s="56">
        <v>123.38819122314453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3">
        <v>99.487205505371094</v>
      </c>
      <c r="E1240" s="56">
        <v>103.26901245117187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141.71981811523438</v>
      </c>
      <c r="E1241" s="56">
        <v>141.85299682617187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602.73516845703125</v>
      </c>
      <c r="E1242" s="56">
        <v>603.55047607421875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5">
        <v>903.2138671875</v>
      </c>
      <c r="E1244" s="59">
        <v>1097.5238037109375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96.407440185546875</v>
      </c>
      <c r="E1245" s="54">
        <v>96.514045715332031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5">
        <v>649.84649658203125</v>
      </c>
      <c r="E1248" s="56">
        <v>789.64910888671875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5">
        <v>625.06756591796875</v>
      </c>
      <c r="E1249" s="56">
        <v>760.4329833984375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96.18695068359375</v>
      </c>
      <c r="E1250" s="54">
        <v>96.30010986328125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24.778911590576172</v>
      </c>
      <c r="E1251" s="54">
        <v>29.216146469116211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5">
        <v>868.77392578125</v>
      </c>
      <c r="E1252" s="59">
        <v>1056.916748046875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0.55332273244857788</v>
      </c>
      <c r="E1253" s="58">
        <v>0.63843095302581787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185.24844360351562</v>
      </c>
      <c r="E1260" s="56">
        <v>217.3157958984375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185.80177307128906</v>
      </c>
      <c r="E1263" s="56">
        <v>217.95423889160156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45.426525115966797</v>
      </c>
      <c r="E1264" s="54">
        <v>45.428016662597656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190.1982421875</v>
      </c>
      <c r="E1265" s="56">
        <v>190.20454406738281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9.9999986588954926E-2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0.90000003576278687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9.0000011026859283E-2</v>
      </c>
      <c r="E1276" s="58">
        <v>9.0000003576278687E-2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0.9100000262260437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7.0449220947921276E-3</v>
      </c>
      <c r="E1280" s="61">
        <v>6.9281449541449547E-3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0.99295502901077271</v>
      </c>
      <c r="E1281" s="58">
        <v>0.99307185411453247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1.3953581623482592E-9</v>
      </c>
      <c r="E1287" s="62">
        <v>1.1921308384899021E-9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2.9652163982391357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20.32829475402832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2.9652159214019775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11678.3017578125</v>
      </c>
      <c r="E1313" s="55">
        <v>12509.240234375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5719.45068359375</v>
      </c>
      <c r="E1314" s="55">
        <v>6131.0400390625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5958.8515625</v>
      </c>
      <c r="E1315" s="55">
        <v>6378.20068359375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5690.99560546875</v>
      </c>
      <c r="E1316" s="55">
        <v>6100.53759765625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5929.20556640625</v>
      </c>
      <c r="E1317" s="55">
        <v>6346.46875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58.100593566894531</v>
      </c>
      <c r="E1318" s="54">
        <v>62.234081268310547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5.2158568054437637E-2</v>
      </c>
      <c r="E1323" s="58">
        <v>5.4167967289686203E-2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1.0000029802322388</v>
      </c>
      <c r="E1324" s="58">
        <v>0.99999523162841797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0.40651378035545349</v>
      </c>
      <c r="E1325" s="58">
        <v>0.33810511231422424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1.2842968702316284</v>
      </c>
      <c r="E1327" s="53">
        <v>1.3336670398712158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1.7999954223632813</v>
      </c>
      <c r="E1328" s="53">
        <v>1.8000026941299438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0.44960826635360718</v>
      </c>
      <c r="E1331" s="58">
        <v>0.46688488125801086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2.0000019073486328</v>
      </c>
      <c r="E1332" s="53">
        <v>2.0000019073486328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2.5382728576660156</v>
      </c>
      <c r="E1333" s="53">
        <v>3.010596752166748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0.30019542574882507</v>
      </c>
      <c r="E1335" s="58">
        <v>0.31171107292175293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1.9999954700469971</v>
      </c>
      <c r="E1336" s="53">
        <v>1.9999971389770508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3.9634039402008057</v>
      </c>
      <c r="E1337" s="53">
        <v>4.619659423828125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8.9333459734916687E-2</v>
      </c>
      <c r="E1339" s="58">
        <v>9.2761002480983734E-2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2.0000028610229492</v>
      </c>
      <c r="E1340" s="53">
        <v>2.0000021457672119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3.0560111999511719</v>
      </c>
      <c r="E1341" s="53">
        <v>3.617523193359375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3.5411670804023743E-2</v>
      </c>
      <c r="E1343" s="58">
        <v>3.6770246922969818E-2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1.9999945163726807</v>
      </c>
      <c r="E1344" s="53">
        <v>2.0000016689300537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1.2933257818222046</v>
      </c>
      <c r="E1345" s="53">
        <v>1.5308181047439575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2.1764671429991722E-2</v>
      </c>
      <c r="E1347" s="58">
        <v>2.2602424025535583E-2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1.9999967813491821</v>
      </c>
      <c r="E1348" s="53">
        <v>2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2.6302623748779297</v>
      </c>
      <c r="E1349" s="53">
        <v>3.1081118583679199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6.4901998266577721E-3</v>
      </c>
      <c r="E1351" s="61">
        <v>6.7467661574482918E-3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2.0000011920928955</v>
      </c>
      <c r="E1352" s="53">
        <v>1.9999969005584717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1.8248896598815918</v>
      </c>
      <c r="E1353" s="53">
        <v>2.2262632846832275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7">
        <v>0.97683185338973999</v>
      </c>
      <c r="E1355" s="53">
        <v>1.0142760276794434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2">
        <v>1.0000016689300537</v>
      </c>
      <c r="E1356" s="53">
        <v>1.0000022649765015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502.50924682617188</v>
      </c>
      <c r="E1357" s="56">
        <v>587.8079833984375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202.68865966796875</v>
      </c>
      <c r="E1364" s="56">
        <v>237.28260803222656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0.94819813966751099</v>
      </c>
      <c r="E1365" s="58">
        <v>0.94631624221801758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10.749114036560059</v>
      </c>
      <c r="E1366" s="54">
        <v>10.749503135681152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4.6639803797006607E-2</v>
      </c>
      <c r="E1378" s="58">
        <v>4.7233086079359055E-2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0.95336019992828369</v>
      </c>
      <c r="E1379" s="58">
        <v>0.95276689529418945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7.7310606138780713E-4</v>
      </c>
      <c r="E1383" s="63">
        <v>5.4935499792918563E-4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0.99815768003463745</v>
      </c>
      <c r="E1384" s="58">
        <v>0.99838113784790039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1.0691953357309103E-3</v>
      </c>
      <c r="E1385" s="61">
        <v>1.0694346856325865E-3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0.95642578601837158</v>
      </c>
      <c r="E1388" s="58">
        <v>0.95586192607879639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4.3574132025241852E-2</v>
      </c>
      <c r="E1389" s="58">
        <v>4.4138025492429733E-2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0.92886108160018921</v>
      </c>
      <c r="E1392" s="58">
        <v>0.92914426326751709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7.1138963103294373E-2</v>
      </c>
      <c r="E1393" s="58">
        <v>7.0855766534805298E-2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0.99214470386505127</v>
      </c>
      <c r="E1396" s="58">
        <v>0.99441874027252197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7.855316624045372E-3</v>
      </c>
      <c r="E1397" s="61">
        <v>5.5812797509133816E-3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0.94047927856445313</v>
      </c>
      <c r="E1400" s="58">
        <v>0.93994849920272827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5.9520747512578964E-2</v>
      </c>
      <c r="E1401" s="58">
        <v>6.0051526874303818E-2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0.96981483697891235</v>
      </c>
      <c r="E1405" s="58">
        <v>0.96942603588104248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3.4012875985354185E-3</v>
      </c>
      <c r="E1406" s="61">
        <v>3.5385694354772568E-3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2.6783797889947891E-2</v>
      </c>
      <c r="E1407" s="58">
        <v>2.7035366743803024E-2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0.94383388757705688</v>
      </c>
      <c r="E1410" s="58">
        <v>0.94337731599807739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5.6166116148233414E-2</v>
      </c>
      <c r="E1411" s="58">
        <v>5.6622706353664398E-2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0.9624285101890564</v>
      </c>
      <c r="E1414" s="58">
        <v>0.96087747812271118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3.7571433931589127E-2</v>
      </c>
      <c r="E1415" s="58">
        <v>3.9122488349676132E-2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1.3953581623482592E-9</v>
      </c>
      <c r="E1419" s="62">
        <v>1.1921308384899021E-9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0.50398731231689453</v>
      </c>
      <c r="E1424" s="58">
        <v>0.50331950187683105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0.49601265788078308</v>
      </c>
      <c r="E1425" s="58">
        <v>0.49668046832084656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130.49383544921875</v>
      </c>
      <c r="E1431" s="54">
        <v>88.621368408203125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1303.4755859375</v>
      </c>
      <c r="E1434" s="59">
        <v>1466.629638671875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3.5410370826721191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29.830141067504883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5.0378292798995972E-3</v>
      </c>
      <c r="E1444" s="61">
        <v>5.2712280303239822E-3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7.9417142868041992</v>
      </c>
      <c r="E1445" s="53">
        <v>7.3848214149475098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24.99970817565918</v>
      </c>
      <c r="E1446" s="54">
        <v>24.998401641845703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3.5410370826721191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210.33328247070312</v>
      </c>
      <c r="E1469" s="56">
        <v>246.19003295898437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79.389389038085937</v>
      </c>
      <c r="E1470" s="54">
        <v>82.432525634765625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3237.77197265625</v>
      </c>
      <c r="E1471" s="55">
        <v>3232.808349609375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436.00491333007812</v>
      </c>
      <c r="E1472" s="56">
        <v>436.00473022460937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210.33328247070312</v>
      </c>
      <c r="E1473" s="56">
        <v>246.19003295898437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72.834297180175781</v>
      </c>
      <c r="E1474" s="54">
        <v>75.626167297363281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531.4000244140625</v>
      </c>
      <c r="E1475" s="56">
        <v>532.53399658203125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3484.036865234375</v>
      </c>
      <c r="E1476" s="55">
        <v>3483.86376953125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266.7266845703125</v>
      </c>
      <c r="E1477" s="56">
        <v>287.64938354492187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2.4805808067321777</v>
      </c>
      <c r="E1478" s="53">
        <v>2.7474005222320557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857.00006103515625</v>
      </c>
      <c r="E1479" s="56">
        <v>857.00006103515625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709.703369140625</v>
      </c>
      <c r="E1480" s="56">
        <v>692.339111328125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14388.4736328125</v>
      </c>
      <c r="E1481" s="55">
        <v>17168.970703125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6.5550851821899414</v>
      </c>
      <c r="E1485" s="53">
        <v>6.8063540458679199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200.5</v>
      </c>
      <c r="E1487" s="56">
        <v>234.53401184082031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87.860237121582031</v>
      </c>
      <c r="E1488" s="54">
        <v>91.228073120117188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2923.342041015625</v>
      </c>
      <c r="E1489" s="59">
        <v>2911.19140625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339.00018310546875</v>
      </c>
      <c r="E1490" s="56">
        <v>338.9989013671875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200.5</v>
      </c>
      <c r="E1491" s="56">
        <v>234.53401184082031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80.9771728515625</v>
      </c>
      <c r="E1492" s="54">
        <v>84.081169128417969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3230.17138671875</v>
      </c>
      <c r="E1494" s="55">
        <v>3225.032470703125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266.7266845703125</v>
      </c>
      <c r="E1495" s="56">
        <v>287.64938354492187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2.4805808067321777</v>
      </c>
      <c r="E1496" s="53">
        <v>2.7474005222320557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709.70330810546875</v>
      </c>
      <c r="E1497" s="56">
        <v>692.331787109375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527.176513671875</v>
      </c>
      <c r="E1498" s="56">
        <v>486.72695922851562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17088.953125</v>
      </c>
      <c r="E1499" s="55">
        <v>20446.529296875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128.16714477539062</v>
      </c>
      <c r="E1500" s="56">
        <v>153.34896850585937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6.8830604553222656</v>
      </c>
      <c r="E1503" s="53">
        <v>7.1469039916992187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3">
        <v>97.683013916015625</v>
      </c>
      <c r="E1508" s="56">
        <v>101.42737579345703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220.17764282226562</v>
      </c>
      <c r="E1509" s="56">
        <v>220.50515747070312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946.62469482421875</v>
      </c>
      <c r="E1510" s="56">
        <v>948.23187255859375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201.00125122070312</v>
      </c>
      <c r="E1511" s="56">
        <v>235.12034606933594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3">
        <v>97.683013916015625</v>
      </c>
      <c r="E1512" s="56">
        <v>101.42737579345703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220.17764282226562</v>
      </c>
      <c r="E1513" s="56">
        <v>220.50515747070312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946.62469482421875</v>
      </c>
      <c r="E1514" s="56">
        <v>948.23187255859375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0.20000544190406799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72.834297180175781</v>
      </c>
      <c r="E1519" s="54">
        <v>75.626167297363281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531.39910888671875</v>
      </c>
      <c r="E1520" s="56">
        <v>532.533203125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3484.036865234375</v>
      </c>
      <c r="E1521" s="55">
        <v>3483.86376953125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210.33328247070312</v>
      </c>
      <c r="E1522" s="56">
        <v>246.19003295898437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72.634300231933594</v>
      </c>
      <c r="E1523" s="54">
        <v>75.426162719726563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531.3125</v>
      </c>
      <c r="E1524" s="56">
        <v>532.44708251953125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3484.036865234375</v>
      </c>
      <c r="E1525" s="55">
        <v>3483.86376953125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3">
        <v>99.487205505371094</v>
      </c>
      <c r="E1530" s="56">
        <v>103.26901245117187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152.10513305664062</v>
      </c>
      <c r="E1531" s="56">
        <v>152.0499267578125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647.10150146484375</v>
      </c>
      <c r="E1532" s="56">
        <v>647.10150146484375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3">
        <v>99.487205505371094</v>
      </c>
      <c r="E1534" s="56">
        <v>103.26901245117187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152.10513305664062</v>
      </c>
      <c r="E1535" s="56">
        <v>152.0499267578125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647.10150146484375</v>
      </c>
      <c r="E1536" s="56">
        <v>647.10150146484375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3">
        <v>99.487205505371094</v>
      </c>
      <c r="E1541" s="56">
        <v>103.26901245117187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156.93104553222656</v>
      </c>
      <c r="E1542" s="56">
        <v>157.06715393066406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667.80682373046875</v>
      </c>
      <c r="E1543" s="56">
        <v>668.62213134765625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105.41726684570312</v>
      </c>
      <c r="E1544" s="56">
        <v>123.38818359375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3">
        <v>99.487205505371094</v>
      </c>
      <c r="E1545" s="56">
        <v>103.26901245117187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156.93104553222656</v>
      </c>
      <c r="E1546" s="56">
        <v>157.06715393066406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667.80682373046875</v>
      </c>
      <c r="E1547" s="56">
        <v>668.62213134765625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3">
        <v>99.487205505371094</v>
      </c>
      <c r="E1552" s="56">
        <v>103.26901245117187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156.93104553222656</v>
      </c>
      <c r="E1553" s="56">
        <v>157.06715393066406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667.80682373046875</v>
      </c>
      <c r="E1554" s="56">
        <v>668.62213134765625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105.41728210449219</v>
      </c>
      <c r="E1555" s="56">
        <v>123.38819122314453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3">
        <v>99.487205505371094</v>
      </c>
      <c r="E1556" s="56">
        <v>103.26901245117187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156.93104553222656</v>
      </c>
      <c r="E1557" s="56">
        <v>157.06715393066406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667.80682373046875</v>
      </c>
      <c r="E1558" s="56">
        <v>668.62213134765625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647.10150146484375</v>
      </c>
      <c r="E1565" s="56">
        <v>647.10150146484375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105.41726684570312</v>
      </c>
      <c r="E1566" s="56">
        <v>123.38818359375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647.10150146484375</v>
      </c>
      <c r="E1569" s="56">
        <v>647.10150146484375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647.10150146484375</v>
      </c>
      <c r="E1576" s="56">
        <v>647.10150146484375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647.10150146484375</v>
      </c>
      <c r="E1580" s="56">
        <v>647.10150146484375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647.10150146484375</v>
      </c>
      <c r="E1587" s="56">
        <v>647.10150146484375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105.41728210449219</v>
      </c>
      <c r="E1588" s="56">
        <v>123.38819122314453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647.10150146484375</v>
      </c>
      <c r="E1591" s="56">
        <v>647.10150146484375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7987.005859375</v>
      </c>
      <c r="E1595" s="55">
        <v>9313.91015625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7987.005859375</v>
      </c>
      <c r="E1599" s="55">
        <v>9313.91015625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92838.1484375</v>
      </c>
      <c r="E1603" s="55">
        <v>108278.3125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55563.484375</v>
      </c>
      <c r="E1605" s="55">
        <v>65451.46875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98.223655700683594</v>
      </c>
      <c r="E1606" s="54">
        <v>98.334053039550781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3">
        <v>87.512481689453125</v>
      </c>
      <c r="E1607" s="56">
        <v>103.0860595703125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29.170829772949219</v>
      </c>
      <c r="E1608" s="54">
        <v>34.362022399902344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64.824066162109375</v>
      </c>
      <c r="E1609" s="54">
        <v>76.36004638671875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98.247756958007813</v>
      </c>
      <c r="E1611" s="54">
        <v>98.356674194335938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74.917488098144531</v>
      </c>
      <c r="E1612" s="54">
        <v>77.797119140625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530.75543212890625</v>
      </c>
      <c r="E1613" s="56">
        <v>531.87158203125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209.94578552246094</v>
      </c>
      <c r="E1614" s="56">
        <v>245.79148864746094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58341.65625</v>
      </c>
      <c r="E1619" s="55">
        <v>68724.0390625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98.247756958007813</v>
      </c>
      <c r="E1620" s="54">
        <v>98.356674194335938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55563.484375</v>
      </c>
      <c r="E1623" s="55">
        <v>65451.46875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56568.33203125</v>
      </c>
      <c r="E1624" s="55">
        <v>66560.328125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98.223655700683594</v>
      </c>
      <c r="E1625" s="54">
        <v>98.334053039550781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1004.8464965820312</v>
      </c>
      <c r="E1626" s="59">
        <v>1108.85986328125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5">
        <v>882.17181396484375</v>
      </c>
      <c r="E1627" s="56">
        <v>973.33636474609375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122.6746826171875</v>
      </c>
      <c r="E1628" s="56">
        <v>135.52351379394531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2">
        <v>9.0153141021728516</v>
      </c>
      <c r="E1629" s="53">
        <v>9.4467763900756836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4.2217555046081543</v>
      </c>
      <c r="E1630" s="53">
        <v>4.4284396171569824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111424.125</v>
      </c>
      <c r="E1631" s="55">
        <v>126258.2421875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8.6729917526245117</v>
      </c>
      <c r="E1632" s="53">
        <v>9.0255746841430664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3.1753904819488525</v>
      </c>
      <c r="E1633" s="53">
        <v>3.2549946308135986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104761.9140625</v>
      </c>
      <c r="E1634" s="55">
        <v>117692.3828125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17.68830680847168</v>
      </c>
      <c r="E1635" s="54">
        <v>18.47235107421875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4.2217555046081543</v>
      </c>
      <c r="E1636" s="53">
        <v>4.4284396171569824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216186.046875</v>
      </c>
      <c r="E1637" s="55">
        <v>243950.609375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19.950464248657227</v>
      </c>
      <c r="E1638" s="54">
        <v>20.815038681030273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5.0661063194274902</v>
      </c>
      <c r="E1639" s="53">
        <v>5.3141279220581055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13980676</v>
      </c>
      <c r="E1640" s="55">
        <v>15253281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16955324</v>
      </c>
      <c r="E1641" s="55">
        <v>18522126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71.350006103515625</v>
      </c>
      <c r="E1644" s="54">
        <v>74.092498779296875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71.349998474121094</v>
      </c>
      <c r="E1645" s="54">
        <v>74.092498779296875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530.75543212890625</v>
      </c>
      <c r="E1646" s="56">
        <v>531.87158203125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209.94578552246094</v>
      </c>
      <c r="E1647" s="56">
        <v>245.79148864746094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3484.036865234375</v>
      </c>
      <c r="E1648" s="55">
        <v>3483.86376953125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209.71226501464844</v>
      </c>
      <c r="E1649" s="56">
        <v>245.55793762207031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71.349998474121094</v>
      </c>
      <c r="E1650" s="54">
        <v>74.092498779296875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3484.036865234375</v>
      </c>
      <c r="E1651" s="55">
        <v>3483.86376953125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22.930000305175781</v>
      </c>
      <c r="E1652" s="54">
        <v>23.811107635498047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3217.846435546875</v>
      </c>
      <c r="E1653" s="55">
        <v>3216.89404296875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22.930000305175781</v>
      </c>
      <c r="E1654" s="54">
        <v>23.811107635498047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388.51449584960937</v>
      </c>
      <c r="E1655" s="56">
        <v>388.77838134765625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209.71226501464844</v>
      </c>
      <c r="E1656" s="56">
        <v>245.55793762207031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3217.846435546875</v>
      </c>
      <c r="E1657" s="55">
        <v>3216.89404296875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2">
        <v>7.5035057067871094</v>
      </c>
      <c r="E1658" s="53">
        <v>8.4534130096435547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7.2664190083742142E-3</v>
      </c>
      <c r="E1661" s="61">
        <v>8.1922374665737152E-3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3.1116440296173096</v>
      </c>
      <c r="E1662" s="53">
        <v>3.111677885055542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72.778602600097656</v>
      </c>
      <c r="E1663" s="54">
        <v>73.029571533203125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74.967262268066406</v>
      </c>
      <c r="E1664" s="54">
        <v>75.207839965820313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74.967262268066406</v>
      </c>
      <c r="E1665" s="54">
        <v>75.207839965820313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15506.7431640625</v>
      </c>
      <c r="E1666" s="55">
        <v>18210.419921875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15467.9765625</v>
      </c>
      <c r="E1667" s="55">
        <v>18164.89453125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38.766822814941406</v>
      </c>
      <c r="E1668" s="54">
        <v>45.526008605957031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22.930000305175781</v>
      </c>
      <c r="E1671" s="54">
        <v>23.811107635498047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22.930000305175781</v>
      </c>
      <c r="E1672" s="54">
        <v>23.811107635498047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388.51449584960937</v>
      </c>
      <c r="E1673" s="56">
        <v>388.77838134765625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200.57424926757813</v>
      </c>
      <c r="E1674" s="56">
        <v>234.719482421875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3217.846435546875</v>
      </c>
      <c r="E1675" s="55">
        <v>3216.89404296875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200.57424926757813</v>
      </c>
      <c r="E1676" s="56">
        <v>234.719482421875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22.930000305175781</v>
      </c>
      <c r="E1677" s="54">
        <v>23.811107635498047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3217.846435546875</v>
      </c>
      <c r="E1678" s="55">
        <v>3216.89404296875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15.310000419616699</v>
      </c>
      <c r="E1679" s="54">
        <v>15.897286415100098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3129.07177734375</v>
      </c>
      <c r="E1680" s="55">
        <v>3127.905517578125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15.310000419616699</v>
      </c>
      <c r="E1681" s="54">
        <v>15.897286415100098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341.59814453125</v>
      </c>
      <c r="E1682" s="56">
        <v>341.64288330078125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200.57424926757813</v>
      </c>
      <c r="E1683" s="56">
        <v>234.719482421875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3129.07177734375</v>
      </c>
      <c r="E1684" s="55">
        <v>3127.905517578125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10.025321960449219</v>
      </c>
      <c r="E1685" s="54">
        <v>11.286152839660645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1.9774021580815315E-2</v>
      </c>
      <c r="E1688" s="58">
        <v>2.2274097427725792E-2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1.4977139234542847</v>
      </c>
      <c r="E1689" s="53">
        <v>1.4978095293045044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77.431015014648437</v>
      </c>
      <c r="E1690" s="54">
        <v>77.6783447265625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77.833648681640625</v>
      </c>
      <c r="E1691" s="54">
        <v>78.078033447265625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77.833648681640625</v>
      </c>
      <c r="E1692" s="54">
        <v>78.078033447265625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4946.16748046875</v>
      </c>
      <c r="E1693" s="55">
        <v>5802.12939453125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4933.80224609375</v>
      </c>
      <c r="E1694" s="55">
        <v>5787.6240234375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12.36540699005127</v>
      </c>
      <c r="E1695" s="54">
        <v>14.50531005859375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15.310000419616699</v>
      </c>
      <c r="E1698" s="54">
        <v>15.897286415100098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15.310000419616699</v>
      </c>
      <c r="E1699" s="54">
        <v>15.897286415100098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341.59814453125</v>
      </c>
      <c r="E1700" s="56">
        <v>341.64288330078125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186.30560302734375</v>
      </c>
      <c r="E1701" s="56">
        <v>218.0882568359375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3129.07177734375</v>
      </c>
      <c r="E1702" s="55">
        <v>3127.905517578125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186.30560302734375</v>
      </c>
      <c r="E1703" s="56">
        <v>218.0882568359375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15.310000419616699</v>
      </c>
      <c r="E1704" s="54">
        <v>15.897286415100098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3129.07177734375</v>
      </c>
      <c r="E1705" s="55">
        <v>3127.905517578125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5.2680001258850098</v>
      </c>
      <c r="E1706" s="53">
        <v>5.4709901809692383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2911.860107421875</v>
      </c>
      <c r="E1707" s="59">
        <v>2910.353759765625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5.2680001258850098</v>
      </c>
      <c r="E1708" s="53">
        <v>5.4709901809692383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226.92483520507812</v>
      </c>
      <c r="E1709" s="56">
        <v>226.60885620117187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186.30560302734375</v>
      </c>
      <c r="E1710" s="56">
        <v>218.0882568359375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2911.860107421875</v>
      </c>
      <c r="E1711" s="59">
        <v>2910.353759765625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22.166414260864258</v>
      </c>
      <c r="E1712" s="54">
        <v>24.944904327392578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2.6567554101347923E-2</v>
      </c>
      <c r="E1715" s="58">
        <v>2.993442490696907E-2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2.9062261581420898</v>
      </c>
      <c r="E1716" s="53">
        <v>2.9057419300079346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81.939979553222656</v>
      </c>
      <c r="E1717" s="54">
        <v>82.185134887695313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83.306510925292969</v>
      </c>
      <c r="E1718" s="54">
        <v>83.536567687988281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83.306510925292969</v>
      </c>
      <c r="E1719" s="54">
        <v>83.536567687988281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11241.212890625</v>
      </c>
      <c r="E1720" s="55">
        <v>13179.5048828125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11213.1103515625</v>
      </c>
      <c r="E1721" s="55">
        <v>13146.556640625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28.103004455566406</v>
      </c>
      <c r="E1722" s="54">
        <v>32.94873046875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5.2680001258850098</v>
      </c>
      <c r="E1725" s="53">
        <v>5.4709901809692383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5.2680001258850098</v>
      </c>
      <c r="E1726" s="53">
        <v>5.4709901809692383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226.92483520507812</v>
      </c>
      <c r="E1727" s="56">
        <v>226.60885620117187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184.84211730957031</v>
      </c>
      <c r="E1728" s="56">
        <v>216.87106323242187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2911.860107421875</v>
      </c>
      <c r="E1729" s="59">
        <v>2910.353759765625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184.84211730957031</v>
      </c>
      <c r="E1730" s="56">
        <v>216.87106323242187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5.2680001258850098</v>
      </c>
      <c r="E1731" s="53">
        <v>5.4709901809692383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2911.860107421875</v>
      </c>
      <c r="E1732" s="59">
        <v>2910.353759765625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4.5560002326965332</v>
      </c>
      <c r="E1733" s="53">
        <v>4.7308063507080078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2885.132568359375</v>
      </c>
      <c r="E1734" s="59">
        <v>2883.556396484375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4.5560002326965332</v>
      </c>
      <c r="E1735" s="53">
        <v>4.7308063507080078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212.7618408203125</v>
      </c>
      <c r="E1736" s="56">
        <v>212.39315795898437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184.84211730957031</v>
      </c>
      <c r="E1737" s="56">
        <v>216.87106323242187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2885.132568359375</v>
      </c>
      <c r="E1738" s="59">
        <v>2883.556396484375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24.725156784057617</v>
      </c>
      <c r="E1739" s="54">
        <v>27.889509201049805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6.9328933954238892E-2</v>
      </c>
      <c r="E1742" s="58">
        <v>7.8260950744152069E-2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1.1562775373458862</v>
      </c>
      <c r="E1743" s="53">
        <v>1.1564604043960571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82.97100830078125</v>
      </c>
      <c r="E1744" s="54">
        <v>83.231605529785156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82.970939636230469</v>
      </c>
      <c r="E1745" s="54">
        <v>83.231925964355469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82.970939636230469</v>
      </c>
      <c r="E1746" s="54">
        <v>83.231925964355469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1372.341552734375</v>
      </c>
      <c r="E1747" s="59">
        <v>1614.36181640625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1368.9107666015625</v>
      </c>
      <c r="E1748" s="59">
        <v>1610.3260498046875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3.4308507442474365</v>
      </c>
      <c r="E1749" s="53">
        <v>4.0359010696411133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4.5560002326965332</v>
      </c>
      <c r="E1752" s="53">
        <v>4.7308063507080078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4.5560002326965332</v>
      </c>
      <c r="E1753" s="53">
        <v>4.7308063507080078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212.7618408203125</v>
      </c>
      <c r="E1754" s="56">
        <v>212.39315795898437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173.84017944335937</v>
      </c>
      <c r="E1755" s="56">
        <v>203.84762573242187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2885.132568359375</v>
      </c>
      <c r="E1756" s="59">
        <v>2883.556396484375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173.84017944335937</v>
      </c>
      <c r="E1757" s="56">
        <v>203.84762573242187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4.5560002326965332</v>
      </c>
      <c r="E1758" s="53">
        <v>4.7308063507080078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2885.132568359375</v>
      </c>
      <c r="E1759" s="59">
        <v>2883.556396484375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1.8059999942779541</v>
      </c>
      <c r="E1760" s="53">
        <v>1.8752812147140503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2728.400146484375</v>
      </c>
      <c r="E1761" s="59">
        <v>2726.702392578125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1.8059999942779541</v>
      </c>
      <c r="E1762" s="53">
        <v>1.8752812147140503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129.63876342773437</v>
      </c>
      <c r="E1763" s="56">
        <v>129.1544189453125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173.84017944335937</v>
      </c>
      <c r="E1764" s="56">
        <v>203.84762573242187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2728.400146484375</v>
      </c>
      <c r="E1765" s="59">
        <v>2726.702392578125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48.744564056396484</v>
      </c>
      <c r="E1766" s="54">
        <v>54.930164337158203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7.434111088514328E-2</v>
      </c>
      <c r="E1769" s="58">
        <v>8.3880186080932617E-2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2.5227022171020508</v>
      </c>
      <c r="E1770" s="53">
        <v>2.5227184295654297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85.241859436035156</v>
      </c>
      <c r="E1771" s="54">
        <v>85.461746215820313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85.941383361816406</v>
      </c>
      <c r="E1772" s="54">
        <v>86.142250061035156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85.941383361816406</v>
      </c>
      <c r="E1773" s="54">
        <v>86.142250061035156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7568.556640625</v>
      </c>
      <c r="E1774" s="55">
        <v>8881.8857421875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7549.63525390625</v>
      </c>
      <c r="E1775" s="55">
        <v>8859.6806640625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18.921375274658203</v>
      </c>
      <c r="E1776" s="54">
        <v>22.204692840576172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1.8059999942779541</v>
      </c>
      <c r="E1779" s="53">
        <v>1.8752812147140503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1.8059999942779541</v>
      </c>
      <c r="E1780" s="53">
        <v>1.8752812147140503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129.63876342773437</v>
      </c>
      <c r="E1781" s="56">
        <v>129.1544189453125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168.59278869628906</v>
      </c>
      <c r="E1782" s="56">
        <v>197.61520385742187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2728.400146484375</v>
      </c>
      <c r="E1783" s="59">
        <v>2726.702392578125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168.59278869628906</v>
      </c>
      <c r="E1784" s="56">
        <v>197.61520385742187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1.8059999942779541</v>
      </c>
      <c r="E1785" s="53">
        <v>1.8752812147140503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2728.400146484375</v>
      </c>
      <c r="E1786" s="59">
        <v>2726.702392578125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1.1100000143051147</v>
      </c>
      <c r="E1787" s="53">
        <v>1.1527235507965088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2656.603515625</v>
      </c>
      <c r="E1788" s="59">
        <v>2654.588134765625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1.1100000143051147</v>
      </c>
      <c r="E1789" s="53">
        <v>1.1527235507965088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102.54966735839844</v>
      </c>
      <c r="E1790" s="56">
        <v>103.62815856933594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168.59278869628906</v>
      </c>
      <c r="E1791" s="56">
        <v>197.61520385742187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2656.603515625</v>
      </c>
      <c r="E1792" s="59">
        <v>2654.588134765625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71.218482971191406</v>
      </c>
      <c r="E1793" s="54">
        <v>80.446098327636719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0.16579438745975494</v>
      </c>
      <c r="E1796" s="58">
        <v>0.18695689737796783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1.6270270347595215</v>
      </c>
      <c r="E1797" s="53">
        <v>1.6268264055252075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84.877098083496094</v>
      </c>
      <c r="E1798" s="54">
        <v>85.298873901367188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84.876953125</v>
      </c>
      <c r="E1799" s="54">
        <v>85.298866271972656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84.876953125</v>
      </c>
      <c r="E1800" s="54">
        <v>85.298866271972656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3362.389892578125</v>
      </c>
      <c r="E1801" s="55">
        <v>3958.633056640625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3353.98388671875</v>
      </c>
      <c r="E1802" s="55">
        <v>3948.736328125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2">
        <v>8.4059667587280273</v>
      </c>
      <c r="E1803" s="53">
        <v>9.8965730667114258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1.1100000143051147</v>
      </c>
      <c r="E1806" s="53">
        <v>1.1527235507965088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1.1100000143051147</v>
      </c>
      <c r="E1807" s="53">
        <v>1.1527235507965088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102.54966735839844</v>
      </c>
      <c r="E1808" s="56">
        <v>103.62815856933594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159.12359619140625</v>
      </c>
      <c r="E1809" s="56">
        <v>186.42568969726562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2656.603515625</v>
      </c>
      <c r="E1810" s="59">
        <v>2654.588134765625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159.12359619140625</v>
      </c>
      <c r="E1811" s="56">
        <v>186.42568969726562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1.1100000143051147</v>
      </c>
      <c r="E1812" s="53">
        <v>1.1527235507965088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2656.603515625</v>
      </c>
      <c r="E1813" s="59">
        <v>2654.588134765625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0.33099997043609619</v>
      </c>
      <c r="E1814" s="58">
        <v>0.34408557415008545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2494.166015625</v>
      </c>
      <c r="E1815" s="59">
        <v>2491.88671875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0.33099997043609619</v>
      </c>
      <c r="E1816" s="58">
        <v>0.34408557415008545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71.372642517089844</v>
      </c>
      <c r="E1817" s="54">
        <v>72.280059814453125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159.12359619140625</v>
      </c>
      <c r="E1818" s="56">
        <v>186.42568969726562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2494.166015625</v>
      </c>
      <c r="E1819" s="59">
        <v>2491.88671875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198.60406494140625</v>
      </c>
      <c r="E1820" s="56">
        <v>223.97331237792969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0.24373768270015717</v>
      </c>
      <c r="E1823" s="58">
        <v>0.27484884858131409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3.3534743785858154</v>
      </c>
      <c r="E1824" s="53">
        <v>3.3501071929931641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86.856819152832031</v>
      </c>
      <c r="E1825" s="54">
        <v>87.136245727539063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85.283554077148438</v>
      </c>
      <c r="E1826" s="54">
        <v>85.428680419921875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85.283554077148438</v>
      </c>
      <c r="E1827" s="54">
        <v>85.428680419921875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7180.00634765625</v>
      </c>
      <c r="E1828" s="55">
        <v>8425.611328125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7162.05615234375</v>
      </c>
      <c r="E1829" s="55">
        <v>8404.546875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17.949996948242188</v>
      </c>
      <c r="E1830" s="54">
        <v>21.064006805419922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0.33099997043609619</v>
      </c>
      <c r="E1833" s="58">
        <v>0.34408557415008545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0.33099997043609619</v>
      </c>
      <c r="E1834" s="58">
        <v>0.34408557415008545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71.372642517089844</v>
      </c>
      <c r="E1835" s="54">
        <v>72.280059814453125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153.14508056640625</v>
      </c>
      <c r="E1836" s="56">
        <v>179.13224792480469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2494.166015625</v>
      </c>
      <c r="E1837" s="59">
        <v>2491.88671875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153.14508056640625</v>
      </c>
      <c r="E1838" s="56">
        <v>179.13224792480469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0.33099997043609619</v>
      </c>
      <c r="E1839" s="58">
        <v>0.34408557415008545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2494.166015625</v>
      </c>
      <c r="E1840" s="59">
        <v>2491.88671875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2356.29150390625</v>
      </c>
      <c r="E1842" s="59">
        <v>2349.537841796875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153.32652282714844</v>
      </c>
      <c r="E1845" s="56">
        <v>179.31369018554688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2364.59375</v>
      </c>
      <c r="E1846" s="59">
        <v>2358.5712890625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572.93377685546875</v>
      </c>
      <c r="E1848" s="56">
        <v>668.06494140625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3.8712120056152344</v>
      </c>
      <c r="E1849" s="53">
        <v>4.289459228515625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147.99855041503906</v>
      </c>
      <c r="E1850" s="56">
        <v>155.7457275390625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2032.252685546875</v>
      </c>
      <c r="E1851" s="59">
        <v>2125.3505859375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606.34442138671875</v>
      </c>
      <c r="E1852" s="56">
        <v>642.42449951171875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2">
        <v>7.8189477920532227</v>
      </c>
      <c r="E1853" s="53">
        <v>8.6143207550048828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10.582359313964844</v>
      </c>
      <c r="E1854" s="54">
        <v>11.718220710754395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0.72048777341842651</v>
      </c>
      <c r="E1855" s="58">
        <v>0.81022316217422485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3.3604059219360352</v>
      </c>
      <c r="E1856" s="53">
        <v>3.4932546615600586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86.810195922851563</v>
      </c>
      <c r="E1857" s="54">
        <v>87.120941162109375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76.960838317871094</v>
      </c>
      <c r="E1858" s="54">
        <v>76.795478820800781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81.587722778320312</v>
      </c>
      <c r="E1859" s="54">
        <v>81.742149353027344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5532.69091796875</v>
      </c>
      <c r="E1860" s="55">
        <v>6654.5986328125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5518.859375</v>
      </c>
      <c r="E1861" s="55">
        <v>6637.96240234375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13.831714630126953</v>
      </c>
      <c r="E1862" s="54">
        <v>16.636480331420898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71.349998474121094</v>
      </c>
      <c r="E1865" s="54">
        <v>74.092498779296875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1.8059999942779541</v>
      </c>
      <c r="E1866" s="53">
        <v>1.8752812147140503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530.75543212890625</v>
      </c>
      <c r="E1867" s="56">
        <v>531.87158203125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498.21517944335937</v>
      </c>
      <c r="E1868" s="56">
        <v>498.16909790039062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3484.036865234375</v>
      </c>
      <c r="E1869" s="55">
        <v>3483.86376953125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1.8059999942779541</v>
      </c>
      <c r="E1872" s="53">
        <v>1.8752812147140503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498.21517944335937</v>
      </c>
      <c r="E1874" s="56">
        <v>498.16909790039062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497.9298095703125</v>
      </c>
      <c r="E1875" s="56">
        <v>497.84866333007812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3484.036865234375</v>
      </c>
      <c r="E1876" s="55">
        <v>3483.86376953125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71.349998474121094</v>
      </c>
      <c r="E1879" s="54">
        <v>74.092498779296875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1.8059999942779541</v>
      </c>
      <c r="E1880" s="53">
        <v>1.8752812147140503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530.75543212890625</v>
      </c>
      <c r="E1881" s="56">
        <v>531.87158203125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498.21517944335937</v>
      </c>
      <c r="E1882" s="56">
        <v>498.16909790039062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3484.036865234375</v>
      </c>
      <c r="E1883" s="55">
        <v>3483.86376953125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1.8059999942779541</v>
      </c>
      <c r="E1886" s="53">
        <v>1.8752812147140503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498.21517944335937</v>
      </c>
      <c r="E1888" s="56">
        <v>498.16909790039062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497.9298095703125</v>
      </c>
      <c r="E1889" s="56">
        <v>497.84866333007812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3484.036865234375</v>
      </c>
      <c r="E1890" s="55">
        <v>3483.86376953125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3484.036865234375</v>
      </c>
      <c r="E1894" s="55">
        <v>3483.86376953125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3484.036865234375</v>
      </c>
      <c r="E1896" s="55">
        <v>3483.86376953125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0.23352402448654175</v>
      </c>
      <c r="E1897" s="58">
        <v>0.23353582620620728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3484.036865234375</v>
      </c>
      <c r="E1898" s="55">
        <v>3483.86376953125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6.1310850083827972E-2</v>
      </c>
      <c r="E1899" s="58">
        <v>6.1299052089452744E-2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93.4420166015625</v>
      </c>
      <c r="E1904" s="54">
        <v>95.585838317871094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84.598678588867188</v>
      </c>
      <c r="E1905" s="54">
        <v>87.940597534179688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159.53457641601562</v>
      </c>
      <c r="E1906" s="56">
        <v>182.43043518066406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176.21116638183594</v>
      </c>
      <c r="E1907" s="56">
        <v>198.29029846191406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37.878452301025391</v>
      </c>
      <c r="E1908" s="54">
        <v>42.624595642089844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149072.328125</v>
      </c>
      <c r="E1909" s="55">
        <v>174377.671875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72.634300231933594</v>
      </c>
      <c r="E1910" s="54">
        <v>75.426162719726563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531.3125</v>
      </c>
      <c r="E1911" s="56">
        <v>532.44708251953125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210.33328247070312</v>
      </c>
      <c r="E1912" s="56">
        <v>246.19003295898437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3484.036865234375</v>
      </c>
      <c r="E1913" s="55">
        <v>3483.86376953125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3">
        <v>97.683013916015625</v>
      </c>
      <c r="E1914" s="56">
        <v>101.42737579345703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220.17764282226562</v>
      </c>
      <c r="E1915" s="56">
        <v>220.50515747070312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201.00125122070312</v>
      </c>
      <c r="E1916" s="56">
        <v>235.12034606933594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946.62469482421875</v>
      </c>
      <c r="E1917" s="56">
        <v>948.23187255859375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126.17892456054687</v>
      </c>
      <c r="E1919" s="54">
        <v>84.946823120117188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266.72653198242187</v>
      </c>
      <c r="E1920" s="56">
        <v>287.6678466796875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2.4805808067321777</v>
      </c>
      <c r="E1921" s="53">
        <v>2.7474005222320557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82.180732727050781</v>
      </c>
      <c r="E1922" s="54">
        <v>46.939453125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6.9277081489562988</v>
      </c>
      <c r="E1923" s="54">
        <v>26.414009094238281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0.61742687225341797</v>
      </c>
      <c r="E1924" s="58">
        <v>0.49504336714744568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110.72320556640625</v>
      </c>
      <c r="E1925" s="54">
        <v>64.670005798339844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54.311519622802734</v>
      </c>
      <c r="E1927" s="54">
        <v>61.109607696533203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3">
        <v>88.11468505859375</v>
      </c>
      <c r="E1928" s="54">
        <v>84.380821228027344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0.84084445238113403</v>
      </c>
      <c r="E1929" s="58">
        <v>0.94698983430862427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3.5410370826721191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0.15856987237930298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4.196958065032959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208770.21875</v>
      </c>
      <c r="E1944" s="55">
        <v>222943.046875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56.737483978271484</v>
      </c>
      <c r="E1947" s="54">
        <v>60.789436340332031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2.5658033788204193E-2</v>
      </c>
      <c r="E1954" s="58">
        <v>2.7465466409921646E-2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13.113860130310059</v>
      </c>
      <c r="E1955" s="54">
        <v>13.957489013671875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44378.109375</v>
      </c>
      <c r="E1971" s="55">
        <v>47572.90234375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59.053302764892578</v>
      </c>
      <c r="E1974" s="54">
        <v>63.270633697509766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2.6705302298069E-2</v>
      </c>
      <c r="E1981" s="58">
        <v>2.8586503118276596E-2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14.35383415222168</v>
      </c>
      <c r="E1982" s="54">
        <v>15.277314186096191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46189.4609375</v>
      </c>
      <c r="E1998" s="55">
        <v>49514.6484375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59.053302764892578</v>
      </c>
      <c r="E2001" s="54">
        <v>63.270633697509766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2.6705302298069E-2</v>
      </c>
      <c r="E2008" s="58">
        <v>2.8586503118276596E-2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13.002495765686035</v>
      </c>
      <c r="E2009" s="54">
        <v>13.838923454284668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46189.4609375</v>
      </c>
      <c r="E2025" s="55">
        <v>49514.6484375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264.94790649414062</v>
      </c>
      <c r="E2027" s="56">
        <v>225.50534057617187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266.72653198242187</v>
      </c>
      <c r="E2028" s="56">
        <v>287.6678466796875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2.4805808067321777</v>
      </c>
      <c r="E2029" s="53">
        <v>2.7474005222320557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216.20504760742187</v>
      </c>
      <c r="E2030" s="56">
        <v>175.90525817871094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0.59942984580993652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0.94952541589736938</v>
      </c>
      <c r="E2032" s="58">
        <v>0.85689628124237061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267.09555053710937</v>
      </c>
      <c r="E2033" s="56">
        <v>219.98176574707031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54.311519622802734</v>
      </c>
      <c r="E2035" s="54">
        <v>61.109607696533203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117.23625183105469</v>
      </c>
      <c r="E2036" s="56">
        <v>116.01840972900391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0.63197803497314453</v>
      </c>
      <c r="E2037" s="58">
        <v>0.6887509822845459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3.5410370826721191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0.15856987237930298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4.196958065032959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208770.21875</v>
      </c>
      <c r="E2052" s="55">
        <v>222943.046875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709.70343017578125</v>
      </c>
      <c r="E2054" s="56">
        <v>692.33355712890625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266.72653198242187</v>
      </c>
      <c r="E2055" s="56">
        <v>287.6678466796875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2.4805808067321777</v>
      </c>
      <c r="E2056" s="53">
        <v>2.7474005222320557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743.41644287109375</v>
      </c>
      <c r="E2057" s="56">
        <v>721.6534423828125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1.6787413358688354</v>
      </c>
      <c r="E2059" s="53">
        <v>1.6433115005493164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809.68896484375</v>
      </c>
      <c r="E2060" s="56">
        <v>780.44342041015625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54.311519622802734</v>
      </c>
      <c r="E2062" s="54">
        <v>61.109607696533203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213.06008911132812</v>
      </c>
      <c r="E2063" s="56">
        <v>223.50334167480469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0.34774574637413025</v>
      </c>
      <c r="E2064" s="58">
        <v>0.35752385854721069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3.5410370826721191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0.15856987237930298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4.196958065032959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208770.21875</v>
      </c>
      <c r="E2079" s="55">
        <v>222943.046875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527.17657470703125</v>
      </c>
      <c r="E2081" s="56">
        <v>486.71804809570312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266.72653198242187</v>
      </c>
      <c r="E2082" s="56">
        <v>287.6678466796875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2.4805808067321777</v>
      </c>
      <c r="E2083" s="53">
        <v>2.7474005222320557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516.439697265625</v>
      </c>
      <c r="E2084" s="56">
        <v>467.35684204101562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1.420490026473999</v>
      </c>
      <c r="E2086" s="53">
        <v>1.3468664884567261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579.4244384765625</v>
      </c>
      <c r="E2087" s="56">
        <v>525.05078125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54.311519622802734</v>
      </c>
      <c r="E2089" s="54">
        <v>61.109607696533203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173.92933654785156</v>
      </c>
      <c r="E2090" s="56">
        <v>176.34759521484375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0.42598187923431396</v>
      </c>
      <c r="E2091" s="58">
        <v>0.45312657952308655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3.5410370826721191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0.15856987237930298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4.196958065032959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208770.21875</v>
      </c>
      <c r="E2106" s="55">
        <v>222943.046875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220.50553894042969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118.10660552978516</v>
      </c>
      <c r="E2109" s="56">
        <v>126.54126739501953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0.14709632098674774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0.67882812023162842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201.80976867675781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5.3410604596138E-2</v>
      </c>
      <c r="E2116" s="58">
        <v>5.7173006236553192E-2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40.649574279785156</v>
      </c>
      <c r="E2117" s="54">
        <v>43.351558685302734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0.810821533203125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20.32829475402832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2.9652159214019775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20.949493408203125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92378.921875</v>
      </c>
      <c r="E2133" s="55">
        <v>99029.296875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118.10660552978516</v>
      </c>
      <c r="E2136" s="56">
        <v>126.54126739501953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0.22463281452655792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5.3410604596138E-2</v>
      </c>
      <c r="E2143" s="58">
        <v>5.7173006236553192E-2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26.034328460693359</v>
      </c>
      <c r="E2144" s="54">
        <v>27.708446502685547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20.32829475402832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2.9652159214019775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20.949493408203125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92378.921875</v>
      </c>
      <c r="E2160" s="55">
        <v>99029.296875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857.00006103515625</v>
      </c>
      <c r="E2162" s="56">
        <v>857.00006103515625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266.72653198242187</v>
      </c>
      <c r="E2163" s="56">
        <v>287.6678466796875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2.4805808067321777</v>
      </c>
      <c r="E2164" s="53">
        <v>2.7474005222320557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926.26080322265625</v>
      </c>
      <c r="E2165" s="56">
        <v>926.26080322265625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1.8604519367218018</v>
      </c>
      <c r="E2167" s="53">
        <v>1.8461328744888306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1002.18603515625</v>
      </c>
      <c r="E2168" s="56">
        <v>993.3665771484375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54.311519622802734</v>
      </c>
      <c r="E2170" s="54">
        <v>61.109607696533203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244.37678527832031</v>
      </c>
      <c r="E2171" s="56">
        <v>260.96710205078125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0.30318242311477661</v>
      </c>
      <c r="E2172" s="58">
        <v>0.30619871616363525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3.5410370826721191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0.15856987237930298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4.196958065032959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208770.21875</v>
      </c>
      <c r="E2187" s="55">
        <v>222943.046875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212.45527648925781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113.47496795654297</v>
      </c>
      <c r="E2190" s="56">
        <v>121.57887268066406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0.1594136655330658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0.68369770050048828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193.39213562011719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5.1316067576408386E-2</v>
      </c>
      <c r="E2197" s="58">
        <v>5.4930932819843292E-2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41.429157257080078</v>
      </c>
      <c r="E2198" s="54">
        <v>44.207534790039062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0.76394063234329224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2.9652163982391357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88756.21875</v>
      </c>
      <c r="E2214" s="55">
        <v>95145.8046875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113.47496795654297</v>
      </c>
      <c r="E2217" s="56">
        <v>121.57887268066406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50.229022979736328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5.1316067576408386E-2</v>
      </c>
      <c r="E2224" s="58">
        <v>5.4930932819843292E-2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26.263795852661133</v>
      </c>
      <c r="E2225" s="54">
        <v>27.952730178833008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2.9652163982391357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88756.21875</v>
      </c>
      <c r="E2241" s="55">
        <v>95145.8046875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124.97893524169922</v>
      </c>
      <c r="E2243" s="54">
        <v>83.746841430664063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266.72653198242187</v>
      </c>
      <c r="E2244" s="56">
        <v>287.6678466796875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5.0378292798995972E-3</v>
      </c>
      <c r="E2245" s="61">
        <v>5.2712280303239822E-3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81.122856140136719</v>
      </c>
      <c r="E2246" s="54">
        <v>45.948806762695313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7.1278071403503418</v>
      </c>
      <c r="E2247" s="54">
        <v>27.462141036987305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0.61651885509490967</v>
      </c>
      <c r="E2248" s="58">
        <v>0.49379798769950867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109.39524078369141</v>
      </c>
      <c r="E2249" s="54">
        <v>63.367240905761719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54.311519622802734</v>
      </c>
      <c r="E2251" s="54">
        <v>61.109607696533203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3">
        <v>88.586029052734375</v>
      </c>
      <c r="E2252" s="54">
        <v>84.802757263183594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0.83637058734893799</v>
      </c>
      <c r="E2253" s="58">
        <v>0.94227814674377441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3.5410370826721191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4.196958065032959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208770.21875</v>
      </c>
      <c r="E2268" s="55">
        <v>222943.046875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123.77891540527344</v>
      </c>
      <c r="E2270" s="54">
        <v>82.546852111816406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266.72653198242187</v>
      </c>
      <c r="E2271" s="56">
        <v>287.6678466796875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5.0378292798995972E-3</v>
      </c>
      <c r="E2272" s="61">
        <v>5.2712280303239822E-3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80.06683349609375</v>
      </c>
      <c r="E2273" s="54">
        <v>44.960189819335938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7.3588767051696777</v>
      </c>
      <c r="E2274" s="54">
        <v>28.653120040893555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0.61468017101287842</v>
      </c>
      <c r="E2275" s="58">
        <v>0.49162867665290833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108.06761169433594</v>
      </c>
      <c r="E2276" s="54">
        <v>62.064834594726563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54.311519622802734</v>
      </c>
      <c r="E2278" s="54">
        <v>61.109607696533203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3">
        <v>88.77679443359375</v>
      </c>
      <c r="E2279" s="54">
        <v>84.955696105957031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0.83457332849502563</v>
      </c>
      <c r="E2280" s="58">
        <v>0.9405817985534668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3.5410370826721191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4.196958065032959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208770.21875</v>
      </c>
      <c r="E2295" s="55">
        <v>222943.046875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130.49383544921875</v>
      </c>
      <c r="E2297" s="54">
        <v>88.621376037597656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266.72653198242187</v>
      </c>
      <c r="E2298" s="56">
        <v>287.6678466796875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5.0378292798995972E-3</v>
      </c>
      <c r="E2299" s="61">
        <v>5.2712280303239822E-3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3">
        <v>86.000205993652344</v>
      </c>
      <c r="E2300" s="54">
        <v>49.985546112060547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6.3150777816772461</v>
      </c>
      <c r="E2301" s="54">
        <v>23.787528991699219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0.61836916208267212</v>
      </c>
      <c r="E2302" s="58">
        <v>0.4952816367149353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115.50153350830078</v>
      </c>
      <c r="E2303" s="54">
        <v>68.6614990234375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54.311519622802734</v>
      </c>
      <c r="E2305" s="54">
        <v>61.109607696533203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3">
        <v>85.767341613769531</v>
      </c>
      <c r="E2306" s="54">
        <v>82.0887451171875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0.8638572096824646</v>
      </c>
      <c r="E2307" s="58">
        <v>0.97343164682388306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3.5410370826721191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4.196958065032959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208770.21875</v>
      </c>
      <c r="E2322" s="55">
        <v>222943.046875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59.053302764892578</v>
      </c>
      <c r="E2325" s="54">
        <v>63.270633697509766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2.6705302298069E-2</v>
      </c>
      <c r="E2332" s="58">
        <v>2.8586503118276596E-2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14.35383415222168</v>
      </c>
      <c r="E2333" s="54">
        <v>15.277314186096191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46189.4609375</v>
      </c>
      <c r="E2349" s="55">
        <v>49514.6484375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59.053302764892578</v>
      </c>
      <c r="E2352" s="54">
        <v>63.270633697509766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2.6705302298069E-2</v>
      </c>
      <c r="E2359" s="58">
        <v>2.8586503118276596E-2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13.002495765686035</v>
      </c>
      <c r="E2360" s="54">
        <v>13.838923454284668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46189.4609375</v>
      </c>
      <c r="E2376" s="55">
        <v>49514.6484375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56.737483978271484</v>
      </c>
      <c r="E2379" s="54">
        <v>60.789436340332031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2.5658033788204193E-2</v>
      </c>
      <c r="E2386" s="58">
        <v>2.7465466409921646E-2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13.113860130310059</v>
      </c>
      <c r="E2387" s="54">
        <v>13.957489013671875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44378.109375</v>
      </c>
      <c r="E2403" s="55">
        <v>47572.90234375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56.737483978271484</v>
      </c>
      <c r="E2406" s="54">
        <v>60.789436340332031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2.5658033788204193E-2</v>
      </c>
      <c r="E2413" s="58">
        <v>2.7465466409921646E-2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13.790938377380371</v>
      </c>
      <c r="E2414" s="54">
        <v>14.678204536437988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44378.109375</v>
      </c>
      <c r="E2430" s="55">
        <v>47572.90234375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56.737483978271484</v>
      </c>
      <c r="E2433" s="54">
        <v>60.789436340332031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2.5658033788204193E-2</v>
      </c>
      <c r="E2440" s="58">
        <v>2.7465466409921646E-2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13.790938377380371</v>
      </c>
      <c r="E2441" s="54">
        <v>14.678204536437988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44378.109375</v>
      </c>
      <c r="E2457" s="55">
        <v>47572.90234375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56.737483978271484</v>
      </c>
      <c r="E2460" s="54">
        <v>60.789436340332031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2.5658033788204193E-2</v>
      </c>
      <c r="E2467" s="58">
        <v>2.7465466409921646E-2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13.131897926330566</v>
      </c>
      <c r="E2468" s="54">
        <v>13.976365089416504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44378.109375</v>
      </c>
      <c r="E2484" s="55">
        <v>47572.90234375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56.737483978271484</v>
      </c>
      <c r="E2487" s="54">
        <v>60.789436340332031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2.5658033788204193E-2</v>
      </c>
      <c r="E2494" s="58">
        <v>2.7465466409921646E-2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13.131897926330566</v>
      </c>
      <c r="E2495" s="54">
        <v>13.976365089416504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44378.109375</v>
      </c>
      <c r="E2511" s="55">
        <v>47572.90234375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59.053302764892578</v>
      </c>
      <c r="E2514" s="54">
        <v>63.270633697509766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2.6705302298069E-2</v>
      </c>
      <c r="E2521" s="58">
        <v>2.8586503118276596E-2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13.01716423034668</v>
      </c>
      <c r="E2522" s="54">
        <v>13.854223251342773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46189.4609375</v>
      </c>
      <c r="E2538" s="55">
        <v>49514.6484375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59.053302764892578</v>
      </c>
      <c r="E2541" s="54">
        <v>63.270633697509766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2.6705302298069E-2</v>
      </c>
      <c r="E2548" s="58">
        <v>2.8586503118276596E-2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13.01716423034668</v>
      </c>
      <c r="E2549" s="54">
        <v>13.854223251342773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46189.4609375</v>
      </c>
      <c r="E2565" s="55">
        <v>49514.6484375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5.2158417701721191</v>
      </c>
      <c r="E2566" s="53">
        <v>5.4168224334716797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253.74159240722656</v>
      </c>
      <c r="E2567" s="56">
        <v>253.40878295898437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1.6260995864868164</v>
      </c>
      <c r="E2568" s="53">
        <v>1.3524572849273682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7.266810417175293</v>
      </c>
      <c r="E2569" s="53">
        <v>7.2470703125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2968.177734375</v>
      </c>
      <c r="E2570" s="59">
        <v>2966.804931640625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420.68923950195312</v>
      </c>
      <c r="E2571" s="56">
        <v>419.31631469726562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1.1037579774856567</v>
      </c>
      <c r="E2572" s="53">
        <v>1.1025327444076538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2.1838221549987793</v>
      </c>
      <c r="E2573" s="53">
        <v>2.2711448669433594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2.0900387763977051</v>
      </c>
      <c r="E2574" s="53">
        <v>2.0954751968383789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3.9246141910552979E-2</v>
      </c>
      <c r="E2575" s="58">
        <v>3.9243828505277634E-2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1.8313561668037437E-5</v>
      </c>
      <c r="E2576" s="62">
        <v>1.8296364942216314E-5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5.2680001258850098</v>
      </c>
      <c r="E2577" s="53">
        <v>5.4709901809692383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226.92483520507812</v>
      </c>
      <c r="E2578" s="56">
        <v>226.60885620117187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1.4634895324707031</v>
      </c>
      <c r="E2579" s="53">
        <v>1.2172116041183472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7.1526036262512207</v>
      </c>
      <c r="E2580" s="53">
        <v>7.132537841796875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2911.860107421875</v>
      </c>
      <c r="E2581" s="59">
        <v>2910.353759765625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364.3714599609375</v>
      </c>
      <c r="E2582" s="56">
        <v>362.86532592773437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1.0768109560012817</v>
      </c>
      <c r="E2583" s="53">
        <v>1.075464129447937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2.3346846103668213</v>
      </c>
      <c r="E2584" s="53">
        <v>2.4285566806793213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2.1223266124725342</v>
      </c>
      <c r="E2585" s="53">
        <v>2.1301429271697998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3.6703076213598251E-2</v>
      </c>
      <c r="E2586" s="58">
        <v>3.671477735042572E-2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1.7191146980621852E-5</v>
      </c>
      <c r="E2587" s="62">
        <v>1.7173681044369005E-5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79.389389038085937</v>
      </c>
      <c r="E2588" s="54">
        <v>82.432525634765625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436.00494384765625</v>
      </c>
      <c r="E2589" s="56">
        <v>436.00473022460937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210.33328247070312</v>
      </c>
      <c r="E2590" s="56">
        <v>246.19003295898437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6.5114011764526367</v>
      </c>
      <c r="E2591" s="53">
        <v>6.4886541366577148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3237.77197265625</v>
      </c>
      <c r="E2592" s="55">
        <v>3232.808349609375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690.28338623046875</v>
      </c>
      <c r="E2593" s="56">
        <v>685.31976318359375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1.3308883905410767</v>
      </c>
      <c r="E2594" s="53">
        <v>1.3350423574447632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26.688028335571289</v>
      </c>
      <c r="E2595" s="54">
        <v>27.827421188354492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2.5929813385009766</v>
      </c>
      <c r="E2596" s="53">
        <v>2.6201357841491699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6.6688656806945801E-2</v>
      </c>
      <c r="E2597" s="58">
        <v>6.7076921463012695E-2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2.6025330953416415E-5</v>
      </c>
      <c r="E2598" s="62">
        <v>2.6036321287392639E-5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3993.5029296875</v>
      </c>
      <c r="E2601" s="55">
        <v>4656.955078125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89.617446899414062</v>
      </c>
      <c r="E2610" s="54">
        <v>93.052635192871094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303.01644897460938</v>
      </c>
      <c r="E2611" s="56">
        <v>296.1513671875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201.00125122070312</v>
      </c>
      <c r="E2612" s="56">
        <v>235.12034606933594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3.2834055423736572</v>
      </c>
      <c r="E2613" s="53">
        <v>3.2133886814117432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1361.6749267578125</v>
      </c>
      <c r="E2614" s="59">
        <v>1322.1021728515625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-1185.8134765625</v>
      </c>
      <c r="E2615" s="59">
        <v>-1225.3863525390625</v>
      </c>
    </row>
    <row r="2616" spans="1:5" ht="60" x14ac:dyDescent="0.25">
      <c r="A2616" s="5" t="s">
        <v>5135</v>
      </c>
      <c r="B2616" s="15" t="s">
        <v>5136</v>
      </c>
      <c r="C2616" s="20"/>
      <c r="D2616" s="52">
        <v>-1.7477711662650108E-4</v>
      </c>
      <c r="E2616" s="58">
        <v>-4.0627140551805496E-2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705.89013671875</v>
      </c>
      <c r="E2617" s="56">
        <v>722.42132568359375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6.0755405426025391</v>
      </c>
      <c r="E2618" s="53">
        <v>5.6006379127502441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0.53992003202438354</v>
      </c>
      <c r="E2619" s="58">
        <v>0.55460238456726074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8.4710904047824442E-5</v>
      </c>
      <c r="E2620" s="62">
        <v>8.7726555648259819E-5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3993.5029296875</v>
      </c>
      <c r="E2623" s="55">
        <v>4656.955078125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3993.5029296875</v>
      </c>
      <c r="E2634" s="55">
        <v>4656.955078125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3">
        <v>97.683013916015625</v>
      </c>
      <c r="E2643" s="56">
        <v>101.42737579345703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220.17764282226562</v>
      </c>
      <c r="E2644" s="56">
        <v>220.50515747070312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201.00125122070312</v>
      </c>
      <c r="E2645" s="56">
        <v>235.12034606933594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2.5059299468994141</v>
      </c>
      <c r="E2646" s="53">
        <v>2.508291482925415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946.624755859375</v>
      </c>
      <c r="E2647" s="56">
        <v>948.23199462890625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-1600.86376953125</v>
      </c>
      <c r="E2648" s="59">
        <v>-1599.2564697265625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-0.33875861763954163</v>
      </c>
      <c r="E2649" s="58">
        <v>-0.35588085651397705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846.46295166015625</v>
      </c>
      <c r="E2650" s="56">
        <v>846.3621826171875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4.5583090782165527</v>
      </c>
      <c r="E2651" s="53">
        <v>4.5576872825622559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0.65592432022094727</v>
      </c>
      <c r="E2652" s="58">
        <v>0.65600812435150146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1.2274036998860538E-4</v>
      </c>
      <c r="E2653" s="63">
        <v>1.2264448741916567E-4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210.83453369140625</v>
      </c>
      <c r="E2656" s="56">
        <v>246.7763671875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1.8800829648971558</v>
      </c>
      <c r="E2657" s="53">
        <v>1.8800829648971558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647.10162353515625</v>
      </c>
      <c r="E2658" s="56">
        <v>647.10162353515625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-1900.386962890625</v>
      </c>
      <c r="E2659" s="59">
        <v>-1900.386962890625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3.0276568606495857E-2</v>
      </c>
      <c r="E2660" s="58">
        <v>3.0276568606495857E-2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58.332229614257813</v>
      </c>
      <c r="E2661" s="54">
        <v>58.332229614257813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72.634300231933594</v>
      </c>
      <c r="E2665" s="54">
        <v>75.426162719726563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531.3125</v>
      </c>
      <c r="E2666" s="56">
        <v>532.44708251953125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210.33328247070312</v>
      </c>
      <c r="E2667" s="56">
        <v>246.19003295898437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6.8758344650268555</v>
      </c>
      <c r="E2668" s="53">
        <v>6.8590726852416992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3484.036865234375</v>
      </c>
      <c r="E2669" s="55">
        <v>3483.86376953125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936.5484619140625</v>
      </c>
      <c r="E2670" s="56">
        <v>936.3751220703125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1.4804185628890991</v>
      </c>
      <c r="E2671" s="53">
        <v>1.488731861114502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20.563806533813477</v>
      </c>
      <c r="E2672" s="54">
        <v>21.360923767089844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2.3852584362030029</v>
      </c>
      <c r="E2673" s="53">
        <v>2.3950655460357666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7.6291546225547791E-2</v>
      </c>
      <c r="E2674" s="58">
        <v>7.6667271554470062E-2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3.009033935086336E-5</v>
      </c>
      <c r="E2675" s="62">
        <v>3.0151499231578782E-5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3">
        <v>99.487205505371094</v>
      </c>
      <c r="E2676" s="56">
        <v>103.26901245117187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156.93098449707031</v>
      </c>
      <c r="E2677" s="56">
        <v>157.06715393066406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201.00125122070312</v>
      </c>
      <c r="E2678" s="56">
        <v>235.12034606933594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1.9012372493743896</v>
      </c>
      <c r="E2679" s="53">
        <v>1.9021713733673096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667.8067626953125</v>
      </c>
      <c r="E2680" s="56">
        <v>668.62213134765625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-1879.6817626953125</v>
      </c>
      <c r="E2681" s="59">
        <v>-1878.8663330078125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-0.55865007638931274</v>
      </c>
      <c r="E2682" s="58">
        <v>-0.58056014776229858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915.87408447265625</v>
      </c>
      <c r="E2683" s="56">
        <v>915.95904541015625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4.2983016967773437</v>
      </c>
      <c r="E2684" s="53">
        <v>4.2974729537963867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0.68947494029998779</v>
      </c>
      <c r="E2685" s="58">
        <v>0.68969994783401489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1.7561393906362355E-4</v>
      </c>
      <c r="E2686" s="63">
        <v>1.7554432270117104E-4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1.8059999942779541</v>
      </c>
      <c r="E2687" s="53">
        <v>1.8752812147140503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129.63876342773437</v>
      </c>
      <c r="E2688" s="56">
        <v>129.1544189453125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0.59128046035766602</v>
      </c>
      <c r="E2689" s="58">
        <v>0.7213289737701416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7.2285728454589844</v>
      </c>
      <c r="E2690" s="53">
        <v>7.2073268890380859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2728.400146484375</v>
      </c>
      <c r="E2691" s="59">
        <v>2726.702392578125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180.91171264648437</v>
      </c>
      <c r="E2692" s="56">
        <v>179.21388244628906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1.0121386051177979</v>
      </c>
      <c r="E2693" s="53">
        <v>1.0106070041656494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7">
        <v>0.990653395652771</v>
      </c>
      <c r="E2694" s="53">
        <v>1.0308430194854736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2.0795137882232666</v>
      </c>
      <c r="E2695" s="53">
        <v>2.0877206325531006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2.7512134984135628E-2</v>
      </c>
      <c r="E2696" s="58">
        <v>2.7520380914211273E-2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1.3357731404539663E-5</v>
      </c>
      <c r="E2697" s="62">
        <v>1.3335030416783411E-5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22.930000305175781</v>
      </c>
      <c r="E2698" s="54">
        <v>23.811107635498047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388.51449584960937</v>
      </c>
      <c r="E2699" s="56">
        <v>388.77838134765625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209.71229553222656</v>
      </c>
      <c r="E2700" s="56">
        <v>245.55793762207031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7.0222086906433105</v>
      </c>
      <c r="E2701" s="53">
        <v>7.0039491653442383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3217.846435546875</v>
      </c>
      <c r="E2702" s="55">
        <v>3216.89404296875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670.35784912109375</v>
      </c>
      <c r="E2703" s="56">
        <v>669.4056396484375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1.2241780757904053</v>
      </c>
      <c r="E2704" s="53">
        <v>1.2244061231613159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7.7634973526000977</v>
      </c>
      <c r="E2705" s="53">
        <v>8.0689992904663086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2.2141220569610596</v>
      </c>
      <c r="E2706" s="53">
        <v>2.2211184501647949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5.5369649082422256E-2</v>
      </c>
      <c r="E2707" s="58">
        <v>5.5486813187599182E-2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2.3916683858260512E-5</v>
      </c>
      <c r="E2708" s="62">
        <v>2.392601891187951E-5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22.930000305175781</v>
      </c>
      <c r="E2709" s="54">
        <v>23.811107635498047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388.51449584960937</v>
      </c>
      <c r="E2710" s="56">
        <v>388.77838134765625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200.57424926757813</v>
      </c>
      <c r="E2711" s="56">
        <v>234.719482421875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7.0222086906433105</v>
      </c>
      <c r="E2712" s="53">
        <v>7.0039491653442383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3217.846435546875</v>
      </c>
      <c r="E2713" s="55">
        <v>3216.89404296875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670.35784912109375</v>
      </c>
      <c r="E2714" s="56">
        <v>669.4056396484375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1.2241780757904053</v>
      </c>
      <c r="E2715" s="53">
        <v>1.2244061231613159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7.7634973526000977</v>
      </c>
      <c r="E2716" s="53">
        <v>8.0689992904663086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2.2141220569610596</v>
      </c>
      <c r="E2717" s="53">
        <v>2.2211184501647949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5.5369649082422256E-2</v>
      </c>
      <c r="E2718" s="58">
        <v>5.5486813187599182E-2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2.3916683858260512E-5</v>
      </c>
      <c r="E2719" s="62">
        <v>2.392601891187951E-5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22.930000305175781</v>
      </c>
      <c r="E2720" s="54">
        <v>23.811107635498047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388.51449584960937</v>
      </c>
      <c r="E2721" s="56">
        <v>388.77838134765625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2">
        <v>9.138031005859375</v>
      </c>
      <c r="E2722" s="54">
        <v>10.838442802429199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7.0222086906433105</v>
      </c>
      <c r="E2723" s="53">
        <v>7.0039491653442383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3217.846435546875</v>
      </c>
      <c r="E2724" s="55">
        <v>3216.89404296875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670.35784912109375</v>
      </c>
      <c r="E2725" s="56">
        <v>669.4056396484375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1.2241780757904053</v>
      </c>
      <c r="E2726" s="53">
        <v>1.2244061231613159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7.7634973526000977</v>
      </c>
      <c r="E2727" s="53">
        <v>8.0689992904663086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2.2141220569610596</v>
      </c>
      <c r="E2728" s="53">
        <v>2.2211184501647949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5.5369649082422256E-2</v>
      </c>
      <c r="E2729" s="58">
        <v>5.5486813187599182E-2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2.3916683858260512E-5</v>
      </c>
      <c r="E2730" s="62">
        <v>2.392601891187951E-5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15.310000419616699</v>
      </c>
      <c r="E2731" s="54">
        <v>15.897286415100098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341.59814453125</v>
      </c>
      <c r="E2732" s="56">
        <v>341.64288330078125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200.57424926757813</v>
      </c>
      <c r="E2733" s="56">
        <v>234.719482421875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7.0637245178222656</v>
      </c>
      <c r="E2734" s="53">
        <v>7.0449681282043457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3129.07177734375</v>
      </c>
      <c r="E2735" s="55">
        <v>3127.905517578125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581.58306884765625</v>
      </c>
      <c r="E2736" s="56">
        <v>580.41705322265625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1.1737208366394043</v>
      </c>
      <c r="E2737" s="53">
        <v>1.1731899976730347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5.5574383735656738</v>
      </c>
      <c r="E2738" s="53">
        <v>5.7769813537597656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2.1787683963775635</v>
      </c>
      <c r="E2739" s="53">
        <v>2.1856682300567627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4.9493525177240372E-2</v>
      </c>
      <c r="E2740" s="58">
        <v>4.9564514309167862E-2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2.1939302314422093E-5</v>
      </c>
      <c r="E2741" s="62">
        <v>2.193784894188866E-5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15.310000419616699</v>
      </c>
      <c r="E2742" s="54">
        <v>15.897286415100098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341.59814453125</v>
      </c>
      <c r="E2743" s="56">
        <v>341.64288330078125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14.268643379211426</v>
      </c>
      <c r="E2744" s="54">
        <v>16.631227493286133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7.0637245178222656</v>
      </c>
      <c r="E2745" s="53">
        <v>7.0449681282043457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3129.07177734375</v>
      </c>
      <c r="E2746" s="55">
        <v>3127.905517578125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581.58306884765625</v>
      </c>
      <c r="E2747" s="56">
        <v>580.41705322265625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1.1737208366394043</v>
      </c>
      <c r="E2748" s="53">
        <v>1.1731899976730347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5.5574383735656738</v>
      </c>
      <c r="E2749" s="53">
        <v>5.7769813537597656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2.1787683963775635</v>
      </c>
      <c r="E2750" s="53">
        <v>2.1856682300567627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4.9493525177240372E-2</v>
      </c>
      <c r="E2751" s="58">
        <v>4.9564514309167862E-2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2.1939302314422093E-5</v>
      </c>
      <c r="E2752" s="62">
        <v>2.193784894188866E-5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15.310000419616699</v>
      </c>
      <c r="E2753" s="54">
        <v>15.897286415100098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341.59814453125</v>
      </c>
      <c r="E2754" s="56">
        <v>341.64288330078125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186.30560302734375</v>
      </c>
      <c r="E2755" s="56">
        <v>218.0882568359375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7.0637245178222656</v>
      </c>
      <c r="E2756" s="53">
        <v>7.0449681282043457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3129.07177734375</v>
      </c>
      <c r="E2757" s="55">
        <v>3127.905517578125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581.58306884765625</v>
      </c>
      <c r="E2758" s="56">
        <v>580.41705322265625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1.1737208366394043</v>
      </c>
      <c r="E2759" s="53">
        <v>1.1731899976730347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5.5574383735656738</v>
      </c>
      <c r="E2760" s="53">
        <v>5.7769813537597656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2.1787683963775635</v>
      </c>
      <c r="E2761" s="53">
        <v>2.1856682300567627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4.9493525177240372E-2</v>
      </c>
      <c r="E2762" s="58">
        <v>4.9564514309167862E-2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2.1939302314422093E-5</v>
      </c>
      <c r="E2763" s="62">
        <v>2.193784894188866E-5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3993.5029296875</v>
      </c>
      <c r="E2766" s="55">
        <v>4656.955078125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5.2158417701721191</v>
      </c>
      <c r="E2775" s="53">
        <v>5.4168224334716797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226.34815979003906</v>
      </c>
      <c r="E2776" s="56">
        <v>226.02949523925781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1.4634895324707031</v>
      </c>
      <c r="E2777" s="53">
        <v>1.2172116041183472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7.1550931930541992</v>
      </c>
      <c r="E2778" s="53">
        <v>7.1350221633911133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2910.860107421875</v>
      </c>
      <c r="E2779" s="59">
        <v>2909.35400390625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363.37155151367187</v>
      </c>
      <c r="E2780" s="56">
        <v>361.8653564453125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1.0765013694763184</v>
      </c>
      <c r="E2781" s="53">
        <v>1.075153112411499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2.3139493465423584</v>
      </c>
      <c r="E2782" s="53">
        <v>2.4069902896881104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2.1213161945343018</v>
      </c>
      <c r="E2783" s="53">
        <v>2.1290998458862305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3.6639783531427383E-2</v>
      </c>
      <c r="E2784" s="58">
        <v>3.6650959402322769E-2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1.7168169506476261E-5</v>
      </c>
      <c r="E2785" s="62">
        <v>1.7150616258732043E-5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5.2680001258850098</v>
      </c>
      <c r="E2786" s="53">
        <v>5.4709901809692383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226.92483520507812</v>
      </c>
      <c r="E2787" s="56">
        <v>226.60885620117187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184.84211730957031</v>
      </c>
      <c r="E2788" s="56">
        <v>216.87106323242187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7.1526036262512207</v>
      </c>
      <c r="E2789" s="53">
        <v>7.132537841796875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2911.860107421875</v>
      </c>
      <c r="E2790" s="59">
        <v>2910.353759765625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364.3714599609375</v>
      </c>
      <c r="E2791" s="56">
        <v>362.86532592773437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1.0768109560012817</v>
      </c>
      <c r="E2792" s="53">
        <v>1.075464129447937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2.3346846103668213</v>
      </c>
      <c r="E2793" s="53">
        <v>2.4285566806793213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2.1223266124725342</v>
      </c>
      <c r="E2794" s="53">
        <v>2.1301429271697998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3.6703076213598251E-2</v>
      </c>
      <c r="E2795" s="58">
        <v>3.671477735042572E-2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1.7191146980621852E-5</v>
      </c>
      <c r="E2796" s="62">
        <v>1.7173681044369005E-5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105.41728210449219</v>
      </c>
      <c r="E2799" s="56">
        <v>123.38819122314453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1.8800829648971558</v>
      </c>
      <c r="E2800" s="53">
        <v>1.8800829648971558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647.10162353515625</v>
      </c>
      <c r="E2801" s="56">
        <v>647.10162353515625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-1900.386962890625</v>
      </c>
      <c r="E2802" s="59">
        <v>-1900.386962890625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3.0276568606495857E-2</v>
      </c>
      <c r="E2803" s="58">
        <v>3.0276568606495857E-2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58.332229614257813</v>
      </c>
      <c r="E2804" s="54">
        <v>58.332229614257813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5.2158417701721191</v>
      </c>
      <c r="E2808" s="53">
        <v>5.4168224334716797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499.92999267578125</v>
      </c>
      <c r="E2809" s="56">
        <v>499.9501953125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0.16260993480682373</v>
      </c>
      <c r="E2810" s="58">
        <v>0.13524572551250458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8.0691795349121094</v>
      </c>
      <c r="E2811" s="53">
        <v>8.0515766143798828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3484.036865234375</v>
      </c>
      <c r="E2812" s="55">
        <v>3483.86376953125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936.5484619140625</v>
      </c>
      <c r="E2813" s="56">
        <v>936.3751220703125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1.349068284034729</v>
      </c>
      <c r="E2814" s="53">
        <v>1.3489490747451782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1.4677277803421021</v>
      </c>
      <c r="E2815" s="53">
        <v>1.5244773626327515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2.1462273597717285</v>
      </c>
      <c r="E2816" s="53">
        <v>2.1469082832336426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6.723206490278244E-2</v>
      </c>
      <c r="E2817" s="58">
        <v>6.7248225212097168E-2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2.8583943276316859E-5</v>
      </c>
      <c r="E2818" s="62">
        <v>2.858500556612853E-5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1.0882352590560913</v>
      </c>
      <c r="E2819" s="53">
        <v>1.1301212310791016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74.511268615722656</v>
      </c>
      <c r="E2820" s="54">
        <v>75.415504455566406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25.127241134643555</v>
      </c>
      <c r="E2821" s="54">
        <v>29.724044799804688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1.0096664428710937</v>
      </c>
      <c r="E2822" s="53">
        <v>1.0205510854721069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311.98348999023437</v>
      </c>
      <c r="E2823" s="56">
        <v>315.77761840820312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-2235.505126953125</v>
      </c>
      <c r="E2824" s="59">
        <v>-2231.7109375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-5.1306653767824173E-2</v>
      </c>
      <c r="E2825" s="58">
        <v>-5.1703020930290222E-2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975.18841552734375</v>
      </c>
      <c r="E2826" s="56">
        <v>974.64990234375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4.1922574043273926</v>
      </c>
      <c r="E2827" s="53">
        <v>4.1928472518920898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0.66366660594940186</v>
      </c>
      <c r="E2828" s="58">
        <v>0.66433656215667725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3.8054323522374034E-4</v>
      </c>
      <c r="E2829" s="63">
        <v>3.760893305297941E-4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6.497711181640625</v>
      </c>
      <c r="E2830" s="53">
        <v>6.497711181640625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68.911666870117187</v>
      </c>
      <c r="E2831" s="54">
        <v>69.8160400390625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185.80177307128906</v>
      </c>
      <c r="E2832" s="56">
        <v>217.95423889160156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0.94132399559020996</v>
      </c>
      <c r="E2833" s="58">
        <v>0.95237791538238525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288.96588134765625</v>
      </c>
      <c r="E2834" s="56">
        <v>292.7530517578125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-2258.522705078125</v>
      </c>
      <c r="E2835" s="59">
        <v>-2254.735595703125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-0.19041341543197632</v>
      </c>
      <c r="E2836" s="58">
        <v>-0.18858864903450012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978.67559814453125</v>
      </c>
      <c r="E2837" s="56">
        <v>978.1624755859375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4.1876592636108398</v>
      </c>
      <c r="E2838" s="53">
        <v>4.1881780624389648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0.65956020355224609</v>
      </c>
      <c r="E2839" s="58">
        <v>0.66029947996139526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4.1036828770302236E-4</v>
      </c>
      <c r="E2840" s="63">
        <v>4.0531207923777401E-4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1.8800829648971558</v>
      </c>
      <c r="E2844" s="53">
        <v>1.8800829648971558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647.10162353515625</v>
      </c>
      <c r="E2845" s="56">
        <v>647.10162353515625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-1900.386962890625</v>
      </c>
      <c r="E2846" s="59">
        <v>-1900.386962890625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3.0276568606495857E-2</v>
      </c>
      <c r="E2847" s="58">
        <v>3.0276568606495857E-2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58.332229614257813</v>
      </c>
      <c r="E2848" s="54">
        <v>58.332229614257813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15.009801864624023</v>
      </c>
      <c r="E2852" s="54">
        <v>15.009801864624023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163.48982238769531</v>
      </c>
      <c r="E2853" s="56">
        <v>163.62599182128906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23.406675338745117</v>
      </c>
      <c r="E2854" s="54">
        <v>27.46966552734375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1.9765496253967285</v>
      </c>
      <c r="E2855" s="53">
        <v>1.9779045581817627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691.13665771484375</v>
      </c>
      <c r="E2856" s="56">
        <v>691.72845458984375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-1856.3519287109375</v>
      </c>
      <c r="E2857" s="59">
        <v>-1855.760009765625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-7.8985586762428284E-2</v>
      </c>
      <c r="E2858" s="58">
        <v>-7.8681483864784241E-2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904.54937744140625</v>
      </c>
      <c r="E2859" s="56">
        <v>904.41314697265625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4.346064567565918</v>
      </c>
      <c r="E2860" s="53">
        <v>4.3465008735656738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0.68195980787277222</v>
      </c>
      <c r="E2861" s="58">
        <v>0.68191838264465332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1.6592536121606827E-4</v>
      </c>
      <c r="E2862" s="63">
        <v>1.6577536007389426E-4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4.5560002326965332</v>
      </c>
      <c r="E2863" s="53">
        <v>4.7308063507080078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212.7618408203125</v>
      </c>
      <c r="E2864" s="56">
        <v>212.39315795898437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184.84211730957031</v>
      </c>
      <c r="E2865" s="56">
        <v>216.87106323242187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7.1639313697814941</v>
      </c>
      <c r="E2866" s="53">
        <v>7.1436939239501953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2885.132568359375</v>
      </c>
      <c r="E2867" s="59">
        <v>2883.556396484375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337.64407348632812</v>
      </c>
      <c r="E2868" s="56">
        <v>336.06777954101562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1.0666382312774658</v>
      </c>
      <c r="E2869" s="53">
        <v>1.0652297735214233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2.0766327381134033</v>
      </c>
      <c r="E2870" s="53">
        <v>2.1600236892700195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2.1165242195129395</v>
      </c>
      <c r="E2871" s="53">
        <v>2.124464750289917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3.5268574953079224E-2</v>
      </c>
      <c r="E2872" s="58">
        <v>3.527502715587616E-2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1.6617603250779212E-5</v>
      </c>
      <c r="E2873" s="62">
        <v>1.6598080037510954E-5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4.5560002326965332</v>
      </c>
      <c r="E2874" s="53">
        <v>4.7308063507080078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212.7618408203125</v>
      </c>
      <c r="E2875" s="56">
        <v>212.39315795898437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11.001940727233887</v>
      </c>
      <c r="E2876" s="54">
        <v>13.023438453674316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7.1639313697814941</v>
      </c>
      <c r="E2877" s="53">
        <v>7.1436939239501953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2885.132568359375</v>
      </c>
      <c r="E2878" s="59">
        <v>2883.556396484375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337.64407348632812</v>
      </c>
      <c r="E2879" s="56">
        <v>336.06777954101562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1.0666382312774658</v>
      </c>
      <c r="E2880" s="53">
        <v>1.0652297735214233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2.0766327381134033</v>
      </c>
      <c r="E2881" s="53">
        <v>2.1600236892700195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2.1165242195129395</v>
      </c>
      <c r="E2882" s="53">
        <v>2.124464750289917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3.5268574953079224E-2</v>
      </c>
      <c r="E2883" s="58">
        <v>3.527502715587616E-2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1.6617603250779212E-5</v>
      </c>
      <c r="E2884" s="62">
        <v>1.6598080037510954E-5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4.5560002326965332</v>
      </c>
      <c r="E2885" s="53">
        <v>4.7308063507080078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212.7618408203125</v>
      </c>
      <c r="E2886" s="56">
        <v>212.39315795898437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173.84017944335937</v>
      </c>
      <c r="E2887" s="56">
        <v>203.84762573242187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7.1639313697814941</v>
      </c>
      <c r="E2888" s="53">
        <v>7.1436939239501953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2885.132568359375</v>
      </c>
      <c r="E2889" s="59">
        <v>2883.556396484375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337.64407348632812</v>
      </c>
      <c r="E2890" s="56">
        <v>336.06777954101562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1.0666382312774658</v>
      </c>
      <c r="E2891" s="53">
        <v>1.0652297735214233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2.0766327381134033</v>
      </c>
      <c r="E2892" s="53">
        <v>2.1600236892700195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2.1165242195129395</v>
      </c>
      <c r="E2893" s="53">
        <v>2.124464750289917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3.5268574953079224E-2</v>
      </c>
      <c r="E2894" s="58">
        <v>3.527502715587616E-2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1.6617603250779212E-5</v>
      </c>
      <c r="E2895" s="62">
        <v>1.6598080037510954E-5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1.8059999942779541</v>
      </c>
      <c r="E2896" s="53">
        <v>1.8752812147140503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129.63876342773437</v>
      </c>
      <c r="E2897" s="56">
        <v>129.1544189453125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173.84017944335937</v>
      </c>
      <c r="E2898" s="56">
        <v>203.84762573242187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7.2285728454589844</v>
      </c>
      <c r="E2899" s="53">
        <v>7.2073268890380859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2728.400146484375</v>
      </c>
      <c r="E2900" s="59">
        <v>2726.702392578125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180.91171264648437</v>
      </c>
      <c r="E2901" s="56">
        <v>179.21388244628906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1.0121386051177979</v>
      </c>
      <c r="E2902" s="53">
        <v>1.0106070041656494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7">
        <v>0.990653395652771</v>
      </c>
      <c r="E2903" s="53">
        <v>1.0308430194854736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2.0795137882232666</v>
      </c>
      <c r="E2904" s="53">
        <v>2.0877206325531006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2.7512134984135628E-2</v>
      </c>
      <c r="E2905" s="58">
        <v>2.7520380914211273E-2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1.3357731404539663E-5</v>
      </c>
      <c r="E2906" s="62">
        <v>1.3335030416783411E-5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1.8059999942779541</v>
      </c>
      <c r="E2907" s="53">
        <v>1.8752812147140503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129.63876342773437</v>
      </c>
      <c r="E2908" s="56">
        <v>129.1544189453125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4.6561002731323242</v>
      </c>
      <c r="E2909" s="53">
        <v>5.5110955238342285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7.2285728454589844</v>
      </c>
      <c r="E2910" s="53">
        <v>7.2073268890380859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2728.400146484375</v>
      </c>
      <c r="E2911" s="59">
        <v>2726.702392578125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180.91171264648437</v>
      </c>
      <c r="E2912" s="56">
        <v>179.21388244628906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1.0121386051177979</v>
      </c>
      <c r="E2913" s="53">
        <v>1.0106070041656494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7">
        <v>0.990653395652771</v>
      </c>
      <c r="E2914" s="53">
        <v>1.0308430194854736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2.0795137882232666</v>
      </c>
      <c r="E2915" s="53">
        <v>2.0877206325531006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2.7512134984135628E-2</v>
      </c>
      <c r="E2916" s="58">
        <v>2.7520380914211273E-2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1.3357731404539663E-5</v>
      </c>
      <c r="E2917" s="62">
        <v>1.3335030416783411E-5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1.7705881595611572</v>
      </c>
      <c r="E2918" s="53">
        <v>1.8385108709335327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105.59169769287109</v>
      </c>
      <c r="E2919" s="56">
        <v>106.66730499267578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15.658041000366211</v>
      </c>
      <c r="E2920" s="54">
        <v>18.53453254699707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1.3697248697280884</v>
      </c>
      <c r="E2921" s="53">
        <v>1.3817000389099121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442.73855590820312</v>
      </c>
      <c r="E2922" s="56">
        <v>447.2857666015625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-2104.75</v>
      </c>
      <c r="E2923" s="59">
        <v>-2100.202880859375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-2.0687572658061981E-2</v>
      </c>
      <c r="E2924" s="58">
        <v>-2.0904088392853737E-2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954.3304443359375</v>
      </c>
      <c r="E2925" s="56">
        <v>953.5296630859375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4.2222938537597656</v>
      </c>
      <c r="E2926" s="53">
        <v>4.2237300872802734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0.6804577112197876</v>
      </c>
      <c r="E2927" s="58">
        <v>0.68082261085510254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2.6638695271685719E-4</v>
      </c>
      <c r="E2928" s="63">
        <v>2.6352630811743438E-4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6.0840320587158203</v>
      </c>
      <c r="E2929" s="53">
        <v>6.0840320587158203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3">
        <v>99.988090515136719</v>
      </c>
      <c r="E2930" s="56">
        <v>101.06326293945312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185.80177307128906</v>
      </c>
      <c r="E2931" s="56">
        <v>217.95423889160156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1.3064829111099243</v>
      </c>
      <c r="E2932" s="53">
        <v>1.3186138868331909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419.42507934570312</v>
      </c>
      <c r="E2933" s="56">
        <v>423.95669555664062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-2128.0634765625</v>
      </c>
      <c r="E2934" s="59">
        <v>-2123.53173828125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-0.12161990255117416</v>
      </c>
      <c r="E2935" s="58">
        <v>-0.11944530159235001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958.63665771484375</v>
      </c>
      <c r="E2936" s="56">
        <v>957.86090087890625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4.2142386436462402</v>
      </c>
      <c r="E2937" s="53">
        <v>4.2155313491821289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0.67858880758285522</v>
      </c>
      <c r="E2938" s="58">
        <v>0.67902427911758423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2.8234478668309748E-4</v>
      </c>
      <c r="E2939" s="63">
        <v>2.7917814441025257E-4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5.2566738128662109</v>
      </c>
      <c r="E2940" s="53">
        <v>5.2566738128662109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147.45783996582031</v>
      </c>
      <c r="E2941" s="56">
        <v>148.81520080566406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185.80177307128906</v>
      </c>
      <c r="E2942" s="56">
        <v>217.95423889160156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1.8159445524215698</v>
      </c>
      <c r="E2943" s="53">
        <v>1.8298157453536987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621.2406005859375</v>
      </c>
      <c r="E2944" s="56">
        <v>627.082763671875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-1926.2479248046875</v>
      </c>
      <c r="E2945" s="59">
        <v>-1920.40576171875</v>
      </c>
    </row>
    <row r="2946" spans="1:5" ht="45" x14ac:dyDescent="0.25">
      <c r="A2946" s="5" t="s">
        <v>5795</v>
      </c>
      <c r="B2946" s="15" t="s">
        <v>5796</v>
      </c>
      <c r="C2946" s="20"/>
      <c r="D2946" s="47">
        <v>-1.2913908809423447E-2</v>
      </c>
      <c r="E2946" s="58">
        <v>-1.0134500451385975E-2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919.4473876953125</v>
      </c>
      <c r="E2947" s="56">
        <v>918.18133544921875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4.3028254508972168</v>
      </c>
      <c r="E2948" s="53">
        <v>4.3064107894897461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0.68481123447418213</v>
      </c>
      <c r="E2949" s="58">
        <v>0.68461769819259644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1.8543792248237878E-4</v>
      </c>
      <c r="E2950" s="63">
        <v>1.8358802481088787E-4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105.41726684570312</v>
      </c>
      <c r="E2953" s="56">
        <v>123.38818359375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1.8800829648971558</v>
      </c>
      <c r="E2954" s="53">
        <v>1.8800829648971558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647.10162353515625</v>
      </c>
      <c r="E2955" s="56">
        <v>647.10162353515625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-1900.386962890625</v>
      </c>
      <c r="E2956" s="59">
        <v>-1900.386962890625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3.0276568606495857E-2</v>
      </c>
      <c r="E2957" s="58">
        <v>3.0276568606495857E-2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58.332229614257813</v>
      </c>
      <c r="E2958" s="54">
        <v>58.332229614257813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45.426525115966797</v>
      </c>
      <c r="E2963" s="54">
        <v>45.428016662597656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185.80177307128906</v>
      </c>
      <c r="E2964" s="56">
        <v>217.95423889160156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0.64420723915100098</v>
      </c>
      <c r="E2965" s="58">
        <v>0.64422702789306641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190.1983642578125</v>
      </c>
      <c r="E2966" s="56">
        <v>190.20460510253906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-2357.290283203125</v>
      </c>
      <c r="E2967" s="59">
        <v>-2357.283935546875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-6.104658916592598E-2</v>
      </c>
      <c r="E2968" s="58">
        <v>-6.1043884605169296E-2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990.0576171875</v>
      </c>
      <c r="E2969" s="56">
        <v>990.0570068359375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4.1796002388000488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0.6357877254486084</v>
      </c>
      <c r="E2971" s="58">
        <v>0.63578951358795166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5.9096975019201636E-4</v>
      </c>
      <c r="E2972" s="63">
        <v>5.9095420874655247E-4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7.3250689506530762</v>
      </c>
      <c r="E2973" s="53">
        <v>7.3250689506530762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45.503360748291016</v>
      </c>
      <c r="E2974" s="54">
        <v>45.504852294921875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185.80177307128906</v>
      </c>
      <c r="E2975" s="56">
        <v>217.95423889160156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0.64491981267929077</v>
      </c>
      <c r="E2976" s="58">
        <v>0.64493954181671143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191.12322998046875</v>
      </c>
      <c r="E2977" s="56">
        <v>191.12947082519531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-2356.365234375</v>
      </c>
      <c r="E2978" s="59">
        <v>-2356.359130859375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-0.24960193037986755</v>
      </c>
      <c r="E2979" s="58">
        <v>-0.2495989054441452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990.32427978515625</v>
      </c>
      <c r="E2980" s="56">
        <v>990.32366943359375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4.1779699325561523</v>
      </c>
      <c r="E2981" s="53">
        <v>4.1779704093933105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0.63623464107513428</v>
      </c>
      <c r="E2982" s="58">
        <v>0.63623642921447754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5.9025723021477461E-4</v>
      </c>
      <c r="E2983" s="63">
        <v>5.9024180518463254E-4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4.4666666984558105</v>
      </c>
      <c r="E2984" s="53">
        <v>4.6380453109741211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212.09156799316406</v>
      </c>
      <c r="E2985" s="56">
        <v>211.71633911132812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11.001940727233887</v>
      </c>
      <c r="E2986" s="54">
        <v>13.023438453674316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7.1708149909973145</v>
      </c>
      <c r="E2987" s="53">
        <v>7.1505670547485352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2884.132568359375</v>
      </c>
      <c r="E2988" s="59">
        <v>2882.556396484375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336.64413452148437</v>
      </c>
      <c r="E2989" s="56">
        <v>335.06781005859375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1.0665160417556763</v>
      </c>
      <c r="E2990" s="53">
        <v>1.0651066303253174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2.0380673408508301</v>
      </c>
      <c r="E2991" s="53">
        <v>2.1199121475219727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2.1138248443603516</v>
      </c>
      <c r="E2992" s="53">
        <v>2.1216530799865723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3.5188578069210052E-2</v>
      </c>
      <c r="E2993" s="58">
        <v>3.5193640738725662E-2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1.6591959138168022E-5</v>
      </c>
      <c r="E2994" s="62">
        <v>1.6572230379097164E-5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4.4666666984558105</v>
      </c>
      <c r="E2995" s="53">
        <v>4.6380453109741211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120.01918792724609</v>
      </c>
      <c r="E2996" s="56">
        <v>121.18831634521484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11.001940727233887</v>
      </c>
      <c r="E2997" s="54">
        <v>13.023438453674316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1.5277965068817139</v>
      </c>
      <c r="E2998" s="53">
        <v>1.5403903722763062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503.998291015625</v>
      </c>
      <c r="E2999" s="56">
        <v>508.97280883789063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-2043.490234375</v>
      </c>
      <c r="E3000" s="59">
        <v>-2038.5157470703125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-5.565464124083519E-2</v>
      </c>
      <c r="E3001" s="58">
        <v>-5.6255180388689041E-2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943.24993896484375</v>
      </c>
      <c r="E3002" s="56">
        <v>942.3099365234375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4.2437453269958496</v>
      </c>
      <c r="E3003" s="53">
        <v>4.2457499504089355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0.68430984020233154</v>
      </c>
      <c r="E3004" s="58">
        <v>0.68451261520385742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2.3217051057145E-4</v>
      </c>
      <c r="E3005" s="63">
        <v>2.2974507010076195E-4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5.6703529357910156</v>
      </c>
      <c r="E3006" s="53">
        <v>5.6703529357910156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114.40927124023437</v>
      </c>
      <c r="E3007" s="56">
        <v>115.57782745361328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185.80177307128906</v>
      </c>
      <c r="E3008" s="56">
        <v>217.95423889160156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1.466742992401123</v>
      </c>
      <c r="E3009" s="53">
        <v>1.4794989824295044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480.304931640625</v>
      </c>
      <c r="E3010" s="56">
        <v>485.25375366210937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-2067.18359375</v>
      </c>
      <c r="E3011" s="59">
        <v>-2062.23486328125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-8.6331240832805634E-2</v>
      </c>
      <c r="E3012" s="58">
        <v>-8.3966441452503204E-2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947.77703857421875</v>
      </c>
      <c r="E3013" s="56">
        <v>946.8580322265625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4.2341804504394531</v>
      </c>
      <c r="E3014" s="53">
        <v>4.2360363006591797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0.68323451280593872</v>
      </c>
      <c r="E3015" s="58">
        <v>0.68350380659103394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2.4454097729176283E-4</v>
      </c>
      <c r="E3016" s="63">
        <v>2.4187428061850369E-4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22.48039436340332</v>
      </c>
      <c r="E3017" s="54">
        <v>22.48039436340332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205.57107543945313</v>
      </c>
      <c r="E3018" s="56">
        <v>205.572265625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2">
        <v>9.138031005859375</v>
      </c>
      <c r="E3019" s="54">
        <v>10.838442802429199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2.3824291229248047</v>
      </c>
      <c r="E3020" s="53">
        <v>2.3824400901794434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877.75531005859375</v>
      </c>
      <c r="E3021" s="56">
        <v>877.7607421875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-1669.7332763671875</v>
      </c>
      <c r="E3022" s="59">
        <v>-1669.727783203125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-3.1312871724367142E-2</v>
      </c>
      <c r="E3023" s="58">
        <v>-3.1309977173805237E-2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858.51446533203125</v>
      </c>
      <c r="E3024" s="56">
        <v>858.5130615234375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4.5224595069885254</v>
      </c>
      <c r="E3025" s="53">
        <v>4.522465705871582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0.66050857305526733</v>
      </c>
      <c r="E3026" s="58">
        <v>0.6605076789855957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1.2995029101148248E-4</v>
      </c>
      <c r="E3027" s="63">
        <v>1.2994950520806015E-4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1.8059999942779541</v>
      </c>
      <c r="E3028" s="53">
        <v>1.8752812147140503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129.63876342773437</v>
      </c>
      <c r="E3029" s="56">
        <v>129.1544189453125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168.59278869628906</v>
      </c>
      <c r="E3030" s="56">
        <v>197.61520385742187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7.2285728454589844</v>
      </c>
      <c r="E3031" s="53">
        <v>7.2073268890380859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2728.400146484375</v>
      </c>
      <c r="E3032" s="59">
        <v>2726.702392578125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180.91171264648437</v>
      </c>
      <c r="E3033" s="56">
        <v>179.21388244628906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1.0121386051177979</v>
      </c>
      <c r="E3034" s="53">
        <v>1.0106070041656494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7">
        <v>0.990653395652771</v>
      </c>
      <c r="E3035" s="53">
        <v>1.0308430194854736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2.0795137882232666</v>
      </c>
      <c r="E3036" s="53">
        <v>2.0877206325531006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2.7512134984135628E-2</v>
      </c>
      <c r="E3037" s="58">
        <v>2.7520380914211273E-2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1.3357731404539663E-5</v>
      </c>
      <c r="E3038" s="62">
        <v>1.3335030416783411E-5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89.617446899414062</v>
      </c>
      <c r="E3039" s="54">
        <v>93.052635192871094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303.04129028320312</v>
      </c>
      <c r="E3040" s="56">
        <v>305.74960327148437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200.5</v>
      </c>
      <c r="E3041" s="56">
        <v>234.53401184082031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5.6814723014831543</v>
      </c>
      <c r="E3042" s="53">
        <v>5.6595015525817871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2743.514892578125</v>
      </c>
      <c r="E3043" s="59">
        <v>2737.74365234375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196.02633666992187</v>
      </c>
      <c r="E3044" s="56">
        <v>190.25514221191406</v>
      </c>
    </row>
    <row r="3045" spans="1:5" ht="45" x14ac:dyDescent="0.25">
      <c r="A3045" s="5" t="s">
        <v>5993</v>
      </c>
      <c r="B3045" s="15" t="s">
        <v>5994</v>
      </c>
      <c r="C3045" s="20"/>
      <c r="D3045" s="42">
        <v>1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48.552043914794922</v>
      </c>
      <c r="E3046" s="54">
        <v>50.790073394775391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6.072716236114502</v>
      </c>
      <c r="E3047" s="53">
        <v>6.280820369720459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7.3612585663795471E-2</v>
      </c>
      <c r="E3048" s="58">
        <v>7.5345374643802643E-2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1.9901672203559428E-5</v>
      </c>
      <c r="E3049" s="62">
        <v>2.0046720237587579E-5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1.1100000143051147</v>
      </c>
      <c r="E3050" s="53">
        <v>1.1527235507965088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102.54966735839844</v>
      </c>
      <c r="E3051" s="56">
        <v>103.62815856933594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168.59278869628906</v>
      </c>
      <c r="E3052" s="56">
        <v>197.61520385742187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7.2626223564147949</v>
      </c>
      <c r="E3053" s="53">
        <v>7.2403140068054199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2656.603515625</v>
      </c>
      <c r="E3054" s="59">
        <v>2654.588134765625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109.11494445800781</v>
      </c>
      <c r="E3055" s="56">
        <v>107.09970092773437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0.98978781700134277</v>
      </c>
      <c r="E3056" s="58">
        <v>0.98812854290008545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0.65756845474243164</v>
      </c>
      <c r="E3057" s="58">
        <v>0.68235319852828979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4.218501091003418</v>
      </c>
      <c r="E3058" s="53">
        <v>4.2198634147644043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2.5077642872929573E-2</v>
      </c>
      <c r="E3059" s="58">
        <v>2.51898393034935E-2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1.2367530871415511E-5</v>
      </c>
      <c r="E3060" s="62">
        <v>1.2404739209159743E-5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1.1100000143051147</v>
      </c>
      <c r="E3061" s="53">
        <v>1.1527235507965088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102.54966735839844</v>
      </c>
      <c r="E3062" s="56">
        <v>103.62815856933594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2">
        <v>9.4692020416259766</v>
      </c>
      <c r="E3063" s="54">
        <v>11.189507484436035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7.2626223564147949</v>
      </c>
      <c r="E3064" s="53">
        <v>7.2403140068054199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2656.603515625</v>
      </c>
      <c r="E3065" s="59">
        <v>2654.588134765625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109.11494445800781</v>
      </c>
      <c r="E3066" s="56">
        <v>107.09970092773437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0.98978781700134277</v>
      </c>
      <c r="E3067" s="58">
        <v>0.98812854290008545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0.65756845474243164</v>
      </c>
      <c r="E3068" s="58">
        <v>0.68235319852828979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4.218501091003418</v>
      </c>
      <c r="E3069" s="53">
        <v>4.2198634147644043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2.5077642872929573E-2</v>
      </c>
      <c r="E3070" s="58">
        <v>2.51898393034935E-2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1.2367530871415511E-5</v>
      </c>
      <c r="E3071" s="62">
        <v>1.2404739209159743E-5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1.1100000143051147</v>
      </c>
      <c r="E3072" s="53">
        <v>1.1527235507965088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102.54966735839844</v>
      </c>
      <c r="E3073" s="56">
        <v>103.62815856933594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159.12359619140625</v>
      </c>
      <c r="E3074" s="56">
        <v>186.42568969726562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7.2626223564147949</v>
      </c>
      <c r="E3075" s="53">
        <v>7.2403140068054199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2656.603515625</v>
      </c>
      <c r="E3076" s="59">
        <v>2654.588134765625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109.11494445800781</v>
      </c>
      <c r="E3077" s="56">
        <v>107.09970092773437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0.98978781700134277</v>
      </c>
      <c r="E3078" s="58">
        <v>0.98812854290008545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0.65756845474243164</v>
      </c>
      <c r="E3079" s="58">
        <v>0.68235319852828979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4.218501091003418</v>
      </c>
      <c r="E3080" s="53">
        <v>4.2198634147644043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2.5077642872929573E-2</v>
      </c>
      <c r="E3081" s="58">
        <v>2.51898393034935E-2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1.2367530871415511E-5</v>
      </c>
      <c r="E3082" s="62">
        <v>1.2404739209159743E-5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0.33099997043609619</v>
      </c>
      <c r="E3083" s="58">
        <v>0.34408557415008545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71.372642517089844</v>
      </c>
      <c r="E3084" s="54">
        <v>72.280059814453125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159.12359619140625</v>
      </c>
      <c r="E3085" s="56">
        <v>186.42568969726562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7.3439812660217285</v>
      </c>
      <c r="E3086" s="53">
        <v>7.320652961730957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2494.166015625</v>
      </c>
      <c r="E3087" s="59">
        <v>2491.88671875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-53.322460174560547</v>
      </c>
      <c r="E3088" s="54">
        <v>-55.601749420166016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0.94236272573471069</v>
      </c>
      <c r="E3089" s="58">
        <v>0.94066345691680908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0.22255557775497437</v>
      </c>
      <c r="E3090" s="58">
        <v>0.2312069833278656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4.1904492378234863</v>
      </c>
      <c r="E3091" s="53">
        <v>4.1909999847412109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2.2102352231740952E-2</v>
      </c>
      <c r="E3092" s="58">
        <v>2.2182594984769821E-2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1.1310971785860602E-5</v>
      </c>
      <c r="E3093" s="62">
        <v>1.1341047866153531E-5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0.33099997043609619</v>
      </c>
      <c r="E3094" s="58">
        <v>0.34408557415008545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71.372642517089844</v>
      </c>
      <c r="E3095" s="54">
        <v>72.280059814453125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2">
        <v>6.5697817802429199</v>
      </c>
      <c r="E3096" s="53">
        <v>8.014765739440918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7.4051704406738281</v>
      </c>
      <c r="E3097" s="53">
        <v>7.3818325996398926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2515.247314453125</v>
      </c>
      <c r="E3098" s="59">
        <v>2513.020263671875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-32.241378784179688</v>
      </c>
      <c r="E3099" s="54">
        <v>-34.468345642089844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0.95141172409057617</v>
      </c>
      <c r="E3100" s="58">
        <v>0.94974368810653687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0.22043931484222412</v>
      </c>
      <c r="E3101" s="58">
        <v>0.22899702191352844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4.1904492378234863</v>
      </c>
      <c r="E3102" s="53">
        <v>4.1909999847412109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2.2102352231740952E-2</v>
      </c>
      <c r="E3103" s="58">
        <v>2.2182594984769821E-2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1.1310971785860602E-5</v>
      </c>
      <c r="E3104" s="62">
        <v>1.1341047866153531E-5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0.33099997043609619</v>
      </c>
      <c r="E3105" s="58">
        <v>0.34408557415008545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71.372642517089844</v>
      </c>
      <c r="E3106" s="54">
        <v>72.280059814453125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153.14508056640625</v>
      </c>
      <c r="E3107" s="56">
        <v>179.13224792480469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7.3439812660217285</v>
      </c>
      <c r="E3108" s="53">
        <v>7.320652961730957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2494.166015625</v>
      </c>
      <c r="E3109" s="59">
        <v>2491.88671875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-53.322460174560547</v>
      </c>
      <c r="E3110" s="54">
        <v>-55.601749420166016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0.94236272573471069</v>
      </c>
      <c r="E3111" s="58">
        <v>0.94066345691680908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0.22255557775497437</v>
      </c>
      <c r="E3112" s="58">
        <v>0.2312069833278656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4.1904492378234863</v>
      </c>
      <c r="E3113" s="53">
        <v>4.1909999847412109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2.2102352231740952E-2</v>
      </c>
      <c r="E3114" s="58">
        <v>2.2182594984769821E-2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1.1310971785860602E-5</v>
      </c>
      <c r="E3115" s="62">
        <v>1.1341047866153531E-5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185.24844360351562</v>
      </c>
      <c r="E3118" s="56">
        <v>217.3157958984375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3">
        <v>99.073524475097656</v>
      </c>
      <c r="E3127" s="56">
        <v>102.85533142089844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198.5269775390625</v>
      </c>
      <c r="E3128" s="56">
        <v>198.52711486816406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201.00125122070312</v>
      </c>
      <c r="E3129" s="56">
        <v>235.12034606933594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2.3039650917053223</v>
      </c>
      <c r="E3130" s="53">
        <v>2.3034005165100098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849.28363037109375</v>
      </c>
      <c r="E3131" s="56">
        <v>849.45001220703125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-1698.204833984375</v>
      </c>
      <c r="E3132" s="59">
        <v>-1698.0384521484375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-0.41908127069473267</v>
      </c>
      <c r="E3133" s="58">
        <v>-0.43897369503974915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872.59881591796875</v>
      </c>
      <c r="E3134" s="56">
        <v>872.86962890625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4.4436025619506836</v>
      </c>
      <c r="E3135" s="53">
        <v>4.441678524017334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0.67205464839935303</v>
      </c>
      <c r="E3136" s="58">
        <v>0.6723710298538208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1.3674655929207802E-4</v>
      </c>
      <c r="E3137" s="63">
        <v>1.3683893484994769E-4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7987.005859375</v>
      </c>
      <c r="E3140" s="55">
        <v>9313.91015625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7987.005859375</v>
      </c>
      <c r="E3151" s="55">
        <v>9313.91015625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22.480392456054688</v>
      </c>
      <c r="E3160" s="54">
        <v>23.344223022460938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387.71197509765625</v>
      </c>
      <c r="E3161" s="56">
        <v>387.96429443359375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2">
        <v>9.138031005859375</v>
      </c>
      <c r="E3162" s="54">
        <v>10.838442802429199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7.029538631439209</v>
      </c>
      <c r="E3163" s="53">
        <v>7.011268138885498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3216.846435546875</v>
      </c>
      <c r="E3164" s="55">
        <v>3215.894287109375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669.35791015625</v>
      </c>
      <c r="E3165" s="56">
        <v>668.4056396484375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1.2232761383056641</v>
      </c>
      <c r="E3166" s="53">
        <v>1.22347092628479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7.6165294647216797</v>
      </c>
      <c r="E3167" s="53">
        <v>7.9162330627441406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2.2110376358032227</v>
      </c>
      <c r="E3168" s="53">
        <v>2.2179191112518311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5.5236056447029114E-2</v>
      </c>
      <c r="E3169" s="58">
        <v>5.535009503364563E-2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2.3883396352175623E-5</v>
      </c>
      <c r="E3170" s="62">
        <v>2.3892209355835803E-5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15.009803771972656</v>
      </c>
      <c r="E3171" s="54">
        <v>15.585575103759766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340.84368896484375</v>
      </c>
      <c r="E3172" s="56">
        <v>340.8785400390625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14.268643379211426</v>
      </c>
      <c r="E3173" s="54">
        <v>16.631227493286133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7.0709729194641113</v>
      </c>
      <c r="E3174" s="53">
        <v>7.0522069931030273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3128.07177734375</v>
      </c>
      <c r="E3175" s="55">
        <v>3126.90576171875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580.5831298828125</v>
      </c>
      <c r="E3176" s="56">
        <v>579.4171142578125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1.1731817722320557</v>
      </c>
      <c r="E3177" s="53">
        <v>1.1726340055465698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5.4526572227478027</v>
      </c>
      <c r="E3178" s="53">
        <v>5.6680550575256348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2.1759188175201416</v>
      </c>
      <c r="E3179" s="53">
        <v>2.1827094554901123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4.9379851669073105E-2</v>
      </c>
      <c r="E3180" s="58">
        <v>4.9448423087596893E-2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2.1908801500103436E-5</v>
      </c>
      <c r="E3181" s="62">
        <v>2.190694613091182E-5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1.7705881595611572</v>
      </c>
      <c r="E3182" s="53">
        <v>1.8385108709335327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128.99736022949219</v>
      </c>
      <c r="E3183" s="56">
        <v>128.50788879394531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4.6561002731323242</v>
      </c>
      <c r="E3184" s="53">
        <v>5.5110955238342285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7.2350516319274902</v>
      </c>
      <c r="E3185" s="53">
        <v>7.2137947082519531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2727.400390625</v>
      </c>
      <c r="E3186" s="59">
        <v>2725.702392578125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179.91175842285156</v>
      </c>
      <c r="E3187" s="56">
        <v>178.21392822265625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1.0120863914489746</v>
      </c>
      <c r="E3188" s="53">
        <v>1.0105563402175903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7">
        <v>0.97252911329269409</v>
      </c>
      <c r="E3189" s="53">
        <v>1.0119870901107788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2.0768964290618896</v>
      </c>
      <c r="E3190" s="53">
        <v>2.0849936008453369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2.7443621307611465E-2</v>
      </c>
      <c r="E3191" s="58">
        <v>2.7450650930404663E-2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1.3334734831005335E-5</v>
      </c>
      <c r="E3192" s="62">
        <v>1.3311906513990834E-5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1.0882352590560913</v>
      </c>
      <c r="E3193" s="53">
        <v>1.1301212310791016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101.98699188232422</v>
      </c>
      <c r="E3194" s="56">
        <v>103.06179046630859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2">
        <v>9.4692020416259766</v>
      </c>
      <c r="E3195" s="54">
        <v>11.189507484436035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7.2688570022583008</v>
      </c>
      <c r="E3196" s="53">
        <v>7.2465381622314453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2655.603515625</v>
      </c>
      <c r="E3197" s="59">
        <v>2653.58837890625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108.114990234375</v>
      </c>
      <c r="E3198" s="56">
        <v>106.09973907470703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0.98974168300628662</v>
      </c>
      <c r="E3199" s="58">
        <v>0.98808461427688599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0.64553213119506836</v>
      </c>
      <c r="E3200" s="58">
        <v>0.66986179351806641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4.2178025245666504</v>
      </c>
      <c r="E3201" s="53">
        <v>4.2191438674926758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2.5019386783242226E-2</v>
      </c>
      <c r="E3202" s="58">
        <v>2.5130832567811012E-2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1.2348131349426694E-5</v>
      </c>
      <c r="E3203" s="62">
        <v>1.2385195077513345E-5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0.32450979948043823</v>
      </c>
      <c r="E3204" s="58">
        <v>0.33733883500099182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70.911277770996094</v>
      </c>
      <c r="E3205" s="54">
        <v>71.815925598144531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2">
        <v>6.5697817802429199</v>
      </c>
      <c r="E3206" s="53">
        <v>8.014765739440918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7.4108972549438477</v>
      </c>
      <c r="E3207" s="53">
        <v>7.387549877166748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2514.247314453125</v>
      </c>
      <c r="E3208" s="59">
        <v>2512.020263671875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-33.2413330078125</v>
      </c>
      <c r="E3209" s="54">
        <v>-35.468299865722656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0.95134419202804565</v>
      </c>
      <c r="E3210" s="58">
        <v>0.94967848062515259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0.21640141308307648</v>
      </c>
      <c r="E3211" s="58">
        <v>0.22480244934558868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4.1901741027832031</v>
      </c>
      <c r="E3212" s="53">
        <v>4.1907167434692383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2.2061681374907494E-2</v>
      </c>
      <c r="E3213" s="58">
        <v>2.2141510620713234E-2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1.1295698641333729E-5</v>
      </c>
      <c r="E3214" s="62">
        <v>1.1325657396810129E-5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497.39044189453125</v>
      </c>
      <c r="E3216" s="56">
        <v>497.30914306640625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0.22488738596439362</v>
      </c>
      <c r="E3217" s="58">
        <v>0.26328414678573608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9.6341409683227539</v>
      </c>
      <c r="E3218" s="53">
        <v>9.6339168548583984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3484.036865234375</v>
      </c>
      <c r="E3219" s="55">
        <v>3483.86376953125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936.5484619140625</v>
      </c>
      <c r="E3220" s="56">
        <v>936.3751220703125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1.3722001314163208</v>
      </c>
      <c r="E3221" s="53">
        <v>1.3721268177032471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4.9217693507671356E-2</v>
      </c>
      <c r="E3222" s="58">
        <v>4.9222890287637711E-2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2.1278126239776611</v>
      </c>
      <c r="E3223" s="53">
        <v>2.1277570724487305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6.6574960947036743E-2</v>
      </c>
      <c r="E3224" s="58">
        <v>6.6564701497554779E-2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2.8474858481786214E-5</v>
      </c>
      <c r="E3225" s="62">
        <v>2.8471535188145936E-5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3">
        <v>99.487205505371094</v>
      </c>
      <c r="E3226" s="56">
        <v>103.26901245117187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156.93104553222656</v>
      </c>
      <c r="E3227" s="56">
        <v>157.06715393066406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105.41728210449219</v>
      </c>
      <c r="E3228" s="56">
        <v>123.38819122314453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1.9012377262115479</v>
      </c>
      <c r="E3229" s="53">
        <v>1.9021713733673096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667.806884765625</v>
      </c>
      <c r="E3230" s="56">
        <v>668.62213134765625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-1879.681640625</v>
      </c>
      <c r="E3231" s="59">
        <v>-1878.8663330078125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-0.55864995718002319</v>
      </c>
      <c r="E3232" s="58">
        <v>-0.58056014776229858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915.8740234375</v>
      </c>
      <c r="E3233" s="56">
        <v>915.95904541015625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4.298302173614502</v>
      </c>
      <c r="E3234" s="53">
        <v>4.2974729537963867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0.68947494029998779</v>
      </c>
      <c r="E3235" s="58">
        <v>0.68969994783401489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1.7561385175213218E-4</v>
      </c>
      <c r="E3236" s="63">
        <v>1.7554432270117104E-4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71.350006103515625</v>
      </c>
      <c r="E3237" s="54">
        <v>74.092498779296875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530.75543212890625</v>
      </c>
      <c r="E3238" s="56">
        <v>531.87158203125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209.94578552246094</v>
      </c>
      <c r="E3239" s="56">
        <v>245.79148864746094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6.8836708068847656</v>
      </c>
      <c r="E3240" s="53">
        <v>6.8668951988220215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3484.036865234375</v>
      </c>
      <c r="E3241" s="55">
        <v>3483.86376953125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936.5484619140625</v>
      </c>
      <c r="E3242" s="56">
        <v>936.3751220703125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1.4766254425048828</v>
      </c>
      <c r="E3243" s="53">
        <v>1.4846731424331665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20.198266983032227</v>
      </c>
      <c r="E3244" s="54">
        <v>20.981178283691406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2.3807616233825684</v>
      </c>
      <c r="E3245" s="53">
        <v>2.3903994560241699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7.6115064322948456E-2</v>
      </c>
      <c r="E3246" s="58">
        <v>7.6483637094497681E-2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3.0060869903536513E-5</v>
      </c>
      <c r="E3247" s="62">
        <v>3.0120823794277385E-5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3">
        <v>99.487205505371094</v>
      </c>
      <c r="E3248" s="56">
        <v>103.26901245117187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156.93098449707031</v>
      </c>
      <c r="E3249" s="56">
        <v>157.06715393066406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2">
        <v>9.8332815170288086</v>
      </c>
      <c r="E3250" s="54">
        <v>11.656009674072266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1.9012372493743896</v>
      </c>
      <c r="E3251" s="53">
        <v>1.9021713733673096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667.8067626953125</v>
      </c>
      <c r="E3252" s="56">
        <v>668.62213134765625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-1879.6817626953125</v>
      </c>
      <c r="E3253" s="59">
        <v>-1878.8663330078125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-0.55865007638931274</v>
      </c>
      <c r="E3254" s="58">
        <v>-0.58056014776229858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915.87408447265625</v>
      </c>
      <c r="E3255" s="56">
        <v>915.95904541015625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4.2983016967773437</v>
      </c>
      <c r="E3256" s="53">
        <v>4.2974729537963867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0.68947494029998779</v>
      </c>
      <c r="E3257" s="58">
        <v>0.68969994783401489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1.7561393906362355E-4</v>
      </c>
      <c r="E3258" s="63">
        <v>1.7554432270117104E-4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6.9113898277282715</v>
      </c>
      <c r="E3259" s="53">
        <v>6.9113898277282715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46.451576232910156</v>
      </c>
      <c r="E3260" s="54">
        <v>46.451171875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185.80177307128906</v>
      </c>
      <c r="E3261" s="56">
        <v>217.95423889160156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0.65735000371932983</v>
      </c>
      <c r="E3262" s="58">
        <v>0.6573445200920105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195.05036926269531</v>
      </c>
      <c r="E3263" s="56">
        <v>195.04867553710937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-2352.438232421875</v>
      </c>
      <c r="E3264" s="59">
        <v>-2352.43994140625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-0.24179041385650635</v>
      </c>
      <c r="E3265" s="58">
        <v>-0.24179123342037201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989.9033203125</v>
      </c>
      <c r="E3266" s="56">
        <v>989.90350341796875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4.178309440612793</v>
      </c>
      <c r="E3267" s="53">
        <v>4.178309440612793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0.6373257040977478</v>
      </c>
      <c r="E3268" s="58">
        <v>0.6373252272605896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5.8055546833202243E-4</v>
      </c>
      <c r="E3269" s="63">
        <v>5.8055960107594728E-4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5.2680001258850098</v>
      </c>
      <c r="E3270" s="53">
        <v>5.4709901809692383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226.92483520507812</v>
      </c>
      <c r="E3271" s="56">
        <v>226.60885620117187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186.30560302734375</v>
      </c>
      <c r="E3272" s="56">
        <v>218.0882568359375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7.1526036262512207</v>
      </c>
      <c r="E3273" s="53">
        <v>7.132537841796875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2911.860107421875</v>
      </c>
      <c r="E3274" s="59">
        <v>2910.353759765625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364.3714599609375</v>
      </c>
      <c r="E3275" s="56">
        <v>362.86532592773437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1.0768109560012817</v>
      </c>
      <c r="E3276" s="53">
        <v>1.075464129447937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2.3346846103668213</v>
      </c>
      <c r="E3277" s="53">
        <v>2.4285566806793213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2.1223266124725342</v>
      </c>
      <c r="E3278" s="53">
        <v>2.1301429271697998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3.6703076213598251E-2</v>
      </c>
      <c r="E3279" s="58">
        <v>3.671477735042572E-2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1.7191146980621852E-5</v>
      </c>
      <c r="E3280" s="62">
        <v>1.7173681044369005E-5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52.099636077880859</v>
      </c>
      <c r="E3282" s="54">
        <v>52.098789215087891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31.921911239624023</v>
      </c>
      <c r="E3283" s="54">
        <v>38.002113342285156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0.73086249828338623</v>
      </c>
      <c r="E3284" s="58">
        <v>0.73085165023803711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218.08076477050781</v>
      </c>
      <c r="E3285" s="56">
        <v>218.07720947265625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-2329.40771484375</v>
      </c>
      <c r="E3286" s="59">
        <v>-2329.411376953125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-9.0351123362779617E-3</v>
      </c>
      <c r="E3287" s="61">
        <v>-9.0366126969456673E-3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987.0850830078125</v>
      </c>
      <c r="E3288" s="56">
        <v>987.08544921875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4.1815671920776367</v>
      </c>
      <c r="E3289" s="53">
        <v>4.1815667152404785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0.64330297708511353</v>
      </c>
      <c r="E3290" s="58">
        <v>0.64330214262008667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5.2777677774429321E-4</v>
      </c>
      <c r="E3291" s="63">
        <v>5.277840537019074E-4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0.32450979948043823</v>
      </c>
      <c r="E3292" s="58">
        <v>0.33733883500099182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52.060302734375</v>
      </c>
      <c r="E3293" s="54">
        <v>52.059928894042969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31.697023391723633</v>
      </c>
      <c r="E3294" s="54">
        <v>37.73883056640625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0.73035001754760742</v>
      </c>
      <c r="E3295" s="58">
        <v>0.73034435510635376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217.92915344238281</v>
      </c>
      <c r="E3296" s="56">
        <v>217.92872619628906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-2329.559326171875</v>
      </c>
      <c r="E3297" s="59">
        <v>-2329.559814453125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-3.3853605389595032E-2</v>
      </c>
      <c r="E3298" s="58">
        <v>-3.5514403134584427E-2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987.10992431640625</v>
      </c>
      <c r="E3299" s="56">
        <v>987.11065673828125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4.1815190315246582</v>
      </c>
      <c r="E3300" s="53">
        <v>4.181516170501709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0.64326846599578857</v>
      </c>
      <c r="E3301" s="58">
        <v>0.64326870441436768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5.2811851492151618E-4</v>
      </c>
      <c r="E3302" s="63">
        <v>5.2812194917351007E-4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153.32652282714844</v>
      </c>
      <c r="E3305" s="56">
        <v>179.31369018554688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7.4676766395568848</v>
      </c>
      <c r="E3306" s="53">
        <v>7.4487771987915039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2364.59375</v>
      </c>
      <c r="E3307" s="59">
        <v>2358.5712890625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-182.89485168457031</v>
      </c>
      <c r="E3308" s="56">
        <v>-188.91717529296875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0.90857142210006714</v>
      </c>
      <c r="E3309" s="58">
        <v>0.90605455636978149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7.3965907096862793E-2</v>
      </c>
      <c r="E3310" s="58">
        <v>7.4171356856822968E-2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0.33099997043609619</v>
      </c>
      <c r="E3314" s="58">
        <v>0.34408557415008545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71.372642517089844</v>
      </c>
      <c r="E3315" s="54">
        <v>72.280059814453125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2">
        <v>5.9785017967224121</v>
      </c>
      <c r="E3316" s="53">
        <v>7.2934370040893555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7.3439812660217285</v>
      </c>
      <c r="E3317" s="53">
        <v>7.320652961730957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2494.166015625</v>
      </c>
      <c r="E3318" s="59">
        <v>2491.88671875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-53.322460174560547</v>
      </c>
      <c r="E3319" s="54">
        <v>-55.601749420166016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0.94236272573471069</v>
      </c>
      <c r="E3320" s="58">
        <v>0.94066345691680908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0.22255557775497437</v>
      </c>
      <c r="E3321" s="58">
        <v>0.2312069833278656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4.1904492378234863</v>
      </c>
      <c r="E3322" s="53">
        <v>4.1909999847412109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2.2102352231740952E-2</v>
      </c>
      <c r="E3323" s="58">
        <v>2.2182594984769821E-2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1.1310971785860602E-5</v>
      </c>
      <c r="E3324" s="62">
        <v>1.1341047866153531E-5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0.22488738596439362</v>
      </c>
      <c r="E3327" s="58">
        <v>0.26328414678573608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3">
        <v>99.487205505371094</v>
      </c>
      <c r="E3336" s="56">
        <v>103.26901245117187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156.93104553222656</v>
      </c>
      <c r="E3337" s="56">
        <v>157.06715393066406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105.41728210449219</v>
      </c>
      <c r="E3338" s="56">
        <v>123.38819122314453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1.9012377262115479</v>
      </c>
      <c r="E3339" s="53">
        <v>1.9021713733673096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667.806884765625</v>
      </c>
      <c r="E3340" s="56">
        <v>668.62213134765625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-1879.681640625</v>
      </c>
      <c r="E3341" s="59">
        <v>-1878.8663330078125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-0.55864995718002319</v>
      </c>
      <c r="E3342" s="58">
        <v>-0.58056014776229858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915.8740234375</v>
      </c>
      <c r="E3343" s="56">
        <v>915.95904541015625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4.298302173614502</v>
      </c>
      <c r="E3344" s="53">
        <v>4.2974729537963867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0.68947494029998779</v>
      </c>
      <c r="E3345" s="58">
        <v>0.68969994783401489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1.7561385175213218E-4</v>
      </c>
      <c r="E3346" s="63">
        <v>1.7554432270117104E-4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3">
        <v>99.487205505371094</v>
      </c>
      <c r="E3347" s="56">
        <v>103.26901245117187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156.93098449707031</v>
      </c>
      <c r="E3348" s="56">
        <v>157.06715393066406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4.9558491706848145</v>
      </c>
      <c r="E3349" s="53">
        <v>5.8666973114013672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1.9012372493743896</v>
      </c>
      <c r="E3350" s="53">
        <v>1.9021713733673096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667.8067626953125</v>
      </c>
      <c r="E3351" s="56">
        <v>668.62213134765625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-1879.6817626953125</v>
      </c>
      <c r="E3352" s="59">
        <v>-1878.8663330078125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-0.55865007638931274</v>
      </c>
      <c r="E3353" s="58">
        <v>-0.58056014776229858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915.87408447265625</v>
      </c>
      <c r="E3354" s="56">
        <v>915.95904541015625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4.2983016967773437</v>
      </c>
      <c r="E3355" s="53">
        <v>4.2974729537963867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0.68947494029998779</v>
      </c>
      <c r="E3356" s="58">
        <v>0.68969994783401489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1.7561393906362355E-4</v>
      </c>
      <c r="E3357" s="63">
        <v>1.7554432270117104E-4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3">
        <v>99.487205505371094</v>
      </c>
      <c r="E3358" s="56">
        <v>103.26901245117187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156.93104553222656</v>
      </c>
      <c r="E3359" s="56">
        <v>157.06715393066406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105.41726684570312</v>
      </c>
      <c r="E3360" s="56">
        <v>123.38818359375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1.9012377262115479</v>
      </c>
      <c r="E3361" s="53">
        <v>1.9021713733673096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667.806884765625</v>
      </c>
      <c r="E3362" s="56">
        <v>668.62213134765625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-1879.681640625</v>
      </c>
      <c r="E3363" s="59">
        <v>-1878.8663330078125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-0.55864995718002319</v>
      </c>
      <c r="E3364" s="58">
        <v>-0.58056014776229858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915.8740234375</v>
      </c>
      <c r="E3365" s="56">
        <v>915.95904541015625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4.298302173614502</v>
      </c>
      <c r="E3366" s="53">
        <v>4.2974729537963867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0.68947494029998779</v>
      </c>
      <c r="E3367" s="58">
        <v>0.68969994783401489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1.7561385175213218E-4</v>
      </c>
      <c r="E3368" s="63">
        <v>1.7554432270117104E-4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3">
        <v>99.487205505371094</v>
      </c>
      <c r="E3369" s="56">
        <v>103.26901245117187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156.93098449707031</v>
      </c>
      <c r="E3370" s="56">
        <v>157.06715393066406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210.83453369140625</v>
      </c>
      <c r="E3371" s="56">
        <v>246.7763671875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1.9012372493743896</v>
      </c>
      <c r="E3372" s="53">
        <v>1.9021713733673096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667.8067626953125</v>
      </c>
      <c r="E3373" s="56">
        <v>668.62213134765625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-1879.6817626953125</v>
      </c>
      <c r="E3374" s="59">
        <v>-1878.8663330078125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-0.55865007638931274</v>
      </c>
      <c r="E3375" s="58">
        <v>-0.58056014776229858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915.87408447265625</v>
      </c>
      <c r="E3376" s="56">
        <v>915.95904541015625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4.2983016967773437</v>
      </c>
      <c r="E3377" s="53">
        <v>4.2974729537963867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0.68947494029998779</v>
      </c>
      <c r="E3378" s="58">
        <v>0.68969994783401489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1.7561393906362355E-4</v>
      </c>
      <c r="E3379" s="63">
        <v>1.7554432270117104E-4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3">
        <v>99.487205505371094</v>
      </c>
      <c r="E3380" s="56">
        <v>103.26901245117187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156.93104553222656</v>
      </c>
      <c r="E3381" s="56">
        <v>157.06715393066406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105.41726684570312</v>
      </c>
      <c r="E3382" s="56">
        <v>123.38818359375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1.9012377262115479</v>
      </c>
      <c r="E3383" s="53">
        <v>1.9021713733673096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667.806884765625</v>
      </c>
      <c r="E3384" s="56">
        <v>668.62213134765625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-1879.681640625</v>
      </c>
      <c r="E3385" s="59">
        <v>-1878.8663330078125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-0.55864995718002319</v>
      </c>
      <c r="E3386" s="58">
        <v>-0.58056014776229858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915.8740234375</v>
      </c>
      <c r="E3387" s="56">
        <v>915.95904541015625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4.298302173614502</v>
      </c>
      <c r="E3388" s="53">
        <v>4.2974729537963867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0.68947494029998779</v>
      </c>
      <c r="E3389" s="58">
        <v>0.68969994783401489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1.7561385175213218E-4</v>
      </c>
      <c r="E3390" s="63">
        <v>1.7554432270117104E-4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3">
        <v>99.487205505371094</v>
      </c>
      <c r="E3391" s="56">
        <v>103.26901245117187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152.10513305664062</v>
      </c>
      <c r="E3392" s="56">
        <v>152.0499267578125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1.8528084754943848</v>
      </c>
      <c r="E3394" s="53">
        <v>1.8518396615982056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647.10162353515625</v>
      </c>
      <c r="E3395" s="56">
        <v>647.10162353515625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-1900.386962890625</v>
      </c>
      <c r="E3396" s="59">
        <v>-1900.386962890625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-0.57432675361633301</v>
      </c>
      <c r="E3397" s="58">
        <v>-0.59714609384536743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920.3875732421875</v>
      </c>
      <c r="E3398" s="56">
        <v>920.6474609375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4.285853385925293</v>
      </c>
      <c r="E3399" s="53">
        <v>4.2845797538757324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0.69035142660140991</v>
      </c>
      <c r="E3400" s="58">
        <v>0.69060766696929932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1.8163827189709991E-4</v>
      </c>
      <c r="E3401" s="63">
        <v>1.8180474580731243E-4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3">
        <v>99.487205505371094</v>
      </c>
      <c r="E3402" s="56">
        <v>103.26901245117187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152.10513305664062</v>
      </c>
      <c r="E3403" s="56">
        <v>152.0499267578125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1.8528084754943848</v>
      </c>
      <c r="E3405" s="53">
        <v>1.8518396615982056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647.10162353515625</v>
      </c>
      <c r="E3406" s="56">
        <v>647.10162353515625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-1900.386962890625</v>
      </c>
      <c r="E3407" s="59">
        <v>-1900.386962890625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-0.57432675361633301</v>
      </c>
      <c r="E3408" s="58">
        <v>-0.59714609384536743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920.3875732421875</v>
      </c>
      <c r="E3409" s="56">
        <v>920.6474609375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4.285853385925293</v>
      </c>
      <c r="E3410" s="53">
        <v>4.2845797538757324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0.69035142660140991</v>
      </c>
      <c r="E3411" s="58">
        <v>0.69060766696929932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1.8163827189709991E-4</v>
      </c>
      <c r="E3412" s="63">
        <v>1.8180474580731243E-4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79.389389038085937</v>
      </c>
      <c r="E3413" s="54">
        <v>82.432525634765625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460.00350952148437</v>
      </c>
      <c r="E3414" s="56">
        <v>460.00350952148437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205.37744140625</v>
      </c>
      <c r="E3415" s="56">
        <v>240.32330322265625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6.5974035263061523</v>
      </c>
      <c r="E3416" s="53">
        <v>6.5754642486572266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3299.786376953125</v>
      </c>
      <c r="E3417" s="55">
        <v>3295.404541015625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752.2978515625</v>
      </c>
      <c r="E3418" s="56">
        <v>747.91583251953125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1.3737939596176147</v>
      </c>
      <c r="E3419" s="53">
        <v>1.3789298534393311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25.47456169128418</v>
      </c>
      <c r="E3420" s="54">
        <v>26.544519424438477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2.5160105228424072</v>
      </c>
      <c r="E3421" s="53">
        <v>2.5372676849365234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6.9029532372951508E-2</v>
      </c>
      <c r="E3422" s="58">
        <v>6.9375157356262207E-2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2.7075149773736484E-5</v>
      </c>
      <c r="E3423" s="62">
        <v>2.7087617127108388E-5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105.41726684570312</v>
      </c>
      <c r="E3426" s="56">
        <v>123.38818359375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1.8800829648971558</v>
      </c>
      <c r="E3427" s="53">
        <v>1.8800829648971558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647.10162353515625</v>
      </c>
      <c r="E3428" s="56">
        <v>647.10162353515625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-1900.386962890625</v>
      </c>
      <c r="E3429" s="59">
        <v>-1900.386962890625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3.0276568606495857E-2</v>
      </c>
      <c r="E3430" s="58">
        <v>3.0276568606495857E-2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58.332229614257813</v>
      </c>
      <c r="E3431" s="54">
        <v>58.332229614257813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105.41728210449219</v>
      </c>
      <c r="E3437" s="56">
        <v>123.38819122314453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1.8800829648971558</v>
      </c>
      <c r="E3438" s="53">
        <v>1.8800829648971558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647.10162353515625</v>
      </c>
      <c r="E3439" s="56">
        <v>647.10162353515625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-1900.386962890625</v>
      </c>
      <c r="E3440" s="59">
        <v>-1900.386962890625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3.0276568606495857E-2</v>
      </c>
      <c r="E3441" s="58">
        <v>3.0276568606495857E-2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58.332229614257813</v>
      </c>
      <c r="E3442" s="54">
        <v>58.332229614257813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1.8800829648971558</v>
      </c>
      <c r="E3449" s="53">
        <v>1.8800829648971558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647.10162353515625</v>
      </c>
      <c r="E3450" s="56">
        <v>647.10162353515625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-1900.386962890625</v>
      </c>
      <c r="E3451" s="59">
        <v>-1900.386962890625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3.0276568606495857E-2</v>
      </c>
      <c r="E3452" s="58">
        <v>3.0276568606495857E-2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58.332229614257813</v>
      </c>
      <c r="E3453" s="54">
        <v>58.332229614257813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7987.005859375</v>
      </c>
      <c r="E3459" s="55">
        <v>9313.91015625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71.350006103515625</v>
      </c>
      <c r="E3468" s="54">
        <v>74.092498779296875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530.75543212890625</v>
      </c>
      <c r="E3469" s="56">
        <v>531.87158203125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210.33328247070312</v>
      </c>
      <c r="E3470" s="56">
        <v>246.19003295898437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6.8836708068847656</v>
      </c>
      <c r="E3471" s="53">
        <v>6.8668951988220215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3484.036865234375</v>
      </c>
      <c r="E3472" s="55">
        <v>3483.86376953125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936.5484619140625</v>
      </c>
      <c r="E3473" s="56">
        <v>936.3751220703125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1.4766254425048828</v>
      </c>
      <c r="E3474" s="53">
        <v>1.4846731424331665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20.198266983032227</v>
      </c>
      <c r="E3475" s="54">
        <v>20.981178283691406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2.3807616233825684</v>
      </c>
      <c r="E3476" s="53">
        <v>2.3903994560241699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7.6115064322948456E-2</v>
      </c>
      <c r="E3477" s="58">
        <v>7.6483637094497681E-2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3.0060869903536513E-5</v>
      </c>
      <c r="E3478" s="62">
        <v>3.0120823794277385E-5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3">
        <v>98.65985107421875</v>
      </c>
      <c r="E3479" s="56">
        <v>102.441650390625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222.14277648925781</v>
      </c>
      <c r="E3480" s="56">
        <v>222.47036743164062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201.00125122070312</v>
      </c>
      <c r="E3481" s="56">
        <v>235.12034606933594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2.5238921642303467</v>
      </c>
      <c r="E3482" s="53">
        <v>2.5262327194213867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955.62481689453125</v>
      </c>
      <c r="E3483" s="56">
        <v>957.23193359375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-1591.86376953125</v>
      </c>
      <c r="E3484" s="59">
        <v>-1590.256591796875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-0.33671548962593079</v>
      </c>
      <c r="E3485" s="58">
        <v>-0.35401475429534912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844.04302978515625</v>
      </c>
      <c r="E3486" s="56">
        <v>843.94610595703125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4.5698184967041016</v>
      </c>
      <c r="E3487" s="53">
        <v>4.5691466331481934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0.65432548522949219</v>
      </c>
      <c r="E3488" s="58">
        <v>0.65441125631332397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1.2163661449449137E-4</v>
      </c>
      <c r="E3489" s="63">
        <v>1.2154527212260291E-4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80.9771728515625</v>
      </c>
      <c r="E3490" s="54">
        <v>84.081169128417969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411.5054931640625</v>
      </c>
      <c r="E3491" s="56">
        <v>411.50531005859375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205.37744140625</v>
      </c>
      <c r="E3492" s="56">
        <v>240.32330322265625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6.4049243927001953</v>
      </c>
      <c r="E3493" s="53">
        <v>6.3809151649475098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3169.318603515625</v>
      </c>
      <c r="E3494" s="55">
        <v>3163.44921875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621.830078125</v>
      </c>
      <c r="E3495" s="56">
        <v>615.960693359375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1.2871460914611816</v>
      </c>
      <c r="E3496" s="53">
        <v>1.2902926206588745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28.749170303344727</v>
      </c>
      <c r="E3497" s="54">
        <v>30.007335662841797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2.7285006046295166</v>
      </c>
      <c r="E3498" s="53">
        <v>2.7654609680175781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6.4791746437549591E-2</v>
      </c>
      <c r="E3499" s="58">
        <v>6.5258234739303589E-2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2.4944249162217602E-5</v>
      </c>
      <c r="E3500" s="62">
        <v>2.4954118998721242E-5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3">
        <v>99.487205505371094</v>
      </c>
      <c r="E3501" s="56">
        <v>103.26901245117187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156.93098449707031</v>
      </c>
      <c r="E3502" s="56">
        <v>157.06715393066406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4.8774323463439941</v>
      </c>
      <c r="E3503" s="53">
        <v>5.7893123626708984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1.9012372493743896</v>
      </c>
      <c r="E3504" s="53">
        <v>1.9021713733673096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667.8067626953125</v>
      </c>
      <c r="E3505" s="56">
        <v>668.62213134765625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-1879.6817626953125</v>
      </c>
      <c r="E3506" s="59">
        <v>-1878.8663330078125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-0.55865007638931274</v>
      </c>
      <c r="E3507" s="58">
        <v>-0.58056014776229858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915.87408447265625</v>
      </c>
      <c r="E3508" s="56">
        <v>915.95904541015625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4.2983016967773437</v>
      </c>
      <c r="E3509" s="53">
        <v>4.2974729537963867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0.68947494029998779</v>
      </c>
      <c r="E3510" s="58">
        <v>0.68969994783401489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1.7561393906362355E-4</v>
      </c>
      <c r="E3511" s="63">
        <v>1.7554432270117104E-4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87.860244750976563</v>
      </c>
      <c r="E3512" s="54">
        <v>91.22808837890625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339.00021362304687</v>
      </c>
      <c r="E3513" s="56">
        <v>338.99893188476562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200.5</v>
      </c>
      <c r="E3514" s="56">
        <v>234.53401184082031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5.9918594360351563</v>
      </c>
      <c r="E3515" s="53">
        <v>5.9582834243774414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2923.342041015625</v>
      </c>
      <c r="E3516" s="59">
        <v>2911.19140625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375.85342407226562</v>
      </c>
      <c r="E3517" s="56">
        <v>363.702880859375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1.1270757913589478</v>
      </c>
      <c r="E3518" s="53">
        <v>1.1242003440856934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39.105369567871094</v>
      </c>
      <c r="E3519" s="54">
        <v>41.133064270019531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3.8917288780212402</v>
      </c>
      <c r="E3520" s="53">
        <v>4.0396013259887695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6.4882256090641022E-2</v>
      </c>
      <c r="E3521" s="58">
        <v>6.6174373030662537E-2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2.1632602511090226E-5</v>
      </c>
      <c r="E3522" s="62">
        <v>2.164044781238772E-5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89.617446899414062</v>
      </c>
      <c r="E3523" s="54">
        <v>93.052642822265625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303.04129028320312</v>
      </c>
      <c r="E3524" s="56">
        <v>305.73794555664062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200.5</v>
      </c>
      <c r="E3525" s="56">
        <v>234.53401184082031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5.6814723014831543</v>
      </c>
      <c r="E3526" s="53">
        <v>5.6593670845031738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2743.514892578125</v>
      </c>
      <c r="E3527" s="59">
        <v>2737.74365234375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196.02633666992187</v>
      </c>
      <c r="E3528" s="56">
        <v>190.25514221191406</v>
      </c>
    </row>
    <row r="3529" spans="1:5" ht="45" x14ac:dyDescent="0.25">
      <c r="A3529" s="5" t="s">
        <v>6961</v>
      </c>
      <c r="B3529" s="15" t="s">
        <v>6962</v>
      </c>
      <c r="C3529" s="20"/>
      <c r="D3529" s="42">
        <v>1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48.552043914794922</v>
      </c>
      <c r="E3530" s="54">
        <v>50.780197143554688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6.072716236114502</v>
      </c>
      <c r="E3531" s="53">
        <v>6.2823367118835449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7.3612585663795471E-2</v>
      </c>
      <c r="E3532" s="58">
        <v>7.5337700545787811E-2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1.9901672203559428E-5</v>
      </c>
      <c r="E3533" s="62">
        <v>2.0046085410285741E-5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80.9771728515625</v>
      </c>
      <c r="E3534" s="54">
        <v>84.081169128417969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434.10498046875</v>
      </c>
      <c r="E3535" s="56">
        <v>434.10470581054687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200.5</v>
      </c>
      <c r="E3536" s="56">
        <v>234.53401184082031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6.4923758506774902</v>
      </c>
      <c r="E3537" s="53">
        <v>6.469416618347168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3230.17138671875</v>
      </c>
      <c r="E3538" s="55">
        <v>3225.032470703125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682.6827392578125</v>
      </c>
      <c r="E3539" s="56">
        <v>677.54376220703125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1.3295402526855469</v>
      </c>
      <c r="E3540" s="53">
        <v>1.3337839841842651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27.387426376342773</v>
      </c>
      <c r="E3541" s="54">
        <v>28.561559677124023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2.6148560047149658</v>
      </c>
      <c r="E3542" s="53">
        <v>2.6434683799743652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6.6716447472572327E-2</v>
      </c>
      <c r="E3543" s="58">
        <v>6.7121200263500214E-2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2.5947238100343384E-5</v>
      </c>
      <c r="E3544" s="62">
        <v>2.5958703190553933E-5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72.834297180175781</v>
      </c>
      <c r="E3545" s="54">
        <v>75.626167297363281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531.39910888671875</v>
      </c>
      <c r="E3546" s="56">
        <v>532.533203125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210.33328247070312</v>
      </c>
      <c r="E3547" s="56">
        <v>246.19003295898437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6.8746271133422852</v>
      </c>
      <c r="E3548" s="53">
        <v>6.8579120635986328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3484.036865234375</v>
      </c>
      <c r="E3549" s="55">
        <v>3483.86376953125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936.5484619140625</v>
      </c>
      <c r="E3550" s="56">
        <v>936.3751220703125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1.4810140132904053</v>
      </c>
      <c r="E3551" s="53">
        <v>1.4893457889556885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20.620733261108398</v>
      </c>
      <c r="E3552" s="54">
        <v>21.417881011962891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2.385958194732666</v>
      </c>
      <c r="E3553" s="53">
        <v>2.3957648277282715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7.6319046318531036E-2</v>
      </c>
      <c r="E3554" s="58">
        <v>7.6694808900356293E-2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3.0094928661128506E-5</v>
      </c>
      <c r="E3555" s="62">
        <v>3.0156101274769753E-5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3">
        <v>97.683013916015625</v>
      </c>
      <c r="E3556" s="56">
        <v>101.42737579345703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220.17764282226562</v>
      </c>
      <c r="E3557" s="56">
        <v>220.50515747070312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201.00125122070312</v>
      </c>
      <c r="E3558" s="56">
        <v>235.12034606933594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2.5059299468994141</v>
      </c>
      <c r="E3559" s="53">
        <v>2.508291482925415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946.624755859375</v>
      </c>
      <c r="E3560" s="56">
        <v>948.23199462890625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-1600.86376953125</v>
      </c>
      <c r="E3561" s="59">
        <v>-1599.2564697265625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-0.33875861763954163</v>
      </c>
      <c r="E3562" s="58">
        <v>-0.35588085651397705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846.46295166015625</v>
      </c>
      <c r="E3563" s="56">
        <v>846.3621826171875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4.5583090782165527</v>
      </c>
      <c r="E3564" s="53">
        <v>4.5576872825622559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0.65592432022094727</v>
      </c>
      <c r="E3565" s="58">
        <v>0.65600812435150146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1.2274036998860538E-4</v>
      </c>
      <c r="E3566" s="63">
        <v>1.2264448741916567E-4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37.878452301025391</v>
      </c>
      <c r="E3569" s="54">
        <v>42.623653411865234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15424.9052734375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159534.578125</v>
      </c>
      <c r="E3574" s="55">
        <v>182426.421875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176211.171875</v>
      </c>
      <c r="E3575" s="55">
        <v>198285.921875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3073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7075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75</v>
      </c>
      <c r="F18" s="1">
        <f>VLOOKUP(B18,input!$L$4:$M$25,2,FALSE)</f>
        <v>75</v>
      </c>
      <c r="G18" s="1">
        <f t="shared" si="1"/>
        <v>75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302.60000610351562</v>
      </c>
      <c r="E21" s="41">
        <f t="shared" si="0"/>
        <v>353.66</v>
      </c>
      <c r="F21" s="1">
        <f>VLOOKUP(B21,input!$L$4:$M$25,2,FALSE)</f>
        <v>353.66</v>
      </c>
      <c r="G21" s="1">
        <f t="shared" si="1"/>
        <v>353.66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877.199951171875</v>
      </c>
      <c r="E23" s="41">
        <f t="shared" si="0"/>
        <v>887.27</v>
      </c>
      <c r="F23" s="1">
        <f>VLOOKUP(B23,input!$L$4:$M$25,2,FALSE)</f>
        <v>887.27</v>
      </c>
      <c r="G23" s="1">
        <f t="shared" si="1"/>
        <v>887.27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25</v>
      </c>
      <c r="F24" s="1">
        <f>VLOOKUP(B24,input!$L$4:$M$25,2,FALSE)</f>
        <v>25</v>
      </c>
      <c r="G24" s="1">
        <f t="shared" si="1"/>
        <v>25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99.786720275878906</v>
      </c>
      <c r="E58" s="41">
        <f t="shared" si="0"/>
        <v>99.786720275878906</v>
      </c>
      <c r="F58" s="1" t="e">
        <f>VLOOKUP(B58,input!$L$4:$M$25,2,FALSE)</f>
        <v>#N/A</v>
      </c>
      <c r="G58" s="1">
        <f t="shared" si="1"/>
        <v>99.786720275878906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0.48095673322677612</v>
      </c>
      <c r="E63" s="41">
        <f t="shared" si="0"/>
        <v>0.48095673322677612</v>
      </c>
      <c r="F63" s="1" t="e">
        <f>VLOOKUP(B63,input!$L$4:$M$25,2,FALSE)</f>
        <v>#N/A</v>
      </c>
      <c r="G63" s="1">
        <f t="shared" si="1"/>
        <v>0.48095673322677612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8.807307243347168</v>
      </c>
      <c r="E75" s="41">
        <f t="shared" si="2"/>
        <v>8.807307243347168</v>
      </c>
      <c r="F75" s="1" t="e">
        <f>VLOOKUP(B75,input!$L$4:$M$25,2,FALSE)</f>
        <v>#N/A</v>
      </c>
      <c r="G75" s="1">
        <f t="shared" si="3"/>
        <v>8.807307243347168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64">
        <v>4.1062630771193653E-6</v>
      </c>
      <c r="E76" s="41">
        <f t="shared" si="2"/>
        <v>4.1062630771193653E-6</v>
      </c>
      <c r="F76" s="1" t="e">
        <f>VLOOKUP(B76,input!$L$4:$M$25,2,FALSE)</f>
        <v>#N/A</v>
      </c>
      <c r="G76" s="1">
        <f t="shared" si="3"/>
        <v>4.1062630771193653E-6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140.546142578125</v>
      </c>
      <c r="E78" s="41">
        <f t="shared" si="2"/>
        <v>140.546142578125</v>
      </c>
      <c r="F78" s="1" t="e">
        <f>VLOOKUP(B78,input!$L$4:$M$25,2,FALSE)</f>
        <v>#N/A</v>
      </c>
      <c r="G78" s="1">
        <f t="shared" si="3"/>
        <v>140.546142578125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77.385910034179687</v>
      </c>
      <c r="E79" s="41">
        <f t="shared" si="2"/>
        <v>77.385910034179687</v>
      </c>
      <c r="F79" s="1" t="e">
        <f>VLOOKUP(B79,input!$L$4:$M$25,2,FALSE)</f>
        <v>#N/A</v>
      </c>
      <c r="G79" s="1">
        <f t="shared" si="3"/>
        <v>77.385910034179687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2.0986406803131104</v>
      </c>
      <c r="E89" s="41">
        <f t="shared" si="2"/>
        <v>2.0986406803131104</v>
      </c>
      <c r="F89" s="1" t="e">
        <f>VLOOKUP(B89,input!$L$4:$M$25,2,FALSE)</f>
        <v>#N/A</v>
      </c>
      <c r="G89" s="1">
        <f t="shared" si="3"/>
        <v>2.0986406803131104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20.854406356811523</v>
      </c>
      <c r="E92" s="41">
        <f t="shared" si="2"/>
        <v>20.854406356811523</v>
      </c>
      <c r="F92" s="1" t="e">
        <f>VLOOKUP(B92,input!$L$4:$M$25,2,FALSE)</f>
        <v>#N/A</v>
      </c>
      <c r="G92" s="1">
        <f t="shared" si="3"/>
        <v>20.854406356811523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4.3295145034790039</v>
      </c>
      <c r="E103" s="41">
        <f t="shared" si="2"/>
        <v>4.3295145034790039</v>
      </c>
      <c r="F103" s="1" t="e">
        <f>VLOOKUP(B103,input!$L$4:$M$25,2,FALSE)</f>
        <v>#N/A</v>
      </c>
      <c r="G103" s="1">
        <f t="shared" si="3"/>
        <v>4.3295145034790039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21.705606460571289</v>
      </c>
      <c r="E106" s="41">
        <f t="shared" si="2"/>
        <v>21.705606460571289</v>
      </c>
      <c r="F106" s="1" t="e">
        <f>VLOOKUP(B106,input!$L$4:$M$25,2,FALSE)</f>
        <v>#N/A</v>
      </c>
      <c r="G106" s="1">
        <f t="shared" si="3"/>
        <v>21.705606460571289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4.3295145034790039</v>
      </c>
      <c r="E117" s="41">
        <f t="shared" si="2"/>
        <v>4.3295145034790039</v>
      </c>
      <c r="F117" s="1" t="e">
        <f>VLOOKUP(B117,input!$L$4:$M$25,2,FALSE)</f>
        <v>#N/A</v>
      </c>
      <c r="G117" s="1">
        <f t="shared" si="3"/>
        <v>4.3295145034790039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21.705606460571289</v>
      </c>
      <c r="E120" s="41">
        <f t="shared" si="2"/>
        <v>21.705606460571289</v>
      </c>
      <c r="F120" s="1" t="e">
        <f>VLOOKUP(B120,input!$L$4:$M$25,2,FALSE)</f>
        <v>#N/A</v>
      </c>
      <c r="G120" s="1">
        <f t="shared" si="3"/>
        <v>21.705606460571289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2.0986406803131104</v>
      </c>
      <c r="E131" s="41">
        <f t="shared" si="2"/>
        <v>2.0986406803131104</v>
      </c>
      <c r="F131" s="1" t="e">
        <f>VLOOKUP(B131,input!$L$4:$M$25,2,FALSE)</f>
        <v>#N/A</v>
      </c>
      <c r="G131" s="1">
        <f t="shared" si="3"/>
        <v>2.0986406803131104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20.854406356811523</v>
      </c>
      <c r="E134" s="41">
        <f t="shared" si="2"/>
        <v>20.854406356811523</v>
      </c>
      <c r="F134" s="1" t="e">
        <f>VLOOKUP(B134,input!$L$4:$M$25,2,FALSE)</f>
        <v>#N/A</v>
      </c>
      <c r="G134" s="1">
        <f t="shared" si="3"/>
        <v>20.854406356811523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203.76924133300781</v>
      </c>
      <c r="E155" s="41">
        <f t="shared" si="4"/>
        <v>203.76924133300781</v>
      </c>
      <c r="F155" s="1" t="e">
        <f>VLOOKUP(B155,input!$L$4:$M$25,2,FALSE)</f>
        <v>#N/A</v>
      </c>
      <c r="G155" s="1">
        <f t="shared" si="5"/>
        <v>203.76924133300781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30</v>
      </c>
      <c r="F173" s="1">
        <f>VLOOKUP(B173,input!$L$4:$M$25,2,FALSE)</f>
        <v>30</v>
      </c>
      <c r="G173" s="1">
        <f t="shared" si="5"/>
        <v>30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</v>
      </c>
      <c r="F181" s="1">
        <f>VLOOKUP(B181,input!$L$4:$M$25,2,FALSE)</f>
        <v>16747</v>
      </c>
      <c r="G181" s="1">
        <f t="shared" si="5"/>
        <v>16747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535</v>
      </c>
      <c r="E296" s="41">
        <f t="shared" si="8"/>
        <v>536.16</v>
      </c>
      <c r="F296" s="1">
        <f>VLOOKUP(B296,input!$L$4:$M$25,2,FALSE)</f>
        <v>536.16</v>
      </c>
      <c r="G296" s="1">
        <f t="shared" si="9"/>
        <v>536.16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27.3</v>
      </c>
      <c r="F348" s="1">
        <f>VLOOKUP(B348,input!$L$4:$M$25,2,FALSE)</f>
        <v>27.3</v>
      </c>
      <c r="G348" s="1">
        <f t="shared" si="11"/>
        <v>27.3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79.583000183105469</v>
      </c>
      <c r="E391" s="41">
        <f t="shared" si="10"/>
        <v>83.7</v>
      </c>
      <c r="F391" s="1">
        <f>VLOOKUP(B391,input!$L$4:$M$25,2,FALSE)</f>
        <v>83.7</v>
      </c>
      <c r="G391" s="1">
        <f t="shared" si="11"/>
        <v>83.7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25.579999923706055</v>
      </c>
      <c r="E400" s="41">
        <f t="shared" si="12"/>
        <v>26.898669000000002</v>
      </c>
      <c r="F400" s="1">
        <f>VLOOKUP(B400,input!$L$4:$M$25,2,FALSE)</f>
        <v>26.898669000000002</v>
      </c>
      <c r="G400" s="1">
        <f t="shared" si="13"/>
        <v>26.898669000000002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17.079999923706055</v>
      </c>
      <c r="E409" s="41">
        <f t="shared" si="12"/>
        <v>17.958672</v>
      </c>
      <c r="F409" s="1">
        <f>VLOOKUP(B409,input!$L$4:$M$25,2,FALSE)</f>
        <v>17.958672</v>
      </c>
      <c r="G409" s="1">
        <f t="shared" si="13"/>
        <v>17.958672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5.8769998550415039</v>
      </c>
      <c r="E418" s="41">
        <f t="shared" si="12"/>
        <v>6.1804080000000008</v>
      </c>
      <c r="F418" s="1">
        <f>VLOOKUP(B418,input!$L$4:$M$25,2,FALSE)</f>
        <v>6.1804080000000008</v>
      </c>
      <c r="G418" s="1">
        <f t="shared" si="13"/>
        <v>6.1804080000000008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5.0819997787475586</v>
      </c>
      <c r="E427" s="41">
        <f t="shared" si="12"/>
        <v>5.3442450000000008</v>
      </c>
      <c r="F427" s="1">
        <f>VLOOKUP(B427,input!$L$4:$M$25,2,FALSE)</f>
        <v>5.3442450000000008</v>
      </c>
      <c r="G427" s="1">
        <f t="shared" si="13"/>
        <v>5.3442450000000008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2.0139999389648437</v>
      </c>
      <c r="E436" s="41">
        <f t="shared" si="12"/>
        <v>2.1184470000000002</v>
      </c>
      <c r="F436" s="1">
        <f>VLOOKUP(B436,input!$L$4:$M$25,2,FALSE)</f>
        <v>2.1184470000000002</v>
      </c>
      <c r="G436" s="1">
        <f t="shared" si="13"/>
        <v>2.1184470000000002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1.2380000352859497</v>
      </c>
      <c r="E445" s="41">
        <f t="shared" si="12"/>
        <v>1.3021962300000001</v>
      </c>
      <c r="F445" s="1">
        <f>VLOOKUP(B445,input!$L$4:$M$25,2,FALSE)</f>
        <v>1.3021962300000001</v>
      </c>
      <c r="G445" s="1">
        <f t="shared" si="13"/>
        <v>1.3021962300000001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0.37000000476837158</v>
      </c>
      <c r="E454" s="41">
        <f t="shared" si="12"/>
        <v>0.38870280000000001</v>
      </c>
      <c r="F454" s="1">
        <f>VLOOKUP(B454,input!$L$4:$M$25,2,FALSE)</f>
        <v>0.38870280000000001</v>
      </c>
      <c r="G454" s="1">
        <f t="shared" si="13"/>
        <v>0.38870280000000001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84949.171875</v>
      </c>
      <c r="E470" s="55">
        <v>89905.265625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76382.578125</v>
      </c>
      <c r="E471" s="55">
        <v>81261.734375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8566.587890625</v>
      </c>
      <c r="E472" s="55">
        <v>8643.5283203125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8141.841796875</v>
      </c>
      <c r="E473" s="55">
        <v>8194.001953125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424.745849609375</v>
      </c>
      <c r="E474" s="56">
        <v>449.52633666992187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35.212776184082031</v>
      </c>
      <c r="E475" s="54">
        <v>36.373809814453125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10223.5615234375</v>
      </c>
      <c r="E476" s="55">
        <v>9897.23046875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31.66179084777832</v>
      </c>
      <c r="E477" s="54">
        <v>32.876815795898438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11370.171875</v>
      </c>
      <c r="E478" s="55">
        <v>10949.96484375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241245.296875</v>
      </c>
      <c r="E479" s="55">
        <v>247170.3125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31.66179084777832</v>
      </c>
      <c r="E481" s="54">
        <v>32.876815795898438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31.66179084777832</v>
      </c>
      <c r="E482" s="54">
        <v>32.876815795898438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28.665323257446289</v>
      </c>
      <c r="E483" s="54">
        <v>30.247228622436523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12558.728515625</v>
      </c>
      <c r="E484" s="55">
        <v>11901.916015625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266463.34375</v>
      </c>
      <c r="E485" s="55">
        <v>268658.4375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241245.296875</v>
      </c>
      <c r="E486" s="55">
        <v>247170.3125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31.66179084777832</v>
      </c>
      <c r="E487" s="54">
        <v>32.876815795898438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0.8086053729057312</v>
      </c>
      <c r="E488" s="58">
        <v>0.85125070810317993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0.7565000057220459</v>
      </c>
      <c r="E489" s="58">
        <v>0.79905992746353149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241245.296875</v>
      </c>
      <c r="E492" s="55">
        <v>247170.3125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266463.34375</v>
      </c>
      <c r="E495" s="55">
        <v>268658.4375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2.4391827583312988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2118.388916015625</v>
      </c>
      <c r="E497" s="59">
        <v>2170.416748046875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21524160</v>
      </c>
      <c r="E501" s="55">
        <v>22214586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27664248</v>
      </c>
      <c r="E502" s="55">
        <v>28552904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618.6988525390625</v>
      </c>
      <c r="E504" s="56">
        <v>658.22003173828125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7034.712890625</v>
      </c>
      <c r="E506" s="55">
        <v>7207.486328125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6.6254324913024902</v>
      </c>
      <c r="E507" s="53">
        <v>6.974853515625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663.960693359375</v>
      </c>
      <c r="E508" s="56">
        <v>669.4302978515625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27664.248046875</v>
      </c>
      <c r="E509" s="55">
        <v>28552.904296875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362.18008422851562</v>
      </c>
      <c r="E510" s="56">
        <v>351.36962890625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337297.78125</v>
      </c>
      <c r="E511" s="55">
        <v>374289.96875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8299.275390625</v>
      </c>
      <c r="E512" s="55">
        <v>8565.87109375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52.435577392578125</v>
      </c>
      <c r="E513" s="54">
        <v>55.860435485839844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150.3115234375</v>
      </c>
      <c r="E514" s="56">
        <v>161.66677856445312</v>
      </c>
    </row>
    <row r="515" spans="1:5" x14ac:dyDescent="0.25">
      <c r="A515" s="5" t="s">
        <v>1045</v>
      </c>
      <c r="B515" s="15" t="s">
        <v>1046</v>
      </c>
      <c r="C515" s="20"/>
      <c r="D515" s="47">
        <v>0.67927819490432739</v>
      </c>
      <c r="E515" s="58">
        <v>0.63059848546981812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173040.921875</v>
      </c>
      <c r="E516" s="55">
        <v>192774.5625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3.5450570285320282E-2</v>
      </c>
      <c r="E517" s="58">
        <v>3.4057296812534332E-2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5.0380377769470215</v>
      </c>
      <c r="E518" s="53">
        <v>5.2650079727172852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21524160</v>
      </c>
      <c r="E519" s="55">
        <v>22214586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21524160</v>
      </c>
      <c r="E521" s="55">
        <v>22214586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4202914.5</v>
      </c>
      <c r="E522" s="55">
        <v>4339005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25727074</v>
      </c>
      <c r="E523" s="55">
        <v>26553592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27664248</v>
      </c>
      <c r="E524" s="55">
        <v>28552904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84949.171875</v>
      </c>
      <c r="E525" s="55">
        <v>89905.265625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776.894775390625</v>
      </c>
      <c r="E526" s="56">
        <v>783.1622314453125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338.99960327148437</v>
      </c>
      <c r="E528" s="56">
        <v>291.21408081054687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913.40185546875</v>
      </c>
      <c r="E529" s="56">
        <v>761.01507568359375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219.97569274902344</v>
      </c>
      <c r="E530" s="56">
        <v>209.85871887207031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451.08935546875</v>
      </c>
      <c r="E531" s="56">
        <v>430.32089233398437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219.97569274902344</v>
      </c>
      <c r="E532" s="56">
        <v>209.85871887207031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451.08935546875</v>
      </c>
      <c r="E533" s="56">
        <v>430.32089233398437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736.154296875</v>
      </c>
      <c r="E534" s="56">
        <v>775.90447998046875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79.078926086425781</v>
      </c>
      <c r="E536" s="54">
        <v>83.492729187011719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1095.5714111328125</v>
      </c>
      <c r="E537" s="59">
        <v>1177.5482177734375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1095.57177734375</v>
      </c>
      <c r="E538" s="59">
        <v>1177.54833984375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736.154296875</v>
      </c>
      <c r="E539" s="56">
        <v>775.90447998046875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178.39324951171875</v>
      </c>
      <c r="E540" s="56">
        <v>188.80105590820312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849.49169921875</v>
      </c>
      <c r="E541" s="56">
        <v>899.05267333984375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424.745849609375</v>
      </c>
      <c r="E542" s="56">
        <v>449.52633666992187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8141.841796875</v>
      </c>
      <c r="E543" s="55">
        <v>8194.001953125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241245.296875</v>
      </c>
      <c r="E544" s="55">
        <v>247170.3125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14.168553352355957</v>
      </c>
      <c r="E559" s="54">
        <v>14.915794372558594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403332.0625</v>
      </c>
      <c r="E562" s="55">
        <v>397621.6875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542398.875</v>
      </c>
      <c r="E568" s="55">
        <v>544346.5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23560.255859375</v>
      </c>
      <c r="E571" s="55">
        <v>24890.427734375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7491.41943359375</v>
      </c>
      <c r="E572" s="55">
        <v>7913.353515625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16869.458984375</v>
      </c>
      <c r="E573" s="55">
        <v>17814.43359375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2069.462890625</v>
      </c>
      <c r="E574" s="59">
        <v>2186.502685546875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11401.7744140625</v>
      </c>
      <c r="E575" s="55">
        <v>12050.814453125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5108.3857421875</v>
      </c>
      <c r="E576" s="55">
        <v>5405.44189453125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10812.9765625</v>
      </c>
      <c r="E577" s="55">
        <v>11449.4111328125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8920.513671875</v>
      </c>
      <c r="E578" s="55">
        <v>9519.5302734375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776.894775390625</v>
      </c>
      <c r="E579" s="56">
        <v>783.1622314453125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338.99960327148437</v>
      </c>
      <c r="E585" s="56">
        <v>291.21408081054687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913.40185546875</v>
      </c>
      <c r="E588" s="56">
        <v>761.01507568359375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219.97569274902344</v>
      </c>
      <c r="E591" s="56">
        <v>209.85871887207031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451.08935546875</v>
      </c>
      <c r="E594" s="56">
        <v>430.32089233398437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219.97569274902344</v>
      </c>
      <c r="E597" s="56">
        <v>209.85871887207031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451.08935546875</v>
      </c>
      <c r="E600" s="56">
        <v>430.32089233398437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736.154296875</v>
      </c>
      <c r="E603" s="56">
        <v>775.90447998046875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79.078926086425781</v>
      </c>
      <c r="E609" s="54">
        <v>83.492729187011719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1095.5714111328125</v>
      </c>
      <c r="E612" s="59">
        <v>1177.5482177734375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1095.57177734375</v>
      </c>
      <c r="E615" s="59">
        <v>1177.54833984375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736.154296875</v>
      </c>
      <c r="E618" s="56">
        <v>775.90447998046875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242.08000183105469</v>
      </c>
      <c r="E621" s="56">
        <v>255.69920349121094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60.520000457763672</v>
      </c>
      <c r="E622" s="54">
        <v>63.924800872802734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99.929924011230469</v>
      </c>
      <c r="E623" s="56">
        <v>101.64845275878906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310.94796752929687</v>
      </c>
      <c r="E624" s="56">
        <v>312.20361328125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2725.600341796875</v>
      </c>
      <c r="E625" s="59">
        <v>2722.443359375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877.199951171875</v>
      </c>
      <c r="E626" s="56">
        <v>877.199951171875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310.94796752929687</v>
      </c>
      <c r="E627" s="56">
        <v>312.20361328125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25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3.5410382747650146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139866.953125</v>
      </c>
      <c r="E635" s="55">
        <v>149425.96875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91818.015625</v>
      </c>
      <c r="E636" s="55">
        <v>98524.4375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22954.50390625</v>
      </c>
      <c r="E637" s="55">
        <v>24631.109375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11639.447265625</v>
      </c>
      <c r="E638" s="55">
        <v>12368.60546875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13454.9990234375</v>
      </c>
      <c r="E639" s="55">
        <v>13901.810546875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2111.520263671875</v>
      </c>
      <c r="E640" s="59">
        <v>2129.05419921875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2797.339111328125</v>
      </c>
      <c r="E641" s="59">
        <v>2988.519287109375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404.32696533203125</v>
      </c>
      <c r="E642" s="56">
        <v>407.35421752929687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943.42950439453125</v>
      </c>
      <c r="E643" s="56">
        <v>950.4930419921875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96.94024658203125</v>
      </c>
      <c r="E644" s="54">
        <v>96.455619812011719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178.75303649902344</v>
      </c>
      <c r="E645" s="56">
        <v>169.55548095703125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139.73153686523438</v>
      </c>
      <c r="E646" s="56">
        <v>132.66334533691406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0.12887798249721527</v>
      </c>
      <c r="E648" s="58">
        <v>0.12993967533111572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0.46904414892196655</v>
      </c>
      <c r="E649" s="58">
        <v>0.4729081392288208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57.279109954833984</v>
      </c>
      <c r="E650" s="54">
        <v>57.754188537597656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1374.6976318359375</v>
      </c>
      <c r="E651" s="59">
        <v>1386.0994873046875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241245.296875</v>
      </c>
      <c r="E652" s="55">
        <v>247184.09375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266463.34375</v>
      </c>
      <c r="E653" s="55">
        <v>268673.40625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572.79058837890625</v>
      </c>
      <c r="E654" s="56">
        <v>577.5413818359375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204.10417175292969</v>
      </c>
      <c r="E655" s="56">
        <v>205.62088012695312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3.786149263381958</v>
      </c>
      <c r="E657" s="53">
        <v>3.8175504207611084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0.22539331018924713</v>
      </c>
      <c r="E658" s="58">
        <v>0.22726494073867798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0.59106594324111938</v>
      </c>
      <c r="E659" s="58">
        <v>0.59593510627746582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5.1026082038879395</v>
      </c>
      <c r="E661" s="53">
        <v>5.1405258178710937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1.5307825803756714</v>
      </c>
      <c r="E662" s="53">
        <v>1.5421578884124756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3.5718257427215576</v>
      </c>
      <c r="E663" s="53">
        <v>3.5983681678771973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3.5410382747650146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279.32296752929687</v>
      </c>
      <c r="E682" s="56">
        <v>295.12863159179687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5.8188114166259766</v>
      </c>
      <c r="E684" s="53">
        <v>5.9185323715209961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253.38192749023437</v>
      </c>
      <c r="E685" s="56">
        <v>253.07647705078125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2965.3818359375</v>
      </c>
      <c r="E686" s="59">
        <v>2964.400634765625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1.2328814268112183</v>
      </c>
      <c r="E687" s="53">
        <v>1.2977666854858398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16.745096206665039</v>
      </c>
      <c r="E688" s="54">
        <v>16.745096206665039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164.29443359375</v>
      </c>
      <c r="E689" s="56">
        <v>164.36248779296875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694.733154296875</v>
      </c>
      <c r="E690" s="56">
        <v>695.02911376953125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38.262306213378906</v>
      </c>
      <c r="E691" s="54">
        <v>40.440513610839844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318.818115234375</v>
      </c>
      <c r="E695" s="56">
        <v>336.86691284179687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23.9990234375</v>
      </c>
      <c r="E697" s="54">
        <v>23.9990234375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88.524894714355469</v>
      </c>
      <c r="E698" s="54">
        <v>90.047294616699219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460.00323486328125</v>
      </c>
      <c r="E699" s="56">
        <v>460.00302124023437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310.3009033203125</v>
      </c>
      <c r="E700" s="56">
        <v>327.81985473632812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3286.5439453125</v>
      </c>
      <c r="E701" s="55">
        <v>3284.311279296875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88.524894714355469</v>
      </c>
      <c r="E702" s="54">
        <v>90.047286987304688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436.00421142578125</v>
      </c>
      <c r="E703" s="56">
        <v>436.00399780273437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318.06161499023437</v>
      </c>
      <c r="E704" s="56">
        <v>336.06781005859375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3222.74755859375</v>
      </c>
      <c r="E705" s="55">
        <v>3220.20751953125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7.7607326507568359</v>
      </c>
      <c r="E706" s="53">
        <v>8.2479457855224609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671.95513916015625</v>
      </c>
      <c r="E707" s="56">
        <v>672.36260986328125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22.59935188293457</v>
      </c>
      <c r="E708" s="54">
        <v>22.599285125732422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90.295394897460938</v>
      </c>
      <c r="E709" s="54">
        <v>91.848236083984375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434.10403442382812</v>
      </c>
      <c r="E710" s="56">
        <v>434.10391235351562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302.60000610351562</v>
      </c>
      <c r="E711" s="56">
        <v>319.62393188476562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3214.611572265625</v>
      </c>
      <c r="E712" s="55">
        <v>3211.979248046875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90.295394897460938</v>
      </c>
      <c r="E713" s="54">
        <v>91.848236083984375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411.50469970703125</v>
      </c>
      <c r="E714" s="56">
        <v>411.50460815429687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310.3009033203125</v>
      </c>
      <c r="E715" s="56">
        <v>327.81985473632812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3151.50927734375</v>
      </c>
      <c r="E716" s="55">
        <v>3148.485595703125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7.7008585929870605</v>
      </c>
      <c r="E717" s="53">
        <v>8.1959028244018555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671.95513916015625</v>
      </c>
      <c r="E718" s="56">
        <v>672.36260986328125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24.394325256347656</v>
      </c>
      <c r="E722" s="54">
        <v>23.434125900268555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149.4224853515625</v>
      </c>
      <c r="E726" s="56">
        <v>141.19401550292969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25.397384643554688</v>
      </c>
      <c r="E730" s="54">
        <v>24.39716911315918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25.397384643554688</v>
      </c>
      <c r="E734" s="54">
        <v>24.39716911315918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24.394325256347656</v>
      </c>
      <c r="E738" s="54">
        <v>23.434125900268555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303.35650634765625</v>
      </c>
      <c r="E740" s="56">
        <v>320.42303466796875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108.92361450195312</v>
      </c>
      <c r="E741" s="56">
        <v>110.79681396484375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973.82659912109375</v>
      </c>
      <c r="E742" s="56">
        <v>974.26922607421875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226.05477905273438</v>
      </c>
      <c r="E743" s="56">
        <v>226.14036560058594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303.35650634765625</v>
      </c>
      <c r="E744" s="56">
        <v>320.42303466796875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99.929924011230469</v>
      </c>
      <c r="E745" s="56">
        <v>101.64845275878906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298.68338012695312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1360.302978515625</v>
      </c>
      <c r="E747" s="59">
        <v>1335.405029296875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403.33920288085937</v>
      </c>
      <c r="E748" s="56">
        <v>389.74075317382812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3.5718257427215576</v>
      </c>
      <c r="E749" s="53">
        <v>3.5981400012969971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526.160888671875</v>
      </c>
      <c r="E750" s="56">
        <v>484.89462280273437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282.93438720703125</v>
      </c>
      <c r="E751" s="56">
        <v>231.14036560058594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1252.08740234375</v>
      </c>
      <c r="E754" s="56">
        <v>995.5654296875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32567.19921875</v>
      </c>
      <c r="E755" s="55">
        <v>32143.89453125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32567.19921875</v>
      </c>
      <c r="E757" s="55">
        <v>32143.89453125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244.25398254394531</v>
      </c>
      <c r="E758" s="56">
        <v>241.07920837402344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8.9936971664428711</v>
      </c>
      <c r="E761" s="53">
        <v>9.1483640670776367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99.786720275878906</v>
      </c>
      <c r="E762" s="54">
        <v>99.801490783691406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338.99957275390625</v>
      </c>
      <c r="E763" s="56">
        <v>291.21405029296875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144.80471801757813</v>
      </c>
      <c r="E765" s="54">
        <v>90.651947021484375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502057.21875</v>
      </c>
      <c r="E766" s="55">
        <v>418137.78125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403.33895874023437</v>
      </c>
      <c r="E767" s="56">
        <v>389.76235961914062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3.5718257427215576</v>
      </c>
      <c r="E768" s="53">
        <v>3.5981400012969971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3.5642075538635254</v>
      </c>
      <c r="E769" s="53">
        <v>3.5909974575042725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7.6182573102414608E-3</v>
      </c>
      <c r="E770" s="61">
        <v>7.1425051428377628E-3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3723.54833984375</v>
      </c>
      <c r="E771" s="55">
        <v>3720.332763671875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11721.3564453125</v>
      </c>
      <c r="E772" s="55">
        <v>12594.1826171875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7.9418630599975586</v>
      </c>
      <c r="E773" s="53">
        <v>7.3850650787353516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25.00018310546875</v>
      </c>
      <c r="E774" s="54">
        <v>25.000143051147461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149.46878051757813</v>
      </c>
      <c r="E776" s="56">
        <v>141.23280334472656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1.226420521736145</v>
      </c>
      <c r="E777" s="53">
        <v>1.2041428089141846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432.951904296875</v>
      </c>
      <c r="E782" s="56">
        <v>412.87374877929687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432.951904296875</v>
      </c>
      <c r="E783" s="56">
        <v>412.87374877929687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428.62237548828125</v>
      </c>
      <c r="E784" s="56">
        <v>408.74502563476562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21.705606460571289</v>
      </c>
      <c r="E785" s="54">
        <v>20.699296951293945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4.3295145034790039</v>
      </c>
      <c r="E791" s="53">
        <v>4.1287336349487305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98.999992370605469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473.643798828125</v>
      </c>
      <c r="E794" s="56">
        <v>451.8369140625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95.999191284179688</v>
      </c>
      <c r="E795" s="54">
        <v>95.965721130371094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451.08935546875</v>
      </c>
      <c r="E798" s="56">
        <v>430.32089233398437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432.951904296875</v>
      </c>
      <c r="E799" s="56">
        <v>412.87374877929687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95.97918701171875</v>
      </c>
      <c r="E800" s="54">
        <v>95.945549011230469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18.137449264526367</v>
      </c>
      <c r="E801" s="54">
        <v>17.44715690612793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454.5994873046875</v>
      </c>
      <c r="E802" s="56">
        <v>433.51742553710937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880.73162841796875</v>
      </c>
      <c r="E807" s="56">
        <v>732.997314453125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880.73162841796875</v>
      </c>
      <c r="E808" s="56">
        <v>732.997314453125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871.92431640625</v>
      </c>
      <c r="E809" s="56">
        <v>725.6673583984375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140.546142578125</v>
      </c>
      <c r="E810" s="56">
        <v>116.95305633544922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50.550270080566406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80.138847351074219</v>
      </c>
      <c r="E814" s="54">
        <v>80.129852294921875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8.807307243347168</v>
      </c>
      <c r="E816" s="53">
        <v>7.3299660682678223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959.0718994140625</v>
      </c>
      <c r="E819" s="56">
        <v>799.06573486328125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96.441032409667969</v>
      </c>
      <c r="E820" s="54">
        <v>96.336692810058594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913.40185546875</v>
      </c>
      <c r="E823" s="56">
        <v>761.0150146484375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880.73162841796875</v>
      </c>
      <c r="E824" s="56">
        <v>732.997314453125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96.423240661621094</v>
      </c>
      <c r="E825" s="54">
        <v>96.318374633789063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32.670230865478516</v>
      </c>
      <c r="E826" s="54">
        <v>28.017711639404297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924.76812744140625</v>
      </c>
      <c r="E827" s="56">
        <v>769.64715576171875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209.86428833007812</v>
      </c>
      <c r="E832" s="56">
        <v>200.12239074707031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209.86428833007812</v>
      </c>
      <c r="E833" s="56">
        <v>200.12239074707031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207.76564025878906</v>
      </c>
      <c r="E834" s="56">
        <v>198.12117004394531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20.854406356811523</v>
      </c>
      <c r="E835" s="54">
        <v>19.88755989074707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2.0986406803131104</v>
      </c>
      <c r="E841" s="53">
        <v>2.0012218952178955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98.999992370605469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230.97447204589844</v>
      </c>
      <c r="E844" s="56">
        <v>220.35163879394531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95.42626953125</v>
      </c>
      <c r="E845" s="54">
        <v>95.383613586425781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219.97569274902344</v>
      </c>
      <c r="E848" s="56">
        <v>209.85871887207031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209.86428833007812</v>
      </c>
      <c r="E849" s="56">
        <v>200.12239074707031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95.403396606445312</v>
      </c>
      <c r="E850" s="54">
        <v>95.360527038574219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10.111405372619629</v>
      </c>
      <c r="E851" s="53">
        <v>9.7363271713256836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220.35749816894531</v>
      </c>
      <c r="E852" s="56">
        <v>210.12850952148437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432.951904296875</v>
      </c>
      <c r="E857" s="56">
        <v>412.87374877929687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432.951904296875</v>
      </c>
      <c r="E858" s="56">
        <v>412.87374877929687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428.62237548828125</v>
      </c>
      <c r="E859" s="56">
        <v>408.74502563476562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21.705606460571289</v>
      </c>
      <c r="E860" s="54">
        <v>20.699296951293945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4.3295145034790039</v>
      </c>
      <c r="E866" s="53">
        <v>4.1287336349487305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98.999992370605469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473.643798828125</v>
      </c>
      <c r="E869" s="56">
        <v>451.8369140625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95.999191284179688</v>
      </c>
      <c r="E870" s="54">
        <v>95.965721130371094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451.08935546875</v>
      </c>
      <c r="E873" s="56">
        <v>430.32089233398437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432.951904296875</v>
      </c>
      <c r="E874" s="56">
        <v>412.87374877929687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95.97918701171875</v>
      </c>
      <c r="E875" s="54">
        <v>95.945549011230469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18.137449264526367</v>
      </c>
      <c r="E876" s="54">
        <v>17.44715690612793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454.5994873046875</v>
      </c>
      <c r="E877" s="56">
        <v>433.51742553710937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209.86428833007812</v>
      </c>
      <c r="E882" s="56">
        <v>200.12239074707031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209.86428833007812</v>
      </c>
      <c r="E883" s="56">
        <v>200.12239074707031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207.76564025878906</v>
      </c>
      <c r="E884" s="56">
        <v>198.12117004394531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20.854406356811523</v>
      </c>
      <c r="E885" s="54">
        <v>19.88755989074707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2.0986406803131104</v>
      </c>
      <c r="E891" s="53">
        <v>2.0012218952178955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98.999992370605469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230.97447204589844</v>
      </c>
      <c r="E894" s="56">
        <v>220.35163879394531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95.42626953125</v>
      </c>
      <c r="E895" s="54">
        <v>95.383613586425781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219.97569274902344</v>
      </c>
      <c r="E898" s="56">
        <v>209.85871887207031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209.86428833007812</v>
      </c>
      <c r="E899" s="56">
        <v>200.12239074707031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95.403396606445312</v>
      </c>
      <c r="E900" s="54">
        <v>95.360527038574219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10.111405372619629</v>
      </c>
      <c r="E901" s="53">
        <v>9.7363271713256836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220.35749816894531</v>
      </c>
      <c r="E902" s="56">
        <v>210.12850952148437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0.36274510622024536</v>
      </c>
      <c r="E903" s="58">
        <v>0.3685833215713501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73.524917602539063</v>
      </c>
      <c r="E904" s="54">
        <v>73.903312683105469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8133.1494140625</v>
      </c>
      <c r="E905" s="55">
        <v>8723.263671875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6908.46923828125</v>
      </c>
      <c r="E906" s="55">
        <v>7405.03662109375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1224.6805419921875</v>
      </c>
      <c r="E907" s="59">
        <v>1318.2271728515625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25.064359664916992</v>
      </c>
      <c r="E908" s="54">
        <v>25.442684173583984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1.2137254476547241</v>
      </c>
      <c r="E920" s="53">
        <v>1.2347939014434814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105.11225128173828</v>
      </c>
      <c r="E921" s="56">
        <v>105.61051177978516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10296.0126953125</v>
      </c>
      <c r="E922" s="55">
        <v>10921.0966796875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9051.6142578125</v>
      </c>
      <c r="E923" s="55">
        <v>9604.861328125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1244.3992919921875</v>
      </c>
      <c r="E924" s="59">
        <v>1316.235595703125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31.587635040283203</v>
      </c>
      <c r="E925" s="54">
        <v>31.70765495300293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1.9745097160339355</v>
      </c>
      <c r="E937" s="53">
        <v>2.0087950229644775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119.80649566650391</v>
      </c>
      <c r="E938" s="56">
        <v>120.35032653808594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4820.66357421875</v>
      </c>
      <c r="E939" s="55">
        <v>5110.19677734375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4514.30224609375</v>
      </c>
      <c r="E940" s="55">
        <v>4788.0283203125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306.36111450195312</v>
      </c>
      <c r="E941" s="56">
        <v>322.16885375976562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14.692052841186523</v>
      </c>
      <c r="E942" s="54">
        <v>14.737430572509766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4.9823522567749023</v>
      </c>
      <c r="E954" s="53">
        <v>5.067624568939209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151.70309448242187</v>
      </c>
      <c r="E955" s="56">
        <v>152.34306335449219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10672.3505859375</v>
      </c>
      <c r="E956" s="55">
        <v>11087.12109375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9578.380859375</v>
      </c>
      <c r="E957" s="55">
        <v>9955.1455078125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546.8642578125</v>
      </c>
      <c r="E958" s="56">
        <v>560.71337890625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547.10552978515625</v>
      </c>
      <c r="E959" s="56">
        <v>571.261962890625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32.184806823730469</v>
      </c>
      <c r="E960" s="54">
        <v>31.640710830688477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1.7030843496322632</v>
      </c>
      <c r="E961" s="53">
        <v>2.3430550098419189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16.745096206665039</v>
      </c>
      <c r="E972" s="54">
        <v>16.745096206665039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203.57923889160156</v>
      </c>
      <c r="E973" s="56">
        <v>203.57923889160156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16953.66015625</v>
      </c>
      <c r="E974" s="55">
        <v>17878.1875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13003.72265625</v>
      </c>
      <c r="E975" s="55">
        <v>13718.5458984375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2102.4267578125</v>
      </c>
      <c r="E976" s="59">
        <v>2210.279296875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1847.5113525390625</v>
      </c>
      <c r="E977" s="59">
        <v>1949.3631591796875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46.033531188964844</v>
      </c>
      <c r="E978" s="54">
        <v>45.965476989746094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25.07843017578125</v>
      </c>
      <c r="E990" s="54">
        <v>25.123170852661133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224.12313842773437</v>
      </c>
      <c r="E991" s="56">
        <v>224.21803283691406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9242.548828125</v>
      </c>
      <c r="E992" s="55">
        <v>9794.9228515625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7414.2236328125</v>
      </c>
      <c r="E993" s="55">
        <v>7859.328125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1584.2156982421875</v>
      </c>
      <c r="E994" s="59">
        <v>1674.9129638671875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244.10916137695312</v>
      </c>
      <c r="E995" s="56">
        <v>260.68173217773437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24.236705780029297</v>
      </c>
      <c r="E996" s="54">
        <v>24.322238922119141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-3.8911948204040527</v>
      </c>
      <c r="E997" s="53">
        <v>-3.8819715976715088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15181.759765625</v>
      </c>
      <c r="E1010" s="55">
        <v>15424.904296875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57.279109954833984</v>
      </c>
      <c r="E1011" s="54">
        <v>57.750968933105469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241245.296875</v>
      </c>
      <c r="E1012" s="55">
        <v>247170.3125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266463.34375</v>
      </c>
      <c r="E1013" s="55">
        <v>268658.4375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2118.388916015625</v>
      </c>
      <c r="E1015" s="59">
        <v>2170.416748046875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89.299324035644531</v>
      </c>
      <c r="E1036" s="54">
        <v>85.72564697265625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4.0383268147706985E-2</v>
      </c>
      <c r="E1045" s="58">
        <v>3.8731973618268967E-2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85.797393798828125</v>
      </c>
      <c r="E1049" s="54">
        <v>82.363861083984375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3.8799609988927841E-2</v>
      </c>
      <c r="E1058" s="58">
        <v>3.7213072180747986E-2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89.299324035644531</v>
      </c>
      <c r="E1062" s="54">
        <v>85.72564697265625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4.0383268147706985E-2</v>
      </c>
      <c r="E1071" s="58">
        <v>3.8731973618268967E-2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85.797393798828125</v>
      </c>
      <c r="E1075" s="54">
        <v>82.363861083984375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3.8799609988927841E-2</v>
      </c>
      <c r="E1084" s="58">
        <v>3.7213072180747986E-2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708.8831787109375</v>
      </c>
      <c r="E1092" s="56">
        <v>747.404052734375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687.61669921875</v>
      </c>
      <c r="E1093" s="56">
        <v>724.98193359375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736.154296875</v>
      </c>
      <c r="E1094" s="56">
        <v>775.90447998046875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5922.8818359375</v>
      </c>
      <c r="E1095" s="55">
        <v>6248.181640625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5922.8818359375</v>
      </c>
      <c r="E1099" s="55">
        <v>6248.181640625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761.87420654296875</v>
      </c>
      <c r="E1104" s="56">
        <v>803.01318359375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96.308364868164063</v>
      </c>
      <c r="E1105" s="54">
        <v>96.339599609375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736.154296875</v>
      </c>
      <c r="E1108" s="56">
        <v>775.90447998046875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708.8831787109375</v>
      </c>
      <c r="E1109" s="56">
        <v>747.404052734375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96.295463562011719</v>
      </c>
      <c r="E1110" s="54">
        <v>96.326812744140625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27.271093368530273</v>
      </c>
      <c r="E1111" s="54">
        <v>28.500425338745117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733.65032958984375</v>
      </c>
      <c r="E1112" s="56">
        <v>773.51702880859375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708.8831787109375</v>
      </c>
      <c r="E1120" s="56">
        <v>747.404052734375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687.61669921875</v>
      </c>
      <c r="E1121" s="56">
        <v>724.98193359375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736.154296875</v>
      </c>
      <c r="E1122" s="56">
        <v>775.90447998046875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5922.8818359375</v>
      </c>
      <c r="E1123" s="55">
        <v>6248.181640625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5922.8818359375</v>
      </c>
      <c r="E1127" s="55">
        <v>6248.181640625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761.87420654296875</v>
      </c>
      <c r="E1132" s="56">
        <v>803.01318359375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96.308364868164063</v>
      </c>
      <c r="E1133" s="54">
        <v>96.339599609375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736.154296875</v>
      </c>
      <c r="E1136" s="56">
        <v>775.90447998046875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708.8831787109375</v>
      </c>
      <c r="E1137" s="56">
        <v>747.404052734375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96.295463562011719</v>
      </c>
      <c r="E1138" s="54">
        <v>96.326812744140625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27.271093368530273</v>
      </c>
      <c r="E1139" s="54">
        <v>28.500425338745117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733.65032958984375</v>
      </c>
      <c r="E1140" s="56">
        <v>773.51702880859375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96.308364868164063</v>
      </c>
      <c r="E1161" s="54">
        <v>96.339599609375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71.2930908203125</v>
      </c>
      <c r="E1171" s="54">
        <v>71.293113708496094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74.999313354492188</v>
      </c>
      <c r="E1175" s="54">
        <v>74.99932861328125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74.563606262207031</v>
      </c>
      <c r="E1176" s="54">
        <v>78.782829284667969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72.326698303222656</v>
      </c>
      <c r="E1177" s="54">
        <v>76.419349670410156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79.078926086425781</v>
      </c>
      <c r="E1178" s="54">
        <v>83.492729187011719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279.32296752929687</v>
      </c>
      <c r="E1179" s="56">
        <v>295.12863159179687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45.429039001464844</v>
      </c>
      <c r="E1181" s="54">
        <v>45.429401397705078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190.20883178710937</v>
      </c>
      <c r="E1182" s="56">
        <v>190.21034240722656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279.32296752929687</v>
      </c>
      <c r="E1183" s="56">
        <v>295.12863159179687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45.506488800048828</v>
      </c>
      <c r="E1185" s="54">
        <v>45.506847381591797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191.1409912109375</v>
      </c>
      <c r="E1186" s="56">
        <v>191.14250183105469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81.841804504394531</v>
      </c>
      <c r="E1188" s="54">
        <v>86.409812927246094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94.309989929199219</v>
      </c>
      <c r="E1189" s="54">
        <v>94.378547668457031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79.078926086425781</v>
      </c>
      <c r="E1192" s="54">
        <v>83.492729187011719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74.563606262207031</v>
      </c>
      <c r="E1193" s="54">
        <v>78.782829284667969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94.290107727050781</v>
      </c>
      <c r="E1194" s="54">
        <v>94.358909606933594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4.5153179168701172</v>
      </c>
      <c r="E1195" s="53">
        <v>4.7099003791809082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77.168724060058594</v>
      </c>
      <c r="E1196" s="54">
        <v>81.535362243652344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1180.533447265625</v>
      </c>
      <c r="E1199" s="59">
        <v>1201.3306884765625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107.39288330078125</v>
      </c>
      <c r="E1200" s="56">
        <v>109.28481292724609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107.39288330078125</v>
      </c>
      <c r="E1201" s="56">
        <v>109.28481292724609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49.999977111816406</v>
      </c>
      <c r="E1203" s="54">
        <v>50.000049591064453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1056.94287109375</v>
      </c>
      <c r="E1204" s="59">
        <v>1136.45068359375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1025.234619140625</v>
      </c>
      <c r="E1205" s="59">
        <v>1102.357177734375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1095.5714111328125</v>
      </c>
      <c r="E1206" s="59">
        <v>1177.548095703125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159.40904235839844</v>
      </c>
      <c r="E1207" s="56">
        <v>168.43345642089844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159.40904235839844</v>
      </c>
      <c r="E1211" s="56">
        <v>168.43345642089844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110.8402099609375</v>
      </c>
      <c r="E1212" s="56">
        <v>112.73213958740234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142.11972045898437</v>
      </c>
      <c r="E1213" s="56">
        <v>142.18638610839844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605.18280029296875</v>
      </c>
      <c r="E1214" s="56">
        <v>605.59063720703125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1522.7215576171875</v>
      </c>
      <c r="E1216" s="59">
        <v>1636.6600341796875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96.677993774414063</v>
      </c>
      <c r="E1217" s="54">
        <v>96.711723327636719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1095.5714111328125</v>
      </c>
      <c r="E1220" s="59">
        <v>1177.548095703125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1056.94287109375</v>
      </c>
      <c r="E1221" s="59">
        <v>1136.45068359375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96.474113464355469</v>
      </c>
      <c r="E1222" s="54">
        <v>96.509918212890625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38.628528594970703</v>
      </c>
      <c r="E1223" s="54">
        <v>41.097358703613281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1469.0322265625</v>
      </c>
      <c r="E1224" s="59">
        <v>1579.5391845703125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1180.533447265625</v>
      </c>
      <c r="E1227" s="59">
        <v>1201.3306884765625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107.39288330078125</v>
      </c>
      <c r="E1228" s="56">
        <v>109.28481292724609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107.39288330078125</v>
      </c>
      <c r="E1229" s="56">
        <v>109.28481292724609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49.999977111816406</v>
      </c>
      <c r="E1231" s="54">
        <v>50.000049591064453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1056.943115234375</v>
      </c>
      <c r="E1232" s="59">
        <v>1136.4508056640625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1025.23486328125</v>
      </c>
      <c r="E1233" s="59">
        <v>1102.3572998046875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1095.5716552734375</v>
      </c>
      <c r="E1234" s="59">
        <v>1177.5482177734375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159.40908813476562</v>
      </c>
      <c r="E1235" s="56">
        <v>168.4334716796875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159.40908813476562</v>
      </c>
      <c r="E1239" s="56">
        <v>168.4334716796875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110.8402099609375</v>
      </c>
      <c r="E1240" s="56">
        <v>112.73213958740234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142.11972045898437</v>
      </c>
      <c r="E1241" s="56">
        <v>142.18638610839844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605.18280029296875</v>
      </c>
      <c r="E1242" s="56">
        <v>605.59063720703125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1522.721923828125</v>
      </c>
      <c r="E1244" s="59">
        <v>1636.66015625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96.677993774414063</v>
      </c>
      <c r="E1245" s="54">
        <v>96.711723327636719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1095.5716552734375</v>
      </c>
      <c r="E1248" s="59">
        <v>1177.5482177734375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1056.943115234375</v>
      </c>
      <c r="E1249" s="59">
        <v>1136.4508056640625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96.47412109375</v>
      </c>
      <c r="E1250" s="54">
        <v>96.509918212890625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38.628536224365234</v>
      </c>
      <c r="E1251" s="54">
        <v>41.097362518310547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1469.0325927734375</v>
      </c>
      <c r="E1252" s="59">
        <v>1579.539306640625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0.8086053729057312</v>
      </c>
      <c r="E1253" s="58">
        <v>0.85125070810317993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278.51434326171875</v>
      </c>
      <c r="E1260" s="56">
        <v>294.27737426757812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279.32296752929687</v>
      </c>
      <c r="E1263" s="56">
        <v>295.12863159179687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45.429035186767578</v>
      </c>
      <c r="E1264" s="54">
        <v>45.429409027099609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190.20883178710937</v>
      </c>
      <c r="E1265" s="56">
        <v>190.21034240722656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0.10000000149011612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8.999999612569809E-2</v>
      </c>
      <c r="E1276" s="58">
        <v>9.0000011026859283E-2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6.8831704556941986E-3</v>
      </c>
      <c r="E1280" s="61">
        <v>6.8760528229176998E-3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0.99311679601669312</v>
      </c>
      <c r="E1281" s="58">
        <v>0.99312394857406616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0.50000011920928955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9.2275098673155753E-10</v>
      </c>
      <c r="E1287" s="62">
        <v>8.733113121550673E-10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20.32829475402832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2.8249669075012207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2.9652163982391357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17659.716796875</v>
      </c>
      <c r="E1313" s="55">
        <v>16961.462890625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8648.849609375</v>
      </c>
      <c r="E1314" s="55">
        <v>8306.9716796875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9010.8671875</v>
      </c>
      <c r="E1315" s="55">
        <v>8654.4921875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8605.8203125</v>
      </c>
      <c r="E1316" s="55">
        <v>8265.6435546875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8966.037109375</v>
      </c>
      <c r="E1317" s="55">
        <v>8611.4345703125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87.860237121582031</v>
      </c>
      <c r="E1318" s="54">
        <v>84.385108947753906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5.8187812566757202E-2</v>
      </c>
      <c r="E1323" s="58">
        <v>5.9185143560171127E-2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7">
        <v>0.99999469518661499</v>
      </c>
      <c r="E1324" s="58">
        <v>0.99999696016311646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0.30821195244789124</v>
      </c>
      <c r="E1325" s="58">
        <v>0.32443282008171082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1.4324914216995239</v>
      </c>
      <c r="E1327" s="53">
        <v>1.4571933746337891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1.7999964952468872</v>
      </c>
      <c r="E1328" s="53">
        <v>1.8000041246414185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0.5015684962272644</v>
      </c>
      <c r="E1331" s="58">
        <v>0.51012790203094482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1.9999996423721313</v>
      </c>
      <c r="E1332" s="53">
        <v>2.0000014305114746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3.9949417114257813</v>
      </c>
      <c r="E1333" s="53">
        <v>4.235715389251709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0.33490118384361267</v>
      </c>
      <c r="E1335" s="58">
        <v>0.34058219194412231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1.999995231628418</v>
      </c>
      <c r="E1336" s="53">
        <v>1.9999984502792358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6.6331887245178223</v>
      </c>
      <c r="E1337" s="53">
        <v>6.9974532127380371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9.964713454246521E-2</v>
      </c>
      <c r="E1339" s="58">
        <v>0.10135249048471451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2.0000016689300537</v>
      </c>
      <c r="E1340" s="53">
        <v>2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4.5174298286437988</v>
      </c>
      <c r="E1341" s="53">
        <v>4.6995205879211426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3.9490167051553726E-2</v>
      </c>
      <c r="E1343" s="58">
        <v>4.0175832808017731E-2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1.9999985694885254</v>
      </c>
      <c r="E1344" s="53">
        <v>1.999996542930603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2.0011177062988281</v>
      </c>
      <c r="E1345" s="53">
        <v>2.1261129379272461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2.4274509400129318E-2</v>
      </c>
      <c r="E1347" s="58">
        <v>2.4695852771401405E-2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2</v>
      </c>
      <c r="E1348" s="53">
        <v>1.9999978542327881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4.0500292778015137</v>
      </c>
      <c r="E1349" s="53">
        <v>4.3040471076965332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7.2549013420939445E-3</v>
      </c>
      <c r="E1351" s="61">
        <v>7.3716449551284313E-3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1.9999997615814209</v>
      </c>
      <c r="E1352" s="53">
        <v>1.9999939203262329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3.0657382011413574</v>
      </c>
      <c r="E1353" s="53">
        <v>3.2915382385253906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1.0892318487167358</v>
      </c>
      <c r="E1355" s="53">
        <v>1.1079665422439575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0.99999600648880005</v>
      </c>
      <c r="E1356" s="58">
        <v>0.99999856948852539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758.4005126953125</v>
      </c>
      <c r="E1357" s="56">
        <v>801.0673828125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306.6199951171875</v>
      </c>
      <c r="E1364" s="56">
        <v>323.86410522460937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0.95408123731613159</v>
      </c>
      <c r="E1365" s="58">
        <v>0.95379728078842163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10.740077018737793</v>
      </c>
      <c r="E1366" s="54">
        <v>10.740021705627441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4.8496592789888382E-2</v>
      </c>
      <c r="E1378" s="58">
        <v>4.88140769302845E-2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0.95150339603424072</v>
      </c>
      <c r="E1379" s="58">
        <v>0.95118582248687744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3.8762346957810223E-4</v>
      </c>
      <c r="E1383" s="63">
        <v>3.8616213714703918E-4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0.99854272603988647</v>
      </c>
      <c r="E1384" s="58">
        <v>0.99854421615600586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1.0696077952161431E-3</v>
      </c>
      <c r="E1385" s="61">
        <v>1.0696093086153269E-3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0.95468240976333618</v>
      </c>
      <c r="E1388" s="58">
        <v>0.95452737808227539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4.531753808259964E-2</v>
      </c>
      <c r="E1389" s="58">
        <v>4.5472554862499237E-2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0.92118316888809204</v>
      </c>
      <c r="E1392" s="58">
        <v>0.92130017280578613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7.8816890716552734E-2</v>
      </c>
      <c r="E1393" s="58">
        <v>7.869989424943924E-2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0.99602437019348145</v>
      </c>
      <c r="E1396" s="58">
        <v>0.99603945016860962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3.9755790494382381E-3</v>
      </c>
      <c r="E1397" s="61">
        <v>3.9605707861483097E-3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0.94149774312973022</v>
      </c>
      <c r="E1400" s="58">
        <v>0.94240164756774902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5.8502227067947388E-2</v>
      </c>
      <c r="E1401" s="58">
        <v>5.7598352432250977E-2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0.96867930889129639</v>
      </c>
      <c r="E1405" s="58">
        <v>0.96849662065505981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3.7952403072267771E-3</v>
      </c>
      <c r="E1406" s="61">
        <v>3.8526705466210842E-3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2.7525447309017181E-2</v>
      </c>
      <c r="E1407" s="58">
        <v>2.7650738134980202E-2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0.94249051809310913</v>
      </c>
      <c r="E1410" s="58">
        <v>0.94220376014709473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5.7509534060955048E-2</v>
      </c>
      <c r="E1411" s="58">
        <v>5.7796202600002289E-2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0.95796787738800049</v>
      </c>
      <c r="E1414" s="58">
        <v>0.95731085538864136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4.2032103985548019E-2</v>
      </c>
      <c r="E1415" s="58">
        <v>4.268917441368103E-2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9.2275087570925507E-10</v>
      </c>
      <c r="E1419" s="62">
        <v>8.733113121550673E-10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0.49999997019767761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0.50193625688552856</v>
      </c>
      <c r="E1424" s="58">
        <v>0.50158250331878662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0.49806380271911621</v>
      </c>
      <c r="E1425" s="58">
        <v>0.49841758608818054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149.40191650390625</v>
      </c>
      <c r="E1431" s="54">
        <v>94.416183471679688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1971.0919189453125</v>
      </c>
      <c r="E1434" s="59">
        <v>1987.142578125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3.5410382747650146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29.829044342041016</v>
      </c>
      <c r="E1441" s="54">
        <v>29.831142425537109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7.6182573102414608E-3</v>
      </c>
      <c r="E1444" s="61">
        <v>7.1421158500015736E-3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7.9418630599975586</v>
      </c>
      <c r="E1445" s="53">
        <v>7.3851819038391113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25.00018310546875</v>
      </c>
      <c r="E1446" s="54">
        <v>24.998779296875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3.5410382747650146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318.06158447265625</v>
      </c>
      <c r="E1469" s="56">
        <v>336.06781005859375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88.524894714355469</v>
      </c>
      <c r="E1470" s="54">
        <v>90.047286987304688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3222.74755859375</v>
      </c>
      <c r="E1471" s="55">
        <v>3220.20751953125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436.00418090820312</v>
      </c>
      <c r="E1472" s="56">
        <v>436.00396728515625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318.06158447265625</v>
      </c>
      <c r="E1473" s="56">
        <v>336.06781005859375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81.215499877929688</v>
      </c>
      <c r="E1474" s="54">
        <v>82.612190246582031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535</v>
      </c>
      <c r="E1475" s="56">
        <v>535.1240234375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3484.039306640625</v>
      </c>
      <c r="E1476" s="55">
        <v>3482.88916015625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403.33920288085937</v>
      </c>
      <c r="E1477" s="56">
        <v>389.74075317382812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3.5718257427215576</v>
      </c>
      <c r="E1478" s="53">
        <v>3.5981400012969971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877.199951171875</v>
      </c>
      <c r="E1479" s="56">
        <v>877.199951171875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721.311279296875</v>
      </c>
      <c r="E1480" s="56">
        <v>704.08258056640625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23085.576171875</v>
      </c>
      <c r="E1481" s="55">
        <v>24522.2734375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7.3093976974487305</v>
      </c>
      <c r="E1485" s="53">
        <v>7.4350953102111816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302.60000610351562</v>
      </c>
      <c r="E1487" s="56">
        <v>319.62393188476562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97.970512390136719</v>
      </c>
      <c r="E1488" s="54">
        <v>99.655326843261719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2885.67041015625</v>
      </c>
      <c r="E1489" s="59">
        <v>2879.0205078125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338.99945068359375</v>
      </c>
      <c r="E1490" s="56">
        <v>339.00057983398437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302.60000610351562</v>
      </c>
      <c r="E1491" s="56">
        <v>319.62393188476562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90.295394897460938</v>
      </c>
      <c r="E1492" s="54">
        <v>91.848236083984375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3214.611572265625</v>
      </c>
      <c r="E1494" s="55">
        <v>3211.979248046875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403.33920288085937</v>
      </c>
      <c r="E1495" s="56">
        <v>389.74075317382812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3.5718257427215576</v>
      </c>
      <c r="E1496" s="53">
        <v>3.5981400012969971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721.31121826171875</v>
      </c>
      <c r="E1497" s="56">
        <v>704.08380126953125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526.16082763671875</v>
      </c>
      <c r="E1498" s="56">
        <v>484.86376953125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27649.75390625</v>
      </c>
      <c r="E1499" s="55">
        <v>29562.013671875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207.37313842773437</v>
      </c>
      <c r="E1500" s="56">
        <v>221.715087890625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7.675112247467041</v>
      </c>
      <c r="E1503" s="53">
        <v>7.8070969581604004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108.92361450195312</v>
      </c>
      <c r="E1508" s="56">
        <v>110.79681396484375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226.05477905273438</v>
      </c>
      <c r="E1509" s="56">
        <v>226.14036560058594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973.82659912109375</v>
      </c>
      <c r="E1510" s="56">
        <v>974.26922607421875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303.35650634765625</v>
      </c>
      <c r="E1511" s="56">
        <v>320.42303466796875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108.92361450195312</v>
      </c>
      <c r="E1512" s="56">
        <v>110.79681396484375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226.05477905273438</v>
      </c>
      <c r="E1513" s="56">
        <v>226.14036560058594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973.82659912109375</v>
      </c>
      <c r="E1514" s="56">
        <v>974.26922607421875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0.19999702274799347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81.215499877929688</v>
      </c>
      <c r="E1519" s="54">
        <v>82.612190246582031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534.99957275390625</v>
      </c>
      <c r="E1520" s="56">
        <v>535.12371826171875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3484.039306640625</v>
      </c>
      <c r="E1521" s="55">
        <v>3482.88916015625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318.06158447265625</v>
      </c>
      <c r="E1522" s="56">
        <v>336.06781005859375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81.0155029296875</v>
      </c>
      <c r="E1523" s="54">
        <v>82.412193298339844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534.914306640625</v>
      </c>
      <c r="E1524" s="56">
        <v>535.03863525390625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3484.039306640625</v>
      </c>
      <c r="E1525" s="55">
        <v>3482.88916015625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110.8402099609375</v>
      </c>
      <c r="E1530" s="56">
        <v>112.73213958740234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152.33645629882812</v>
      </c>
      <c r="E1531" s="56">
        <v>152.30879211425781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110.8402099609375</v>
      </c>
      <c r="E1534" s="56">
        <v>112.73213958740234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152.33645629882812</v>
      </c>
      <c r="E1535" s="56">
        <v>152.30879211425781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110.8402099609375</v>
      </c>
      <c r="E1541" s="56">
        <v>112.73213958740234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157.73568725585937</v>
      </c>
      <c r="E1542" s="56">
        <v>157.80384826660156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671.9549560546875</v>
      </c>
      <c r="E1543" s="56">
        <v>672.36285400390625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159.40904235839844</v>
      </c>
      <c r="E1544" s="56">
        <v>168.43345642089844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110.8402099609375</v>
      </c>
      <c r="E1545" s="56">
        <v>112.73213958740234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157.73568725585937</v>
      </c>
      <c r="E1546" s="56">
        <v>157.80384826660156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671.9549560546875</v>
      </c>
      <c r="E1547" s="56">
        <v>672.36285400390625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110.8402099609375</v>
      </c>
      <c r="E1552" s="56">
        <v>112.73213958740234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157.73568725585937</v>
      </c>
      <c r="E1553" s="56">
        <v>157.80384826660156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671.9549560546875</v>
      </c>
      <c r="E1554" s="56">
        <v>672.36285400390625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159.40908813476562</v>
      </c>
      <c r="E1555" s="56">
        <v>168.4334716796875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110.8402099609375</v>
      </c>
      <c r="E1556" s="56">
        <v>112.73213958740234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157.73568725585937</v>
      </c>
      <c r="E1557" s="56">
        <v>157.80384826660156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671.9549560546875</v>
      </c>
      <c r="E1558" s="56">
        <v>672.36285400390625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159.40904235839844</v>
      </c>
      <c r="E1566" s="56">
        <v>168.43345642089844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159.40908813476562</v>
      </c>
      <c r="E1588" s="56">
        <v>168.4334716796875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11845.763671875</v>
      </c>
      <c r="E1595" s="55">
        <v>12496.36328125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11845.763671875</v>
      </c>
      <c r="E1599" s="55">
        <v>12496.36328125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137691.046875</v>
      </c>
      <c r="E1603" s="55">
        <v>145275.65625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84949.171875</v>
      </c>
      <c r="E1605" s="55">
        <v>89905.265625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98.509788513183594</v>
      </c>
      <c r="E1606" s="54">
        <v>98.548011779785156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133.79493713378906</v>
      </c>
      <c r="E1607" s="56">
        <v>141.60078430175781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44.598316192626953</v>
      </c>
      <c r="E1608" s="54">
        <v>47.200263977050781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99.107353210449219</v>
      </c>
      <c r="E1609" s="56">
        <v>104.88947296142578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98.530067443847656</v>
      </c>
      <c r="E1611" s="54">
        <v>98.567771911621094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83.562149047851563</v>
      </c>
      <c r="E1612" s="54">
        <v>85.00274658203125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534.3031005859375</v>
      </c>
      <c r="E1613" s="56">
        <v>534.41748046875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317.59811401367187</v>
      </c>
      <c r="E1614" s="56">
        <v>335.57858276367188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89196.625</v>
      </c>
      <c r="E1619" s="55">
        <v>94400.5234375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98.530067443847656</v>
      </c>
      <c r="E1620" s="54">
        <v>98.567771911621094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84949.171875</v>
      </c>
      <c r="E1623" s="55">
        <v>89905.265625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86234.2421875</v>
      </c>
      <c r="E1624" s="55">
        <v>91229.9140625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98.509788513183594</v>
      </c>
      <c r="E1625" s="54">
        <v>98.548011779785156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1285.068115234375</v>
      </c>
      <c r="E1626" s="59">
        <v>1324.6474609375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1127.7322998046875</v>
      </c>
      <c r="E1627" s="59">
        <v>1162.40380859375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157.33576965332031</v>
      </c>
      <c r="E1628" s="56">
        <v>162.24369812011719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10.196684837341309</v>
      </c>
      <c r="E1629" s="54">
        <v>10.371018409729004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4.766756534576416</v>
      </c>
      <c r="E1630" s="53">
        <v>4.8447861671447754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153301.828125</v>
      </c>
      <c r="E1631" s="55">
        <v>159875.484375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9.6167001724243164</v>
      </c>
      <c r="E1632" s="53">
        <v>9.7502918243408203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3.3817248344421387</v>
      </c>
      <c r="E1633" s="53">
        <v>3.4092848300933838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141649.96875</v>
      </c>
      <c r="E1634" s="55">
        <v>147474.09375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19.813385009765625</v>
      </c>
      <c r="E1635" s="54">
        <v>20.121311187744141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4.766756534576416</v>
      </c>
      <c r="E1636" s="53">
        <v>4.8447861671447754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294951.8125</v>
      </c>
      <c r="E1637" s="55">
        <v>307349.59375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22.287593841552734</v>
      </c>
      <c r="E1638" s="54">
        <v>22.623703002929688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5.7201075553894043</v>
      </c>
      <c r="E1639" s="53">
        <v>5.8137431144714355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17720680</v>
      </c>
      <c r="E1640" s="55">
        <v>18284810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21524160</v>
      </c>
      <c r="E1641" s="55">
        <v>22214586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79.5830078125</v>
      </c>
      <c r="E1644" s="54">
        <v>80.955009460449219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79.583000183105469</v>
      </c>
      <c r="E1645" s="54">
        <v>80.954994201660156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534.3031005859375</v>
      </c>
      <c r="E1646" s="56">
        <v>534.41748046875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317.59811401367187</v>
      </c>
      <c r="E1647" s="56">
        <v>335.57858276367188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3484.039306640625</v>
      </c>
      <c r="E1648" s="55">
        <v>3482.88916015625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317.36459350585937</v>
      </c>
      <c r="E1649" s="56">
        <v>335.34500122070312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79.583000183105469</v>
      </c>
      <c r="E1650" s="54">
        <v>80.954994201660156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3484.039306640625</v>
      </c>
      <c r="E1651" s="55">
        <v>3482.88916015625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25.579999923706055</v>
      </c>
      <c r="E1652" s="54">
        <v>26.016508102416992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3216.11962890625</v>
      </c>
      <c r="E1653" s="55">
        <v>3215.01953125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25.579999923706055</v>
      </c>
      <c r="E1654" s="54">
        <v>26.016508102416992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389.81454467773437</v>
      </c>
      <c r="E1655" s="56">
        <v>389.66604614257812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317.36459350585937</v>
      </c>
      <c r="E1656" s="56">
        <v>335.34500122070312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3216.11962890625</v>
      </c>
      <c r="E1657" s="55">
        <v>3215.01953125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10.160627365112305</v>
      </c>
      <c r="E1658" s="54">
        <v>10.546366691589355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9.8559558391571045E-3</v>
      </c>
      <c r="E1661" s="58">
        <v>1.0233659297227859E-2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3.1111416816711426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73.33734130859375</v>
      </c>
      <c r="E1663" s="54">
        <v>73.3748779296875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75.504013061523438</v>
      </c>
      <c r="E1664" s="54">
        <v>75.541915893554688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75.504013061523438</v>
      </c>
      <c r="E1665" s="54">
        <v>75.541915893554688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23619.302734375</v>
      </c>
      <c r="E1666" s="55">
        <v>24952.80859375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23560.255859375</v>
      </c>
      <c r="E1667" s="55">
        <v>24890.427734375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59.048198699951172</v>
      </c>
      <c r="E1668" s="54">
        <v>62.381965637207031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25.579999923706055</v>
      </c>
      <c r="E1671" s="54">
        <v>26.016508102416992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25.579999923706055</v>
      </c>
      <c r="E1672" s="54">
        <v>26.016508102416992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389.81454467773437</v>
      </c>
      <c r="E1673" s="56">
        <v>389.66604614257812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302.982421875</v>
      </c>
      <c r="E1674" s="56">
        <v>320.09597778320313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3216.11962890625</v>
      </c>
      <c r="E1675" s="55">
        <v>3215.01953125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302.982421875</v>
      </c>
      <c r="E1676" s="56">
        <v>320.09597778320313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25.579999923706055</v>
      </c>
      <c r="E1677" s="54">
        <v>26.016508102416992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3216.11962890625</v>
      </c>
      <c r="E1678" s="55">
        <v>3215.01953125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17.079999923706055</v>
      </c>
      <c r="E1679" s="54">
        <v>17.369705200195313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3126.8857421875</v>
      </c>
      <c r="E1680" s="55">
        <v>3125.79931640625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17.079999923706055</v>
      </c>
      <c r="E1681" s="54">
        <v>17.369705200195313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342.3404541015625</v>
      </c>
      <c r="E1682" s="56">
        <v>342.13192749023437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302.982421875</v>
      </c>
      <c r="E1683" s="56">
        <v>320.09597778320313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3126.8857421875</v>
      </c>
      <c r="E1684" s="55">
        <v>3125.79931640625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13.544634819030762</v>
      </c>
      <c r="E1685" s="54">
        <v>14.057345390319824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2.675161138176918E-2</v>
      </c>
      <c r="E1688" s="58">
        <v>2.7775568887591362E-2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1.4976580142974854</v>
      </c>
      <c r="E1689" s="53">
        <v>1.4978092908859253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77.985244750976563</v>
      </c>
      <c r="E1690" s="54">
        <v>78.027381896972656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78.380935668945313</v>
      </c>
      <c r="E1691" s="54">
        <v>78.42254638671875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78.380935668945313</v>
      </c>
      <c r="E1692" s="54">
        <v>78.42254638671875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7510.1943359375</v>
      </c>
      <c r="E1693" s="55">
        <v>7933.1865234375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7491.41943359375</v>
      </c>
      <c r="E1694" s="55">
        <v>7913.353515625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18.775468826293945</v>
      </c>
      <c r="E1695" s="54">
        <v>19.83294677734375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17.079999923706055</v>
      </c>
      <c r="E1698" s="54">
        <v>17.369705200195313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17.079999923706055</v>
      </c>
      <c r="E1699" s="54">
        <v>17.369705200195313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342.3404541015625</v>
      </c>
      <c r="E1700" s="56">
        <v>342.13192749023437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279.102294921875</v>
      </c>
      <c r="E1701" s="56">
        <v>294.90444946289062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3126.8857421875</v>
      </c>
      <c r="E1702" s="55">
        <v>3125.79931640625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279.102294921875</v>
      </c>
      <c r="E1703" s="56">
        <v>294.90444946289062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17.079999923706055</v>
      </c>
      <c r="E1704" s="54">
        <v>17.369705200195313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3126.8857421875</v>
      </c>
      <c r="E1705" s="55">
        <v>3125.79931640625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5.8769998550415039</v>
      </c>
      <c r="E1706" s="53">
        <v>5.977717399597168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2908.753173828125</v>
      </c>
      <c r="E1707" s="59">
        <v>2907.790771484375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5.8769998550415039</v>
      </c>
      <c r="E1708" s="53">
        <v>5.977717399597168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226.65097045898437</v>
      </c>
      <c r="E1709" s="56">
        <v>226.3970947265625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279.102294921875</v>
      </c>
      <c r="E1710" s="56">
        <v>294.90444946289062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2908.753173828125</v>
      </c>
      <c r="E1711" s="59">
        <v>2907.790771484375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29.66615104675293</v>
      </c>
      <c r="E1712" s="54">
        <v>30.786067962646484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3.5636588931083679E-2</v>
      </c>
      <c r="E1715" s="58">
        <v>3.7008237093687057E-2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2.9062447547912598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82.49981689453125</v>
      </c>
      <c r="E1717" s="54">
        <v>82.547004699707031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83.83209228515625</v>
      </c>
      <c r="E1718" s="54">
        <v>83.876304626464844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83.83209228515625</v>
      </c>
      <c r="E1719" s="54">
        <v>83.876304626464844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16911.740234375</v>
      </c>
      <c r="E1720" s="55">
        <v>17859.08203125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16869.458984375</v>
      </c>
      <c r="E1721" s="55">
        <v>17814.43359375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42.279308319091797</v>
      </c>
      <c r="E1722" s="54">
        <v>44.647663116455078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5.8769998550415039</v>
      </c>
      <c r="E1725" s="53">
        <v>5.977717399597168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5.8769998550415039</v>
      </c>
      <c r="E1726" s="53">
        <v>5.977717399597168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226.65097045898437</v>
      </c>
      <c r="E1727" s="56">
        <v>226.3970947265625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277.99267578125</v>
      </c>
      <c r="E1728" s="56">
        <v>293.73648071289063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2908.753173828125</v>
      </c>
      <c r="E1729" s="59">
        <v>2907.790771484375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277.99267578125</v>
      </c>
      <c r="E1730" s="56">
        <v>293.73648071289063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5.8769998550415039</v>
      </c>
      <c r="E1731" s="53">
        <v>5.977717399597168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2908.753173828125</v>
      </c>
      <c r="E1732" s="59">
        <v>2907.790771484375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5.0819997787475586</v>
      </c>
      <c r="E1733" s="53">
        <v>5.1689767837524414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2881.886962890625</v>
      </c>
      <c r="E1734" s="59">
        <v>2880.92626953125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5.0819997787475586</v>
      </c>
      <c r="E1735" s="53">
        <v>5.1689767837524414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212.36955261230469</v>
      </c>
      <c r="E1736" s="56">
        <v>212.1075439453125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277.99267578125</v>
      </c>
      <c r="E1737" s="56">
        <v>293.73648071289063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2881.886962890625</v>
      </c>
      <c r="E1738" s="59">
        <v>2880.92626953125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33.217639923095703</v>
      </c>
      <c r="E1739" s="54">
        <v>34.47216796875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9.330526739358902E-2</v>
      </c>
      <c r="E1742" s="58">
        <v>9.6878699958324432E-2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1.1564345359802246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83.600624084472656</v>
      </c>
      <c r="E1744" s="54">
        <v>83.666885375976563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83.600883483886719</v>
      </c>
      <c r="E1745" s="54">
        <v>83.667137145996094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83.600883483886719</v>
      </c>
      <c r="E1746" s="54">
        <v>83.667137145996094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2074.6494140625</v>
      </c>
      <c r="E1747" s="59">
        <v>2191.98291015625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2069.462890625</v>
      </c>
      <c r="E1748" s="59">
        <v>2186.502685546875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5.1866188049316406</v>
      </c>
      <c r="E1749" s="53">
        <v>5.4799518585205078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5.0819997787475586</v>
      </c>
      <c r="E1752" s="53">
        <v>5.1689767837524414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5.0819997787475586</v>
      </c>
      <c r="E1753" s="53">
        <v>5.1689767837524414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212.36955261230469</v>
      </c>
      <c r="E1754" s="56">
        <v>212.1075439453125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261.7294921875</v>
      </c>
      <c r="E1755" s="56">
        <v>276.8177490234375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2881.886962890625</v>
      </c>
      <c r="E1756" s="59">
        <v>2880.92626953125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261.7294921875</v>
      </c>
      <c r="E1757" s="56">
        <v>276.8177490234375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5.0819997787475586</v>
      </c>
      <c r="E1758" s="53">
        <v>5.1689767837524414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2881.886962890625</v>
      </c>
      <c r="E1759" s="59">
        <v>2880.92626953125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2.0139997005462646</v>
      </c>
      <c r="E1760" s="53">
        <v>2.0489709377288818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2724.668701171875</v>
      </c>
      <c r="E1761" s="59">
        <v>2723.81591796875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2.0139999389648437</v>
      </c>
      <c r="E1762" s="53">
        <v>2.0489709377288818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128.84544372558594</v>
      </c>
      <c r="E1763" s="56">
        <v>128.61053466796875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261.7294921875</v>
      </c>
      <c r="E1764" s="56">
        <v>276.8177490234375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2724.668701171875</v>
      </c>
      <c r="E1765" s="59">
        <v>2723.81591796875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65.507247924804687</v>
      </c>
      <c r="E1766" s="54">
        <v>68.028640747070313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0.10016241669654846</v>
      </c>
      <c r="E1769" s="58">
        <v>0.10409952700138092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2.52333664894104</v>
      </c>
      <c r="E1770" s="53">
        <v>2.5227186679840088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85.574562072753906</v>
      </c>
      <c r="E1771" s="54">
        <v>85.628486633300781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86.46026611328125</v>
      </c>
      <c r="E1772" s="54">
        <v>86.503334045410156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86.46026611328125</v>
      </c>
      <c r="E1773" s="54">
        <v>86.503334045410156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11430.3505859375</v>
      </c>
      <c r="E1774" s="55">
        <v>12081.0166015625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11401.7744140625</v>
      </c>
      <c r="E1775" s="55">
        <v>12050.814453125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28.575849533081055</v>
      </c>
      <c r="E1776" s="54">
        <v>30.202512741088867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2.0139999389648437</v>
      </c>
      <c r="E1779" s="53">
        <v>2.0489709377288818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2.0139999389648437</v>
      </c>
      <c r="E1780" s="53">
        <v>2.0489709377288818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128.84544372558594</v>
      </c>
      <c r="E1781" s="56">
        <v>128.61053466796875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253.53193664550781</v>
      </c>
      <c r="E1782" s="56">
        <v>268.0970458984375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2724.668701171875</v>
      </c>
      <c r="E1783" s="59">
        <v>2723.81591796875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253.53193664550781</v>
      </c>
      <c r="E1784" s="56">
        <v>268.0970458984375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2.0139999389648437</v>
      </c>
      <c r="E1785" s="53">
        <v>2.0489709377288818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2724.668701171875</v>
      </c>
      <c r="E1786" s="59">
        <v>2723.81591796875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1.2380000352859497</v>
      </c>
      <c r="E1787" s="53">
        <v>1.2594897747039795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2651.9521484375</v>
      </c>
      <c r="E1788" s="59">
        <v>2651.051025390625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1.2380000352859497</v>
      </c>
      <c r="E1789" s="53">
        <v>1.2594897747039795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105.68572235107422</v>
      </c>
      <c r="E1790" s="56">
        <v>106.18573760986328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253.53193664550781</v>
      </c>
      <c r="E1791" s="56">
        <v>268.0970458984375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2651.9521484375</v>
      </c>
      <c r="E1792" s="59">
        <v>2651.051025390625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96.287612915039063</v>
      </c>
      <c r="E1793" s="56">
        <v>100.11661529541016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0.22306068241596222</v>
      </c>
      <c r="E1796" s="58">
        <v>0.2317260205745697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1.6268173456192017</v>
      </c>
      <c r="E1797" s="53">
        <v>1.6268261671066284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85.956306457519531</v>
      </c>
      <c r="E1798" s="54">
        <v>86.015121459960938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85.95635986328125</v>
      </c>
      <c r="E1799" s="54">
        <v>86.015144348144531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85.95635986328125</v>
      </c>
      <c r="E1800" s="54">
        <v>86.015144348144531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5121.1884765625</v>
      </c>
      <c r="E1801" s="55">
        <v>5418.9892578125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5108.3857421875</v>
      </c>
      <c r="E1802" s="55">
        <v>5405.44189453125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12.802958488464355</v>
      </c>
      <c r="E1803" s="54">
        <v>13.547460556030273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1.2380000352859497</v>
      </c>
      <c r="E1806" s="53">
        <v>1.2594897747039795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1.2380000352859497</v>
      </c>
      <c r="E1807" s="53">
        <v>1.2594897747039795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105.68572235107422</v>
      </c>
      <c r="E1808" s="56">
        <v>106.18573760986328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238.95144653320312</v>
      </c>
      <c r="E1809" s="56">
        <v>252.60205078125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2651.9521484375</v>
      </c>
      <c r="E1810" s="59">
        <v>2651.051025390625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238.95144653320312</v>
      </c>
      <c r="E1811" s="56">
        <v>252.60205078125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1.2380000352859497</v>
      </c>
      <c r="E1812" s="53">
        <v>1.2594897747039795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2651.9521484375</v>
      </c>
      <c r="E1813" s="59">
        <v>2651.051025390625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0.37000000476837158</v>
      </c>
      <c r="E1814" s="58">
        <v>0.3759550154209137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2488.639892578125</v>
      </c>
      <c r="E1815" s="59">
        <v>2487.47119140625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0.37000000476837158</v>
      </c>
      <c r="E1816" s="58">
        <v>0.3759550154209137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73.994369506835938</v>
      </c>
      <c r="E1817" s="54">
        <v>74.373939514160156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238.95144653320312</v>
      </c>
      <c r="E1818" s="56">
        <v>252.60205078125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2488.639892578125</v>
      </c>
      <c r="E1819" s="59">
        <v>2487.47119140625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267.40969848632812</v>
      </c>
      <c r="E1820" s="56">
        <v>278.24990844726562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0.32790493965148926</v>
      </c>
      <c r="E1823" s="58">
        <v>0.34065103530883789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3.3459460735321045</v>
      </c>
      <c r="E1824" s="53">
        <v>3.3501076698303223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87.615531921386719</v>
      </c>
      <c r="E1825" s="54">
        <v>87.716239929199219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85.676155090332031</v>
      </c>
      <c r="E1826" s="54">
        <v>85.706802368164063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85.676155090332031</v>
      </c>
      <c r="E1827" s="54">
        <v>85.706802368164063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10840.0771484375</v>
      </c>
      <c r="E1828" s="55">
        <v>11478.1064453125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10812.9765625</v>
      </c>
      <c r="E1829" s="55">
        <v>11449.4111328125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27.100168228149414</v>
      </c>
      <c r="E1830" s="54">
        <v>28.69523811340332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0.37000000476837158</v>
      </c>
      <c r="E1833" s="58">
        <v>0.3759550154209137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0.37000000476837158</v>
      </c>
      <c r="E1834" s="58">
        <v>0.3759550154209137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73.994369506835938</v>
      </c>
      <c r="E1835" s="54">
        <v>74.373939514160156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228.90780639648437</v>
      </c>
      <c r="E1836" s="56">
        <v>241.81867980957031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2488.639892578125</v>
      </c>
      <c r="E1837" s="59">
        <v>2487.47119140625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228.90780639648437</v>
      </c>
      <c r="E1838" s="56">
        <v>241.81867980957031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0.37000000476837158</v>
      </c>
      <c r="E1839" s="58">
        <v>0.3759550154209137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2488.639892578125</v>
      </c>
      <c r="E1840" s="59">
        <v>2487.47119140625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2337.986572265625</v>
      </c>
      <c r="E1842" s="59">
        <v>2335.048583984375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229.08924865722656</v>
      </c>
      <c r="E1845" s="56">
        <v>242.0001220703125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2348.335205078125</v>
      </c>
      <c r="E1846" s="59">
        <v>2345.7197265625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849.1328125</v>
      </c>
      <c r="E1848" s="56">
        <v>895.79840087890625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5.0344958305358887</v>
      </c>
      <c r="E1849" s="53">
        <v>5.2175712585449219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168.66291809082031</v>
      </c>
      <c r="E1850" s="56">
        <v>171.68878173828125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2274.73046875</v>
      </c>
      <c r="E1851" s="59">
        <v>2308.58837890625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704.4923095703125</v>
      </c>
      <c r="E1852" s="56">
        <v>719.402587890625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10.012418746948242</v>
      </c>
      <c r="E1853" s="54">
        <v>10.350835800170898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13.739380836486816</v>
      </c>
      <c r="E1854" s="54">
        <v>14.235400199890137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0.96221977472305298</v>
      </c>
      <c r="E1855" s="53">
        <v>1.0000348091125488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3.756345272064209</v>
      </c>
      <c r="E1856" s="53">
        <v>3.8168022632598877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87.58837890625</v>
      </c>
      <c r="E1857" s="54">
        <v>87.690208435058594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76.502792358398438</v>
      </c>
      <c r="E1858" s="54">
        <v>76.413536071777344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81.949081420898437</v>
      </c>
      <c r="E1859" s="54">
        <v>81.980705261230469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8942.87109375</v>
      </c>
      <c r="E1860" s="55">
        <v>9543.388671875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8920.513671875</v>
      </c>
      <c r="E1861" s="55">
        <v>9519.5302734375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22.357156753540039</v>
      </c>
      <c r="E1862" s="54">
        <v>23.858448028564453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79.583000183105469</v>
      </c>
      <c r="E1865" s="54">
        <v>80.954994201660156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2.0139999389648437</v>
      </c>
      <c r="E1866" s="53">
        <v>2.0489709377288818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534.30303955078125</v>
      </c>
      <c r="E1867" s="56">
        <v>534.41748046875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498.32119750976563</v>
      </c>
      <c r="E1868" s="56">
        <v>497.80068969726562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3484.039306640625</v>
      </c>
      <c r="E1869" s="55">
        <v>3482.88916015625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2.0139999389648437</v>
      </c>
      <c r="E1872" s="53">
        <v>2.0489709377288818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498.32119750976563</v>
      </c>
      <c r="E1874" s="56">
        <v>497.80068969726562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497.93087768554687</v>
      </c>
      <c r="E1875" s="56">
        <v>497.39190673828125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3484.039306640625</v>
      </c>
      <c r="E1876" s="55">
        <v>3482.88916015625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79.583000183105469</v>
      </c>
      <c r="E1879" s="54">
        <v>80.954994201660156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2.0139999389648437</v>
      </c>
      <c r="E1880" s="53">
        <v>2.0489709377288818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534.30303955078125</v>
      </c>
      <c r="E1881" s="56">
        <v>534.41748046875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498.32119750976563</v>
      </c>
      <c r="E1882" s="56">
        <v>497.80068969726562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3484.039306640625</v>
      </c>
      <c r="E1883" s="55">
        <v>3482.88916015625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2.0139999389648437</v>
      </c>
      <c r="E1886" s="53">
        <v>2.0489709377288818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498.32119750976563</v>
      </c>
      <c r="E1888" s="56">
        <v>497.80068969726562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497.93087768554687</v>
      </c>
      <c r="E1889" s="56">
        <v>497.39190673828125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3484.039306640625</v>
      </c>
      <c r="E1890" s="55">
        <v>3482.88916015625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3484.039306640625</v>
      </c>
      <c r="E1894" s="55">
        <v>3482.88916015625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3484.039306640625</v>
      </c>
      <c r="E1896" s="55">
        <v>3482.88916015625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0.23352386057376862</v>
      </c>
      <c r="E1897" s="58">
        <v>0.23360240459442139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3484.039306640625</v>
      </c>
      <c r="E1898" s="55">
        <v>3482.88916015625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6.1311021447181702E-2</v>
      </c>
      <c r="E1899" s="58">
        <v>6.1232477426528931E-2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92.507286071777344</v>
      </c>
      <c r="E1904" s="54">
        <v>95.335479736328125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83.752410888671875</v>
      </c>
      <c r="E1905" s="54">
        <v>87.710258483886719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241.24530029296875</v>
      </c>
      <c r="E1906" s="56">
        <v>247.18409729003906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266.46334838867187</v>
      </c>
      <c r="E1907" s="56">
        <v>268.67343139648437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57.279109954833984</v>
      </c>
      <c r="E1908" s="54">
        <v>57.754188537597656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223169.484375</v>
      </c>
      <c r="E1909" s="55">
        <v>235654.140625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81.0155029296875</v>
      </c>
      <c r="E1910" s="54">
        <v>82.412193298339844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534.914306640625</v>
      </c>
      <c r="E1911" s="56">
        <v>535.03863525390625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318.06158447265625</v>
      </c>
      <c r="E1912" s="56">
        <v>336.06781005859375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3484.039306640625</v>
      </c>
      <c r="E1913" s="55">
        <v>3482.88916015625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108.92361450195312</v>
      </c>
      <c r="E1914" s="56">
        <v>110.79681396484375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226.05477905273438</v>
      </c>
      <c r="E1915" s="56">
        <v>226.14036560058594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303.35650634765625</v>
      </c>
      <c r="E1916" s="56">
        <v>320.42303466796875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973.82659912109375</v>
      </c>
      <c r="E1917" s="56">
        <v>974.26922607421875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144.80471801757813</v>
      </c>
      <c r="E1919" s="54">
        <v>90.651947021484375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403.33895874023437</v>
      </c>
      <c r="E1920" s="56">
        <v>389.76235961914062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3.5718257427215576</v>
      </c>
      <c r="E1921" s="53">
        <v>3.5981400012969971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98.840103149414063</v>
      </c>
      <c r="E1922" s="54">
        <v>51.676925659179688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4.033806324005127</v>
      </c>
      <c r="E1923" s="54">
        <v>21.201892852783203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0.66799831390380859</v>
      </c>
      <c r="E1924" s="58">
        <v>0.51221692562103271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131.38551330566406</v>
      </c>
      <c r="E1925" s="54">
        <v>70.86865234375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82.128883361816406</v>
      </c>
      <c r="E1927" s="54">
        <v>82.79766845703125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139.46034240722656</v>
      </c>
      <c r="E1928" s="56">
        <v>116.14938354492187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0.80337291955947876</v>
      </c>
      <c r="E1929" s="58">
        <v>0.93213915824890137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3.5410382747650146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4.1969594955444336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315698.5</v>
      </c>
      <c r="E1944" s="55">
        <v>302066.4375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85.797393798828125</v>
      </c>
      <c r="E1947" s="54">
        <v>82.363861083984375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3.8799609988927841E-2</v>
      </c>
      <c r="E1954" s="58">
        <v>3.7213075906038284E-2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19.830541610717773</v>
      </c>
      <c r="E1955" s="54">
        <v>18.911060333251953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67107.765625</v>
      </c>
      <c r="E1971" s="55">
        <v>64456.71875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89.299324035644531</v>
      </c>
      <c r="E1974" s="54">
        <v>85.72564697265625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4.0383268147706985E-2</v>
      </c>
      <c r="E1981" s="58">
        <v>3.8731977343559265E-2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21.705606460571289</v>
      </c>
      <c r="E1982" s="54">
        <v>20.699296951293945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69846.859375</v>
      </c>
      <c r="E1998" s="55">
        <v>67087.609375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89.299324035644531</v>
      </c>
      <c r="E2001" s="54">
        <v>85.72564697265625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4.0383268147706985E-2</v>
      </c>
      <c r="E2008" s="58">
        <v>3.8731977343559265E-2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19.662136077880859</v>
      </c>
      <c r="E2009" s="54">
        <v>18.750417709350586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69846.859375</v>
      </c>
      <c r="E2025" s="55">
        <v>67087.609375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282.93438720703125</v>
      </c>
      <c r="E2027" s="56">
        <v>231.14057922363281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403.33895874023437</v>
      </c>
      <c r="E2028" s="56">
        <v>389.76235961914062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3.5718257427215576</v>
      </c>
      <c r="E2029" s="53">
        <v>3.5981400012969971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235.1015625</v>
      </c>
      <c r="E2030" s="56">
        <v>181.56343078613281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0.54019922018051147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0.98736876249313354</v>
      </c>
      <c r="E2032" s="58">
        <v>0.86955523490905762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287.79812622070312</v>
      </c>
      <c r="E2033" s="56">
        <v>226.32975769042969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82.128883361816406</v>
      </c>
      <c r="E2035" s="54">
        <v>82.79766845703125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183.2083740234375</v>
      </c>
      <c r="E2036" s="56">
        <v>158.97023010253906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0.61153680086135864</v>
      </c>
      <c r="E2037" s="58">
        <v>0.68105447292327881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3.5410382747650146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4.1969594955444336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315698.5</v>
      </c>
      <c r="E2052" s="55">
        <v>302066.4375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721.311279296875</v>
      </c>
      <c r="E2054" s="56">
        <v>704.07745361328125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403.33895874023437</v>
      </c>
      <c r="E2055" s="56">
        <v>389.76235961914062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3.5718257427215576</v>
      </c>
      <c r="E2056" s="53">
        <v>3.5981400012969971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757.9541015625</v>
      </c>
      <c r="E2057" s="56">
        <v>736.368408203125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1.6938807964324951</v>
      </c>
      <c r="E2059" s="53">
        <v>1.6587091684341431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824.65643310546875</v>
      </c>
      <c r="E2060" s="56">
        <v>795.39971923828125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82.128883361816406</v>
      </c>
      <c r="E2062" s="54">
        <v>82.79766845703125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325.99069213867187</v>
      </c>
      <c r="E2063" s="56">
        <v>306.50909423828125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0.34368669986724854</v>
      </c>
      <c r="E2064" s="58">
        <v>0.35322734713554382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3.5410382747650146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4.1969594955444336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315698.5</v>
      </c>
      <c r="E2079" s="55">
        <v>302066.4375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526.160888671875</v>
      </c>
      <c r="E2081" s="56">
        <v>484.86386108398437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403.33895874023437</v>
      </c>
      <c r="E2082" s="56">
        <v>389.76235961914062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3.5718257427215576</v>
      </c>
      <c r="E2083" s="53">
        <v>3.5981400012969971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515.19921875</v>
      </c>
      <c r="E2084" s="56">
        <v>465.12490844726562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1.4189234972000122</v>
      </c>
      <c r="E2086" s="53">
        <v>1.343909740447998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578.17138671875</v>
      </c>
      <c r="E2087" s="56">
        <v>522.8067626953125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82.128883361816406</v>
      </c>
      <c r="E2089" s="54">
        <v>82.79766845703125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262.678955078125</v>
      </c>
      <c r="E2090" s="56">
        <v>238.35105895996094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0.42652320861816406</v>
      </c>
      <c r="E2091" s="58">
        <v>0.45423495769500732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3.5410382747650146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4.1969594955444336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315698.5</v>
      </c>
      <c r="E2106" s="55">
        <v>302066.4375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178.59864807128906</v>
      </c>
      <c r="E2109" s="56">
        <v>171.4512939453125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0.14638988673686981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8.0766536295413971E-2</v>
      </c>
      <c r="E2116" s="58">
        <v>7.746395468711853E-2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61.469539642333984</v>
      </c>
      <c r="E2117" s="54">
        <v>58.767223358154297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2.9652163982391357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139693.71875</v>
      </c>
      <c r="E2133" s="55">
        <v>134175.21875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178.59864807128906</v>
      </c>
      <c r="E2136" s="56">
        <v>171.4512939453125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34.958702087402344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8.0766536295413971E-2</v>
      </c>
      <c r="E2143" s="58">
        <v>7.746395468711853E-2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39.368637084960937</v>
      </c>
      <c r="E2144" s="54">
        <v>37.54229736328125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2.9652163982391357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139693.71875</v>
      </c>
      <c r="E2160" s="55">
        <v>134175.21875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877.199951171875</v>
      </c>
      <c r="E2162" s="56">
        <v>877.199951171875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403.33895874023437</v>
      </c>
      <c r="E2163" s="56">
        <v>389.76235961914062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3.5718257427215576</v>
      </c>
      <c r="E2164" s="53">
        <v>3.5981400012969971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950.8564453125</v>
      </c>
      <c r="E2165" s="56">
        <v>950.8564453125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1.8839640617370605</v>
      </c>
      <c r="E2167" s="53">
        <v>1.8694318532943726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1028.9951171875</v>
      </c>
      <c r="E2168" s="59">
        <v>1019.9326171875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82.128883361816406</v>
      </c>
      <c r="E2170" s="54">
        <v>82.79766845703125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376.14715576171875</v>
      </c>
      <c r="E2171" s="56">
        <v>359.90524291992187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0.29785862565040588</v>
      </c>
      <c r="E2172" s="58">
        <v>0.30082190036773682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3.5410382747650146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4.1969594955444336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315698.5</v>
      </c>
      <c r="E2187" s="55">
        <v>302066.4375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171.59478759765625</v>
      </c>
      <c r="E2190" s="56">
        <v>164.72772216796875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7.7599219977855682E-2</v>
      </c>
      <c r="E2197" s="58">
        <v>7.4426151812076569E-2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62.648418426513672</v>
      </c>
      <c r="E2198" s="54">
        <v>59.896961212158203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20.32829475402832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2.8249669075012207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20.949493408203125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134215.53125</v>
      </c>
      <c r="E2214" s="55">
        <v>128913.4375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171.59478759765625</v>
      </c>
      <c r="E2217" s="56">
        <v>164.72772216796875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42.407794952392578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7.7599219977855682E-2</v>
      </c>
      <c r="E2224" s="58">
        <v>7.4426151812076569E-2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39.715633392333984</v>
      </c>
      <c r="E2225" s="54">
        <v>37.873271942138672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20.32829475402832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2.8249669075012207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20.949493408203125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134215.53125</v>
      </c>
      <c r="E2241" s="55">
        <v>128913.4375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143.604736328125</v>
      </c>
      <c r="E2243" s="54">
        <v>89.45196533203125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403.33895874023437</v>
      </c>
      <c r="E2244" s="56">
        <v>389.76235961914062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7.6182573102414608E-3</v>
      </c>
      <c r="E2245" s="61">
        <v>7.1421158500015736E-3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97.753410339355469</v>
      </c>
      <c r="E2246" s="54">
        <v>50.676692962646484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4.1353001594543457</v>
      </c>
      <c r="E2247" s="54">
        <v>22.006118774414063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0.6672244668006897</v>
      </c>
      <c r="E2248" s="58">
        <v>0.5110241174697876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130.05145263671875</v>
      </c>
      <c r="E2249" s="54">
        <v>69.564186096191406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82.128883361816406</v>
      </c>
      <c r="E2251" s="54">
        <v>82.79766845703125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140.22515869140625</v>
      </c>
      <c r="E2252" s="56">
        <v>116.73631286621094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0.79899114370346069</v>
      </c>
      <c r="E2253" s="58">
        <v>0.92745250463485718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3.5410382747650146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4.1969594955444336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315698.5</v>
      </c>
      <c r="E2268" s="55">
        <v>302066.4375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142.40473937988281</v>
      </c>
      <c r="E2270" s="54">
        <v>88.251983642578125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403.33895874023437</v>
      </c>
      <c r="E2271" s="56">
        <v>389.76235961914062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7.6182573102414608E-3</v>
      </c>
      <c r="E2272" s="61">
        <v>7.1421158500015736E-3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96.668533325195312</v>
      </c>
      <c r="E2273" s="54">
        <v>49.678470611572266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4.2537517547607422</v>
      </c>
      <c r="E2274" s="54">
        <v>22.921426773071289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0.66552066802978516</v>
      </c>
      <c r="E2275" s="58">
        <v>0.5089077353477478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128.71781921386719</v>
      </c>
      <c r="E2276" s="54">
        <v>68.260086059570313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82.128883361816406</v>
      </c>
      <c r="E2278" s="54">
        <v>82.79766845703125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140.54612731933594</v>
      </c>
      <c r="E2279" s="56">
        <v>116.95305633544922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0.79716646671295166</v>
      </c>
      <c r="E2280" s="58">
        <v>0.92573374509811401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3.5410382747650146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4.1969594955444336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315698.5</v>
      </c>
      <c r="E2295" s="55">
        <v>302066.4375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149.40191650390625</v>
      </c>
      <c r="E2297" s="54">
        <v>94.416191101074219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403.33895874023437</v>
      </c>
      <c r="E2298" s="56">
        <v>389.76235961914062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7.6182573102414608E-3</v>
      </c>
      <c r="E2299" s="61">
        <v>7.1421158500015736E-3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103.02014923095703</v>
      </c>
      <c r="E2300" s="54">
        <v>54.827541351318359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3.6960299015045166</v>
      </c>
      <c r="E2301" s="54">
        <v>19.126676559448242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0.66920924186706543</v>
      </c>
      <c r="E2302" s="58">
        <v>0.512562096118927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136.50004577636719</v>
      </c>
      <c r="E2303" s="54">
        <v>74.962532043457031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82.128883361816406</v>
      </c>
      <c r="E2305" s="54">
        <v>82.79766845703125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135.77122497558594</v>
      </c>
      <c r="E2306" s="56">
        <v>113.00392913818359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0.82520192861557007</v>
      </c>
      <c r="E2307" s="58">
        <v>0.95808517932891846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3.5410382747650146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4.1969594955444336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315698.5</v>
      </c>
      <c r="E2322" s="55">
        <v>302066.4375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89.299324035644531</v>
      </c>
      <c r="E2325" s="54">
        <v>85.72564697265625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4.0383268147706985E-2</v>
      </c>
      <c r="E2332" s="58">
        <v>3.8731977343559265E-2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21.705606460571289</v>
      </c>
      <c r="E2333" s="54">
        <v>20.699296951293945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69846.859375</v>
      </c>
      <c r="E2349" s="55">
        <v>67087.609375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89.299324035644531</v>
      </c>
      <c r="E2352" s="54">
        <v>85.72564697265625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4.0383268147706985E-2</v>
      </c>
      <c r="E2359" s="58">
        <v>3.8731977343559265E-2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19.662136077880859</v>
      </c>
      <c r="E2360" s="54">
        <v>18.750417709350586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69846.859375</v>
      </c>
      <c r="E2376" s="55">
        <v>67087.609375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85.797393798828125</v>
      </c>
      <c r="E2379" s="54">
        <v>82.363861083984375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3.8799609988927841E-2</v>
      </c>
      <c r="E2386" s="58">
        <v>3.7213075906038284E-2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19.830541610717773</v>
      </c>
      <c r="E2387" s="54">
        <v>18.911060333251953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67107.765625</v>
      </c>
      <c r="E2403" s="55">
        <v>64456.71875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85.797393798828125</v>
      </c>
      <c r="E2406" s="54">
        <v>82.363861083984375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3.8799609988927841E-2</v>
      </c>
      <c r="E2413" s="58">
        <v>3.7213075906038284E-2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20.854406356811523</v>
      </c>
      <c r="E2414" s="54">
        <v>19.88755989074707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67107.765625</v>
      </c>
      <c r="E2430" s="55">
        <v>64456.71875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85.797393798828125</v>
      </c>
      <c r="E2433" s="54">
        <v>82.363861083984375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3.8799609988927841E-2</v>
      </c>
      <c r="E2440" s="58">
        <v>3.7213075906038284E-2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20.854406356811523</v>
      </c>
      <c r="E2441" s="54">
        <v>19.88755989074707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67107.765625</v>
      </c>
      <c r="E2457" s="55">
        <v>64456.71875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85.797393798828125</v>
      </c>
      <c r="E2460" s="54">
        <v>82.363861083984375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3.8799609988927841E-2</v>
      </c>
      <c r="E2467" s="58">
        <v>3.7213075906038284E-2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19.857816696166992</v>
      </c>
      <c r="E2468" s="54">
        <v>18.936635971069336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67107.765625</v>
      </c>
      <c r="E2484" s="55">
        <v>64456.71875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85.797393798828125</v>
      </c>
      <c r="E2487" s="54">
        <v>82.363861083984375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3.8799609988927841E-2</v>
      </c>
      <c r="E2494" s="58">
        <v>3.7213075906038284E-2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19.857816696166992</v>
      </c>
      <c r="E2495" s="54">
        <v>18.936635971069336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67107.765625</v>
      </c>
      <c r="E2511" s="55">
        <v>64456.71875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89.299324035644531</v>
      </c>
      <c r="E2514" s="54">
        <v>85.72564697265625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4.0383268147706985E-2</v>
      </c>
      <c r="E2521" s="58">
        <v>3.8731977343559265E-2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19.684318542480469</v>
      </c>
      <c r="E2522" s="54">
        <v>18.771148681640625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69846.859375</v>
      </c>
      <c r="E2538" s="55">
        <v>67087.609375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89.299324035644531</v>
      </c>
      <c r="E2541" s="54">
        <v>85.72564697265625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4.0383268147706985E-2</v>
      </c>
      <c r="E2548" s="58">
        <v>3.8731977343559265E-2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19.684318542480469</v>
      </c>
      <c r="E2549" s="54">
        <v>18.771148681640625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69846.859375</v>
      </c>
      <c r="E2565" s="55">
        <v>67087.609375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5.8188114166259766</v>
      </c>
      <c r="E2566" s="53">
        <v>5.9185323715209961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253.38192749023437</v>
      </c>
      <c r="E2567" s="56">
        <v>253.07647705078125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1.2328814268112183</v>
      </c>
      <c r="E2568" s="53">
        <v>1.2977666854858398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7.2119641304016113</v>
      </c>
      <c r="E2569" s="53">
        <v>7.2024149894714355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2965.3818359375</v>
      </c>
      <c r="E2570" s="59">
        <v>2964.400634765625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417.89324951171875</v>
      </c>
      <c r="E2571" s="56">
        <v>416.91201782226562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1.1007803678512573</v>
      </c>
      <c r="E2572" s="53">
        <v>1.10005784034729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2.4433560371398926</v>
      </c>
      <c r="E2573" s="53">
        <v>2.4876904487609863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2.1059379577636719</v>
      </c>
      <c r="E2574" s="53">
        <v>2.1088771820068359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3.9302971214056015E-2</v>
      </c>
      <c r="E2575" s="58">
        <v>3.9288878440856934E-2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1.8288725186721422E-5</v>
      </c>
      <c r="E2576" s="62">
        <v>1.8274286048836075E-5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5.8769998550415039</v>
      </c>
      <c r="E2577" s="53">
        <v>5.977717399597168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226.65097045898437</v>
      </c>
      <c r="E2578" s="56">
        <v>226.3970947265625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1.1095932722091675</v>
      </c>
      <c r="E2579" s="53">
        <v>1.16798996925354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7.0970935821533203</v>
      </c>
      <c r="E2580" s="53">
        <v>7.0875234603881836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2908.753173828125</v>
      </c>
      <c r="E2581" s="59">
        <v>2907.790771484375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361.26458740234375</v>
      </c>
      <c r="E2582" s="56">
        <v>360.3021240234375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1.073514461517334</v>
      </c>
      <c r="E2583" s="53">
        <v>1.0727735757827759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2.6133642196655273</v>
      </c>
      <c r="E2584" s="53">
        <v>2.6608777046203613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2.1449425220489502</v>
      </c>
      <c r="E2585" s="53">
        <v>2.1491415500640869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3.6802016198635101E-2</v>
      </c>
      <c r="E2586" s="58">
        <v>3.6800295114517212E-2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1.7166903489851393E-5</v>
      </c>
      <c r="E2587" s="62">
        <v>1.7154148736153729E-5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88.524894714355469</v>
      </c>
      <c r="E2588" s="54">
        <v>90.047286987304688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436.00421142578125</v>
      </c>
      <c r="E2589" s="56">
        <v>436.00399780273437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318.06158447265625</v>
      </c>
      <c r="E2590" s="56">
        <v>336.06781005859375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6.4448041915893555</v>
      </c>
      <c r="E2591" s="53">
        <v>6.4341669082641602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3222.74755859375</v>
      </c>
      <c r="E2592" s="55">
        <v>3220.20751953125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675.2591552734375</v>
      </c>
      <c r="E2593" s="56">
        <v>672.7188720703125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1.3438856601715088</v>
      </c>
      <c r="E2594" s="53">
        <v>1.3462109565734863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30.140094757080078</v>
      </c>
      <c r="E2595" s="54">
        <v>30.724758148193359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2.6763629913330078</v>
      </c>
      <c r="E2596" s="53">
        <v>2.6908044815063477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6.7879430949687958E-2</v>
      </c>
      <c r="E2597" s="58">
        <v>6.8085364997386932E-2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2.6060473828692921E-5</v>
      </c>
      <c r="E2598" s="62">
        <v>2.6066965801874176E-5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5922.8818359375</v>
      </c>
      <c r="E2601" s="55">
        <v>6248.181640625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99.929924011230469</v>
      </c>
      <c r="E2610" s="56">
        <v>101.64845275878906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303.01571655273437</v>
      </c>
      <c r="E2611" s="56">
        <v>298.706298828125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303.35650634765625</v>
      </c>
      <c r="E2612" s="56">
        <v>320.42303466796875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3.2784831523895264</v>
      </c>
      <c r="E2613" s="53">
        <v>3.2348618507385254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1360.302978515625</v>
      </c>
      <c r="E2614" s="59">
        <v>1335.53369140625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-1187.185546875</v>
      </c>
      <c r="E2615" s="59">
        <v>-1211.954833984375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-3.5857498645782471E-2</v>
      </c>
      <c r="E2616" s="58">
        <v>-6.0755785554647446E-2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708.33099365234375</v>
      </c>
      <c r="E2617" s="56">
        <v>718.57794189453125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5.7973895072937012</v>
      </c>
      <c r="E2618" s="53">
        <v>5.6418204307556152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0.54236853122711182</v>
      </c>
      <c r="E2619" s="58">
        <v>0.5514671802520752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8.5144951299298555E-5</v>
      </c>
      <c r="E2620" s="62">
        <v>8.700449689058587E-5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5922.8818359375</v>
      </c>
      <c r="E2623" s="55">
        <v>6248.181640625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5922.8818359375</v>
      </c>
      <c r="E2634" s="55">
        <v>6248.181640625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108.92361450195312</v>
      </c>
      <c r="E2643" s="56">
        <v>110.79681396484375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226.05477905273438</v>
      </c>
      <c r="E2644" s="56">
        <v>226.14036560058594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303.35650634765625</v>
      </c>
      <c r="E2645" s="56">
        <v>320.42303466796875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2.5580317974090576</v>
      </c>
      <c r="E2646" s="53">
        <v>2.5584728717803955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973.82659912109375</v>
      </c>
      <c r="E2647" s="56">
        <v>974.26922607421875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-1573.6619873046875</v>
      </c>
      <c r="E2648" s="59">
        <v>-1573.2193603515625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-0.37375718355178833</v>
      </c>
      <c r="E2649" s="58">
        <v>-0.38308936357498169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839.885986328125</v>
      </c>
      <c r="E2650" s="56">
        <v>839.938232421875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4.5873565673828125</v>
      </c>
      <c r="E2651" s="53">
        <v>4.5865006446838379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0.65186649560928345</v>
      </c>
      <c r="E2652" s="58">
        <v>0.6519770622253418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1.1970740888500586E-4</v>
      </c>
      <c r="E2653" s="63">
        <v>1.19707481644582E-4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318.818115234375</v>
      </c>
      <c r="E2656" s="56">
        <v>336.86691284179687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81.0155029296875</v>
      </c>
      <c r="E2665" s="54">
        <v>82.412193298339844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534.914306640625</v>
      </c>
      <c r="E2666" s="56">
        <v>535.03863525390625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318.06158447265625</v>
      </c>
      <c r="E2667" s="56">
        <v>336.06781005859375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6.8280081748962402</v>
      </c>
      <c r="E2668" s="53">
        <v>6.819122314453125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3484.039306640625</v>
      </c>
      <c r="E2669" s="55">
        <v>3482.88916015625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936.5506591796875</v>
      </c>
      <c r="E2670" s="56">
        <v>935.40045166015625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1.5065277814865112</v>
      </c>
      <c r="E2671" s="53">
        <v>1.510312557220459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22.95048713684082</v>
      </c>
      <c r="E2672" s="54">
        <v>23.365303039550781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2.4145405292510986</v>
      </c>
      <c r="E2673" s="53">
        <v>2.4197368621826172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7.7446937561035156E-2</v>
      </c>
      <c r="E2674" s="58">
        <v>7.7585168182849884E-2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3.0283412343123928E-5</v>
      </c>
      <c r="E2675" s="62">
        <v>3.0295946999103762E-5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110.8402099609375</v>
      </c>
      <c r="E2676" s="56">
        <v>112.73213958740234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157.73573303222656</v>
      </c>
      <c r="E2677" s="56">
        <v>157.80378723144531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303.35650634765625</v>
      </c>
      <c r="E2678" s="56">
        <v>320.42303466796875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1.9079898595809937</v>
      </c>
      <c r="E2679" s="53">
        <v>1.9084552526473999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671.9552001953125</v>
      </c>
      <c r="E2680" s="56">
        <v>672.36260986328125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-1875.5333251953125</v>
      </c>
      <c r="E2681" s="59">
        <v>-1875.1259765625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-0.62498486042022705</v>
      </c>
      <c r="E2682" s="58">
        <v>-0.63686418533325195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915.75469970703125</v>
      </c>
      <c r="E2683" s="56">
        <v>915.7972412109375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4.2968645095825195</v>
      </c>
      <c r="E2684" s="53">
        <v>4.2964496612548828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0.69006675481796265</v>
      </c>
      <c r="E2685" s="58">
        <v>0.69017899036407471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1.7493151244707406E-4</v>
      </c>
      <c r="E2686" s="63">
        <v>1.7489750462118536E-4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2.0139999389648437</v>
      </c>
      <c r="E2687" s="53">
        <v>2.0489709377288818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128.84544372558594</v>
      </c>
      <c r="E2688" s="56">
        <v>128.61053466796875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0.99332624673843384</v>
      </c>
      <c r="E2689" s="53">
        <v>1.0664875507354736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7.1700310707092285</v>
      </c>
      <c r="E2690" s="53">
        <v>7.1601409912109375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2724.668701171875</v>
      </c>
      <c r="E2691" s="59">
        <v>2723.81591796875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177.18017578125</v>
      </c>
      <c r="E2692" s="56">
        <v>176.32730102539062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1.0082271099090576</v>
      </c>
      <c r="E2693" s="53">
        <v>1.0074857473373413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1.1098418235778809</v>
      </c>
      <c r="E2694" s="53">
        <v>1.1303160190582275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2.1032073497772217</v>
      </c>
      <c r="E2695" s="53">
        <v>2.1074919700622559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2.7589458972215652E-2</v>
      </c>
      <c r="E2696" s="58">
        <v>2.7597082778811455E-2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1.3315256182977464E-5</v>
      </c>
      <c r="E2697" s="62">
        <v>1.3304128515301272E-5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25.579999923706055</v>
      </c>
      <c r="E2698" s="54">
        <v>26.016508102416992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389.81454467773437</v>
      </c>
      <c r="E2699" s="56">
        <v>389.66604614257812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317.36459350585937</v>
      </c>
      <c r="E2700" s="56">
        <v>335.34500122070312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6.9708719253540039</v>
      </c>
      <c r="E2701" s="53">
        <v>6.9616899490356445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3216.11962890625</v>
      </c>
      <c r="E2702" s="55">
        <v>3215.01953125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668.631103515625</v>
      </c>
      <c r="E2703" s="56">
        <v>667.5308837890625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1.2255657911300659</v>
      </c>
      <c r="E2704" s="53">
        <v>1.2253729104995728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8.6763229370117187</v>
      </c>
      <c r="E2705" s="53">
        <v>8.8325614929199219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2.2348520755767822</v>
      </c>
      <c r="E2706" s="53">
        <v>2.2386369705200195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5.5779539048671722E-2</v>
      </c>
      <c r="E2707" s="58">
        <v>5.5807694792747498E-2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2.3966702428879216E-5</v>
      </c>
      <c r="E2708" s="62">
        <v>2.3959453756106086E-5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25.579999923706055</v>
      </c>
      <c r="E2709" s="54">
        <v>26.016508102416992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389.81454467773437</v>
      </c>
      <c r="E2710" s="56">
        <v>389.66604614257812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302.982421875</v>
      </c>
      <c r="E2711" s="56">
        <v>320.09597778320313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6.9708719253540039</v>
      </c>
      <c r="E2712" s="53">
        <v>6.9616899490356445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3216.11962890625</v>
      </c>
      <c r="E2713" s="55">
        <v>3215.01953125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668.631103515625</v>
      </c>
      <c r="E2714" s="56">
        <v>667.5308837890625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1.2255657911300659</v>
      </c>
      <c r="E2715" s="53">
        <v>1.2253729104995728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8.6763229370117187</v>
      </c>
      <c r="E2716" s="53">
        <v>8.8325614929199219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2.2348520755767822</v>
      </c>
      <c r="E2717" s="53">
        <v>2.2386369705200195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5.5779539048671722E-2</v>
      </c>
      <c r="E2718" s="58">
        <v>5.5807694792747498E-2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2.3966702428879216E-5</v>
      </c>
      <c r="E2719" s="62">
        <v>2.3959453756106086E-5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25.579999923706055</v>
      </c>
      <c r="E2720" s="54">
        <v>26.016508102416992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389.81454467773437</v>
      </c>
      <c r="E2721" s="56">
        <v>389.66604614257812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14.382182121276855</v>
      </c>
      <c r="E2722" s="54">
        <v>15.248992919921875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6.9708719253540039</v>
      </c>
      <c r="E2723" s="53">
        <v>6.9616899490356445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3216.11962890625</v>
      </c>
      <c r="E2724" s="55">
        <v>3215.01953125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668.631103515625</v>
      </c>
      <c r="E2725" s="56">
        <v>667.5308837890625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1.2255657911300659</v>
      </c>
      <c r="E2726" s="53">
        <v>1.2253729104995728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8.6763229370117187</v>
      </c>
      <c r="E2727" s="53">
        <v>8.8325614929199219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2.2348520755767822</v>
      </c>
      <c r="E2728" s="53">
        <v>2.2386369705200195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5.5779539048671722E-2</v>
      </c>
      <c r="E2729" s="58">
        <v>5.5807694792747498E-2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2.3966702428879216E-5</v>
      </c>
      <c r="E2730" s="62">
        <v>2.3959453756106086E-5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17.079999923706055</v>
      </c>
      <c r="E2731" s="54">
        <v>17.369705200195313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342.3404541015625</v>
      </c>
      <c r="E2732" s="56">
        <v>342.13192749023437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302.982421875</v>
      </c>
      <c r="E2733" s="56">
        <v>320.09597778320313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7.0112252235412598</v>
      </c>
      <c r="E2734" s="53">
        <v>7.0019497871398926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3126.8857421875</v>
      </c>
      <c r="E2735" s="55">
        <v>3125.79931640625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579.397216796875</v>
      </c>
      <c r="E2736" s="56">
        <v>578.3106689453125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1.1728817224502563</v>
      </c>
      <c r="E2737" s="53">
        <v>1.1723847389221191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6.2136654853820801</v>
      </c>
      <c r="E2738" s="53">
        <v>6.3252062797546387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2.1990907192230225</v>
      </c>
      <c r="E2739" s="53">
        <v>2.2028427124023437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4.9773164093494415E-2</v>
      </c>
      <c r="E2740" s="58">
        <v>4.9784749746322632E-2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2.1961046513752081E-5</v>
      </c>
      <c r="E2741" s="62">
        <v>2.19504890992539E-5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17.079999923706055</v>
      </c>
      <c r="E2742" s="54">
        <v>17.369705200195313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342.3404541015625</v>
      </c>
      <c r="E2743" s="56">
        <v>342.13192749023437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23.880130767822266</v>
      </c>
      <c r="E2744" s="54">
        <v>25.191518783569336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7.0112252235412598</v>
      </c>
      <c r="E2745" s="53">
        <v>7.0019497871398926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3126.8857421875</v>
      </c>
      <c r="E2746" s="55">
        <v>3125.79931640625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579.397216796875</v>
      </c>
      <c r="E2747" s="56">
        <v>578.3106689453125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1.1728817224502563</v>
      </c>
      <c r="E2748" s="53">
        <v>1.1723847389221191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6.2136654853820801</v>
      </c>
      <c r="E2749" s="53">
        <v>6.3252062797546387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2.1990907192230225</v>
      </c>
      <c r="E2750" s="53">
        <v>2.2028427124023437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4.9773164093494415E-2</v>
      </c>
      <c r="E2751" s="58">
        <v>4.9784749746322632E-2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2.1961046513752081E-5</v>
      </c>
      <c r="E2752" s="62">
        <v>2.19504890992539E-5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17.079999923706055</v>
      </c>
      <c r="E2753" s="54">
        <v>17.369705200195313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342.3404541015625</v>
      </c>
      <c r="E2754" s="56">
        <v>342.13192749023437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279.102294921875</v>
      </c>
      <c r="E2755" s="56">
        <v>294.90444946289062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7.0112252235412598</v>
      </c>
      <c r="E2756" s="53">
        <v>7.0019497871398926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3126.8857421875</v>
      </c>
      <c r="E2757" s="55">
        <v>3125.79931640625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579.397216796875</v>
      </c>
      <c r="E2758" s="56">
        <v>578.3106689453125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1.1728817224502563</v>
      </c>
      <c r="E2759" s="53">
        <v>1.1723847389221191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6.2136654853820801</v>
      </c>
      <c r="E2760" s="53">
        <v>6.3252062797546387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2.1990907192230225</v>
      </c>
      <c r="E2761" s="53">
        <v>2.2028427124023437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4.9773164093494415E-2</v>
      </c>
      <c r="E2762" s="58">
        <v>4.9784749746322632E-2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2.1961046513752081E-5</v>
      </c>
      <c r="E2763" s="62">
        <v>2.19504890992539E-5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5922.8818359375</v>
      </c>
      <c r="E2766" s="55">
        <v>6248.181640625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5.8188114166259766</v>
      </c>
      <c r="E2775" s="53">
        <v>5.9185323715209961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226.06658935546875</v>
      </c>
      <c r="E2776" s="56">
        <v>225.81135559082031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1.1095932722091675</v>
      </c>
      <c r="E2777" s="53">
        <v>1.16798996925354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7.0995697975158691</v>
      </c>
      <c r="E2778" s="53">
        <v>7.0899958610534668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2907.753173828125</v>
      </c>
      <c r="E2779" s="59">
        <v>2906.790771484375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360.2646484375</v>
      </c>
      <c r="E2780" s="56">
        <v>359.30215454101562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1.073199987411499</v>
      </c>
      <c r="E2781" s="53">
        <v>1.0724583864212036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2.590158224105835</v>
      </c>
      <c r="E2782" s="53">
        <v>2.6372518539428711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2.1438372135162354</v>
      </c>
      <c r="E2783" s="53">
        <v>2.1480188369750977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3.6737147718667984E-2</v>
      </c>
      <c r="E2784" s="58">
        <v>3.6735165864229202E-2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1.7143664081231691E-5</v>
      </c>
      <c r="E2785" s="62">
        <v>1.7130865671788342E-5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5.8769998550415039</v>
      </c>
      <c r="E2786" s="53">
        <v>5.977717399597168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226.65097045898437</v>
      </c>
      <c r="E2787" s="56">
        <v>226.3970947265625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277.99267578125</v>
      </c>
      <c r="E2788" s="56">
        <v>293.73648071289063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7.0970935821533203</v>
      </c>
      <c r="E2789" s="53">
        <v>7.0875234603881836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2908.753173828125</v>
      </c>
      <c r="E2790" s="59">
        <v>2907.790771484375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361.26458740234375</v>
      </c>
      <c r="E2791" s="56">
        <v>360.3021240234375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1.073514461517334</v>
      </c>
      <c r="E2792" s="53">
        <v>1.0727735757827759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2.6133642196655273</v>
      </c>
      <c r="E2793" s="53">
        <v>2.6608777046203613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2.1449425220489502</v>
      </c>
      <c r="E2794" s="53">
        <v>2.1491415500640869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3.6802016198635101E-2</v>
      </c>
      <c r="E2795" s="58">
        <v>3.6800295114517212E-2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1.7166903489851393E-5</v>
      </c>
      <c r="E2796" s="62">
        <v>1.7154148736153729E-5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159.40908813476562</v>
      </c>
      <c r="E2799" s="56">
        <v>168.4334716796875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5.8188114166259766</v>
      </c>
      <c r="E2808" s="53">
        <v>5.9185323715209961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500.23300170898437</v>
      </c>
      <c r="E2809" s="56">
        <v>499.74862670898437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0.12328813970088959</v>
      </c>
      <c r="E2810" s="58">
        <v>0.12977667152881622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8.0189056396484375</v>
      </c>
      <c r="E2811" s="53">
        <v>8.0096101760864258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3484.039306640625</v>
      </c>
      <c r="E2812" s="55">
        <v>3482.88916015625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936.5506591796875</v>
      </c>
      <c r="E2813" s="56">
        <v>935.40045166015625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1.349002480506897</v>
      </c>
      <c r="E2814" s="53">
        <v>1.3484522104263306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1.6375052928924561</v>
      </c>
      <c r="E2815" s="53">
        <v>1.6667580604553223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2.1484184265136719</v>
      </c>
      <c r="E2816" s="53">
        <v>2.1484575271606445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6.7311093211174011E-2</v>
      </c>
      <c r="E2817" s="58">
        <v>6.7256920039653778E-2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2.8597074560821056E-5</v>
      </c>
      <c r="E2818" s="62">
        <v>2.8577320335898548E-5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1.2137254476547241</v>
      </c>
      <c r="E2819" s="53">
        <v>1.2347939014434814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77.123779296875</v>
      </c>
      <c r="E2820" s="54">
        <v>77.501991271972656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38.04791259765625</v>
      </c>
      <c r="E2821" s="54">
        <v>40.067943572998047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1.041042685508728</v>
      </c>
      <c r="E2822" s="53">
        <v>1.0455664396286011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322.9473876953125</v>
      </c>
      <c r="E2823" s="56">
        <v>324.53518676757812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-2224.541259765625</v>
      </c>
      <c r="E2824" s="59">
        <v>-2222.953369140625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-5.2495080977678299E-2</v>
      </c>
      <c r="E2825" s="58">
        <v>-5.2757561206817627E-2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973.62109375</v>
      </c>
      <c r="E2826" s="56">
        <v>973.391357421875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4.194000244140625</v>
      </c>
      <c r="E2827" s="53">
        <v>4.1942620277404785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0.66557180881500244</v>
      </c>
      <c r="E2828" s="58">
        <v>0.6658400297164917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3.6791307502426207E-4</v>
      </c>
      <c r="E2829" s="63">
        <v>3.661437367554754E-4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71.524620056152344</v>
      </c>
      <c r="E2831" s="54">
        <v>71.902862548828125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279.32296752929687</v>
      </c>
      <c r="E2832" s="56">
        <v>295.12863159179687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0.973183274269104</v>
      </c>
      <c r="E2833" s="58">
        <v>0.97777670621871948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299.91372680664062</v>
      </c>
      <c r="E2834" s="56">
        <v>301.49826049804687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-2247.57470703125</v>
      </c>
      <c r="E2835" s="59">
        <v>-2245.990234375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-0.18592755496501923</v>
      </c>
      <c r="E2836" s="58">
        <v>-0.18516367673873901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977.18341064453125</v>
      </c>
      <c r="E2837" s="56">
        <v>976.96405029296875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4.1891803741455078</v>
      </c>
      <c r="E2838" s="53">
        <v>4.1894116401672363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0.66166740655899048</v>
      </c>
      <c r="E2839" s="58">
        <v>0.6619640588760376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3.9604344055987895E-4</v>
      </c>
      <c r="E2840" s="63">
        <v>3.9403967093676329E-4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16.745096206665039</v>
      </c>
      <c r="E2852" s="54">
        <v>16.745096206665039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164.29443359375</v>
      </c>
      <c r="E2853" s="56">
        <v>164.36248779296875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38.262306213378906</v>
      </c>
      <c r="E2854" s="54">
        <v>40.440513610839844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1.9843387603759766</v>
      </c>
      <c r="E2855" s="53">
        <v>1.9850151538848877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694.73333740234375</v>
      </c>
      <c r="E2856" s="56">
        <v>695.0291748046875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-1852.7552490234375</v>
      </c>
      <c r="E2857" s="59">
        <v>-1852.4593505859375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-9.0271741151809692E-2</v>
      </c>
      <c r="E2858" s="58">
        <v>-9.0118102729320526E-2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903.84869384765625</v>
      </c>
      <c r="E2859" s="56">
        <v>903.7803955078125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4.3480157852172852</v>
      </c>
      <c r="E2860" s="53">
        <v>4.3482356071472168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0.68183678388595581</v>
      </c>
      <c r="E2861" s="58">
        <v>0.681815505027771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1.650866906857118E-4</v>
      </c>
      <c r="E2862" s="63">
        <v>1.6501247591804713E-4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5.0819997787475586</v>
      </c>
      <c r="E2863" s="53">
        <v>5.1689767837524414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212.36955261230469</v>
      </c>
      <c r="E2864" s="56">
        <v>212.1075439453125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277.99267578125</v>
      </c>
      <c r="E2865" s="56">
        <v>293.73648071289063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7.1079807281494141</v>
      </c>
      <c r="E2866" s="53">
        <v>7.0983624458312988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2881.886962890625</v>
      </c>
      <c r="E2867" s="59">
        <v>2880.92626953125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334.39834594726562</v>
      </c>
      <c r="E2868" s="56">
        <v>333.43783569335937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1.0631793737411499</v>
      </c>
      <c r="E2869" s="53">
        <v>1.0624251365661621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2.3246757984161377</v>
      </c>
      <c r="E2870" s="53">
        <v>2.366938591003418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2.1394853591918945</v>
      </c>
      <c r="E2871" s="53">
        <v>2.1437380313873291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3.5354398190975189E-2</v>
      </c>
      <c r="E2872" s="58">
        <v>3.5352092236280441E-2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1.6588606740697287E-5</v>
      </c>
      <c r="E2873" s="62">
        <v>1.6575595509493724E-5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5.0819997787475586</v>
      </c>
      <c r="E2874" s="53">
        <v>5.1689767837524414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212.36955261230469</v>
      </c>
      <c r="E2875" s="56">
        <v>212.1075439453125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16.263191223144531</v>
      </c>
      <c r="E2876" s="54">
        <v>16.918737411499023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7.1079807281494141</v>
      </c>
      <c r="E2877" s="53">
        <v>7.0983624458312988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2881.886962890625</v>
      </c>
      <c r="E2878" s="59">
        <v>2880.92626953125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334.39834594726562</v>
      </c>
      <c r="E2879" s="56">
        <v>333.43783569335937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1.0631793737411499</v>
      </c>
      <c r="E2880" s="53">
        <v>1.0624251365661621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2.3246757984161377</v>
      </c>
      <c r="E2881" s="53">
        <v>2.366938591003418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2.1394853591918945</v>
      </c>
      <c r="E2882" s="53">
        <v>2.1437380313873291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3.5354398190975189E-2</v>
      </c>
      <c r="E2883" s="58">
        <v>3.5352092236280441E-2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1.6588606740697287E-5</v>
      </c>
      <c r="E2884" s="62">
        <v>1.6575595509493724E-5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5.0819997787475586</v>
      </c>
      <c r="E2885" s="53">
        <v>5.1689767837524414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212.36955261230469</v>
      </c>
      <c r="E2886" s="56">
        <v>212.1075439453125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261.7294921875</v>
      </c>
      <c r="E2887" s="56">
        <v>276.8177490234375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7.1079807281494141</v>
      </c>
      <c r="E2888" s="53">
        <v>7.0983624458312988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2881.886962890625</v>
      </c>
      <c r="E2889" s="59">
        <v>2880.92626953125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334.39834594726562</v>
      </c>
      <c r="E2890" s="56">
        <v>333.43783569335937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1.0631793737411499</v>
      </c>
      <c r="E2891" s="53">
        <v>1.0624251365661621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2.3246757984161377</v>
      </c>
      <c r="E2892" s="53">
        <v>2.366938591003418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2.1394853591918945</v>
      </c>
      <c r="E2893" s="53">
        <v>2.1437380313873291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3.5354398190975189E-2</v>
      </c>
      <c r="E2894" s="58">
        <v>3.5352092236280441E-2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1.6588606740697287E-5</v>
      </c>
      <c r="E2895" s="62">
        <v>1.6575595509493724E-5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2.0139999389648437</v>
      </c>
      <c r="E2896" s="53">
        <v>2.0489709377288818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128.84544372558594</v>
      </c>
      <c r="E2897" s="56">
        <v>128.61053466796875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261.7294921875</v>
      </c>
      <c r="E2898" s="56">
        <v>276.8177490234375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7.1700310707092285</v>
      </c>
      <c r="E2899" s="53">
        <v>7.1601409912109375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2724.668701171875</v>
      </c>
      <c r="E2900" s="59">
        <v>2723.81591796875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177.18017578125</v>
      </c>
      <c r="E2901" s="56">
        <v>176.32730102539062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1.0082271099090576</v>
      </c>
      <c r="E2902" s="53">
        <v>1.0074857473373413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1.1098418235778809</v>
      </c>
      <c r="E2903" s="53">
        <v>1.1303160190582275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2.1032073497772217</v>
      </c>
      <c r="E2904" s="53">
        <v>2.1074919700622559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2.7589458972215652E-2</v>
      </c>
      <c r="E2905" s="58">
        <v>2.7597082778811455E-2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1.3315256182977464E-5</v>
      </c>
      <c r="E2906" s="62">
        <v>1.3304128515301272E-5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2.0139999389648437</v>
      </c>
      <c r="E2907" s="53">
        <v>2.0489709377288818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128.84544372558594</v>
      </c>
      <c r="E2908" s="56">
        <v>128.61053466796875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7.2042207717895508</v>
      </c>
      <c r="E2909" s="53">
        <v>7.6542148590087891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7.1700310707092285</v>
      </c>
      <c r="E2910" s="53">
        <v>7.1601409912109375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2724.668701171875</v>
      </c>
      <c r="E2911" s="59">
        <v>2723.81591796875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177.18017578125</v>
      </c>
      <c r="E2912" s="56">
        <v>176.32730102539062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1.0082271099090576</v>
      </c>
      <c r="E2913" s="53">
        <v>1.0074857473373413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1.1098418235778809</v>
      </c>
      <c r="E2914" s="53">
        <v>1.1303160190582275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2.1032073497772217</v>
      </c>
      <c r="E2915" s="53">
        <v>2.1074919700622559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2.7589458972215652E-2</v>
      </c>
      <c r="E2916" s="58">
        <v>2.7597082778811455E-2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1.3315256182977464E-5</v>
      </c>
      <c r="E2917" s="62">
        <v>1.3304128515301272E-5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1.9745097160339355</v>
      </c>
      <c r="E2918" s="53">
        <v>2.0087950229644775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108.71930694580078</v>
      </c>
      <c r="E2919" s="56">
        <v>109.21799468994141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23.467411041259766</v>
      </c>
      <c r="E2920" s="54">
        <v>24.57295036315918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1.4044636487960815</v>
      </c>
      <c r="E2921" s="53">
        <v>1.4099792242050171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455.9656982421875</v>
      </c>
      <c r="E2922" s="56">
        <v>458.0760498046875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-2091.52294921875</v>
      </c>
      <c r="E2923" s="59">
        <v>-2089.41259765625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-2.1335884928703308E-2</v>
      </c>
      <c r="E2924" s="58">
        <v>-2.1442154422402382E-2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951.98779296875</v>
      </c>
      <c r="E2925" s="56">
        <v>951.61029052734375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4.2265543937683105</v>
      </c>
      <c r="E2926" s="53">
        <v>4.2272577285766602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0.68148034811019897</v>
      </c>
      <c r="E2927" s="58">
        <v>0.6816326379776001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2.5821791496127844E-4</v>
      </c>
      <c r="E2928" s="63">
        <v>2.569565549492836E-4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103.11444854736328</v>
      </c>
      <c r="E2930" s="56">
        <v>103.61289978027344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279.32296752929687</v>
      </c>
      <c r="E2931" s="56">
        <v>295.12863159179687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1.3416674137115479</v>
      </c>
      <c r="E2932" s="53">
        <v>1.3472539186477661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432.60992431640625</v>
      </c>
      <c r="E2933" s="56">
        <v>434.71249389648437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-2114.878662109375</v>
      </c>
      <c r="E2934" s="59">
        <v>-2112.776123046875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-0.1160806268453598</v>
      </c>
      <c r="E2935" s="58">
        <v>-0.11507111787796021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956.368896484375</v>
      </c>
      <c r="E2936" s="56">
        <v>956.00286865234375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4.2180657386779785</v>
      </c>
      <c r="E2937" s="53">
        <v>4.2187004089355469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0.67981863021850586</v>
      </c>
      <c r="E2938" s="58">
        <v>0.68000310659408569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2.7330854209139943E-4</v>
      </c>
      <c r="E2939" s="63">
        <v>2.7191458502784371E-4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279.32296752929687</v>
      </c>
      <c r="E2942" s="56">
        <v>295.12863159179687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159.40904235839844</v>
      </c>
      <c r="E2953" s="56">
        <v>168.43345642089844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45.429035186767578</v>
      </c>
      <c r="E2963" s="54">
        <v>45.429409027099609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279.32296752929687</v>
      </c>
      <c r="E2964" s="56">
        <v>295.12863159179687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0.64424049854278564</v>
      </c>
      <c r="E2965" s="58">
        <v>0.6442452073097229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190.20887756347656</v>
      </c>
      <c r="E2966" s="56">
        <v>190.21043395996094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-2357.27978515625</v>
      </c>
      <c r="E2967" s="59">
        <v>-2357.278076171875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-6.1042040586471558E-2</v>
      </c>
      <c r="E2968" s="58">
        <v>-6.1041366308927536E-2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990.05657958984375</v>
      </c>
      <c r="E2969" s="56">
        <v>990.056396484375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4.179600715637207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0.63579070568084717</v>
      </c>
      <c r="E2971" s="58">
        <v>0.6357911229133606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5.9094361495226622E-4</v>
      </c>
      <c r="E2972" s="63">
        <v>5.9093977324664593E-4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45.506515502929688</v>
      </c>
      <c r="E2974" s="54">
        <v>45.506855010986328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279.32296752929687</v>
      </c>
      <c r="E2975" s="56">
        <v>295.12863159179687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0.6449587345123291</v>
      </c>
      <c r="E2976" s="58">
        <v>0.64496344327926636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191.14111328125</v>
      </c>
      <c r="E2977" s="56">
        <v>191.14266967773437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-2356.347412109375</v>
      </c>
      <c r="E2978" s="59">
        <v>-2356.345947265625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-0.25035202503204346</v>
      </c>
      <c r="E2979" s="58">
        <v>-0.25035125017166138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990.3253173828125</v>
      </c>
      <c r="E2980" s="56">
        <v>990.32513427734375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4.1779575347900391</v>
      </c>
      <c r="E2981" s="53">
        <v>4.1779575347900391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0.63624119758605957</v>
      </c>
      <c r="E2982" s="58">
        <v>0.63624155521392822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5.9022527420893312E-4</v>
      </c>
      <c r="E2983" s="63">
        <v>5.9022172354161739E-4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4.9823522567749023</v>
      </c>
      <c r="E2984" s="53">
        <v>5.067624568939209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211.68046569824219</v>
      </c>
      <c r="E2985" s="56">
        <v>211.41502380371094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16.263191223144531</v>
      </c>
      <c r="E2986" s="54">
        <v>16.918737411499023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7.1148381233215332</v>
      </c>
      <c r="E2987" s="53">
        <v>7.1052141189575195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2880.886962890625</v>
      </c>
      <c r="E2988" s="59">
        <v>2879.926513671875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333.39837646484375</v>
      </c>
      <c r="E2989" s="56">
        <v>332.43789672851563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1.0630528926849365</v>
      </c>
      <c r="E2990" s="53">
        <v>1.0622982978820801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2.2815072536468506</v>
      </c>
      <c r="E2991" s="53">
        <v>2.3229877948760986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2.1364660263061523</v>
      </c>
      <c r="E2992" s="53">
        <v>2.1406583786010742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3.5270325839519501E-2</v>
      </c>
      <c r="E2993" s="58">
        <v>3.5267289727926254E-2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1.656235872360412E-5</v>
      </c>
      <c r="E2994" s="62">
        <v>1.6549240172025748E-5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4.9823522567749023</v>
      </c>
      <c r="E2995" s="53">
        <v>5.067624568939209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123.42674255371094</v>
      </c>
      <c r="E2996" s="56">
        <v>123.97110748291016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16.263191223144531</v>
      </c>
      <c r="E2997" s="54">
        <v>16.918737411499023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1.5644136667251587</v>
      </c>
      <c r="E2998" s="53">
        <v>1.570238471031189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518.50506591796875</v>
      </c>
      <c r="E2999" s="56">
        <v>520.82452392578125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-2028.9835205078125</v>
      </c>
      <c r="E3000" s="59">
        <v>-2026.6640625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-5.7440746575593948E-2</v>
      </c>
      <c r="E3001" s="58">
        <v>-5.7708095759153366E-2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940.4945068359375</v>
      </c>
      <c r="E3002" s="56">
        <v>940.04974365234375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4.2496938705444336</v>
      </c>
      <c r="E3003" s="53">
        <v>4.2506752014160156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0.68485820293426514</v>
      </c>
      <c r="E3004" s="58">
        <v>0.68493372201919556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2.2522915969602764E-4</v>
      </c>
      <c r="E3005" s="63">
        <v>2.2415557759813964E-4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117.81520843505859</v>
      </c>
      <c r="E3007" s="56">
        <v>118.35929870605469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279.32296752929687</v>
      </c>
      <c r="E3008" s="56">
        <v>295.12863159179687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1.5038272142410278</v>
      </c>
      <c r="E3009" s="53">
        <v>1.509726881980896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494.73916625976562</v>
      </c>
      <c r="E3010" s="56">
        <v>497.046142578125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-2052.749267578125</v>
      </c>
      <c r="E3011" s="59">
        <v>-2050.4423828125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-8.024103194475174E-2</v>
      </c>
      <c r="E3012" s="58">
        <v>-7.9138025641441345E-2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945.084228515625</v>
      </c>
      <c r="E3013" s="56">
        <v>944.64892578125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4.2396841049194336</v>
      </c>
      <c r="E3014" s="53">
        <v>4.240595817565918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0.68397784233093262</v>
      </c>
      <c r="E3015" s="58">
        <v>0.68408352136611938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2.3691389651503414E-4</v>
      </c>
      <c r="E3016" s="63">
        <v>2.3573506041429937E-4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210.81803894042969</v>
      </c>
      <c r="E3018" s="56">
        <v>210.8184814453125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14.382182121276855</v>
      </c>
      <c r="E3019" s="54">
        <v>15.248992919921875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2.4314274787902832</v>
      </c>
      <c r="E3020" s="53">
        <v>2.431431770324707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901.65618896484375</v>
      </c>
      <c r="E3021" s="56">
        <v>901.6583251953125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-1645.832275390625</v>
      </c>
      <c r="E3022" s="59">
        <v>-1645.8302001953125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-3.2898698002099991E-2</v>
      </c>
      <c r="E3023" s="58">
        <v>-3.2897539436817169E-2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852.22283935546875</v>
      </c>
      <c r="E3024" s="56">
        <v>852.2222900390625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4.5514736175537109</v>
      </c>
      <c r="E3025" s="53">
        <v>4.5514769554138184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0.65668570995330811</v>
      </c>
      <c r="E3026" s="58">
        <v>0.65668535232543945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1.2658945342991501E-4</v>
      </c>
      <c r="E3027" s="63">
        <v>1.2658917694352567E-4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2.0139999389648437</v>
      </c>
      <c r="E3028" s="53">
        <v>2.0489709377288818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128.84544372558594</v>
      </c>
      <c r="E3029" s="56">
        <v>128.61053466796875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253.53193664550781</v>
      </c>
      <c r="E3030" s="56">
        <v>268.0970458984375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7.1700310707092285</v>
      </c>
      <c r="E3031" s="53">
        <v>7.1601409912109375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2724.668701171875</v>
      </c>
      <c r="E3032" s="59">
        <v>2723.81591796875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177.18017578125</v>
      </c>
      <c r="E3033" s="56">
        <v>176.32730102539062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1.0082271099090576</v>
      </c>
      <c r="E3034" s="53">
        <v>1.0074857473373413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1.1098418235778809</v>
      </c>
      <c r="E3035" s="53">
        <v>1.1303160190582275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2.1032073497772217</v>
      </c>
      <c r="E3036" s="53">
        <v>2.1074919700622559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2.7589458972215652E-2</v>
      </c>
      <c r="E3037" s="58">
        <v>2.7597082778811455E-2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1.3315256182977464E-5</v>
      </c>
      <c r="E3038" s="62">
        <v>1.3304128515301272E-5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99.929924011230469</v>
      </c>
      <c r="E3039" s="56">
        <v>101.64845275878906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310.94796752929687</v>
      </c>
      <c r="E3040" s="56">
        <v>312.19708251953125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302.60000610351562</v>
      </c>
      <c r="E3041" s="56">
        <v>319.62393188476562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5.6163253784179687</v>
      </c>
      <c r="E3042" s="53">
        <v>5.6055960655212402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2725.600341796875</v>
      </c>
      <c r="E3043" s="59">
        <v>2722.443359375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178.11170959472656</v>
      </c>
      <c r="E3044" s="56">
        <v>174.954833984375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55.406192779541016</v>
      </c>
      <c r="E3046" s="54">
        <v>56.583404541015625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6.7270331382751465</v>
      </c>
      <c r="E3047" s="53">
        <v>6.8467483520507812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7.8958027064800262E-2</v>
      </c>
      <c r="E3048" s="58">
        <v>7.988923043012619E-2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2.0338715330581181E-5</v>
      </c>
      <c r="E3049" s="62">
        <v>2.0411849618540145E-5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1.2380000352859497</v>
      </c>
      <c r="E3050" s="53">
        <v>1.2594897747039795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105.68572235107422</v>
      </c>
      <c r="E3051" s="56">
        <v>106.18573760986328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253.53193664550781</v>
      </c>
      <c r="E3052" s="56">
        <v>268.0970458984375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7.2013916969299316</v>
      </c>
      <c r="E3053" s="53">
        <v>7.1913280487060547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2651.9521484375</v>
      </c>
      <c r="E3054" s="59">
        <v>2651.051025390625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104.46352386474609</v>
      </c>
      <c r="E3055" s="56">
        <v>103.56237030029297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0.98549860715866089</v>
      </c>
      <c r="E3056" s="58">
        <v>0.98474287986755371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0.73140013217926025</v>
      </c>
      <c r="E3057" s="58">
        <v>0.74383813142776489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4.2225432395935059</v>
      </c>
      <c r="E3058" s="53">
        <v>4.2232108116149902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2.5405865162611008E-2</v>
      </c>
      <c r="E3059" s="58">
        <v>2.545875683426857E-2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1.247581258212449E-5</v>
      </c>
      <c r="E3060" s="62">
        <v>1.2493101166910492E-5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1.2380000352859497</v>
      </c>
      <c r="E3061" s="53">
        <v>1.2594897747039795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105.68572235107422</v>
      </c>
      <c r="E3062" s="56">
        <v>106.18573760986328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14.580503463745117</v>
      </c>
      <c r="E3063" s="54">
        <v>15.494991302490234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7.2013916969299316</v>
      </c>
      <c r="E3064" s="53">
        <v>7.1913280487060547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2651.9521484375</v>
      </c>
      <c r="E3065" s="59">
        <v>2651.051025390625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104.46352386474609</v>
      </c>
      <c r="E3066" s="56">
        <v>103.56237030029297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0.98549860715866089</v>
      </c>
      <c r="E3067" s="58">
        <v>0.98474287986755371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0.73140013217926025</v>
      </c>
      <c r="E3068" s="58">
        <v>0.74383813142776489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4.2225432395935059</v>
      </c>
      <c r="E3069" s="53">
        <v>4.2232108116149902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2.5405865162611008E-2</v>
      </c>
      <c r="E3070" s="58">
        <v>2.545875683426857E-2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1.247581258212449E-5</v>
      </c>
      <c r="E3071" s="62">
        <v>1.2493101166910492E-5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1.2380000352859497</v>
      </c>
      <c r="E3072" s="53">
        <v>1.2594897747039795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105.68572235107422</v>
      </c>
      <c r="E3073" s="56">
        <v>106.18573760986328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238.95144653320312</v>
      </c>
      <c r="E3074" s="56">
        <v>252.60205078125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7.2013916969299316</v>
      </c>
      <c r="E3075" s="53">
        <v>7.1913280487060547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2651.9521484375</v>
      </c>
      <c r="E3076" s="59">
        <v>2651.051025390625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104.46352386474609</v>
      </c>
      <c r="E3077" s="56">
        <v>103.56237030029297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0.98549860715866089</v>
      </c>
      <c r="E3078" s="58">
        <v>0.98474287986755371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0.73140013217926025</v>
      </c>
      <c r="E3079" s="58">
        <v>0.74383813142776489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4.2225432395935059</v>
      </c>
      <c r="E3080" s="53">
        <v>4.2232108116149902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2.5405865162611008E-2</v>
      </c>
      <c r="E3081" s="58">
        <v>2.545875683426857E-2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1.247581258212449E-5</v>
      </c>
      <c r="E3082" s="62">
        <v>1.2493101166910492E-5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0.37000000476837158</v>
      </c>
      <c r="E3083" s="58">
        <v>0.3759550154209137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73.994369506835938</v>
      </c>
      <c r="E3084" s="54">
        <v>74.373939514160156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238.95144653320312</v>
      </c>
      <c r="E3085" s="56">
        <v>252.60205078125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7.2800431251525879</v>
      </c>
      <c r="E3086" s="53">
        <v>7.2698254585266113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2488.639892578125</v>
      </c>
      <c r="E3087" s="59">
        <v>2487.47119140625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-58.848628997802734</v>
      </c>
      <c r="E3088" s="54">
        <v>-60.017230987548828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0.93790328502655029</v>
      </c>
      <c r="E3089" s="58">
        <v>0.93709766864776611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0.2482122927904129</v>
      </c>
      <c r="E3090" s="58">
        <v>0.25216943025588989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4.19207763671875</v>
      </c>
      <c r="E3091" s="53">
        <v>4.1923232078552246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2.2335086017847061E-2</v>
      </c>
      <c r="E3092" s="58">
        <v>2.2369010373950005E-2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1.1398004062357359E-5</v>
      </c>
      <c r="E3093" s="62">
        <v>1.1410637853259686E-5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0.37000000476837158</v>
      </c>
      <c r="E3094" s="58">
        <v>0.3759550154209137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73.994369506835938</v>
      </c>
      <c r="E3095" s="54">
        <v>74.373939514160156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11.036958694458008</v>
      </c>
      <c r="E3096" s="54">
        <v>11.849860191345215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7.3412356376647949</v>
      </c>
      <c r="E3097" s="53">
        <v>7.3310332298278809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2509.882568359375</v>
      </c>
      <c r="E3098" s="59">
        <v>2508.742431640625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-37.606033325195313</v>
      </c>
      <c r="E3099" s="54">
        <v>-38.746223449707031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0.94704723358154297</v>
      </c>
      <c r="E3100" s="58">
        <v>0.94625759124755859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0.24581637978553772</v>
      </c>
      <c r="E3101" s="58">
        <v>0.2497289776802063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4.19207763671875</v>
      </c>
      <c r="E3102" s="53">
        <v>4.1923232078552246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2.2335086017847061E-2</v>
      </c>
      <c r="E3103" s="58">
        <v>2.2369010373950005E-2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1.1398004062357359E-5</v>
      </c>
      <c r="E3104" s="62">
        <v>1.1410637853259686E-5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0.37000000476837158</v>
      </c>
      <c r="E3105" s="58">
        <v>0.3759550154209137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73.994369506835938</v>
      </c>
      <c r="E3106" s="54">
        <v>74.373939514160156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228.90780639648437</v>
      </c>
      <c r="E3107" s="56">
        <v>241.81867980957031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7.2800431251525879</v>
      </c>
      <c r="E3108" s="53">
        <v>7.2698254585266113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2488.639892578125</v>
      </c>
      <c r="E3109" s="59">
        <v>2487.47119140625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-58.848628997802734</v>
      </c>
      <c r="E3110" s="54">
        <v>-60.017230987548828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0.93790328502655029</v>
      </c>
      <c r="E3111" s="58">
        <v>0.93709766864776611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0.2482122927904129</v>
      </c>
      <c r="E3112" s="58">
        <v>0.25216943025588989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4.19207763671875</v>
      </c>
      <c r="E3113" s="53">
        <v>4.1923232078552246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2.2335086017847061E-2</v>
      </c>
      <c r="E3114" s="58">
        <v>2.2369010373950005E-2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1.1398004062357359E-5</v>
      </c>
      <c r="E3115" s="62">
        <v>1.1410637853259686E-5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278.51434326171875</v>
      </c>
      <c r="E3118" s="56">
        <v>294.27737426757812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110.42652893066406</v>
      </c>
      <c r="E3127" s="56">
        <v>112.31845855712891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203.77763366699219</v>
      </c>
      <c r="E3128" s="56">
        <v>203.77777099609375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303.35650634765625</v>
      </c>
      <c r="E3129" s="56">
        <v>320.42303466796875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2.3515007495880127</v>
      </c>
      <c r="E3130" s="53">
        <v>2.3512094020843506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873.14508056640625</v>
      </c>
      <c r="E3131" s="56">
        <v>873.22369384765625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-1674.343505859375</v>
      </c>
      <c r="E3132" s="59">
        <v>-1674.2647705078125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-0.46183833479881287</v>
      </c>
      <c r="E3133" s="58">
        <v>-0.47243189811706543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867.374755859375</v>
      </c>
      <c r="E3134" s="56">
        <v>867.51409912109375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4.4619350433349609</v>
      </c>
      <c r="E3135" s="53">
        <v>4.4609155654907227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0.66959691047668457</v>
      </c>
      <c r="E3136" s="58">
        <v>0.66975945234298706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1.3334584946278483E-4</v>
      </c>
      <c r="E3137" s="63">
        <v>1.3339197903405875E-4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11845.763671875</v>
      </c>
      <c r="E3140" s="55">
        <v>12496.36328125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11845.763671875</v>
      </c>
      <c r="E3151" s="55">
        <v>12496.36328125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25.07843017578125</v>
      </c>
      <c r="E3160" s="54">
        <v>25.506380081176758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388.97824096679687</v>
      </c>
      <c r="E3161" s="56">
        <v>388.82354736328125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14.382182121276855</v>
      </c>
      <c r="E3162" s="54">
        <v>15.248992919921875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6.9781718254089355</v>
      </c>
      <c r="E3163" s="53">
        <v>6.9689836502075195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3215.11962890625</v>
      </c>
      <c r="E3164" s="55">
        <v>3214.01953125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667.631103515625</v>
      </c>
      <c r="E3165" s="56">
        <v>666.53094482421875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1.2245620489120483</v>
      </c>
      <c r="E3166" s="53">
        <v>1.2243533134460449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8.5120229721069336</v>
      </c>
      <c r="E3167" s="53">
        <v>8.6652984619140625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2.2314319610595703</v>
      </c>
      <c r="E3168" s="53">
        <v>2.2351529598236084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5.5636636912822723E-2</v>
      </c>
      <c r="E3169" s="58">
        <v>5.5663157254457474E-2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2.3931868781801313E-5</v>
      </c>
      <c r="E3170" s="62">
        <v>2.3924343622638844E-5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16.745098114013672</v>
      </c>
      <c r="E3171" s="54">
        <v>17.029123306274414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341.55718994140625</v>
      </c>
      <c r="E3172" s="56">
        <v>341.34347534179687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23.880130767822266</v>
      </c>
      <c r="E3173" s="54">
        <v>25.191518783569336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7.0184459686279297</v>
      </c>
      <c r="E3174" s="53">
        <v>7.0091643333435059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3125.8857421875</v>
      </c>
      <c r="E3175" s="55">
        <v>3124.79931640625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578.39727783203125</v>
      </c>
      <c r="E3176" s="56">
        <v>577.31072998046875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1.1722897291183472</v>
      </c>
      <c r="E3177" s="53">
        <v>1.1717847585678101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6.0964846611022949</v>
      </c>
      <c r="E3178" s="53">
        <v>6.2059202194213867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2.1959249973297119</v>
      </c>
      <c r="E3179" s="53">
        <v>2.1996164321899414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4.9652300775051117E-2</v>
      </c>
      <c r="E3180" s="58">
        <v>4.9662631005048752E-2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2.1929357899352908E-5</v>
      </c>
      <c r="E3181" s="62">
        <v>2.191859130107332E-5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1.9745097160339355</v>
      </c>
      <c r="E3182" s="53">
        <v>2.0087950229644775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128.18934631347656</v>
      </c>
      <c r="E3183" s="56">
        <v>127.95178985595703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7.2042207717895508</v>
      </c>
      <c r="E3184" s="53">
        <v>7.6542148590087891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7.1764817237854004</v>
      </c>
      <c r="E3185" s="53">
        <v>7.1665859222412109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2723.668701171875</v>
      </c>
      <c r="E3186" s="59">
        <v>2722.81591796875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176.18022155761719</v>
      </c>
      <c r="E3187" s="56">
        <v>175.32736206054687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1.0081789493560791</v>
      </c>
      <c r="E3188" s="53">
        <v>1.0074384212493896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1.0895453691482544</v>
      </c>
      <c r="E3189" s="53">
        <v>1.1096471548080444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2.1002764701843262</v>
      </c>
      <c r="E3190" s="53">
        <v>2.1045043468475342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2.7517408132553101E-2</v>
      </c>
      <c r="E3191" s="58">
        <v>2.7524387463927269E-2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1.3291873983689584E-5</v>
      </c>
      <c r="E3192" s="62">
        <v>1.3280679922900163E-5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1.2137254476547241</v>
      </c>
      <c r="E3193" s="53">
        <v>1.2347939014434814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105.11226654052734</v>
      </c>
      <c r="E3194" s="56">
        <v>105.61051177978516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14.580503463745117</v>
      </c>
      <c r="E3195" s="54">
        <v>15.494991302490234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7.2075991630554199</v>
      </c>
      <c r="E3196" s="53">
        <v>7.1975307464599609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2650.9521484375</v>
      </c>
      <c r="E3197" s="59">
        <v>2650.051025390625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103.46356964111328</v>
      </c>
      <c r="E3198" s="56">
        <v>102.56241607666016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0.9854583740234375</v>
      </c>
      <c r="E3199" s="58">
        <v>0.9847036600112915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0.71800804138183594</v>
      </c>
      <c r="E3200" s="58">
        <v>0.73021697998046875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4.2217850685119629</v>
      </c>
      <c r="E3201" s="53">
        <v>4.2224435806274414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2.5345394387841225E-2</v>
      </c>
      <c r="E3202" s="58">
        <v>2.5397920981049538E-2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1.2455992873583455E-5</v>
      </c>
      <c r="E3203" s="62">
        <v>1.2473213246266823E-5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0.36274510622024536</v>
      </c>
      <c r="E3204" s="58">
        <v>0.3685833215713501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73.524940490722656</v>
      </c>
      <c r="E3205" s="54">
        <v>73.903327941894531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11.036958694458008</v>
      </c>
      <c r="E3206" s="54">
        <v>11.849860191345215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7.3469400405883789</v>
      </c>
      <c r="E3207" s="53">
        <v>7.3367323875427246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2508.882568359375</v>
      </c>
      <c r="E3208" s="59">
        <v>2507.742431640625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-38.605987548828125</v>
      </c>
      <c r="E3209" s="54">
        <v>-39.746181488037109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0.94698631763458252</v>
      </c>
      <c r="E3210" s="58">
        <v>0.94619768857955933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0.24131348729133606</v>
      </c>
      <c r="E3211" s="58">
        <v>0.24515441060066223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4.1917781829833984</v>
      </c>
      <c r="E3212" s="53">
        <v>4.1920194625854492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2.2293210029602051E-2</v>
      </c>
      <c r="E3213" s="58">
        <v>2.2326955571770668E-2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1.1382389857317321E-5</v>
      </c>
      <c r="E3214" s="62">
        <v>1.1394974535505753E-5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497.39144897460937</v>
      </c>
      <c r="E3216" s="56">
        <v>496.8514404296875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0.34020116925239563</v>
      </c>
      <c r="E3217" s="58">
        <v>0.35946127772331238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9.6341438293457031</v>
      </c>
      <c r="E3218" s="53">
        <v>9.6326503753662109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3484.039306640625</v>
      </c>
      <c r="E3219" s="55">
        <v>3482.88916015625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936.5506591796875</v>
      </c>
      <c r="E3220" s="56">
        <v>935.40045166015625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1.3722010850906372</v>
      </c>
      <c r="E3221" s="53">
        <v>1.37171471118927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4.9217626452445984E-2</v>
      </c>
      <c r="E3222" s="58">
        <v>4.9252163618803024E-2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2.1278135776519775</v>
      </c>
      <c r="E3223" s="53">
        <v>2.1274425983428955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6.6575087606906891E-2</v>
      </c>
      <c r="E3224" s="58">
        <v>6.6506966948509216E-2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2.8474902137531899E-5</v>
      </c>
      <c r="E3225" s="62">
        <v>2.8452817787183449E-5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110.8402099609375</v>
      </c>
      <c r="E3226" s="56">
        <v>112.73213958740234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157.73568725585937</v>
      </c>
      <c r="E3227" s="56">
        <v>157.80384826660156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159.40908813476562</v>
      </c>
      <c r="E3228" s="56">
        <v>168.4334716796875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1.9079893827438354</v>
      </c>
      <c r="E3229" s="53">
        <v>1.9084556102752686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671.955078125</v>
      </c>
      <c r="E3230" s="56">
        <v>672.3629150390625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-1875.533447265625</v>
      </c>
      <c r="E3231" s="59">
        <v>-1875.1256103515625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-0.6249849796295166</v>
      </c>
      <c r="E3232" s="58">
        <v>-0.63686394691467285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915.7547607421875</v>
      </c>
      <c r="E3233" s="56">
        <v>915.79718017578125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4.2968640327453613</v>
      </c>
      <c r="E3234" s="53">
        <v>4.2964506149291992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0.69006681442260742</v>
      </c>
      <c r="E3235" s="58">
        <v>0.69017899036407471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1.7493155610281974E-4</v>
      </c>
      <c r="E3236" s="63">
        <v>1.7489741730969399E-4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79.5830078125</v>
      </c>
      <c r="E3237" s="54">
        <v>80.955009460449219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534.3031005859375</v>
      </c>
      <c r="E3238" s="56">
        <v>534.41748046875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317.59811401367187</v>
      </c>
      <c r="E3239" s="56">
        <v>335.57858276367188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6.8358049392700195</v>
      </c>
      <c r="E3240" s="53">
        <v>6.8269109725952148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3484.039306640625</v>
      </c>
      <c r="E3241" s="55">
        <v>3482.88916015625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936.5506591796875</v>
      </c>
      <c r="E3242" s="56">
        <v>935.40045166015625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1.5018928050994873</v>
      </c>
      <c r="E3243" s="53">
        <v>1.505529522895813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22.542407989501953</v>
      </c>
      <c r="E3244" s="54">
        <v>22.949825286865234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2.4095439910888672</v>
      </c>
      <c r="E3245" s="53">
        <v>2.4146449565887451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7.7249050140380859E-2</v>
      </c>
      <c r="E3246" s="58">
        <v>7.7383458614349365E-2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3.0250334020820446E-5</v>
      </c>
      <c r="E3247" s="62">
        <v>3.0262222935562022E-5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110.8402099609375</v>
      </c>
      <c r="E3248" s="56">
        <v>112.73213958740234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157.73573303222656</v>
      </c>
      <c r="E3249" s="56">
        <v>157.80378723144531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15.461590766906738</v>
      </c>
      <c r="E3250" s="54">
        <v>16.44384765625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1.9079898595809937</v>
      </c>
      <c r="E3251" s="53">
        <v>1.9084552526473999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671.9552001953125</v>
      </c>
      <c r="E3252" s="56">
        <v>672.36260986328125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-1875.5333251953125</v>
      </c>
      <c r="E3253" s="59">
        <v>-1875.1259765625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-0.62498486042022705</v>
      </c>
      <c r="E3254" s="58">
        <v>-0.63686418533325195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915.75469970703125</v>
      </c>
      <c r="E3255" s="56">
        <v>915.7972412109375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4.2968645095825195</v>
      </c>
      <c r="E3256" s="53">
        <v>4.2964496612548828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0.69006675481796265</v>
      </c>
      <c r="E3257" s="58">
        <v>0.69017899036407471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1.7493151244707406E-4</v>
      </c>
      <c r="E3258" s="63">
        <v>1.7489750462118536E-4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46.460563659667969</v>
      </c>
      <c r="E3260" s="54">
        <v>46.46063232421875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279.32296752929687</v>
      </c>
      <c r="E3261" s="56">
        <v>295.12863159179687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0.65746527910232544</v>
      </c>
      <c r="E3262" s="58">
        <v>0.65746611356735229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195.09281921386719</v>
      </c>
      <c r="E3263" s="56">
        <v>195.09295654296875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-2352.395751953125</v>
      </c>
      <c r="E3264" s="59">
        <v>-2352.3955078125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-0.24255502223968506</v>
      </c>
      <c r="E3265" s="58">
        <v>-0.24255496263504028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989.90179443359375</v>
      </c>
      <c r="E3266" s="56">
        <v>989.90179443359375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4.1782989501953125</v>
      </c>
      <c r="E3267" s="53">
        <v>4.1782989501953125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0.63733905553817749</v>
      </c>
      <c r="E3268" s="58">
        <v>0.63733905553817749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5.8046559570357203E-4</v>
      </c>
      <c r="E3269" s="63">
        <v>5.8046489721164107E-4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5.8769998550415039</v>
      </c>
      <c r="E3270" s="53">
        <v>5.977717399597168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226.65097045898437</v>
      </c>
      <c r="E3271" s="56">
        <v>226.3970947265625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279.102294921875</v>
      </c>
      <c r="E3272" s="56">
        <v>294.90444946289062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7.0970935821533203</v>
      </c>
      <c r="E3273" s="53">
        <v>7.0875234603881836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2908.753173828125</v>
      </c>
      <c r="E3274" s="59">
        <v>2907.790771484375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361.26458740234375</v>
      </c>
      <c r="E3275" s="56">
        <v>360.3021240234375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1.073514461517334</v>
      </c>
      <c r="E3276" s="53">
        <v>1.0727735757827759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2.6133642196655273</v>
      </c>
      <c r="E3277" s="53">
        <v>2.6608777046203613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2.1449425220489502</v>
      </c>
      <c r="E3278" s="53">
        <v>2.1491415500640869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3.6802016198635101E-2</v>
      </c>
      <c r="E3279" s="58">
        <v>3.6800295114517212E-2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1.7166903489851393E-5</v>
      </c>
      <c r="E3280" s="62">
        <v>1.7154148736153729E-5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52.108486175537109</v>
      </c>
      <c r="E3282" s="54">
        <v>52.108585357666016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49.425067901611328</v>
      </c>
      <c r="E3283" s="54">
        <v>52.277271270751953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0.730976402759552</v>
      </c>
      <c r="E3284" s="58">
        <v>0.73097789287567139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218.11781311035156</v>
      </c>
      <c r="E3285" s="56">
        <v>218.11837768554687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-2329.37060546875</v>
      </c>
      <c r="E3286" s="59">
        <v>-2329.3701171875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-9.0194419026374817E-3</v>
      </c>
      <c r="E3287" s="61">
        <v>-9.0192025527358055E-3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987.0809326171875</v>
      </c>
      <c r="E3288" s="56">
        <v>987.0809326171875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4.1815700531005859</v>
      </c>
      <c r="E3289" s="53">
        <v>4.1815700531005859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0.64331251382827759</v>
      </c>
      <c r="E3290" s="58">
        <v>0.64331263303756714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5.2770052570849657E-4</v>
      </c>
      <c r="E3291" s="63">
        <v>5.2769965259358287E-4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0.36274510622024536</v>
      </c>
      <c r="E3292" s="58">
        <v>0.3685833215713501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52.069217681884766</v>
      </c>
      <c r="E3293" s="54">
        <v>52.069217681884766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49.084865570068359</v>
      </c>
      <c r="E3294" s="54">
        <v>51.917808532714844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0.73046278953552246</v>
      </c>
      <c r="E3295" s="58">
        <v>0.73046249151229858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217.96975708007812</v>
      </c>
      <c r="E3296" s="56">
        <v>217.97032165527344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-2329.518798828125</v>
      </c>
      <c r="E3297" s="59">
        <v>-2329.518310546875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-3.8643505424261093E-2</v>
      </c>
      <c r="E3298" s="58">
        <v>-3.934168815612793E-2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987.107421875</v>
      </c>
      <c r="E3299" s="56">
        <v>987.107666015625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4.1815133094787598</v>
      </c>
      <c r="E3300" s="53">
        <v>4.1815118789672852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0.643280029296875</v>
      </c>
      <c r="E3301" s="58">
        <v>0.64328032732009888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5.2804220467805862E-4</v>
      </c>
      <c r="E3302" s="63">
        <v>5.2804232109338045E-4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229.08924865722656</v>
      </c>
      <c r="E3305" s="56">
        <v>242.0001220703125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7.4166550636291504</v>
      </c>
      <c r="E3306" s="53">
        <v>7.4084477424621582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2348.335205078125</v>
      </c>
      <c r="E3307" s="59">
        <v>2345.7197265625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-199.15339660644531</v>
      </c>
      <c r="E3308" s="56">
        <v>-201.76882934570312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0.90177655220031738</v>
      </c>
      <c r="E3309" s="58">
        <v>0.90068352222442627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7.4523203074932098E-2</v>
      </c>
      <c r="E3310" s="58">
        <v>7.4613630771636963E-2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0.37000000476837158</v>
      </c>
      <c r="E3314" s="58">
        <v>0.3759550154209137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73.994369506835938</v>
      </c>
      <c r="E3315" s="54">
        <v>74.373939514160156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10.043631553649902</v>
      </c>
      <c r="E3316" s="54">
        <v>10.78337287902832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7.2800431251525879</v>
      </c>
      <c r="E3317" s="53">
        <v>7.2698254585266113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2488.639892578125</v>
      </c>
      <c r="E3318" s="59">
        <v>2487.47119140625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-58.848628997802734</v>
      </c>
      <c r="E3319" s="54">
        <v>-60.017230987548828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0.93790328502655029</v>
      </c>
      <c r="E3320" s="58">
        <v>0.93709766864776611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0.2482122927904129</v>
      </c>
      <c r="E3321" s="58">
        <v>0.25216943025588989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4.19207763671875</v>
      </c>
      <c r="E3322" s="53">
        <v>4.1923232078552246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2.2335086017847061E-2</v>
      </c>
      <c r="E3323" s="58">
        <v>2.2369010373950005E-2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1.1398004062357359E-5</v>
      </c>
      <c r="E3324" s="62">
        <v>1.1410637853259686E-5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0.34020116925239563</v>
      </c>
      <c r="E3327" s="58">
        <v>0.35946127772331238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110.8402099609375</v>
      </c>
      <c r="E3336" s="56">
        <v>112.73213958740234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157.73568725585937</v>
      </c>
      <c r="E3337" s="56">
        <v>157.80384826660156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159.40908813476562</v>
      </c>
      <c r="E3338" s="56">
        <v>168.4334716796875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1.9079893827438354</v>
      </c>
      <c r="E3339" s="53">
        <v>1.9084556102752686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671.955078125</v>
      </c>
      <c r="E3340" s="56">
        <v>672.3629150390625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-1875.533447265625</v>
      </c>
      <c r="E3341" s="59">
        <v>-1875.1256103515625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-0.6249849796295166</v>
      </c>
      <c r="E3342" s="58">
        <v>-0.63686394691467285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915.7547607421875</v>
      </c>
      <c r="E3343" s="56">
        <v>915.79718017578125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4.2968640327453613</v>
      </c>
      <c r="E3344" s="53">
        <v>4.2964506149291992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0.69006681442260742</v>
      </c>
      <c r="E3345" s="58">
        <v>0.69017899036407471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1.7493155610281974E-4</v>
      </c>
      <c r="E3346" s="63">
        <v>1.7489741730969399E-4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110.8402099609375</v>
      </c>
      <c r="E3347" s="56">
        <v>112.73213958740234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157.73573303222656</v>
      </c>
      <c r="E3348" s="56">
        <v>157.80378723144531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7.7607326507568359</v>
      </c>
      <c r="E3349" s="53">
        <v>8.2479457855224609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1.9079898595809937</v>
      </c>
      <c r="E3350" s="53">
        <v>1.9084552526473999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671.9552001953125</v>
      </c>
      <c r="E3351" s="56">
        <v>672.36260986328125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-1875.5333251953125</v>
      </c>
      <c r="E3352" s="59">
        <v>-1875.1259765625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-0.62498486042022705</v>
      </c>
      <c r="E3353" s="58">
        <v>-0.63686418533325195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915.75469970703125</v>
      </c>
      <c r="E3354" s="56">
        <v>915.7972412109375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4.2968645095825195</v>
      </c>
      <c r="E3355" s="53">
        <v>4.2964496612548828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0.69006675481796265</v>
      </c>
      <c r="E3356" s="58">
        <v>0.69017899036407471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1.7493151244707406E-4</v>
      </c>
      <c r="E3357" s="63">
        <v>1.7489750462118536E-4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110.8402099609375</v>
      </c>
      <c r="E3358" s="56">
        <v>112.73213958740234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157.73568725585937</v>
      </c>
      <c r="E3359" s="56">
        <v>157.80384826660156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159.40904235839844</v>
      </c>
      <c r="E3360" s="56">
        <v>168.43345642089844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1.9079893827438354</v>
      </c>
      <c r="E3361" s="53">
        <v>1.9084556102752686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671.955078125</v>
      </c>
      <c r="E3362" s="56">
        <v>672.3629150390625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-1875.533447265625</v>
      </c>
      <c r="E3363" s="59">
        <v>-1875.1256103515625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-0.6249849796295166</v>
      </c>
      <c r="E3364" s="58">
        <v>-0.63686394691467285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915.7547607421875</v>
      </c>
      <c r="E3365" s="56">
        <v>915.79718017578125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4.2968640327453613</v>
      </c>
      <c r="E3366" s="53">
        <v>4.2964506149291992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0.69006681442260742</v>
      </c>
      <c r="E3367" s="58">
        <v>0.69017899036407471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1.7493155610281974E-4</v>
      </c>
      <c r="E3368" s="63">
        <v>1.7489741730969399E-4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110.8402099609375</v>
      </c>
      <c r="E3369" s="56">
        <v>112.73213958740234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157.73573303222656</v>
      </c>
      <c r="E3370" s="56">
        <v>157.80378723144531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318.81808471679687</v>
      </c>
      <c r="E3371" s="56">
        <v>336.86691284179687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1.9079898595809937</v>
      </c>
      <c r="E3372" s="53">
        <v>1.9084552526473999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671.9552001953125</v>
      </c>
      <c r="E3373" s="56">
        <v>672.36260986328125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-1875.5333251953125</v>
      </c>
      <c r="E3374" s="59">
        <v>-1875.1259765625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-0.62498486042022705</v>
      </c>
      <c r="E3375" s="58">
        <v>-0.63686418533325195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915.75469970703125</v>
      </c>
      <c r="E3376" s="56">
        <v>915.7972412109375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4.2968645095825195</v>
      </c>
      <c r="E3377" s="53">
        <v>4.2964496612548828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0.69006675481796265</v>
      </c>
      <c r="E3378" s="58">
        <v>0.69017899036407471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1.7493151244707406E-4</v>
      </c>
      <c r="E3379" s="63">
        <v>1.7489750462118536E-4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110.8402099609375</v>
      </c>
      <c r="E3380" s="56">
        <v>112.73213958740234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157.73568725585937</v>
      </c>
      <c r="E3381" s="56">
        <v>157.80384826660156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159.40904235839844</v>
      </c>
      <c r="E3382" s="56">
        <v>168.43345642089844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1.9079893827438354</v>
      </c>
      <c r="E3383" s="53">
        <v>1.9084556102752686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671.955078125</v>
      </c>
      <c r="E3384" s="56">
        <v>672.3629150390625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-1875.533447265625</v>
      </c>
      <c r="E3385" s="59">
        <v>-1875.1256103515625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-0.6249849796295166</v>
      </c>
      <c r="E3386" s="58">
        <v>-0.63686394691467285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915.7547607421875</v>
      </c>
      <c r="E3387" s="56">
        <v>915.79718017578125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4.2968640327453613</v>
      </c>
      <c r="E3388" s="53">
        <v>4.2964506149291992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0.69006681442260742</v>
      </c>
      <c r="E3389" s="58">
        <v>0.69017899036407471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1.7493155610281974E-4</v>
      </c>
      <c r="E3390" s="63">
        <v>1.7489741730969399E-4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110.8402099609375</v>
      </c>
      <c r="E3391" s="56">
        <v>112.73213958740234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152.33645629882812</v>
      </c>
      <c r="E3392" s="56">
        <v>152.30879211425781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1.853900671005249</v>
      </c>
      <c r="E3394" s="53">
        <v>1.8534164428710937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-0.6434934139251709</v>
      </c>
      <c r="E3397" s="58">
        <v>-0.65587568283081055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920.80023193359375</v>
      </c>
      <c r="E3398" s="56">
        <v>920.929931640625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4.2830252647399902</v>
      </c>
      <c r="E3399" s="53">
        <v>4.2823925018310547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0.69105803966522217</v>
      </c>
      <c r="E3400" s="58">
        <v>0.69118583202362061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1.8162566993851215E-4</v>
      </c>
      <c r="E3401" s="63">
        <v>1.8170881958212703E-4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110.8402099609375</v>
      </c>
      <c r="E3402" s="56">
        <v>112.73213958740234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152.33645629882812</v>
      </c>
      <c r="E3403" s="56">
        <v>152.30879211425781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1.853900671005249</v>
      </c>
      <c r="E3405" s="53">
        <v>1.8534164428710937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-0.6434934139251709</v>
      </c>
      <c r="E3408" s="58">
        <v>-0.65587568283081055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920.80023193359375</v>
      </c>
      <c r="E3409" s="56">
        <v>920.929931640625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4.2830252647399902</v>
      </c>
      <c r="E3410" s="53">
        <v>4.2823925018310547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0.69105803966522217</v>
      </c>
      <c r="E3411" s="58">
        <v>0.69118583202362061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1.8162566993851215E-4</v>
      </c>
      <c r="E3412" s="63">
        <v>1.8170881958212703E-4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88.524894714355469</v>
      </c>
      <c r="E3413" s="54">
        <v>90.047294616699219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460.00323486328125</v>
      </c>
      <c r="E3414" s="56">
        <v>460.00302124023437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310.3009033203125</v>
      </c>
      <c r="E3415" s="56">
        <v>327.81985473632812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6.5332808494567871</v>
      </c>
      <c r="E3416" s="53">
        <v>6.5230703353881836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3286.5439453125</v>
      </c>
      <c r="E3417" s="55">
        <v>3284.311279296875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739.0552978515625</v>
      </c>
      <c r="E3418" s="56">
        <v>736.82269287109375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1.389836311340332</v>
      </c>
      <c r="E3419" s="53">
        <v>1.3926987648010254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28.711137771606445</v>
      </c>
      <c r="E3420" s="54">
        <v>29.257774353027344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2.5811614990234375</v>
      </c>
      <c r="E3421" s="53">
        <v>2.592409610748291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7.0086114108562469E-2</v>
      </c>
      <c r="E3422" s="58">
        <v>7.0267818868160248E-2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2.7114449039800093E-5</v>
      </c>
      <c r="E3423" s="62">
        <v>2.7121544917463325E-5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159.40904235839844</v>
      </c>
      <c r="E3426" s="56">
        <v>168.43345642089844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159.40908813476562</v>
      </c>
      <c r="E3437" s="56">
        <v>168.4334716796875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11845.763671875</v>
      </c>
      <c r="E3459" s="55">
        <v>12496.36328125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79.5830078125</v>
      </c>
      <c r="E3468" s="54">
        <v>80.954994201660156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534.3031005859375</v>
      </c>
      <c r="E3469" s="56">
        <v>534.41748046875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318.06158447265625</v>
      </c>
      <c r="E3470" s="56">
        <v>336.06781005859375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6.8358049392700195</v>
      </c>
      <c r="E3471" s="53">
        <v>6.826911449432373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3484.039306640625</v>
      </c>
      <c r="E3472" s="55">
        <v>3482.88916015625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936.5506591796875</v>
      </c>
      <c r="E3473" s="56">
        <v>935.40045166015625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1.5018928050994873</v>
      </c>
      <c r="E3474" s="53">
        <v>1.5055291652679443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22.542407989501953</v>
      </c>
      <c r="E3475" s="54">
        <v>22.949823379516602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2.4095439910888672</v>
      </c>
      <c r="E3476" s="53">
        <v>2.4146449565887451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7.7249050140380859E-2</v>
      </c>
      <c r="E3477" s="58">
        <v>7.7383458614349365E-2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3.0250334020820446E-5</v>
      </c>
      <c r="E3478" s="62">
        <v>3.0262222935562022E-5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110.01284790039062</v>
      </c>
      <c r="E3479" s="56">
        <v>111.90477752685547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228.00750732421875</v>
      </c>
      <c r="E3480" s="56">
        <v>228.09329223632812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303.35650634765625</v>
      </c>
      <c r="E3481" s="56">
        <v>320.42303466796875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2.5757553577423096</v>
      </c>
      <c r="E3482" s="53">
        <v>2.5761890411376953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982.82666015625</v>
      </c>
      <c r="E3483" s="56">
        <v>983.269287109375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-1564.661865234375</v>
      </c>
      <c r="E3484" s="59">
        <v>-1564.21923828125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-0.37220653891563416</v>
      </c>
      <c r="E3485" s="58">
        <v>-0.38165313005447388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837.43475341796875</v>
      </c>
      <c r="E3486" s="56">
        <v>837.4898681640625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4.5994939804077148</v>
      </c>
      <c r="E3487" s="53">
        <v>4.5985970497131348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0.65018749237060547</v>
      </c>
      <c r="E3488" s="58">
        <v>0.65030062198638916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1.1867133434861898E-4</v>
      </c>
      <c r="E3489" s="63">
        <v>1.1867271678056568E-4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90.295394897460938</v>
      </c>
      <c r="E3490" s="54">
        <v>91.848236083984375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411.50469970703125</v>
      </c>
      <c r="E3491" s="56">
        <v>411.50460815429687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310.3009033203125</v>
      </c>
      <c r="E3492" s="56">
        <v>327.81985473632812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6.3344435691833496</v>
      </c>
      <c r="E3493" s="53">
        <v>6.3231315612792969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3151.50927734375</v>
      </c>
      <c r="E3494" s="55">
        <v>3148.485595703125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604.0208740234375</v>
      </c>
      <c r="E3495" s="56">
        <v>600.9970703125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1.2970207929611206</v>
      </c>
      <c r="E3496" s="53">
        <v>1.298796534538269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32.570735931396484</v>
      </c>
      <c r="E3497" s="54">
        <v>33.220882415771484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2.8423545360565186</v>
      </c>
      <c r="E3498" s="53">
        <v>2.8621876239776611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6.622980535030365E-2</v>
      </c>
      <c r="E3499" s="58">
        <v>6.6480740904808044E-2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2.4976543500088155E-5</v>
      </c>
      <c r="E3500" s="62">
        <v>2.4982726245070808E-5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110.8402099609375</v>
      </c>
      <c r="E3501" s="56">
        <v>112.73213958740234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157.73573303222656</v>
      </c>
      <c r="E3502" s="56">
        <v>157.80378723144531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7.7008585929870605</v>
      </c>
      <c r="E3503" s="53">
        <v>8.1959028244018555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1.9079898595809937</v>
      </c>
      <c r="E3504" s="53">
        <v>1.9084552526473999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671.9552001953125</v>
      </c>
      <c r="E3505" s="56">
        <v>672.36260986328125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-1875.5333251953125</v>
      </c>
      <c r="E3506" s="59">
        <v>-1875.1259765625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-0.62498486042022705</v>
      </c>
      <c r="E3507" s="58">
        <v>-0.63686418533325195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915.75469970703125</v>
      </c>
      <c r="E3508" s="56">
        <v>915.7972412109375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4.2968645095825195</v>
      </c>
      <c r="E3509" s="53">
        <v>4.2964496612548828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0.69006675481796265</v>
      </c>
      <c r="E3510" s="58">
        <v>0.69017899036407471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1.7493151244707406E-4</v>
      </c>
      <c r="E3511" s="63">
        <v>1.7489750462118536E-4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97.970512390136719</v>
      </c>
      <c r="E3512" s="54">
        <v>99.655349731445312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338.99945068359375</v>
      </c>
      <c r="E3513" s="56">
        <v>339.0006103515625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302.60000610351562</v>
      </c>
      <c r="E3514" s="56">
        <v>319.62393188476562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5.8911032676696777</v>
      </c>
      <c r="E3515" s="53">
        <v>5.8742599487304687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2885.67041015625</v>
      </c>
      <c r="E3516" s="59">
        <v>2879.0205078125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338.18179321289062</v>
      </c>
      <c r="E3517" s="56">
        <v>331.53192138671875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1.1176844835281372</v>
      </c>
      <c r="E3518" s="53">
        <v>1.115872859954834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45.404987335205078</v>
      </c>
      <c r="E3519" s="54">
        <v>46.521457672119141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4.3738632202148437</v>
      </c>
      <c r="E3520" s="53">
        <v>4.4664759635925293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6.9024071097373962E-2</v>
      </c>
      <c r="E3521" s="58">
        <v>6.979728490114212E-2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2.1663874576915987E-5</v>
      </c>
      <c r="E3522" s="62">
        <v>2.1671532522304915E-5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99.929924011230469</v>
      </c>
      <c r="E3523" s="56">
        <v>101.64845275878906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310.94796752929687</v>
      </c>
      <c r="E3524" s="56">
        <v>312.19708251953125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302.60000610351562</v>
      </c>
      <c r="E3525" s="56">
        <v>319.62393188476562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5.6163253784179687</v>
      </c>
      <c r="E3526" s="53">
        <v>5.6055960655212402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2725.600341796875</v>
      </c>
      <c r="E3527" s="59">
        <v>2722.443359375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178.11170959472656</v>
      </c>
      <c r="E3528" s="56">
        <v>174.954833984375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55.406192779541016</v>
      </c>
      <c r="E3530" s="54">
        <v>56.583404541015625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6.7270331382751465</v>
      </c>
      <c r="E3531" s="53">
        <v>6.8467483520507812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7.8958027064800262E-2</v>
      </c>
      <c r="E3532" s="58">
        <v>7.988923043012619E-2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2.0338715330581181E-5</v>
      </c>
      <c r="E3533" s="62">
        <v>2.0411849618540145E-5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90.295394897460938</v>
      </c>
      <c r="E3534" s="54">
        <v>91.848236083984375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434.10403442382812</v>
      </c>
      <c r="E3535" s="56">
        <v>434.10391235351562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302.60000610351562</v>
      </c>
      <c r="E3536" s="56">
        <v>319.62393188476562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6.4251294136047363</v>
      </c>
      <c r="E3537" s="53">
        <v>6.4143800735473633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3214.611572265625</v>
      </c>
      <c r="E3538" s="55">
        <v>3211.979248046875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667.1229248046875</v>
      </c>
      <c r="E3539" s="56">
        <v>664.49066162109375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1.3428331613540649</v>
      </c>
      <c r="E3540" s="53">
        <v>1.3452165126800537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30.946197509765625</v>
      </c>
      <c r="E3541" s="54">
        <v>31.549360275268555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2.7027504444122314</v>
      </c>
      <c r="E3542" s="53">
        <v>2.7179839611053467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6.7958742380142212E-2</v>
      </c>
      <c r="E3543" s="58">
        <v>6.8173885345458984E-2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2.5983952582464553E-5</v>
      </c>
      <c r="E3544" s="62">
        <v>2.5990753783844411E-5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81.215499877929688</v>
      </c>
      <c r="E3545" s="54">
        <v>82.612190246582031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534.99957275390625</v>
      </c>
      <c r="E3546" s="56">
        <v>535.12371826171875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318.06158447265625</v>
      </c>
      <c r="E3547" s="56">
        <v>336.06781005859375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6.8269314765930176</v>
      </c>
      <c r="E3548" s="53">
        <v>6.8180642127990723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3484.039306640625</v>
      </c>
      <c r="E3549" s="55">
        <v>3482.88916015625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936.5506591796875</v>
      </c>
      <c r="E3550" s="56">
        <v>935.40045166015625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1.5071808099746704</v>
      </c>
      <c r="E3551" s="53">
        <v>1.5109751224517822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23.007465362548828</v>
      </c>
      <c r="E3552" s="54">
        <v>23.422332763671875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2.4152381420135498</v>
      </c>
      <c r="E3553" s="53">
        <v>2.4204351902008057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7.7474579215049744E-2</v>
      </c>
      <c r="E3554" s="58">
        <v>7.7612869441509247E-2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3.0288036214187741E-5</v>
      </c>
      <c r="E3555" s="62">
        <v>3.0300579965114594E-5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108.92361450195312</v>
      </c>
      <c r="E3556" s="56">
        <v>110.79681396484375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226.05477905273438</v>
      </c>
      <c r="E3557" s="56">
        <v>226.14036560058594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303.35650634765625</v>
      </c>
      <c r="E3558" s="56">
        <v>320.42303466796875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2.5580317974090576</v>
      </c>
      <c r="E3559" s="53">
        <v>2.5584728717803955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973.82659912109375</v>
      </c>
      <c r="E3560" s="56">
        <v>974.26922607421875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-1573.6619873046875</v>
      </c>
      <c r="E3561" s="59">
        <v>-1573.2193603515625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-0.37375718355178833</v>
      </c>
      <c r="E3562" s="58">
        <v>-0.38308936357498169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839.885986328125</v>
      </c>
      <c r="E3563" s="56">
        <v>839.938232421875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4.5873565673828125</v>
      </c>
      <c r="E3564" s="53">
        <v>4.5865006446838379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0.65186649560928345</v>
      </c>
      <c r="E3565" s="58">
        <v>0.6519770622253418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1.1970740888500586E-4</v>
      </c>
      <c r="E3566" s="63">
        <v>1.19707481644582E-4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57.279109954833984</v>
      </c>
      <c r="E3569" s="54">
        <v>57.750968933105469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15424.904296875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241245.296875</v>
      </c>
      <c r="E3574" s="55">
        <v>247170.3125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266463.34375</v>
      </c>
      <c r="E3575" s="55">
        <v>268658.4375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049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10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75</v>
      </c>
      <c r="F18" s="1">
        <f>VLOOKUP(B18,input!$L$4:$M$25,2,FALSE)</f>
        <v>75</v>
      </c>
      <c r="G18" s="1">
        <f t="shared" si="1"/>
        <v>75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387.70001220703125</v>
      </c>
      <c r="E21" s="41">
        <f t="shared" si="0"/>
        <v>353.66</v>
      </c>
      <c r="F21" s="1">
        <f>VLOOKUP(B21,input!$L$4:$M$25,2,FALSE)</f>
        <v>353.66</v>
      </c>
      <c r="G21" s="1">
        <f t="shared" si="1"/>
        <v>353.66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893.99993896484375</v>
      </c>
      <c r="E23" s="41">
        <f t="shared" si="0"/>
        <v>887.27</v>
      </c>
      <c r="F23" s="1">
        <f>VLOOKUP(B23,input!$L$4:$M$25,2,FALSE)</f>
        <v>887.27</v>
      </c>
      <c r="G23" s="1">
        <f t="shared" si="1"/>
        <v>887.27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25</v>
      </c>
      <c r="F24" s="1">
        <f>VLOOKUP(B24,input!$L$4:$M$25,2,FALSE)</f>
        <v>25</v>
      </c>
      <c r="G24" s="1">
        <f t="shared" si="1"/>
        <v>25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99.782028198242188</v>
      </c>
      <c r="E58" s="41">
        <f t="shared" si="0"/>
        <v>99.782028198242188</v>
      </c>
      <c r="F58" s="1" t="e">
        <f>VLOOKUP(B58,input!$L$4:$M$25,2,FALSE)</f>
        <v>#N/A</v>
      </c>
      <c r="G58" s="1">
        <f t="shared" si="1"/>
        <v>99.782028198242188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0.48065453767776489</v>
      </c>
      <c r="E63" s="41">
        <f t="shared" si="0"/>
        <v>0.48065453767776489</v>
      </c>
      <c r="F63" s="1" t="e">
        <f>VLOOKUP(B63,input!$L$4:$M$25,2,FALSE)</f>
        <v>#N/A</v>
      </c>
      <c r="G63" s="1">
        <f t="shared" si="1"/>
        <v>0.48065453767776489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6">
        <v>11.25547981262207</v>
      </c>
      <c r="E75" s="41">
        <f t="shared" si="2"/>
        <v>11.25547981262207</v>
      </c>
      <c r="F75" s="1" t="e">
        <f>VLOOKUP(B75,input!$L$4:$M$25,2,FALSE)</f>
        <v>#N/A</v>
      </c>
      <c r="G75" s="1">
        <f t="shared" si="3"/>
        <v>11.25547981262207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179.59394836425781</v>
      </c>
      <c r="E78" s="41">
        <f t="shared" si="2"/>
        <v>179.59394836425781</v>
      </c>
      <c r="F78" s="1" t="e">
        <f>VLOOKUP(B78,input!$L$4:$M$25,2,FALSE)</f>
        <v>#N/A</v>
      </c>
      <c r="G78" s="1">
        <f t="shared" si="3"/>
        <v>179.59394836425781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77.172416687011719</v>
      </c>
      <c r="E79" s="41">
        <f t="shared" si="2"/>
        <v>77.172416687011719</v>
      </c>
      <c r="F79" s="1" t="e">
        <f>VLOOKUP(B79,input!$L$4:$M$25,2,FALSE)</f>
        <v>#N/A</v>
      </c>
      <c r="G79" s="1">
        <f t="shared" si="3"/>
        <v>77.172416687011719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2.6891233921051025</v>
      </c>
      <c r="E89" s="41">
        <f t="shared" si="2"/>
        <v>2.6891233921051025</v>
      </c>
      <c r="F89" s="1" t="e">
        <f>VLOOKUP(B89,input!$L$4:$M$25,2,FALSE)</f>
        <v>#N/A</v>
      </c>
      <c r="G89" s="1">
        <f t="shared" si="3"/>
        <v>2.6891233921051025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26.722089767456055</v>
      </c>
      <c r="E92" s="41">
        <f t="shared" si="2"/>
        <v>26.722089767456055</v>
      </c>
      <c r="F92" s="1" t="e">
        <f>VLOOKUP(B92,input!$L$4:$M$25,2,FALSE)</f>
        <v>#N/A</v>
      </c>
      <c r="G92" s="1">
        <f t="shared" si="3"/>
        <v>26.722089767456055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5.5476851463317871</v>
      </c>
      <c r="E103" s="41">
        <f t="shared" si="2"/>
        <v>5.5476851463317871</v>
      </c>
      <c r="F103" s="1" t="e">
        <f>VLOOKUP(B103,input!$L$4:$M$25,2,FALSE)</f>
        <v>#N/A</v>
      </c>
      <c r="G103" s="1">
        <f t="shared" si="3"/>
        <v>5.5476851463317871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27.812786102294922</v>
      </c>
      <c r="E106" s="41">
        <f t="shared" si="2"/>
        <v>27.812786102294922</v>
      </c>
      <c r="F106" s="1" t="e">
        <f>VLOOKUP(B106,input!$L$4:$M$25,2,FALSE)</f>
        <v>#N/A</v>
      </c>
      <c r="G106" s="1">
        <f t="shared" si="3"/>
        <v>27.812786102294922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5.5476851463317871</v>
      </c>
      <c r="E117" s="41">
        <f t="shared" si="2"/>
        <v>5.5476851463317871</v>
      </c>
      <c r="F117" s="1" t="e">
        <f>VLOOKUP(B117,input!$L$4:$M$25,2,FALSE)</f>
        <v>#N/A</v>
      </c>
      <c r="G117" s="1">
        <f t="shared" si="3"/>
        <v>5.5476851463317871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27.812786102294922</v>
      </c>
      <c r="E120" s="41">
        <f t="shared" si="2"/>
        <v>27.812786102294922</v>
      </c>
      <c r="F120" s="1" t="e">
        <f>VLOOKUP(B120,input!$L$4:$M$25,2,FALSE)</f>
        <v>#N/A</v>
      </c>
      <c r="G120" s="1">
        <f t="shared" si="3"/>
        <v>27.812786102294922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2.6891233921051025</v>
      </c>
      <c r="E131" s="41">
        <f t="shared" si="2"/>
        <v>2.6891233921051025</v>
      </c>
      <c r="F131" s="1" t="e">
        <f>VLOOKUP(B131,input!$L$4:$M$25,2,FALSE)</f>
        <v>#N/A</v>
      </c>
      <c r="G131" s="1">
        <f t="shared" si="3"/>
        <v>2.6891233921051025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26.722089767456055</v>
      </c>
      <c r="E134" s="41">
        <f t="shared" si="2"/>
        <v>26.722089767456055</v>
      </c>
      <c r="F134" s="1" t="e">
        <f>VLOOKUP(B134,input!$L$4:$M$25,2,FALSE)</f>
        <v>#N/A</v>
      </c>
      <c r="G134" s="1">
        <f t="shared" si="3"/>
        <v>26.722089767456055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204.19999694824219</v>
      </c>
      <c r="E155" s="41">
        <f t="shared" si="4"/>
        <v>204.19999694824219</v>
      </c>
      <c r="F155" s="1" t="e">
        <f>VLOOKUP(B155,input!$L$4:$M$25,2,FALSE)</f>
        <v>#N/A</v>
      </c>
      <c r="G155" s="1">
        <f t="shared" si="5"/>
        <v>204.19999694824219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30</v>
      </c>
      <c r="F173" s="1">
        <f>VLOOKUP(B173,input!$L$4:$M$25,2,FALSE)</f>
        <v>30</v>
      </c>
      <c r="G173" s="1">
        <f t="shared" si="5"/>
        <v>30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</v>
      </c>
      <c r="F181" s="1">
        <f>VLOOKUP(B181,input!$L$4:$M$25,2,FALSE)</f>
        <v>16747</v>
      </c>
      <c r="G181" s="1">
        <f t="shared" si="5"/>
        <v>16747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537.20001220703125</v>
      </c>
      <c r="E296" s="41">
        <f t="shared" si="8"/>
        <v>536.16</v>
      </c>
      <c r="F296" s="1">
        <f>VLOOKUP(B296,input!$L$4:$M$25,2,FALSE)</f>
        <v>536.16</v>
      </c>
      <c r="G296" s="1">
        <f t="shared" si="9"/>
        <v>536.16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27.3</v>
      </c>
      <c r="F348" s="1">
        <f>VLOOKUP(B348,input!$L$4:$M$25,2,FALSE)</f>
        <v>27.3</v>
      </c>
      <c r="G348" s="1">
        <f t="shared" si="11"/>
        <v>27.3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86.449996948242188</v>
      </c>
      <c r="E391" s="41">
        <f t="shared" si="10"/>
        <v>83.7</v>
      </c>
      <c r="F391" s="1">
        <f>VLOOKUP(B391,input!$L$4:$M$25,2,FALSE)</f>
        <v>83.7</v>
      </c>
      <c r="G391" s="1">
        <f t="shared" si="11"/>
        <v>83.7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27.680000305175781</v>
      </c>
      <c r="E400" s="41">
        <f t="shared" si="12"/>
        <v>26.898669000000002</v>
      </c>
      <c r="F400" s="1">
        <f>VLOOKUP(B400,input!$L$4:$M$25,2,FALSE)</f>
        <v>26.898669000000002</v>
      </c>
      <c r="G400" s="1">
        <f t="shared" si="13"/>
        <v>26.898669000000002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18.75</v>
      </c>
      <c r="E409" s="41">
        <f t="shared" si="12"/>
        <v>17.958672</v>
      </c>
      <c r="F409" s="1">
        <f>VLOOKUP(B409,input!$L$4:$M$25,2,FALSE)</f>
        <v>17.958672</v>
      </c>
      <c r="G409" s="1">
        <f t="shared" si="13"/>
        <v>17.958672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6.3600001335144043</v>
      </c>
      <c r="E418" s="41">
        <f t="shared" si="12"/>
        <v>6.1804080000000008</v>
      </c>
      <c r="F418" s="1">
        <f>VLOOKUP(B418,input!$L$4:$M$25,2,FALSE)</f>
        <v>6.1804080000000008</v>
      </c>
      <c r="G418" s="1">
        <f t="shared" si="13"/>
        <v>6.1804080000000008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5.5</v>
      </c>
      <c r="E427" s="41">
        <f t="shared" si="12"/>
        <v>5.3442450000000008</v>
      </c>
      <c r="F427" s="1">
        <f>VLOOKUP(B427,input!$L$4:$M$25,2,FALSE)</f>
        <v>5.3442450000000008</v>
      </c>
      <c r="G427" s="1">
        <f t="shared" si="13"/>
        <v>5.3442450000000008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2.1800000667572021</v>
      </c>
      <c r="E436" s="41">
        <f t="shared" si="12"/>
        <v>2.1184470000000002</v>
      </c>
      <c r="F436" s="1">
        <f>VLOOKUP(B436,input!$L$4:$M$25,2,FALSE)</f>
        <v>2.1184470000000002</v>
      </c>
      <c r="G436" s="1">
        <f t="shared" si="13"/>
        <v>2.1184470000000002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1.3400000333786011</v>
      </c>
      <c r="E445" s="41">
        <f t="shared" si="12"/>
        <v>1.3021962300000001</v>
      </c>
      <c r="F445" s="1">
        <f>VLOOKUP(B445,input!$L$4:$M$25,2,FALSE)</f>
        <v>1.3021962300000001</v>
      </c>
      <c r="G445" s="1">
        <f t="shared" si="13"/>
        <v>1.3021962300000001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0.40000000596046448</v>
      </c>
      <c r="E454" s="41">
        <f t="shared" si="12"/>
        <v>0.38870280000000001</v>
      </c>
      <c r="F454" s="1">
        <f>VLOOKUP(B454,input!$L$4:$M$25,2,FALSE)</f>
        <v>0.38870280000000001</v>
      </c>
      <c r="G454" s="1">
        <f t="shared" si="13"/>
        <v>0.38870280000000001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110027.09375</v>
      </c>
      <c r="E470" s="55">
        <v>99960.1640625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98810.8671875</v>
      </c>
      <c r="E471" s="55">
        <v>90304.78125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11216.2236328125</v>
      </c>
      <c r="E472" s="55">
        <v>9655.380859375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10666.087890625</v>
      </c>
      <c r="E473" s="55">
        <v>9155.5791015625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550.135498046875</v>
      </c>
      <c r="E474" s="56">
        <v>499.80081176757812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35.593296051025391</v>
      </c>
      <c r="E475" s="54">
        <v>36.535392761230469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10114.2646484375</v>
      </c>
      <c r="E476" s="55">
        <v>9853.458984375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31.964895248413086</v>
      </c>
      <c r="E477" s="54">
        <v>33.006355285644531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11262.35546875</v>
      </c>
      <c r="E478" s="55">
        <v>10906.9912109375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309123.09375</v>
      </c>
      <c r="E479" s="55">
        <v>273598.1875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31.964895248413086</v>
      </c>
      <c r="E481" s="54">
        <v>33.006355285644531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31.964895248413086</v>
      </c>
      <c r="E482" s="54">
        <v>33.006355285644531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28.93974494934082</v>
      </c>
      <c r="E483" s="54">
        <v>30.366403579711914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12439.6396484375</v>
      </c>
      <c r="E484" s="55">
        <v>11855.2060546875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341436.5625</v>
      </c>
      <c r="E485" s="55">
        <v>297383.84375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309123.09375</v>
      </c>
      <c r="E486" s="55">
        <v>273598.1875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31.964895248413086</v>
      </c>
      <c r="E487" s="54">
        <v>33.006355285644531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2">
        <v>1.1102646589279175</v>
      </c>
      <c r="E488" s="58">
        <v>0.9647376537322998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0.96925008296966553</v>
      </c>
      <c r="E489" s="58">
        <v>0.88414996862411499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309123.09375</v>
      </c>
      <c r="E492" s="55">
        <v>273598.1875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341436.5625</v>
      </c>
      <c r="E495" s="55">
        <v>297383.84375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2714.427490234375</v>
      </c>
      <c r="E497" s="59">
        <v>2402.481201171875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24926490</v>
      </c>
      <c r="E501" s="55">
        <v>23589240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32036946</v>
      </c>
      <c r="E502" s="55">
        <v>30319896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800.3680419921875</v>
      </c>
      <c r="E504" s="56">
        <v>731.46875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9014.029296875</v>
      </c>
      <c r="E506" s="55">
        <v>7978.123046875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9.0971250534057617</v>
      </c>
      <c r="E507" s="53">
        <v>7.9047260284423828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850.77557373046875</v>
      </c>
      <c r="E508" s="56">
        <v>741.00701904296875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32036.9453125</v>
      </c>
      <c r="E509" s="55">
        <v>30319.896484375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324.22491455078125</v>
      </c>
      <c r="E510" s="56">
        <v>335.750732421875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442153.96875</v>
      </c>
      <c r="E511" s="55">
        <v>409279.09375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9611.083984375</v>
      </c>
      <c r="E512" s="55">
        <v>9095.96875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58.446979522705078</v>
      </c>
      <c r="E513" s="54">
        <v>57.317005157470703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170.26054382324219</v>
      </c>
      <c r="E514" s="56">
        <v>166.50796508789062</v>
      </c>
    </row>
    <row r="515" spans="1:5" x14ac:dyDescent="0.25">
      <c r="A515" s="5" t="s">
        <v>1045</v>
      </c>
      <c r="B515" s="15" t="s">
        <v>1046</v>
      </c>
      <c r="C515" s="20"/>
      <c r="D515" s="47">
        <v>0.59818291664123535</v>
      </c>
      <c r="E515" s="58">
        <v>0.61192715167999268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228323.78125</v>
      </c>
      <c r="E516" s="55">
        <v>211113.234375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3.486015647649765E-2</v>
      </c>
      <c r="E517" s="58">
        <v>3.4507069736719131E-2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5.1153402328491211</v>
      </c>
      <c r="E518" s="53">
        <v>5.2349066734313965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24926490</v>
      </c>
      <c r="E519" s="55">
        <v>23589240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24926490</v>
      </c>
      <c r="E521" s="55">
        <v>23589240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4867072</v>
      </c>
      <c r="E522" s="55">
        <v>4607624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29793562</v>
      </c>
      <c r="E523" s="55">
        <v>28196864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32036946</v>
      </c>
      <c r="E524" s="55">
        <v>30319896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110027.09375</v>
      </c>
      <c r="E525" s="55">
        <v>99960.1640625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989.8577880859375</v>
      </c>
      <c r="E526" s="56">
        <v>864.74774169921875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429.95474243164062</v>
      </c>
      <c r="E528" s="56">
        <v>321.29736328125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8">
        <v>1165.7252197265625</v>
      </c>
      <c r="E529" s="56">
        <v>841.87310791015625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281.2412109375</v>
      </c>
      <c r="E530" s="56">
        <v>232.07620239257812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577.004638671875</v>
      </c>
      <c r="E531" s="56">
        <v>475.97781372070312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281.2412109375</v>
      </c>
      <c r="E532" s="56">
        <v>232.07620239257812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577.004638671875</v>
      </c>
      <c r="E533" s="56">
        <v>475.97781372070312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938.17620849609375</v>
      </c>
      <c r="E534" s="56">
        <v>856.7525634765625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5">
        <v>101.24228668212891</v>
      </c>
      <c r="E536" s="54">
        <v>92.354759216308594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1527.5677490234375</v>
      </c>
      <c r="E537" s="59">
        <v>1348.087646484375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1527.56787109375</v>
      </c>
      <c r="E538" s="59">
        <v>1348.0877685546875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938.17620849609375</v>
      </c>
      <c r="E539" s="56">
        <v>856.7525634765625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231.056884765625</v>
      </c>
      <c r="E540" s="56">
        <v>209.91632080078125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8">
        <v>1100.27099609375</v>
      </c>
      <c r="E541" s="56">
        <v>999.60162353515625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550.135498046875</v>
      </c>
      <c r="E542" s="56">
        <v>499.80081176757812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10666.087890625</v>
      </c>
      <c r="E543" s="55">
        <v>9155.5791015625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309123.09375</v>
      </c>
      <c r="E544" s="55">
        <v>273598.1875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19.454290390014648</v>
      </c>
      <c r="E559" s="54">
        <v>16.904335021972656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514765.125</v>
      </c>
      <c r="E562" s="55">
        <v>439315.65625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692253.4375</v>
      </c>
      <c r="E568" s="55">
        <v>601425.8125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30338.134765625</v>
      </c>
      <c r="E571" s="55">
        <v>27571.6953125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9286.5107421875</v>
      </c>
      <c r="E572" s="55">
        <v>8772.896484375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21973.248046875</v>
      </c>
      <c r="E573" s="55">
        <v>19738.8515625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2657.5556640625</v>
      </c>
      <c r="E574" s="59">
        <v>2423.5625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14690.16015625</v>
      </c>
      <c r="E575" s="55">
        <v>13379.185546875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6641.15380859375</v>
      </c>
      <c r="E576" s="55">
        <v>6020.95751953125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13977.845703125</v>
      </c>
      <c r="E577" s="55">
        <v>12715.1357421875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12019.8828125</v>
      </c>
      <c r="E578" s="55">
        <v>10769.31640625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989.8577880859375</v>
      </c>
      <c r="E579" s="56">
        <v>864.74774169921875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429.95474243164062</v>
      </c>
      <c r="E585" s="56">
        <v>321.29736328125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8">
        <v>1165.7252197265625</v>
      </c>
      <c r="E588" s="56">
        <v>841.87310791015625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281.2412109375</v>
      </c>
      <c r="E591" s="56">
        <v>232.07620239257812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577.004638671875</v>
      </c>
      <c r="E594" s="56">
        <v>475.97781372070312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281.2412109375</v>
      </c>
      <c r="E597" s="56">
        <v>232.07620239257812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577.004638671875</v>
      </c>
      <c r="E600" s="56">
        <v>475.97781372070312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938.17620849609375</v>
      </c>
      <c r="E603" s="56">
        <v>856.7525634765625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5">
        <v>101.24228668212891</v>
      </c>
      <c r="E609" s="54">
        <v>92.354759216308594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1527.5677490234375</v>
      </c>
      <c r="E612" s="59">
        <v>1348.087646484375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1527.56787109375</v>
      </c>
      <c r="E615" s="59">
        <v>1348.0877685546875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938.17620849609375</v>
      </c>
      <c r="E618" s="56">
        <v>856.7525634765625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310.16000366210937</v>
      </c>
      <c r="E621" s="56">
        <v>282.927978515625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77.540000915527344</v>
      </c>
      <c r="E622" s="54">
        <v>70.73199462890625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5">
        <v>108.53135681152344</v>
      </c>
      <c r="E623" s="56">
        <v>105.08676910400391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317.07345581054687</v>
      </c>
      <c r="E624" s="56">
        <v>314.66726684570312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2709.30224609375</v>
      </c>
      <c r="E625" s="59">
        <v>2715.978759765625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893.99993896484375</v>
      </c>
      <c r="E626" s="56">
        <v>893.99993896484375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317.07345581054687</v>
      </c>
      <c r="E627" s="56">
        <v>314.66726684570312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25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3.5410382747650146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176073.375</v>
      </c>
      <c r="E635" s="55">
        <v>162777.90625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116337.546875</v>
      </c>
      <c r="E636" s="55">
        <v>107399.7734375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29084.38671875</v>
      </c>
      <c r="E637" s="55">
        <v>26849.943359375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15375.078125</v>
      </c>
      <c r="E638" s="55">
        <v>13853.296875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15276.369140625</v>
      </c>
      <c r="E639" s="55">
        <v>14674.900390625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2705.627197265625</v>
      </c>
      <c r="E640" s="59">
        <v>2356.629638671875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4">
        <v>3521.467529296875</v>
      </c>
      <c r="E641" s="55">
        <v>3255.557861328125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517.77783203125</v>
      </c>
      <c r="E642" s="56">
        <v>456.2105712890625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8">
        <v>1208.1480712890625</v>
      </c>
      <c r="E643" s="59">
        <v>1064.4912109375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97.824920654296875</v>
      </c>
      <c r="E644" s="54">
        <v>98.641693115234375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183.64346313476562</v>
      </c>
      <c r="E645" s="56">
        <v>176.22262573242187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126.76840972900391</v>
      </c>
      <c r="E646" s="56">
        <v>130.90361022949219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0.16513964533805847</v>
      </c>
      <c r="E648" s="58">
        <v>0.14383304119110107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0.60101640224456787</v>
      </c>
      <c r="E649" s="58">
        <v>0.52347224950790405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73.395401000976563</v>
      </c>
      <c r="E650" s="54">
        <v>63.92803955078125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1761.48828125</v>
      </c>
      <c r="E651" s="59">
        <v>1534.2718505859375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309123.09375</v>
      </c>
      <c r="E652" s="55">
        <v>273607.78125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341436.5625</v>
      </c>
      <c r="E653" s="55">
        <v>297394.28125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733.953369140625</v>
      </c>
      <c r="E654" s="56">
        <v>639.2799072265625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255.90443420410156</v>
      </c>
      <c r="E655" s="56">
        <v>225.4677734375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4.8514342308044434</v>
      </c>
      <c r="E657" s="53">
        <v>4.2256412506103516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0.28881099820137024</v>
      </c>
      <c r="E658" s="58">
        <v>0.25155737996101379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0.75737076997756958</v>
      </c>
      <c r="E659" s="58">
        <v>0.65965348482131958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6.397615909576416</v>
      </c>
      <c r="E661" s="53">
        <v>5.6366987228393555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1.9192849397659302</v>
      </c>
      <c r="E662" s="53">
        <v>1.6910097599029541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4.4783310890197754</v>
      </c>
      <c r="E663" s="53">
        <v>3.9456892013549805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3.5410382747650146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358.7650146484375</v>
      </c>
      <c r="E682" s="56">
        <v>326.8909912109375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6.2970294952392578</v>
      </c>
      <c r="E684" s="53">
        <v>6.1192159652709961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252.85009765625</v>
      </c>
      <c r="E685" s="56">
        <v>253.11296081542969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2962.624755859375</v>
      </c>
      <c r="E686" s="59">
        <v>2963.789794921875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1.5596331357955933</v>
      </c>
      <c r="E687" s="53">
        <v>1.4285701513290405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16.89402961730957</v>
      </c>
      <c r="E688" s="54">
        <v>16.89402961730957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164.63571166992187</v>
      </c>
      <c r="E689" s="56">
        <v>164.49899291992187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696.22552490234375</v>
      </c>
      <c r="E690" s="56">
        <v>695.63104248046875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48.855018615722656</v>
      </c>
      <c r="E691" s="54">
        <v>44.673328399658203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409.17962646484375</v>
      </c>
      <c r="E695" s="56">
        <v>372.99285888671875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23.99915885925293</v>
      </c>
      <c r="E697" s="54">
        <v>23.99915885925293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96.1446533203125</v>
      </c>
      <c r="E698" s="54">
        <v>93.09320068359375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460.00241088867187</v>
      </c>
      <c r="E699" s="56">
        <v>460.00274658203125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397.95263671875</v>
      </c>
      <c r="E700" s="56">
        <v>362.86846923828125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3275.2939453125</v>
      </c>
      <c r="E701" s="55">
        <v>3279.822021484375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96.1446533203125</v>
      </c>
      <c r="E702" s="54">
        <v>93.093193054199219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436.00326538085937</v>
      </c>
      <c r="E703" s="56">
        <v>436.00360107421875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408.21035766601562</v>
      </c>
      <c r="E704" s="56">
        <v>372.10867309570312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3209.927001953125</v>
      </c>
      <c r="E705" s="55">
        <v>3215.093505859375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3">
        <v>10.257743835449219</v>
      </c>
      <c r="E706" s="53">
        <v>9.2402362823486328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673.99676513671875</v>
      </c>
      <c r="E707" s="56">
        <v>673.17901611328125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22.598876953125</v>
      </c>
      <c r="E708" s="54">
        <v>22.599149703979492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98.067550659179688</v>
      </c>
      <c r="E709" s="54">
        <v>94.955062866210938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434.10308837890625</v>
      </c>
      <c r="E710" s="56">
        <v>434.10348510742187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387.70001220703125</v>
      </c>
      <c r="E711" s="56">
        <v>353.66000366210937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3201.3212890625</v>
      </c>
      <c r="E712" s="55">
        <v>3206.678466796875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98.067550659179688</v>
      </c>
      <c r="E713" s="54">
        <v>94.955062866210938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411.50421142578125</v>
      </c>
      <c r="E714" s="56">
        <v>411.50433349609375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397.95263671875</v>
      </c>
      <c r="E715" s="56">
        <v>362.86846923828125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3136.208740234375</v>
      </c>
      <c r="E716" s="55">
        <v>3142.38623046875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3">
        <v>10.25261402130127</v>
      </c>
      <c r="E717" s="53">
        <v>9.2084503173828125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673.99676513671875</v>
      </c>
      <c r="E718" s="56">
        <v>673.17901611328125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31.258018493652344</v>
      </c>
      <c r="E722" s="54">
        <v>25.939743041992188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191.41111755371094</v>
      </c>
      <c r="E726" s="56">
        <v>156.29020690917969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32.543300628662109</v>
      </c>
      <c r="E730" s="54">
        <v>27.005758285522461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32.543300628662109</v>
      </c>
      <c r="E734" s="54">
        <v>27.005758285522461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31.258018493652344</v>
      </c>
      <c r="E738" s="54">
        <v>25.939743041992188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388.66928100585937</v>
      </c>
      <c r="E740" s="56">
        <v>354.54412841796875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118.29917907714844</v>
      </c>
      <c r="E741" s="56">
        <v>114.54457855224609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974.4664306640625</v>
      </c>
      <c r="E742" s="56">
        <v>974.3673095703125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226.13920593261719</v>
      </c>
      <c r="E743" s="56">
        <v>226.13975524902344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388.66928100585937</v>
      </c>
      <c r="E744" s="56">
        <v>354.54412841796875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5">
        <v>108.53135681152344</v>
      </c>
      <c r="E745" s="56">
        <v>105.08676910400391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301.24456787109375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1359.2156982421875</v>
      </c>
      <c r="E747" s="59">
        <v>1349.513671875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516.8243408203125</v>
      </c>
      <c r="E748" s="56">
        <v>431.46530151367187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4.4783310890197754</v>
      </c>
      <c r="E749" s="53">
        <v>3.945603609085083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524.1158447265625</v>
      </c>
      <c r="E750" s="56">
        <v>494.27655029296875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281.8529052734375</v>
      </c>
      <c r="E751" s="56">
        <v>231.13975524902344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1246.3896484375</v>
      </c>
      <c r="E754" s="56">
        <v>995.5626220703125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41539.58984375</v>
      </c>
      <c r="E755" s="55">
        <v>36946.65625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41539.58984375</v>
      </c>
      <c r="E757" s="55">
        <v>36946.65625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311.54693603515625</v>
      </c>
      <c r="E758" s="56">
        <v>277.09994506835937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9.767822265625</v>
      </c>
      <c r="E761" s="53">
        <v>9.4578065872192383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99.782028198242188</v>
      </c>
      <c r="E762" s="54">
        <v>99.79962158203125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429.9547119140625</v>
      </c>
      <c r="E763" s="56">
        <v>321.29733276367188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143.65827941894531</v>
      </c>
      <c r="E765" s="54">
        <v>90.641098022460938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641553.5625</v>
      </c>
      <c r="E766" s="55">
        <v>462831.96875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516.8240966796875</v>
      </c>
      <c r="E767" s="56">
        <v>431.43643188476562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4.4783310890197754</v>
      </c>
      <c r="E768" s="53">
        <v>3.945603609085083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4.4685697555541992</v>
      </c>
      <c r="E769" s="53">
        <v>3.9376976490020752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9.761475957930088E-3</v>
      </c>
      <c r="E770" s="61">
        <v>7.9059666022658348E-3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3643.4296875</v>
      </c>
      <c r="E771" s="55">
        <v>3685.532470703125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11469.1474609375</v>
      </c>
      <c r="E772" s="55">
        <v>12476.3759765625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7.9416308403015137</v>
      </c>
      <c r="E773" s="53">
        <v>7.3848509788513184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24.999446868896484</v>
      </c>
      <c r="E774" s="54">
        <v>24.999420166015625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191.46701049804687</v>
      </c>
      <c r="E776" s="56">
        <v>156.33366394042969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1.211003303527832</v>
      </c>
      <c r="E777" s="53">
        <v>1.2012640237808228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554.76904296875</v>
      </c>
      <c r="E782" s="56">
        <v>457.01895141601562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554.76904296875</v>
      </c>
      <c r="E783" s="56">
        <v>457.01895141601562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549.22137451171875</v>
      </c>
      <c r="E784" s="56">
        <v>452.44876098632812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27.812786102294922</v>
      </c>
      <c r="E785" s="54">
        <v>22.912502288818359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5.5476851463317871</v>
      </c>
      <c r="E791" s="53">
        <v>4.5701851844787598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99.000007629394531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605.85479736328125</v>
      </c>
      <c r="E794" s="56">
        <v>499.77664184570312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96.165557861328125</v>
      </c>
      <c r="E795" s="54">
        <v>96.03668212890625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577.00457763671875</v>
      </c>
      <c r="E798" s="56">
        <v>475.977783203125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554.76904296875</v>
      </c>
      <c r="E799" s="56">
        <v>457.01895141601562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96.146385192871094</v>
      </c>
      <c r="E800" s="54">
        <v>96.016868591308594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22.235546112060547</v>
      </c>
      <c r="E801" s="54">
        <v>18.958824157714844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582.5074462890625</v>
      </c>
      <c r="E802" s="56">
        <v>479.869873046875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8">
        <v>1125.549072265625</v>
      </c>
      <c r="E807" s="56">
        <v>811.3736572265625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8">
        <v>1125.549072265625</v>
      </c>
      <c r="E808" s="56">
        <v>811.3736572265625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8">
        <v>1114.2935791015625</v>
      </c>
      <c r="E809" s="56">
        <v>803.25994873046875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179.59394836425781</v>
      </c>
      <c r="E810" s="56">
        <v>129.45399475097656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80.130424499511719</v>
      </c>
      <c r="E814" s="54">
        <v>80.126846313476563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3">
        <v>11.25547981262207</v>
      </c>
      <c r="E816" s="53">
        <v>8.1137294769287109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8">
        <v>1224.0113525390625</v>
      </c>
      <c r="E819" s="56">
        <v>883.96673583984375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96.570709228515625</v>
      </c>
      <c r="E820" s="54">
        <v>96.395217895507812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8">
        <v>1165.72509765625</v>
      </c>
      <c r="E823" s="56">
        <v>841.87310791015625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8">
        <v>1125.549072265625</v>
      </c>
      <c r="E824" s="56">
        <v>811.3736572265625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96.553558349609375</v>
      </c>
      <c r="E825" s="54">
        <v>96.377197265625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40.176021575927734</v>
      </c>
      <c r="E826" s="54">
        <v>30.499425888061523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8">
        <v>1181.826416015625</v>
      </c>
      <c r="E827" s="56">
        <v>851.94219970703125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268.91259765625</v>
      </c>
      <c r="E832" s="56">
        <v>221.51983642578125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268.91259765625</v>
      </c>
      <c r="E833" s="56">
        <v>221.51983642578125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266.22348022460937</v>
      </c>
      <c r="E834" s="56">
        <v>219.30464172363281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26.722089767456055</v>
      </c>
      <c r="E835" s="54">
        <v>22.013971328735352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2.6891233921051025</v>
      </c>
      <c r="E841" s="53">
        <v>2.2151963710784912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295.30325317382812</v>
      </c>
      <c r="E844" s="56">
        <v>243.68000793457031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95.638168334960938</v>
      </c>
      <c r="E845" s="54">
        <v>95.473968505859375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281.2412109375</v>
      </c>
      <c r="E848" s="56">
        <v>232.07620239257812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268.91259765625</v>
      </c>
      <c r="E849" s="56">
        <v>221.51983642578125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95.616355895996094</v>
      </c>
      <c r="E850" s="54">
        <v>95.451339721679688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12.328604698181152</v>
      </c>
      <c r="E851" s="54">
        <v>10.55635929107666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282.35821533203125</v>
      </c>
      <c r="E852" s="56">
        <v>232.5958251953125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554.76904296875</v>
      </c>
      <c r="E857" s="56">
        <v>457.01895141601562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554.76904296875</v>
      </c>
      <c r="E858" s="56">
        <v>457.01895141601562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549.22137451171875</v>
      </c>
      <c r="E859" s="56">
        <v>452.44876098632812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27.812786102294922</v>
      </c>
      <c r="E860" s="54">
        <v>22.912502288818359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5.5476851463317871</v>
      </c>
      <c r="E866" s="53">
        <v>4.5701851844787598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99.000007629394531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605.85479736328125</v>
      </c>
      <c r="E869" s="56">
        <v>499.77664184570312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96.165557861328125</v>
      </c>
      <c r="E870" s="54">
        <v>96.03668212890625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577.00457763671875</v>
      </c>
      <c r="E873" s="56">
        <v>475.977783203125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554.76904296875</v>
      </c>
      <c r="E874" s="56">
        <v>457.01895141601562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96.146385192871094</v>
      </c>
      <c r="E875" s="54">
        <v>96.016868591308594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22.235546112060547</v>
      </c>
      <c r="E876" s="54">
        <v>18.958824157714844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582.5074462890625</v>
      </c>
      <c r="E877" s="56">
        <v>479.869873046875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268.91259765625</v>
      </c>
      <c r="E882" s="56">
        <v>221.51983642578125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268.91259765625</v>
      </c>
      <c r="E883" s="56">
        <v>221.51983642578125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266.22348022460937</v>
      </c>
      <c r="E884" s="56">
        <v>219.30464172363281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26.722089767456055</v>
      </c>
      <c r="E885" s="54">
        <v>22.013971328735352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2.6891233921051025</v>
      </c>
      <c r="E891" s="53">
        <v>2.2151963710784912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295.30325317382812</v>
      </c>
      <c r="E894" s="56">
        <v>243.68000793457031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95.638168334960938</v>
      </c>
      <c r="E895" s="54">
        <v>95.473968505859375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281.2412109375</v>
      </c>
      <c r="E898" s="56">
        <v>232.07620239257812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268.91259765625</v>
      </c>
      <c r="E899" s="56">
        <v>221.51983642578125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95.616355895996094</v>
      </c>
      <c r="E900" s="54">
        <v>95.451339721679688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12.328604698181152</v>
      </c>
      <c r="E901" s="54">
        <v>10.55635929107666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282.35821533203125</v>
      </c>
      <c r="E902" s="56">
        <v>232.5958251953125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0.39215686917304993</v>
      </c>
      <c r="E903" s="58">
        <v>0.38108116388320923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75.381584167480469</v>
      </c>
      <c r="E904" s="54">
        <v>74.696640014648437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11224.3427734375</v>
      </c>
      <c r="E905" s="55">
        <v>9964.7431640625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9506.705078125</v>
      </c>
      <c r="E906" s="55">
        <v>8448.7099609375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1717.637451171875</v>
      </c>
      <c r="E907" s="59">
        <v>1516.0330810546875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26.928312301635742</v>
      </c>
      <c r="E908" s="54">
        <v>26.238489151000977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1.313725471496582</v>
      </c>
      <c r="E920" s="53">
        <v>1.2766629457473755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107.41704559326172</v>
      </c>
      <c r="E921" s="56">
        <v>106.58026123046875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13418.8515625</v>
      </c>
      <c r="E922" s="55">
        <v>12166.400390625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11821.7529296875</v>
      </c>
      <c r="E923" s="55">
        <v>10710.0400390625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1597.09765625</v>
      </c>
      <c r="E924" s="59">
        <v>1456.3602294921875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32.036216735839844</v>
      </c>
      <c r="E925" s="54">
        <v>31.884248733520508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2.1372549533843994</v>
      </c>
      <c r="E937" s="53">
        <v>2.0769088268280029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122.32286834716797</v>
      </c>
      <c r="E938" s="56">
        <v>121.40864562988281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6286.408203125</v>
      </c>
      <c r="E939" s="55">
        <v>5696.29248046875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5902.04296875</v>
      </c>
      <c r="E940" s="55">
        <v>5343.013671875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384.36505126953125</v>
      </c>
      <c r="E941" s="56">
        <v>353.27841186523437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14.902750968933105</v>
      </c>
      <c r="E942" s="54">
        <v>14.825660705566406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5.3921566009521484</v>
      </c>
      <c r="E954" s="53">
        <v>5.2394556999206543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154.70259094238281</v>
      </c>
      <c r="E955" s="56">
        <v>153.60694885253906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12643.421875</v>
      </c>
      <c r="E956" s="55">
        <v>11872.548828125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11362.798828125</v>
      </c>
      <c r="E957" s="55">
        <v>10663.982421875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616.6585693359375</v>
      </c>
      <c r="E958" s="56">
        <v>590.6871337890625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663.9647216796875</v>
      </c>
      <c r="E959" s="56">
        <v>617.87933349609375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29.667205810546875</v>
      </c>
      <c r="E960" s="54">
        <v>30.581886291503906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4.7025895118713379</v>
      </c>
      <c r="E961" s="53">
        <v>3.6069405078887939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5.5999927520751953</v>
      </c>
      <c r="E962" s="53">
        <v>5.5999927520751953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16.89402961730957</v>
      </c>
      <c r="E972" s="54">
        <v>16.89402961730957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204.00999450683594</v>
      </c>
      <c r="E973" s="56">
        <v>204.00999450683594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21750.923828125</v>
      </c>
      <c r="E974" s="55">
        <v>19906.205078125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16685.203125</v>
      </c>
      <c r="E975" s="55">
        <v>15278.1064453125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2700.52587890625</v>
      </c>
      <c r="E976" s="59">
        <v>2457.972900390625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2365.195556640625</v>
      </c>
      <c r="E977" s="59">
        <v>2170.1259765625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46.122997283935547</v>
      </c>
      <c r="E978" s="54">
        <v>46.259716033935547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25.163236618041992</v>
      </c>
      <c r="E990" s="54">
        <v>25.158327102661133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224.30288696289062</v>
      </c>
      <c r="E991" s="56">
        <v>224.29249572753906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11661.0791015625</v>
      </c>
      <c r="E992" s="55">
        <v>10643.0107421875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9369.708984375</v>
      </c>
      <c r="E993" s="55">
        <v>8547.423828125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1988.4462890625</v>
      </c>
      <c r="E994" s="59">
        <v>1819.471435546875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302.92352294921875</v>
      </c>
      <c r="E995" s="56">
        <v>276.11508178710937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23.891330718994141</v>
      </c>
      <c r="E996" s="54">
        <v>23.891569137573242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-3.7971158027648926</v>
      </c>
      <c r="E997" s="53">
        <v>-3.8075087070465088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15181.76171875</v>
      </c>
      <c r="E1010" s="55">
        <v>15424.9033203125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73.395401000976563</v>
      </c>
      <c r="E1011" s="54">
        <v>63.925796508789063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309123.09375</v>
      </c>
      <c r="E1012" s="55">
        <v>273598.1875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341436.5625</v>
      </c>
      <c r="E1013" s="55">
        <v>297383.84375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2714.427490234375</v>
      </c>
      <c r="E1015" s="59">
        <v>2402.481201171875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5">
        <v>114.42494964599609</v>
      </c>
      <c r="E1036" s="54">
        <v>94.891593933105469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5.1745671778917313E-2</v>
      </c>
      <c r="E1045" s="58">
        <v>4.2873267084360123E-2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5">
        <v>109.93771362304688</v>
      </c>
      <c r="E1049" s="54">
        <v>91.17034912109375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4.9716439098119736E-2</v>
      </c>
      <c r="E1058" s="58">
        <v>4.1191957890987396E-2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5">
        <v>114.42494964599609</v>
      </c>
      <c r="E1062" s="54">
        <v>94.891593933105469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5.1745671778917313E-2</v>
      </c>
      <c r="E1071" s="58">
        <v>4.2873267084360123E-2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5">
        <v>109.93771362304688</v>
      </c>
      <c r="E1075" s="54">
        <v>91.17034912109375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4.9716439098119736E-2</v>
      </c>
      <c r="E1084" s="58">
        <v>4.1191957890987396E-2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904.73419189453125</v>
      </c>
      <c r="E1092" s="56">
        <v>825.775634765625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877.5921630859375</v>
      </c>
      <c r="E1093" s="56">
        <v>801.00238037109375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938.1761474609375</v>
      </c>
      <c r="E1094" s="56">
        <v>856.7525634765625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7559.26220703125</v>
      </c>
      <c r="E1095" s="55">
        <v>6903.35595703125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7559.26220703125</v>
      </c>
      <c r="E1099" s="55">
        <v>6903.35595703125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970.954345703125</v>
      </c>
      <c r="E1104" s="56">
        <v>886.68597412109375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96.447837829589844</v>
      </c>
      <c r="E1105" s="54">
        <v>96.396965026855469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938.1761474609375</v>
      </c>
      <c r="E1108" s="56">
        <v>856.7525634765625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904.73419189453125</v>
      </c>
      <c r="E1109" s="56">
        <v>825.775634765625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96.4354248046875</v>
      </c>
      <c r="E1110" s="54">
        <v>96.384376525878906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33.441974639892578</v>
      </c>
      <c r="E1111" s="54">
        <v>30.976947784423828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936.343994140625</v>
      </c>
      <c r="E1112" s="56">
        <v>854.626708984375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904.73419189453125</v>
      </c>
      <c r="E1120" s="56">
        <v>825.775634765625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877.5921630859375</v>
      </c>
      <c r="E1121" s="56">
        <v>801.00238037109375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938.1761474609375</v>
      </c>
      <c r="E1122" s="56">
        <v>856.7525634765625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7559.26220703125</v>
      </c>
      <c r="E1123" s="55">
        <v>6903.35595703125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7559.26220703125</v>
      </c>
      <c r="E1127" s="55">
        <v>6903.35595703125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970.954345703125</v>
      </c>
      <c r="E1132" s="56">
        <v>886.68597412109375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96.447837829589844</v>
      </c>
      <c r="E1133" s="54">
        <v>96.396965026855469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938.1761474609375</v>
      </c>
      <c r="E1136" s="56">
        <v>856.7525634765625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904.73419189453125</v>
      </c>
      <c r="E1137" s="56">
        <v>825.775634765625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96.4354248046875</v>
      </c>
      <c r="E1138" s="54">
        <v>96.384376525878906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33.441974639892578</v>
      </c>
      <c r="E1139" s="54">
        <v>30.976947784423828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936.343994140625</v>
      </c>
      <c r="E1140" s="56">
        <v>854.626708984375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96.447837829589844</v>
      </c>
      <c r="E1161" s="54">
        <v>96.396965026855469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71.292915344238281</v>
      </c>
      <c r="E1171" s="54">
        <v>71.293045043945313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75.000556945800781</v>
      </c>
      <c r="E1175" s="54">
        <v>75.000686645507812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95.768363952636719</v>
      </c>
      <c r="E1176" s="54">
        <v>87.259941101074219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92.895317077636719</v>
      </c>
      <c r="E1177" s="54">
        <v>84.642143249511719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5">
        <v>101.24228668212891</v>
      </c>
      <c r="E1178" s="54">
        <v>92.354759216308594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358.7650146484375</v>
      </c>
      <c r="E1179" s="56">
        <v>326.8909912109375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45.422950744628906</v>
      </c>
      <c r="E1181" s="54">
        <v>45.427349090576172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190.18336486816406</v>
      </c>
      <c r="E1182" s="56">
        <v>190.20176696777344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358.7650146484375</v>
      </c>
      <c r="E1183" s="56">
        <v>326.8909912109375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45.500392913818359</v>
      </c>
      <c r="E1185" s="54">
        <v>45.504795074462891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191.11550903320312</v>
      </c>
      <c r="E1186" s="56">
        <v>191.1339111328125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5">
        <v>104.77951049804687</v>
      </c>
      <c r="E1188" s="54">
        <v>95.581466674804688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94.612068176269531</v>
      </c>
      <c r="E1189" s="54">
        <v>94.502632141113281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5">
        <v>101.24228668212891</v>
      </c>
      <c r="E1192" s="54">
        <v>92.354759216308594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95.768363952636719</v>
      </c>
      <c r="E1193" s="54">
        <v>87.259941101074219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94.593246459960937</v>
      </c>
      <c r="E1194" s="54">
        <v>94.483428955078125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5.4739232063293457</v>
      </c>
      <c r="E1195" s="53">
        <v>5.0948171615600586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99.114334106445312</v>
      </c>
      <c r="E1196" s="54">
        <v>90.308647155761719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1284.62646484375</v>
      </c>
      <c r="E1199" s="59">
        <v>1242.940673828125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116.86220550537109</v>
      </c>
      <c r="E1200" s="56">
        <v>113.07006072998047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116.86220550537109</v>
      </c>
      <c r="E1201" s="56">
        <v>113.07006072998047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49.999958038330078</v>
      </c>
      <c r="E1203" s="54">
        <v>49.99993896484375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1476.11865234375</v>
      </c>
      <c r="E1204" s="59">
        <v>1301.91162109375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1431.8350830078125</v>
      </c>
      <c r="E1205" s="59">
        <v>1262.8543701171875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1527.5677490234375</v>
      </c>
      <c r="E1206" s="59">
        <v>1348.087646484375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204.58981323242187</v>
      </c>
      <c r="E1207" s="56">
        <v>186.49641418457031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204.58981323242187</v>
      </c>
      <c r="E1211" s="56">
        <v>186.49641418457031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120.30952453613281</v>
      </c>
      <c r="E1212" s="56">
        <v>116.51738739013672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142.45347595214844</v>
      </c>
      <c r="E1213" s="56">
        <v>142.31979370117187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607.22430419921875</v>
      </c>
      <c r="E1214" s="56">
        <v>606.40673828125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2123.148193359375</v>
      </c>
      <c r="E1216" s="59">
        <v>1873.69091796875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96.826705932617188</v>
      </c>
      <c r="E1217" s="54">
        <v>96.772758483886719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1527.5677490234375</v>
      </c>
      <c r="E1220" s="59">
        <v>1348.087646484375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1476.11865234375</v>
      </c>
      <c r="E1221" s="59">
        <v>1301.91162109375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96.631965637207031</v>
      </c>
      <c r="E1222" s="54">
        <v>96.574699401855469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51.449085235595703</v>
      </c>
      <c r="E1223" s="54">
        <v>46.176021575927734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2051.6396484375</v>
      </c>
      <c r="E1224" s="59">
        <v>1809.511474609375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1284.62646484375</v>
      </c>
      <c r="E1227" s="59">
        <v>1242.940673828125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116.86220550537109</v>
      </c>
      <c r="E1228" s="56">
        <v>113.07006072998047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116.86220550537109</v>
      </c>
      <c r="E1229" s="56">
        <v>113.07006072998047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49.999958038330078</v>
      </c>
      <c r="E1231" s="54">
        <v>49.99993896484375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1476.1187744140625</v>
      </c>
      <c r="E1232" s="59">
        <v>1301.9117431640625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1431.835205078125</v>
      </c>
      <c r="E1233" s="59">
        <v>1262.8544921875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1527.56787109375</v>
      </c>
      <c r="E1234" s="59">
        <v>1348.0877685546875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204.58982849121094</v>
      </c>
      <c r="E1235" s="56">
        <v>186.49642944335937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204.58982849121094</v>
      </c>
      <c r="E1239" s="56">
        <v>186.49642944335937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120.30952453613281</v>
      </c>
      <c r="E1240" s="56">
        <v>116.51738739013672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142.45347595214844</v>
      </c>
      <c r="E1241" s="56">
        <v>142.31979370117187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607.22430419921875</v>
      </c>
      <c r="E1242" s="56">
        <v>606.40673828125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2123.1484375</v>
      </c>
      <c r="E1244" s="59">
        <v>1873.6910400390625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96.826705932617188</v>
      </c>
      <c r="E1245" s="54">
        <v>96.772758483886719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1527.56787109375</v>
      </c>
      <c r="E1248" s="59">
        <v>1348.0877685546875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1476.1187744140625</v>
      </c>
      <c r="E1249" s="59">
        <v>1301.9117431640625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96.631965637207031</v>
      </c>
      <c r="E1250" s="54">
        <v>96.574699401855469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51.449092864990234</v>
      </c>
      <c r="E1251" s="54">
        <v>46.176025390625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2051.639892578125</v>
      </c>
      <c r="E1252" s="59">
        <v>1809.511474609375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2">
        <v>1.1102646589279175</v>
      </c>
      <c r="E1253" s="58">
        <v>0.9647376537322998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357.65475463867187</v>
      </c>
      <c r="E1260" s="56">
        <v>325.92623901367187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358.7650146484375</v>
      </c>
      <c r="E1263" s="56">
        <v>326.8909912109375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45.422966003417969</v>
      </c>
      <c r="E1264" s="54">
        <v>45.427337646484375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190.18336486816406</v>
      </c>
      <c r="E1265" s="56">
        <v>190.20176696777344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0.89999997615814209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9.0000003576278687E-2</v>
      </c>
      <c r="E1276" s="58">
        <v>9.0000011026859283E-2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6.8468516692519188E-3</v>
      </c>
      <c r="E1280" s="61">
        <v>6.8617640063166618E-3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0.9931531548500061</v>
      </c>
      <c r="E1281" s="58">
        <v>0.99313825368881226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7.189744355429184E-10</v>
      </c>
      <c r="E1287" s="62">
        <v>7.887274722229165E-10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2.9652161598205566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22628.52734375</v>
      </c>
      <c r="E1313" s="55">
        <v>18775.013671875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11082.3271484375</v>
      </c>
      <c r="E1314" s="55">
        <v>9195.16796875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11546.201171875</v>
      </c>
      <c r="E1315" s="55">
        <v>9579.845703125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11027.19140625</v>
      </c>
      <c r="E1316" s="55">
        <v>9149.419921875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11488.7578125</v>
      </c>
      <c r="E1317" s="55">
        <v>9532.1845703125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5">
        <v>112.57666778564453</v>
      </c>
      <c r="E1318" s="54">
        <v>93.407272338867188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6.2970384955406189E-2</v>
      </c>
      <c r="E1323" s="58">
        <v>6.1191912740468979E-2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1.0000014305114746</v>
      </c>
      <c r="E1324" s="58">
        <v>0.99999594688415527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0.3898976743221283</v>
      </c>
      <c r="E1325" s="58">
        <v>0.35713282227516174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1.55610191822052</v>
      </c>
      <c r="E1327" s="53">
        <v>1.5065971612930298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1.8000023365020752</v>
      </c>
      <c r="E1328" s="53">
        <v>1.7999964952468872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0.54274535179138184</v>
      </c>
      <c r="E1331" s="58">
        <v>0.5274234414100647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2.0000011920928955</v>
      </c>
      <c r="E1332" s="53">
        <v>1.9999945163726807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5.050727367401123</v>
      </c>
      <c r="E1333" s="53">
        <v>4.6073637008666992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0.36764591932296753</v>
      </c>
      <c r="E1335" s="58">
        <v>0.35213044285774231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1.9999938011169434</v>
      </c>
      <c r="E1336" s="53">
        <v>1.9999978542327881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8.5197410583496094</v>
      </c>
      <c r="E1337" s="53">
        <v>7.8015565872192383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0.10784304887056351</v>
      </c>
      <c r="E1339" s="58">
        <v>0.10478898137807846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1.9999984502792358</v>
      </c>
      <c r="E1340" s="53">
        <v>1.9999973773956299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5.3827276229858398</v>
      </c>
      <c r="E1341" s="53">
        <v>5.0435032844543457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4.2745046317577362E-2</v>
      </c>
      <c r="E1343" s="58">
        <v>4.1538093239068985E-2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1.9999973773956299</v>
      </c>
      <c r="E1344" s="53">
        <v>1.9999958276748657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2.6357338428497314</v>
      </c>
      <c r="E1345" s="53">
        <v>2.3795492649078369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2.6274438947439194E-2</v>
      </c>
      <c r="E1347" s="58">
        <v>2.5533275678753853E-2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1.9999943971633911</v>
      </c>
      <c r="E1348" s="53">
        <v>2.0000011920928955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5.3243021965026855</v>
      </c>
      <c r="E1349" s="53">
        <v>4.8117780685424805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7.8431228175759315E-3</v>
      </c>
      <c r="E1351" s="61">
        <v>7.6216030865907669E-3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1.9999963045120239</v>
      </c>
      <c r="E1352" s="53">
        <v>1.9999945163726807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4.2495131492614746</v>
      </c>
      <c r="E1353" s="53">
        <v>3.7664892673492432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1.1829895973205566</v>
      </c>
      <c r="E1355" s="53">
        <v>1.145444393157959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0.99999815225601196</v>
      </c>
      <c r="E1356" s="58">
        <v>0.99999874830245972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971.68499755859375</v>
      </c>
      <c r="E1357" s="56">
        <v>886.37115478515625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393.30154418945312</v>
      </c>
      <c r="E1364" s="56">
        <v>358.556396484375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0.9528350830078125</v>
      </c>
      <c r="E1365" s="58">
        <v>0.95335221290588379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10.747426986694336</v>
      </c>
      <c r="E1366" s="54">
        <v>10.742501258850098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5.0125561654567719E-2</v>
      </c>
      <c r="E1378" s="58">
        <v>4.9461238086223602E-2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0.9498744010925293</v>
      </c>
      <c r="E1379" s="58">
        <v>0.9505387544631958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3.8206600584089756E-4</v>
      </c>
      <c r="E1383" s="63">
        <v>3.8391200359910727E-4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0.99854832887649536</v>
      </c>
      <c r="E1384" s="58">
        <v>0.99854642152786255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1.0696137323975563E-3</v>
      </c>
      <c r="E1385" s="61">
        <v>1.0696117533370852E-3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0.95535022020339966</v>
      </c>
      <c r="E1388" s="58">
        <v>0.95532584190368652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4.4649731367826462E-2</v>
      </c>
      <c r="E1389" s="58">
        <v>4.467412456870079E-2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0.92116326093673706</v>
      </c>
      <c r="E1392" s="58">
        <v>0.92081677913665771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7.8836753964424133E-2</v>
      </c>
      <c r="E1393" s="58">
        <v>7.9183243215084076E-2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0.99608331918716431</v>
      </c>
      <c r="E1396" s="58">
        <v>0.99606359004974365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3.9166640490293503E-3</v>
      </c>
      <c r="E1397" s="61">
        <v>3.9364849217236042E-3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0.94571596384048462</v>
      </c>
      <c r="E1400" s="58">
        <v>0.94418841600418091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5.4284073412418365E-2</v>
      </c>
      <c r="E1401" s="58">
        <v>5.5811550468206406E-2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0.96781480312347412</v>
      </c>
      <c r="E1405" s="58">
        <v>0.96813839673995972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4.0784114971756935E-3</v>
      </c>
      <c r="E1406" s="61">
        <v>3.9729438722133636E-3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2.8106765821576118E-2</v>
      </c>
      <c r="E1407" s="58">
        <v>2.7888670563697815E-2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0.94133490324020386</v>
      </c>
      <c r="E1410" s="58">
        <v>0.94174927473068237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5.8665093034505844E-2</v>
      </c>
      <c r="E1411" s="58">
        <v>5.8250714093446732E-2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0.95473593473434448</v>
      </c>
      <c r="E1414" s="58">
        <v>0.9559406042098999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4.5264054089784622E-2</v>
      </c>
      <c r="E1415" s="58">
        <v>4.4059392064809799E-2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7.189744355429184E-10</v>
      </c>
      <c r="E1419" s="62">
        <v>7.8872741671176527E-10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0.49999997019767761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0.50012505054473877</v>
      </c>
      <c r="E1424" s="58">
        <v>0.50086146593093872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0.49987491965293884</v>
      </c>
      <c r="E1425" s="58">
        <v>0.49913853406906128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148.23895263671875</v>
      </c>
      <c r="E1431" s="54">
        <v>94.40533447265625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2525.6865234375</v>
      </c>
      <c r="E1434" s="59">
        <v>2199.611572265625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3.5410382747650146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15.62848949432373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3.3418254461139441E-3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29.829740524291992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93.898826599121094</v>
      </c>
      <c r="E1442" s="56">
        <v>100.97817230224609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32.852863311767578</v>
      </c>
      <c r="E1443" s="54">
        <v>35.329753875732422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9.761475957930088E-3</v>
      </c>
      <c r="E1444" s="61">
        <v>7.9059666022658348E-3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7.9416308403015137</v>
      </c>
      <c r="E1445" s="53">
        <v>7.3850235939025879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24.999446868896484</v>
      </c>
      <c r="E1446" s="54">
        <v>24.999420166015625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3.5410382747650146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15.62848949432373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408.21038818359375</v>
      </c>
      <c r="E1469" s="56">
        <v>372.10870361328125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96.1446533203125</v>
      </c>
      <c r="E1470" s="54">
        <v>93.093185424804688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3209.927001953125</v>
      </c>
      <c r="E1471" s="55">
        <v>3215.093505859375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436.00323486328125</v>
      </c>
      <c r="E1472" s="56">
        <v>436.00357055664062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408.21038818359375</v>
      </c>
      <c r="E1473" s="56">
        <v>372.10870361328125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88.206100463867188</v>
      </c>
      <c r="E1474" s="54">
        <v>85.406593322753906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537.20001220703125</v>
      </c>
      <c r="E1475" s="56">
        <v>536.15997314453125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3482.171630859375</v>
      </c>
      <c r="E1476" s="55">
        <v>3482.521484375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516.8243408203125</v>
      </c>
      <c r="E1477" s="56">
        <v>431.46530151367187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4.4783310890197754</v>
      </c>
      <c r="E1478" s="53">
        <v>3.945603609085083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894</v>
      </c>
      <c r="E1479" s="56">
        <v>894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731.68756103515625</v>
      </c>
      <c r="E1480" s="56">
        <v>718.20703125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30870.76171875</v>
      </c>
      <c r="E1481" s="55">
        <v>27642.7109375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7.9385514259338379</v>
      </c>
      <c r="E1485" s="53">
        <v>7.6865921020507812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387.70001220703125</v>
      </c>
      <c r="E1487" s="56">
        <v>353.66000366210937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5">
        <v>106.40328979492187</v>
      </c>
      <c r="E1488" s="56">
        <v>103.02623748779297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2851.149169921875</v>
      </c>
      <c r="E1489" s="59">
        <v>2865.3564453125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338.983642578125</v>
      </c>
      <c r="E1490" s="56">
        <v>339.00405883789062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387.70001220703125</v>
      </c>
      <c r="E1491" s="56">
        <v>353.66000366210937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98.067550659179688</v>
      </c>
      <c r="E1492" s="54">
        <v>94.955062866210938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3201.3212890625</v>
      </c>
      <c r="E1494" s="55">
        <v>3206.678466796875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516.8243408203125</v>
      </c>
      <c r="E1495" s="56">
        <v>431.46530151367187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4.4783310890197754</v>
      </c>
      <c r="E1496" s="53">
        <v>3.945603609085083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731.6875</v>
      </c>
      <c r="E1497" s="56">
        <v>718.22802734375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524.11590576171875</v>
      </c>
      <c r="E1498" s="56">
        <v>494.21807861328125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37712.1796875</v>
      </c>
      <c r="E1499" s="55">
        <v>33531.62890625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282.84136962890625</v>
      </c>
      <c r="E1500" s="56">
        <v>251.48721313476562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8.3357429504394531</v>
      </c>
      <c r="E1503" s="53">
        <v>8.0711755752563477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118.29917907714844</v>
      </c>
      <c r="E1508" s="56">
        <v>114.54458618164062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226.13922119140625</v>
      </c>
      <c r="E1509" s="56">
        <v>226.13975524902344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974.4664306640625</v>
      </c>
      <c r="E1510" s="56">
        <v>974.3673095703125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388.66928100585937</v>
      </c>
      <c r="E1511" s="56">
        <v>354.54412841796875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118.29917907714844</v>
      </c>
      <c r="E1512" s="56">
        <v>114.54458618164062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226.13922119140625</v>
      </c>
      <c r="E1513" s="56">
        <v>226.13975524902344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974.4664306640625</v>
      </c>
      <c r="E1514" s="56">
        <v>974.3673095703125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0.20000544190406799</v>
      </c>
      <c r="E1518" s="58">
        <v>0.19998861849308014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88.206100463867188</v>
      </c>
      <c r="E1519" s="54">
        <v>85.406593322753906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537.2003173828125</v>
      </c>
      <c r="E1520" s="56">
        <v>536.159912109375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3482.171630859375</v>
      </c>
      <c r="E1521" s="55">
        <v>3482.521484375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408.21038818359375</v>
      </c>
      <c r="E1522" s="56">
        <v>372.10870361328125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88.006095886230469</v>
      </c>
      <c r="E1523" s="54">
        <v>85.20660400390625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537.115966796875</v>
      </c>
      <c r="E1524" s="56">
        <v>536.0751953125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3482.171630859375</v>
      </c>
      <c r="E1525" s="55">
        <v>3482.521484375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120.30952453613281</v>
      </c>
      <c r="E1530" s="56">
        <v>116.51738739013672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152.19790649414062</v>
      </c>
      <c r="E1531" s="56">
        <v>152.25344848632812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120.30952453613281</v>
      </c>
      <c r="E1534" s="56">
        <v>116.51738739013672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152.19790649414062</v>
      </c>
      <c r="E1535" s="56">
        <v>152.25344848632812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120.30952453613281</v>
      </c>
      <c r="E1541" s="56">
        <v>116.51738739013672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158.07695007324219</v>
      </c>
      <c r="E1542" s="56">
        <v>157.94029235839844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673.9964599609375</v>
      </c>
      <c r="E1543" s="56">
        <v>673.17901611328125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204.58981323242187</v>
      </c>
      <c r="E1544" s="56">
        <v>186.49641418457031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120.30952453613281</v>
      </c>
      <c r="E1545" s="56">
        <v>116.51738739013672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158.07695007324219</v>
      </c>
      <c r="E1546" s="56">
        <v>157.94029235839844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673.9964599609375</v>
      </c>
      <c r="E1547" s="56">
        <v>673.17901611328125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120.30952453613281</v>
      </c>
      <c r="E1552" s="56">
        <v>116.51738739013672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158.07695007324219</v>
      </c>
      <c r="E1553" s="56">
        <v>157.94029235839844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673.9964599609375</v>
      </c>
      <c r="E1554" s="56">
        <v>673.17901611328125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204.58982849121094</v>
      </c>
      <c r="E1555" s="56">
        <v>186.49642944335937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120.30952453613281</v>
      </c>
      <c r="E1556" s="56">
        <v>116.51738739013672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158.07695007324219</v>
      </c>
      <c r="E1557" s="56">
        <v>157.94029235839844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673.9964599609375</v>
      </c>
      <c r="E1558" s="56">
        <v>673.17901611328125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204.58981323242187</v>
      </c>
      <c r="E1566" s="56">
        <v>186.49641418457031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204.58982849121094</v>
      </c>
      <c r="E1588" s="56">
        <v>186.49642944335937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15118.5244140625</v>
      </c>
      <c r="E1595" s="55">
        <v>13806.7119140625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15118.5244140625</v>
      </c>
      <c r="E1599" s="55">
        <v>13806.7119140625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175732.484375</v>
      </c>
      <c r="E1603" s="55">
        <v>160509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110027.09375</v>
      </c>
      <c r="E1605" s="55">
        <v>99960.1640625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98.604286193847656</v>
      </c>
      <c r="E1606" s="54">
        <v>98.588218688964844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173.29266357421875</v>
      </c>
      <c r="E1607" s="56">
        <v>157.43724060058594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57.764225006103516</v>
      </c>
      <c r="E1608" s="54">
        <v>52.479084014892578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5">
        <v>128.36495971679687</v>
      </c>
      <c r="E1609" s="56">
        <v>116.62018585205078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98.623291015625</v>
      </c>
      <c r="E1611" s="54">
        <v>98.607437133789063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90.772491455078125</v>
      </c>
      <c r="E1612" s="54">
        <v>87.884994506835938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536.45916748046875</v>
      </c>
      <c r="E1613" s="56">
        <v>535.4361572265625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407.6177978515625</v>
      </c>
      <c r="E1614" s="56">
        <v>371.56784057617187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115528.4453125</v>
      </c>
      <c r="E1619" s="55">
        <v>104958.1640625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98.623291015625</v>
      </c>
      <c r="E1620" s="54">
        <v>98.607437133789063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110027.09375</v>
      </c>
      <c r="E1623" s="55">
        <v>99960.1640625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111584.4921875</v>
      </c>
      <c r="E1624" s="55">
        <v>101391.59375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98.604286193847656</v>
      </c>
      <c r="E1625" s="54">
        <v>98.588218688964844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1557.3973388671875</v>
      </c>
      <c r="E1626" s="59">
        <v>1431.4281005859375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1366.5380859375</v>
      </c>
      <c r="E1627" s="59">
        <v>1256.0345458984375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190.85931396484375</v>
      </c>
      <c r="E1628" s="56">
        <v>175.3935546875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11.030532836914063</v>
      </c>
      <c r="E1629" s="54">
        <v>10.70832633972168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5.1286425590515137</v>
      </c>
      <c r="E1630" s="53">
        <v>4.9921751022338867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185334.25</v>
      </c>
      <c r="E1631" s="55">
        <v>172800.84375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3">
        <v>10.241381645202637</v>
      </c>
      <c r="E1632" s="54">
        <v>10.005058288574219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3.5074491500854492</v>
      </c>
      <c r="E1633" s="53">
        <v>3.4608120918273926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170233.78125</v>
      </c>
      <c r="E1634" s="55">
        <v>159013.15625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21.271915435791016</v>
      </c>
      <c r="E1635" s="54">
        <v>20.713384628295898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5.1286425590515137</v>
      </c>
      <c r="E1636" s="53">
        <v>4.9921751022338867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355568.03125</v>
      </c>
      <c r="E1637" s="55">
        <v>331814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23.875900268554688</v>
      </c>
      <c r="E1638" s="54">
        <v>23.268810272216797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6.1543712615966797</v>
      </c>
      <c r="E1639" s="53">
        <v>5.9906096458435059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20509736</v>
      </c>
      <c r="E1640" s="55">
        <v>19411402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24926490</v>
      </c>
      <c r="E1641" s="55">
        <v>23589240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86.449996948242188</v>
      </c>
      <c r="E1644" s="54">
        <v>83.700004577636719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86.449996948242188</v>
      </c>
      <c r="E1645" s="54">
        <v>83.699996948242187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536.45916748046875</v>
      </c>
      <c r="E1646" s="56">
        <v>535.4361572265625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407.6177978515625</v>
      </c>
      <c r="E1647" s="56">
        <v>371.56784057617187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3482.171630859375</v>
      </c>
      <c r="E1648" s="55">
        <v>3482.521484375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407.23904418945312</v>
      </c>
      <c r="E1649" s="56">
        <v>371.28787231445312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86.449996948242188</v>
      </c>
      <c r="E1650" s="54">
        <v>83.699996948242187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3482.171630859375</v>
      </c>
      <c r="E1651" s="55">
        <v>3482.521484375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27.680000305175781</v>
      </c>
      <c r="E1652" s="54">
        <v>26.89866828918457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3213.31396484375</v>
      </c>
      <c r="E1653" s="55">
        <v>3214.52099609375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27.680000305175781</v>
      </c>
      <c r="E1654" s="54">
        <v>26.89866828918457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390.20571899414062</v>
      </c>
      <c r="E1655" s="56">
        <v>390.13174438476562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407.23904418945312</v>
      </c>
      <c r="E1656" s="56">
        <v>371.28787231445312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3213.31396484375</v>
      </c>
      <c r="E1657" s="55">
        <v>3214.52099609375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12.018318176269531</v>
      </c>
      <c r="E1658" s="54">
        <v>11.287700653076172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47">
        <v>1.1632867157459259E-2</v>
      </c>
      <c r="E1661" s="58">
        <v>1.0956614278256893E-2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3.1231935024261475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73.497238159179688</v>
      </c>
      <c r="E1663" s="54">
        <v>73.447929382324219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75.665336608886719</v>
      </c>
      <c r="E1664" s="54">
        <v>75.609825134277344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75.665336608886719</v>
      </c>
      <c r="E1665" s="54">
        <v>75.609825134277344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30414.169921875</v>
      </c>
      <c r="E1666" s="55">
        <v>27640.794921875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30338.134765625</v>
      </c>
      <c r="E1667" s="55">
        <v>27571.6953125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76.035354614257813</v>
      </c>
      <c r="E1668" s="54">
        <v>69.101921081542969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27.680000305175781</v>
      </c>
      <c r="E1671" s="54">
        <v>26.89866828918457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27.680000305175781</v>
      </c>
      <c r="E1672" s="54">
        <v>26.89866828918457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390.20571899414062</v>
      </c>
      <c r="E1673" s="56">
        <v>390.13174438476562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389.055908203125</v>
      </c>
      <c r="E1674" s="56">
        <v>354.70089721679687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3213.31396484375</v>
      </c>
      <c r="E1675" s="55">
        <v>3214.52099609375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389.055908203125</v>
      </c>
      <c r="E1676" s="56">
        <v>354.70089721679687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27.680000305175781</v>
      </c>
      <c r="E1677" s="54">
        <v>26.89866828918457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3213.31396484375</v>
      </c>
      <c r="E1678" s="55">
        <v>3214.52099609375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18.75</v>
      </c>
      <c r="E1679" s="54">
        <v>17.958671569824219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3127.170166015625</v>
      </c>
      <c r="E1680" s="55">
        <v>3125.259521484375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18.75</v>
      </c>
      <c r="E1681" s="54">
        <v>17.958671569824219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344.099365234375</v>
      </c>
      <c r="E1682" s="56">
        <v>342.4654541015625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389.055908203125</v>
      </c>
      <c r="E1683" s="56">
        <v>354.70089721679687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3127.170166015625</v>
      </c>
      <c r="E1684" s="55">
        <v>3125.259521484375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15.841483116149902</v>
      </c>
      <c r="E1685" s="54">
        <v>15.05747127532959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3.1705010682344437E-2</v>
      </c>
      <c r="E1688" s="58">
        <v>2.9760895296931267E-2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1.4762667417526245</v>
      </c>
      <c r="E1689" s="53">
        <v>1.4978095293045044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78.1536865234375</v>
      </c>
      <c r="E1690" s="54">
        <v>78.105918884277344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78.532676696777344</v>
      </c>
      <c r="E1691" s="54">
        <v>78.500068664550781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78.532676696777344</v>
      </c>
      <c r="E1692" s="54">
        <v>78.500068664550781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9309.7841796875</v>
      </c>
      <c r="E1693" s="55">
        <v>8794.8837890625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9286.5107421875</v>
      </c>
      <c r="E1694" s="55">
        <v>8772.896484375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23.274438858032227</v>
      </c>
      <c r="E1695" s="54">
        <v>21.987186431884766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18.75</v>
      </c>
      <c r="E1698" s="54">
        <v>17.958671569824219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18.75</v>
      </c>
      <c r="E1699" s="54">
        <v>17.958671569824219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344.099365234375</v>
      </c>
      <c r="E1700" s="56">
        <v>342.4654541015625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358.384033203125</v>
      </c>
      <c r="E1701" s="56">
        <v>326.61453247070312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3127.170166015625</v>
      </c>
      <c r="E1702" s="55">
        <v>3125.259521484375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358.384033203125</v>
      </c>
      <c r="E1703" s="56">
        <v>326.61453247070312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18.75</v>
      </c>
      <c r="E1704" s="54">
        <v>17.958671569824219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3127.170166015625</v>
      </c>
      <c r="E1705" s="55">
        <v>3125.259521484375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6.3600001335144043</v>
      </c>
      <c r="E1706" s="53">
        <v>6.1804080009460449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2905.897216796875</v>
      </c>
      <c r="E1707" s="59">
        <v>2907.152587890625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6.3600001335144043</v>
      </c>
      <c r="E1708" s="53">
        <v>6.1804080009460449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226.26481628417969</v>
      </c>
      <c r="E1709" s="56">
        <v>226.49711608886719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358.384033203125</v>
      </c>
      <c r="E1710" s="56">
        <v>326.61453247070312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2905.897216796875</v>
      </c>
      <c r="E1711" s="59">
        <v>2907.152587890625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35.091861724853516</v>
      </c>
      <c r="E1712" s="54">
        <v>32.954822540283203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4.1681338101625443E-2</v>
      </c>
      <c r="E1715" s="58">
        <v>3.9631906896829605E-2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2.9481132030487061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82.707534790039063</v>
      </c>
      <c r="E1717" s="54">
        <v>82.634819030761719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84.043922424316406</v>
      </c>
      <c r="E1718" s="54">
        <v>83.958389282226563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84.043922424316406</v>
      </c>
      <c r="E1719" s="54">
        <v>83.958389282226563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22028.3203125</v>
      </c>
      <c r="E1720" s="55">
        <v>19788.3203125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21973.248046875</v>
      </c>
      <c r="E1721" s="55">
        <v>19738.8515625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55.070747375488281</v>
      </c>
      <c r="E1722" s="54">
        <v>49.470752716064453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6.3600001335144043</v>
      </c>
      <c r="E1725" s="53">
        <v>6.1804080009460449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6.3600001335144043</v>
      </c>
      <c r="E1726" s="53">
        <v>6.1804080009460449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226.26481628417969</v>
      </c>
      <c r="E1727" s="56">
        <v>226.49711608886719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356.9803466796875</v>
      </c>
      <c r="E1728" s="56">
        <v>325.32882690429688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2905.897216796875</v>
      </c>
      <c r="E1729" s="59">
        <v>2907.152587890625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356.9803466796875</v>
      </c>
      <c r="E1730" s="56">
        <v>325.32882690429688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6.3600001335144043</v>
      </c>
      <c r="E1731" s="53">
        <v>6.1804080009460449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2905.897216796875</v>
      </c>
      <c r="E1732" s="59">
        <v>2907.152587890625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5.5</v>
      </c>
      <c r="E1733" s="53">
        <v>5.3442449569702148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2879.030029296875</v>
      </c>
      <c r="E1734" s="59">
        <v>2880.267333984375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5.5</v>
      </c>
      <c r="E1735" s="53">
        <v>5.3442449569702148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211.94355773925781</v>
      </c>
      <c r="E1736" s="56">
        <v>212.18142700195312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356.9803466796875</v>
      </c>
      <c r="E1737" s="56">
        <v>325.32882690429688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2879.030029296875</v>
      </c>
      <c r="E1738" s="59">
        <v>2880.267333984375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39.290470123291016</v>
      </c>
      <c r="E1739" s="54">
        <v>36.900409698486328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0.11054684966802597</v>
      </c>
      <c r="E1742" s="58">
        <v>0.10374268144369125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1.1563637256622314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83.891319274902344</v>
      </c>
      <c r="E1744" s="54">
        <v>83.789222717285156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83.891098022460938</v>
      </c>
      <c r="E1745" s="54">
        <v>83.789619445800781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83.891098022460938</v>
      </c>
      <c r="E1746" s="54">
        <v>83.789619445800781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2664.216064453125</v>
      </c>
      <c r="E1747" s="59">
        <v>2429.636474609375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2657.5556640625</v>
      </c>
      <c r="E1748" s="59">
        <v>2423.5625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6.6605339050292969</v>
      </c>
      <c r="E1749" s="53">
        <v>6.0740857124328613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5.5</v>
      </c>
      <c r="E1752" s="53">
        <v>5.3442449569702148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5.5</v>
      </c>
      <c r="E1753" s="53">
        <v>5.3442449569702148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211.94355773925781</v>
      </c>
      <c r="E1754" s="56">
        <v>212.18142700195312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337.60202026367188</v>
      </c>
      <c r="E1755" s="56">
        <v>307.17172241210937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2879.030029296875</v>
      </c>
      <c r="E1756" s="59">
        <v>2880.267333984375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337.60202026367188</v>
      </c>
      <c r="E1757" s="56">
        <v>307.17172241210937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5.5</v>
      </c>
      <c r="E1758" s="53">
        <v>5.3442449569702148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2879.030029296875</v>
      </c>
      <c r="E1759" s="59">
        <v>2880.267333984375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2.1800000667572021</v>
      </c>
      <c r="E1760" s="53">
        <v>2.1184473037719727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2721.9921875</v>
      </c>
      <c r="E1761" s="59">
        <v>2723.0751953125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2.1800000667572021</v>
      </c>
      <c r="E1762" s="53">
        <v>2.1184470653533936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128.38185119628906</v>
      </c>
      <c r="E1763" s="56">
        <v>128.59309387207031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337.60202026367188</v>
      </c>
      <c r="E1764" s="56">
        <v>307.17172241210937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2721.9921875</v>
      </c>
      <c r="E1765" s="59">
        <v>2723.0751953125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77.807937622070312</v>
      </c>
      <c r="E1766" s="54">
        <v>72.948486328125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0.11919192969799042</v>
      </c>
      <c r="E1769" s="58">
        <v>0.11168480664491653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2.5229356288909912</v>
      </c>
      <c r="E1770" s="53">
        <v>2.5227179527282715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85.763832092285156</v>
      </c>
      <c r="E1771" s="54">
        <v>85.739631652832031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86.602073669433594</v>
      </c>
      <c r="E1772" s="54">
        <v>86.596405029296875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86.602073669433594</v>
      </c>
      <c r="E1773" s="54">
        <v>86.596405029296875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14726.9775390625</v>
      </c>
      <c r="E1774" s="55">
        <v>13412.716796875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14690.16015625</v>
      </c>
      <c r="E1775" s="55">
        <v>13379.185546875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36.817405700683594</v>
      </c>
      <c r="E1776" s="54">
        <v>33.531761169433594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2.1800000667572021</v>
      </c>
      <c r="E1779" s="53">
        <v>2.1184470653533936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2.1800000667572021</v>
      </c>
      <c r="E1780" s="53">
        <v>2.1184470653533936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128.38185119628906</v>
      </c>
      <c r="E1781" s="56">
        <v>128.59309387207031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326.7362060546875</v>
      </c>
      <c r="E1782" s="56">
        <v>297.38473510742187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2721.9921875</v>
      </c>
      <c r="E1783" s="59">
        <v>2723.0751953125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326.7362060546875</v>
      </c>
      <c r="E1784" s="56">
        <v>297.38473510742187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2.1800000667572021</v>
      </c>
      <c r="E1785" s="53">
        <v>2.1184470653533936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2721.9921875</v>
      </c>
      <c r="E1786" s="59">
        <v>2723.0751953125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1.3400000333786011</v>
      </c>
      <c r="E1787" s="53">
        <v>1.3021962642669678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2648.63720703125</v>
      </c>
      <c r="E1788" s="59">
        <v>2650.006591796875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1.3400000333786011</v>
      </c>
      <c r="E1789" s="53">
        <v>1.3021962642669678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107.99858093261719</v>
      </c>
      <c r="E1790" s="56">
        <v>107.15884399414062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326.7362060546875</v>
      </c>
      <c r="E1791" s="56">
        <v>297.38473510742187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2648.63720703125</v>
      </c>
      <c r="E1792" s="59">
        <v>2650.006591796875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5">
        <v>114.86808776855469</v>
      </c>
      <c r="E1793" s="56">
        <v>107.51728820800781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0.2651430070400238</v>
      </c>
      <c r="E1796" s="58">
        <v>0.24850158393383026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1.6268657445907593</v>
      </c>
      <c r="E1797" s="53">
        <v>1.626826286315918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86.627830505371094</v>
      </c>
      <c r="E1798" s="54">
        <v>86.321052551269531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86.627952575683594</v>
      </c>
      <c r="E1799" s="54">
        <v>86.320899963378906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86.627952575683594</v>
      </c>
      <c r="E1800" s="54">
        <v>86.320899963378906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6657.79833984375</v>
      </c>
      <c r="E1801" s="55">
        <v>6036.04736328125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6641.15380859375</v>
      </c>
      <c r="E1802" s="55">
        <v>6020.95751953125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16.644479751586914</v>
      </c>
      <c r="E1803" s="54">
        <v>15.090103149414063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1.3400000333786011</v>
      </c>
      <c r="E1806" s="53">
        <v>1.3021962642669678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1.3400000333786011</v>
      </c>
      <c r="E1807" s="53">
        <v>1.3021962642669678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107.99858093261719</v>
      </c>
      <c r="E1808" s="56">
        <v>107.15884399414062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307.56820678710937</v>
      </c>
      <c r="E1809" s="56">
        <v>280.06185913085937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2648.63720703125</v>
      </c>
      <c r="E1810" s="59">
        <v>2650.006591796875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307.56820678710937</v>
      </c>
      <c r="E1811" s="56">
        <v>280.06185913085937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1.3400000333786011</v>
      </c>
      <c r="E1812" s="53">
        <v>1.3021962642669678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2648.63720703125</v>
      </c>
      <c r="E1813" s="59">
        <v>2650.006591796875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0.40000000596046448</v>
      </c>
      <c r="E1814" s="58">
        <v>0.38870280981063843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2484.623046875</v>
      </c>
      <c r="E1815" s="59">
        <v>2486.1552734375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0.40000000596046448</v>
      </c>
      <c r="E1816" s="58">
        <v>0.38870280981063843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75.856826782226563</v>
      </c>
      <c r="E1817" s="54">
        <v>75.169769287109375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307.56820678710937</v>
      </c>
      <c r="E1818" s="56">
        <v>280.06185913085937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2484.623046875</v>
      </c>
      <c r="E1819" s="59">
        <v>2486.1552734375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318.86007690429688</v>
      </c>
      <c r="E1820" s="56">
        <v>298.62677001953125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0.38970163464546204</v>
      </c>
      <c r="E1823" s="58">
        <v>0.36526161432266235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3.3499999046325684</v>
      </c>
      <c r="E1824" s="53">
        <v>3.3501076698303223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88.0421142578125</v>
      </c>
      <c r="E1825" s="54">
        <v>87.8887939453125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85.808181762695313</v>
      </c>
      <c r="E1826" s="54">
        <v>85.770317077636719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85.808181762695313</v>
      </c>
      <c r="E1827" s="54">
        <v>85.770317077636719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14012.8779296875</v>
      </c>
      <c r="E1828" s="55">
        <v>12747.00390625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13977.845703125</v>
      </c>
      <c r="E1829" s="55">
        <v>12715.1357421875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35.032161712646484</v>
      </c>
      <c r="E1830" s="54">
        <v>31.867477416992188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0.40000000596046448</v>
      </c>
      <c r="E1833" s="58">
        <v>0.38870280981063843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0.40000000596046448</v>
      </c>
      <c r="E1834" s="58">
        <v>0.38870280981063843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75.856826782226563</v>
      </c>
      <c r="E1835" s="54">
        <v>75.169769287109375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293.64642333984375</v>
      </c>
      <c r="E1836" s="56">
        <v>267.72250366210937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2484.623046875</v>
      </c>
      <c r="E1837" s="59">
        <v>2486.1552734375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293.64642333984375</v>
      </c>
      <c r="E1838" s="56">
        <v>267.72250366210937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0.40000000596046448</v>
      </c>
      <c r="E1839" s="58">
        <v>0.38870280981063843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2484.623046875</v>
      </c>
      <c r="E1840" s="59">
        <v>2486.1552734375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9.8499990999698639E-2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2325.244384765625</v>
      </c>
      <c r="E1842" s="59">
        <v>2329.96826171875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293.88421630859375</v>
      </c>
      <c r="E1845" s="56">
        <v>267.92193603515625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2337.249267578125</v>
      </c>
      <c r="E1846" s="59">
        <v>2341.3037109375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8">
        <v>1082.8170166015625</v>
      </c>
      <c r="E1848" s="56">
        <v>989.40765380859375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5.9214344024658203</v>
      </c>
      <c r="E1849" s="53">
        <v>5.5754714012145996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182.86398315429687</v>
      </c>
      <c r="E1850" s="56">
        <v>177.45719909667969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2429.621826171875</v>
      </c>
      <c r="E1851" s="59">
        <v>2371.868896484375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775.7796630859375</v>
      </c>
      <c r="E1852" s="56">
        <v>748.2403564453125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11.652146339416504</v>
      </c>
      <c r="E1853" s="54">
        <v>11.013869285583496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16.14478874206543</v>
      </c>
      <c r="E1854" s="54">
        <v>15.205733299255371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2">
        <v>1.1406667232513428</v>
      </c>
      <c r="E1855" s="53">
        <v>1.0706040859222412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4.0609140396118164</v>
      </c>
      <c r="E1856" s="53">
        <v>3.9462213516235352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88.024467468261719</v>
      </c>
      <c r="E1857" s="54">
        <v>87.867103576660156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76.090354919433594</v>
      </c>
      <c r="E1858" s="54">
        <v>76.2584228515625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82.092086791992188</v>
      </c>
      <c r="E1859" s="54">
        <v>82.043930053710938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12050.0087890625</v>
      </c>
      <c r="E1860" s="55">
        <v>10796.306640625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12019.8828125</v>
      </c>
      <c r="E1861" s="55">
        <v>10769.31640625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30.124992370605469</v>
      </c>
      <c r="E1862" s="54">
        <v>26.990741729736328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86.449996948242188</v>
      </c>
      <c r="E1865" s="54">
        <v>83.699996948242187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2.1800000667572021</v>
      </c>
      <c r="E1866" s="53">
        <v>2.1184470653533936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536.45916748046875</v>
      </c>
      <c r="E1867" s="56">
        <v>535.4361572265625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497.53128051757812</v>
      </c>
      <c r="E1868" s="56">
        <v>497.66378784179687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3482.171630859375</v>
      </c>
      <c r="E1869" s="55">
        <v>3482.521484375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2.1800000667572021</v>
      </c>
      <c r="E1872" s="53">
        <v>2.1184470653533936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497.53128051757812</v>
      </c>
      <c r="E1874" s="56">
        <v>497.66378784179687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497.05563354492188</v>
      </c>
      <c r="E1875" s="56">
        <v>497.2196044921875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3482.171630859375</v>
      </c>
      <c r="E1876" s="55">
        <v>3482.521484375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86.449996948242188</v>
      </c>
      <c r="E1879" s="54">
        <v>83.699996948242187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2.1800000667572021</v>
      </c>
      <c r="E1880" s="53">
        <v>2.1184470653533936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536.45916748046875</v>
      </c>
      <c r="E1881" s="56">
        <v>535.4361572265625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497.53128051757812</v>
      </c>
      <c r="E1882" s="56">
        <v>497.66378784179687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3482.171630859375</v>
      </c>
      <c r="E1883" s="55">
        <v>3482.521484375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2.1800000667572021</v>
      </c>
      <c r="E1886" s="53">
        <v>2.1184470653533936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497.53128051757812</v>
      </c>
      <c r="E1888" s="56">
        <v>497.66378784179687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497.05563354492188</v>
      </c>
      <c r="E1889" s="56">
        <v>497.2196044921875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3482.171630859375</v>
      </c>
      <c r="E1890" s="55">
        <v>3482.521484375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3482.171630859375</v>
      </c>
      <c r="E1894" s="55">
        <v>3482.521484375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3482.171630859375</v>
      </c>
      <c r="E1896" s="55">
        <v>3482.521484375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0.37874633073806763</v>
      </c>
      <c r="E1897" s="58">
        <v>0.27995091676712036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3482.171630859375</v>
      </c>
      <c r="E1898" s="55">
        <v>3482.521484375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9.9177740514278412E-2</v>
      </c>
      <c r="E1899" s="58">
        <v>7.3343515396118164E-2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0.23778639733791351</v>
      </c>
      <c r="E1901" s="58">
        <v>0.19942928850650787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0.24013769626617432</v>
      </c>
      <c r="E1902" s="58">
        <v>0.15386512875556946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92.583152770996094</v>
      </c>
      <c r="E1904" s="54">
        <v>95.355079650878906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83.82110595703125</v>
      </c>
      <c r="E1905" s="54">
        <v>87.728286743164063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309.12307739257812</v>
      </c>
      <c r="E1906" s="56">
        <v>273.60775756835937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341.43655395507812</v>
      </c>
      <c r="E1907" s="56">
        <v>297.39425659179687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73.395401000976563</v>
      </c>
      <c r="E1908" s="54">
        <v>63.92803955078125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286195.90625</v>
      </c>
      <c r="E1909" s="55">
        <v>260898.90625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88.006095886230469</v>
      </c>
      <c r="E1910" s="54">
        <v>85.20660400390625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537.115966796875</v>
      </c>
      <c r="E1911" s="56">
        <v>536.0751953125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408.21038818359375</v>
      </c>
      <c r="E1912" s="56">
        <v>372.10870361328125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3482.171630859375</v>
      </c>
      <c r="E1913" s="55">
        <v>3482.521484375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118.29917907714844</v>
      </c>
      <c r="E1914" s="56">
        <v>114.54458618164062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226.13922119140625</v>
      </c>
      <c r="E1915" s="56">
        <v>226.13975524902344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388.66928100585937</v>
      </c>
      <c r="E1916" s="56">
        <v>354.54412841796875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974.4664306640625</v>
      </c>
      <c r="E1917" s="56">
        <v>974.3673095703125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143.65827941894531</v>
      </c>
      <c r="E1919" s="54">
        <v>90.641098022460938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516.8240966796875</v>
      </c>
      <c r="E1920" s="56">
        <v>431.43643188476562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4.4783310890197754</v>
      </c>
      <c r="E1921" s="53">
        <v>3.945603609085083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97.801856994628906</v>
      </c>
      <c r="E1922" s="54">
        <v>51.667873382568359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4.1637616157531738</v>
      </c>
      <c r="E1923" s="54">
        <v>21.210592269897461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0.66494464874267578</v>
      </c>
      <c r="E1924" s="58">
        <v>0.5121845006942749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130.11097717285156</v>
      </c>
      <c r="E1925" s="54">
        <v>70.856857299804688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5">
        <v>105.23702239990234</v>
      </c>
      <c r="E1927" s="54">
        <v>91.650543212890625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178.20932006835937</v>
      </c>
      <c r="E1928" s="56">
        <v>128.56443786621094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0.80558270215988159</v>
      </c>
      <c r="E1929" s="58">
        <v>0.9321669340133667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3.5410382747650146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15.62848949432373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3.3418254461139441E-3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0.16709126532077789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4.1969594955444336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404524.75</v>
      </c>
      <c r="E1944" s="55">
        <v>334363.9375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5">
        <v>109.93771362304688</v>
      </c>
      <c r="E1947" s="54">
        <v>91.17034912109375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4.9716439098119736E-2</v>
      </c>
      <c r="E1954" s="58">
        <v>4.1191961616277695E-2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25.410146713256836</v>
      </c>
      <c r="E1955" s="54">
        <v>20.933063507080078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85989.4921875</v>
      </c>
      <c r="E1971" s="55">
        <v>71348.546875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5">
        <v>114.42494964599609</v>
      </c>
      <c r="E1974" s="54">
        <v>94.891593933105469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5.1745671778917313E-2</v>
      </c>
      <c r="E1981" s="58">
        <v>4.2873267084360123E-2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27.812786102294922</v>
      </c>
      <c r="E1982" s="54">
        <v>22.912502288818359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89499.265625</v>
      </c>
      <c r="E1998" s="55">
        <v>74260.734375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5">
        <v>114.42494964599609</v>
      </c>
      <c r="E2001" s="54">
        <v>94.891593933105469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5.1745671778917313E-2</v>
      </c>
      <c r="E2008" s="58">
        <v>4.2873267084360123E-2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25.194356918334961</v>
      </c>
      <c r="E2009" s="54">
        <v>20.755245208740234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89499.265625</v>
      </c>
      <c r="E2025" s="55">
        <v>74260.734375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281.85293579101562</v>
      </c>
      <c r="E2027" s="56">
        <v>231.13996887207031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516.8240966796875</v>
      </c>
      <c r="E2028" s="56">
        <v>431.43643188476562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4.4783310890197754</v>
      </c>
      <c r="E2029" s="53">
        <v>3.945603609085083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233.95657348632812</v>
      </c>
      <c r="E2030" s="56">
        <v>181.56280517578125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0.54020518064498901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0.98512285947799683</v>
      </c>
      <c r="E2032" s="58">
        <v>0.86955386400222778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286.5504150390625</v>
      </c>
      <c r="E2033" s="56">
        <v>226.32907104492187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5">
        <v>105.23702239990234</v>
      </c>
      <c r="E2035" s="54">
        <v>91.650543212890625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234.30010986328125</v>
      </c>
      <c r="E2036" s="56">
        <v>175.9674072265625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0.61272847652435303</v>
      </c>
      <c r="E2037" s="58">
        <v>0.68105524778366089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3.5410382747650146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15.62848949432373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3.3418254461139441E-3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0.16709126532077789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4.1969594955444336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404524.75</v>
      </c>
      <c r="E2052" s="55">
        <v>334363.9375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731.6876220703125</v>
      </c>
      <c r="E2054" s="56">
        <v>718.21307373046875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516.8240966796875</v>
      </c>
      <c r="E2055" s="56">
        <v>431.43643188476562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4.4783310890197754</v>
      </c>
      <c r="E2056" s="53">
        <v>3.945603609085083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770.94171142578125</v>
      </c>
      <c r="E2057" s="56">
        <v>754.07464599609375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1.7072957754135132</v>
      </c>
      <c r="E2059" s="53">
        <v>1.6770488023757935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838.06671142578125</v>
      </c>
      <c r="E2060" s="56">
        <v>813.45111083984375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5">
        <v>105.23702239990234</v>
      </c>
      <c r="E2062" s="54">
        <v>91.650543212890625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422.0712890625</v>
      </c>
      <c r="E2063" s="56">
        <v>344.18930053710937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0.34013766050338745</v>
      </c>
      <c r="E2064" s="58">
        <v>0.34819075465202332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3.5410382747650146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15.62848949432373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3.3418254461139441E-3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0.16709126532077789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4.1969594955444336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404524.75</v>
      </c>
      <c r="E2079" s="55">
        <v>334363.9375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524.11590576171875</v>
      </c>
      <c r="E2081" s="56">
        <v>494.24151611328125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516.8240966796875</v>
      </c>
      <c r="E2082" s="56">
        <v>431.43643188476562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4.4783310890197754</v>
      </c>
      <c r="E2083" s="53">
        <v>3.945603609085083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512.702880859375</v>
      </c>
      <c r="E2084" s="56">
        <v>476.42971801757812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1.415764331817627</v>
      </c>
      <c r="E2086" s="53">
        <v>1.3588050603866577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575.64959716796875</v>
      </c>
      <c r="E2087" s="56">
        <v>534.16729736328125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5">
        <v>105.23702239990234</v>
      </c>
      <c r="E2089" s="54">
        <v>91.650543212890625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335.726318359375</v>
      </c>
      <c r="E2090" s="56">
        <v>267.0999755859375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0.42761716246604919</v>
      </c>
      <c r="E2091" s="58">
        <v>0.44868415594100952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3.5410382747650146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15.62848949432373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3.3418254461139441E-3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0.16709126532077789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4.1969594955444336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404524.75</v>
      </c>
      <c r="E2106" s="55">
        <v>334363.9375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228.84989929199219</v>
      </c>
      <c r="E2109" s="56">
        <v>189.78318786621094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0.14638987183570862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0.10349134355783463</v>
      </c>
      <c r="E2116" s="58">
        <v>8.5746534168720245E-2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78.764869689941406</v>
      </c>
      <c r="E2117" s="54">
        <v>65.05072021484375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2.9652161598205566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178998.53125</v>
      </c>
      <c r="E2133" s="55">
        <v>148521.46875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228.84989929199219</v>
      </c>
      <c r="E2136" s="56">
        <v>189.78318786621094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0.10349134355783463</v>
      </c>
      <c r="E2143" s="58">
        <v>8.5746534168720245E-2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50.445560455322266</v>
      </c>
      <c r="E2144" s="54">
        <v>41.556385040283203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2.9652161598205566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178998.53125</v>
      </c>
      <c r="E2160" s="55">
        <v>148521.46875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893.99993896484375</v>
      </c>
      <c r="E2162" s="56">
        <v>893.99993896484375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516.8240966796875</v>
      </c>
      <c r="E2163" s="56">
        <v>431.43643188476562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4.4783310890197754</v>
      </c>
      <c r="E2164" s="53">
        <v>3.945603609085083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971.18011474609375</v>
      </c>
      <c r="E2165" s="56">
        <v>971.18011474609375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1.9032672643661499</v>
      </c>
      <c r="E2167" s="53">
        <v>1.8885592222213745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1051.3621826171875</v>
      </c>
      <c r="E2168" s="59">
        <v>1042.0958251953125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5">
        <v>105.23702239990234</v>
      </c>
      <c r="E2170" s="54">
        <v>91.650543212890625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489.02047729492187</v>
      </c>
      <c r="E2171" s="56">
        <v>404.205078125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0.29357120394706726</v>
      </c>
      <c r="E2172" s="58">
        <v>0.29649189114570618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3.5410382747650146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15.62848949432373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3.3418254461139441E-3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0.16709126532077789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4.1969594955444336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404524.75</v>
      </c>
      <c r="E2187" s="55">
        <v>334363.9375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219.87542724609375</v>
      </c>
      <c r="E2190" s="56">
        <v>182.3406982421875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9.9432878196239471E-2</v>
      </c>
      <c r="E2197" s="58">
        <v>8.2383923232555389E-2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80.275444030761719</v>
      </c>
      <c r="E2198" s="54">
        <v>66.301239013671875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171978.984375</v>
      </c>
      <c r="E2214" s="55">
        <v>142697.09375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219.87542724609375</v>
      </c>
      <c r="E2217" s="56">
        <v>182.3406982421875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9.9432878196239471E-2</v>
      </c>
      <c r="E2224" s="58">
        <v>8.2383923232555389E-2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50.890193939208984</v>
      </c>
      <c r="E2225" s="54">
        <v>41.922744750976563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171978.984375</v>
      </c>
      <c r="E2241" s="55">
        <v>142697.09375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142.45828247070312</v>
      </c>
      <c r="E2243" s="54">
        <v>89.441116333007812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516.8240966796875</v>
      </c>
      <c r="E2244" s="56">
        <v>431.43643188476562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9.761475957930088E-3</v>
      </c>
      <c r="E2245" s="61">
        <v>7.9059666022658348E-3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96.716903686523438</v>
      </c>
      <c r="E2246" s="54">
        <v>50.667655944824219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4.2694096565246582</v>
      </c>
      <c r="E2247" s="54">
        <v>22.015222549438477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0.66416293382644653</v>
      </c>
      <c r="E2248" s="58">
        <v>0.51099157333374023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128.77729797363281</v>
      </c>
      <c r="E2249" s="54">
        <v>69.552398681640625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5">
        <v>105.23702239990234</v>
      </c>
      <c r="E2251" s="54">
        <v>91.650543212890625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179.18524169921875</v>
      </c>
      <c r="E2252" s="56">
        <v>129.21409606933594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0.80119514465332031</v>
      </c>
      <c r="E2253" s="58">
        <v>0.92748028039932251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3.5410382747650146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15.62848949432373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3.3418254461139441E-3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4.1969594955444336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404524.75</v>
      </c>
      <c r="E2268" s="55">
        <v>334363.9375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141.25830078125</v>
      </c>
      <c r="E2270" s="54">
        <v>88.241096496582031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516.8240966796875</v>
      </c>
      <c r="E2271" s="56">
        <v>431.43643188476562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9.761475957930088E-3</v>
      </c>
      <c r="E2272" s="61">
        <v>7.9059666022658348E-3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95.633781433105469</v>
      </c>
      <c r="E2273" s="54">
        <v>49.669425964355469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4.3926215171813965</v>
      </c>
      <c r="E2274" s="54">
        <v>22.931015014648438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0.66245120763778687</v>
      </c>
      <c r="E2275" s="58">
        <v>0.50887501239776611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127.44403076171875</v>
      </c>
      <c r="E2276" s="54">
        <v>68.248260498046875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5">
        <v>105.23702239990234</v>
      </c>
      <c r="E2278" s="54">
        <v>91.650543212890625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179.59396362304687</v>
      </c>
      <c r="E2279" s="56">
        <v>129.45399475097656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0.79937183856964111</v>
      </c>
      <c r="E2280" s="58">
        <v>0.92576158046722412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3.5410382747650146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15.62848949432373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3.3418254461139441E-3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4.1969594955444336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404524.75</v>
      </c>
      <c r="E2295" s="55">
        <v>334363.9375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148.23896789550781</v>
      </c>
      <c r="E2297" s="54">
        <v>94.405342102050781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516.8240966796875</v>
      </c>
      <c r="E2298" s="56">
        <v>431.43643188476562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9.761475957930088E-3</v>
      </c>
      <c r="E2299" s="61">
        <v>7.9059666022658348E-3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101.960205078125</v>
      </c>
      <c r="E2300" s="54">
        <v>54.818431854248047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3.8138525485992432</v>
      </c>
      <c r="E2301" s="54">
        <v>19.134344100952148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0.66614174842834473</v>
      </c>
      <c r="E2302" s="58">
        <v>0.51252996921539307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135.20565795898437</v>
      </c>
      <c r="E2303" s="54">
        <v>74.950698852539062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5">
        <v>105.23702239990234</v>
      </c>
      <c r="E2305" s="54">
        <v>91.650543212890625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173.49356079101562</v>
      </c>
      <c r="E2306" s="56">
        <v>125.08280944824219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0.82747930288314819</v>
      </c>
      <c r="E2307" s="58">
        <v>0.95811343193054199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3.5410382747650146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15.62848949432373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3.3418254461139441E-3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4.1969594955444336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404524.75</v>
      </c>
      <c r="E2322" s="55">
        <v>334363.9375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5">
        <v>114.42494964599609</v>
      </c>
      <c r="E2325" s="54">
        <v>94.891593933105469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5.1745671778917313E-2</v>
      </c>
      <c r="E2332" s="58">
        <v>4.2873267084360123E-2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27.812786102294922</v>
      </c>
      <c r="E2333" s="54">
        <v>22.912502288818359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89499.265625</v>
      </c>
      <c r="E2349" s="55">
        <v>74260.734375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5">
        <v>114.42494964599609</v>
      </c>
      <c r="E2352" s="54">
        <v>94.891593933105469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5.1745671778917313E-2</v>
      </c>
      <c r="E2359" s="58">
        <v>4.2873267084360123E-2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25.194356918334961</v>
      </c>
      <c r="E2360" s="54">
        <v>20.755245208740234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89499.265625</v>
      </c>
      <c r="E2376" s="55">
        <v>74260.734375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5">
        <v>109.93771362304688</v>
      </c>
      <c r="E2379" s="54">
        <v>91.17034912109375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4.9716439098119736E-2</v>
      </c>
      <c r="E2386" s="58">
        <v>4.1191961616277695E-2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25.410146713256836</v>
      </c>
      <c r="E2387" s="54">
        <v>20.933063507080078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85989.4921875</v>
      </c>
      <c r="E2403" s="55">
        <v>71348.546875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5">
        <v>109.93771362304688</v>
      </c>
      <c r="E2406" s="54">
        <v>91.17034912109375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4.9716439098119736E-2</v>
      </c>
      <c r="E2413" s="58">
        <v>4.1191961616277695E-2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26.722091674804688</v>
      </c>
      <c r="E2414" s="54">
        <v>22.013971328735352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85989.4921875</v>
      </c>
      <c r="E2430" s="55">
        <v>71348.546875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5">
        <v>109.93771362304688</v>
      </c>
      <c r="E2433" s="54">
        <v>91.17034912109375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4.9716439098119736E-2</v>
      </c>
      <c r="E2440" s="58">
        <v>4.1191961616277695E-2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26.722091674804688</v>
      </c>
      <c r="E2441" s="54">
        <v>22.013971328735352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85989.4921875</v>
      </c>
      <c r="E2457" s="55">
        <v>71348.546875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5">
        <v>109.93771362304688</v>
      </c>
      <c r="E2460" s="54">
        <v>91.17034912109375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4.9716439098119736E-2</v>
      </c>
      <c r="E2467" s="58">
        <v>4.1191961616277695E-2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25.445096969604492</v>
      </c>
      <c r="E2468" s="54">
        <v>20.961372375488281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85989.4921875</v>
      </c>
      <c r="E2484" s="55">
        <v>71348.546875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5">
        <v>109.93771362304688</v>
      </c>
      <c r="E2487" s="54">
        <v>91.17034912109375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4.9716439098119736E-2</v>
      </c>
      <c r="E2494" s="58">
        <v>4.1191961616277695E-2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25.445096969604492</v>
      </c>
      <c r="E2495" s="54">
        <v>20.961372375488281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85989.4921875</v>
      </c>
      <c r="E2511" s="55">
        <v>71348.546875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5">
        <v>114.42494964599609</v>
      </c>
      <c r="E2514" s="54">
        <v>94.891593933105469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5.1745671778917313E-2</v>
      </c>
      <c r="E2521" s="58">
        <v>4.2873267084360123E-2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25.222780227661133</v>
      </c>
      <c r="E2522" s="54">
        <v>20.778192520141602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89499.265625</v>
      </c>
      <c r="E2538" s="55">
        <v>74260.734375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5">
        <v>114.42494964599609</v>
      </c>
      <c r="E2541" s="54">
        <v>94.891593933105469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5.1745671778917313E-2</v>
      </c>
      <c r="E2548" s="58">
        <v>4.2873267084360123E-2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25.222780227661133</v>
      </c>
      <c r="E2549" s="54">
        <v>20.778192520141602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89499.265625</v>
      </c>
      <c r="E2565" s="55">
        <v>74260.734375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6.2970294952392578</v>
      </c>
      <c r="E2566" s="53">
        <v>6.1192159652709961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252.85009765625</v>
      </c>
      <c r="E2567" s="56">
        <v>253.11296081542969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1.5596331357955933</v>
      </c>
      <c r="E2568" s="53">
        <v>1.4285701513290405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7.1710319519042969</v>
      </c>
      <c r="E2569" s="53">
        <v>7.1861834526062012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2962.624755859375</v>
      </c>
      <c r="E2570" s="59">
        <v>2963.789306640625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415.13616943359375</v>
      </c>
      <c r="E2571" s="56">
        <v>416.30099487304687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1.0982908010482788</v>
      </c>
      <c r="E2572" s="53">
        <v>1.0992714166641235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2.6516690254211426</v>
      </c>
      <c r="E2573" s="53">
        <v>2.5737218856811523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2.1191949844360352</v>
      </c>
      <c r="E2574" s="53">
        <v>2.114145040512085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3.9327051490545273E-2</v>
      </c>
      <c r="E2575" s="58">
        <v>3.9324056357145309E-2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1.8258622731082141E-5</v>
      </c>
      <c r="E2576" s="62">
        <v>1.827255982789211E-5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6.3600001335144043</v>
      </c>
      <c r="E2577" s="53">
        <v>6.1804080009460449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226.26481628417969</v>
      </c>
      <c r="E2578" s="56">
        <v>226.49711608886719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1.4036698341369629</v>
      </c>
      <c r="E2579" s="53">
        <v>1.2857131958007812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7.0558781623840332</v>
      </c>
      <c r="E2580" s="53">
        <v>7.0712566375732422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2905.897216796875</v>
      </c>
      <c r="E2581" s="59">
        <v>2907.152587890625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358.40863037109375</v>
      </c>
      <c r="E2582" s="56">
        <v>359.66415405273437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1.0708485841751099</v>
      </c>
      <c r="E2583" s="53">
        <v>1.0719202756881714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2.8368735313415527</v>
      </c>
      <c r="E2584" s="53">
        <v>2.7530510425567627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2.1637585163116455</v>
      </c>
      <c r="E2585" s="53">
        <v>2.1565229892730713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3.6870434880256653E-2</v>
      </c>
      <c r="E2586" s="58">
        <v>3.685234859585762E-2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1.7140539057436399E-5</v>
      </c>
      <c r="E2587" s="62">
        <v>1.715407233859878E-5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96.1446533203125</v>
      </c>
      <c r="E2588" s="54">
        <v>93.093193054199219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436.00326538085937</v>
      </c>
      <c r="E2589" s="56">
        <v>436.00360107421875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408.21038818359375</v>
      </c>
      <c r="E2590" s="56">
        <v>372.10870361328125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6.3927059173583984</v>
      </c>
      <c r="E2591" s="53">
        <v>6.4132351875305176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3209.927001953125</v>
      </c>
      <c r="E2592" s="55">
        <v>3215.093505859375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662.43853759765625</v>
      </c>
      <c r="E2593" s="56">
        <v>667.60491943359375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1.3560271263122559</v>
      </c>
      <c r="E2594" s="53">
        <v>1.3510116338729858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33.094451904296875</v>
      </c>
      <c r="E2595" s="54">
        <v>31.902853012084961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2.7502267360687256</v>
      </c>
      <c r="E2596" s="53">
        <v>2.7201707363128662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6.8932637572288513E-2</v>
      </c>
      <c r="E2597" s="58">
        <v>6.8504050374031067E-2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2.6094885470229201E-5</v>
      </c>
      <c r="E2598" s="62">
        <v>2.608052636787761E-5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7559.26220703125</v>
      </c>
      <c r="E2601" s="55">
        <v>6903.35595703125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5">
        <v>108.53135681152344</v>
      </c>
      <c r="E2610" s="56">
        <v>105.08676910400391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303.01495361328125</v>
      </c>
      <c r="E2611" s="56">
        <v>301.26611328125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388.66928100585937</v>
      </c>
      <c r="E2612" s="56">
        <v>354.54412841796875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3.2744824886322021</v>
      </c>
      <c r="E2613" s="53">
        <v>3.2586560249328613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1359.2158203125</v>
      </c>
      <c r="E2614" s="59">
        <v>1349.635986328125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-1188.272705078125</v>
      </c>
      <c r="E2615" s="59">
        <v>-1197.8524169921875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-6.7129023373126984E-2</v>
      </c>
      <c r="E2616" s="58">
        <v>-6.2192525714635849E-2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710.3106689453125</v>
      </c>
      <c r="E2617" s="56">
        <v>713.55694580078125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5.752077579498291</v>
      </c>
      <c r="E2618" s="53">
        <v>5.7091183662414551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0.54436558485031128</v>
      </c>
      <c r="E2619" s="58">
        <v>0.54713273048400879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8.5498992120847106E-5</v>
      </c>
      <c r="E2620" s="62">
        <v>8.6083688074722886E-5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7559.26220703125</v>
      </c>
      <c r="E2623" s="55">
        <v>6903.35595703125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7559.26220703125</v>
      </c>
      <c r="E2634" s="55">
        <v>6903.35595703125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118.29917907714844</v>
      </c>
      <c r="E2643" s="56">
        <v>114.54458618164062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226.13922119140625</v>
      </c>
      <c r="E2644" s="56">
        <v>226.13975524902344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388.66928100585937</v>
      </c>
      <c r="E2645" s="56">
        <v>354.54412841796875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2.557086706161499</v>
      </c>
      <c r="E2646" s="53">
        <v>2.5577793121337891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974.4664306640625</v>
      </c>
      <c r="E2647" s="56">
        <v>974.3673095703125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-1573.0220947265625</v>
      </c>
      <c r="E2648" s="59">
        <v>-1573.1212158203125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-0.42326292395591736</v>
      </c>
      <c r="E2649" s="58">
        <v>-0.40283256769180298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840.5916748046875</v>
      </c>
      <c r="E2650" s="56">
        <v>840.26519775390625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4.5808629989624023</v>
      </c>
      <c r="E2651" s="53">
        <v>4.5836749076843262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0.65272891521453857</v>
      </c>
      <c r="E2652" s="58">
        <v>0.65235316753387451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1.1989621270913631E-4</v>
      </c>
      <c r="E2653" s="63">
        <v>1.1980185809079558E-4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409.17962646484375</v>
      </c>
      <c r="E2656" s="56">
        <v>372.99285888671875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88.006095886230469</v>
      </c>
      <c r="E2665" s="54">
        <v>85.20660400390625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537.115966796875</v>
      </c>
      <c r="E2666" s="56">
        <v>536.0751953125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408.21038818359375</v>
      </c>
      <c r="E2667" s="56">
        <v>372.10870361328125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6.7896232604980469</v>
      </c>
      <c r="E2668" s="53">
        <v>6.8041272163391113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3482.171630859375</v>
      </c>
      <c r="E2669" s="55">
        <v>3482.521484375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934.68310546875</v>
      </c>
      <c r="E2670" s="56">
        <v>935.03277587890625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1.5289075374603271</v>
      </c>
      <c r="E2671" s="53">
        <v>1.5194461345672607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24.972080230712891</v>
      </c>
      <c r="E2672" s="54">
        <v>24.167812347412109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2.4394822120666504</v>
      </c>
      <c r="E2673" s="53">
        <v>2.4296033382415771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7.8327573835849762E-2</v>
      </c>
      <c r="E2674" s="58">
        <v>7.7955111861228943E-2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3.0413539207074791E-5</v>
      </c>
      <c r="E2675" s="62">
        <v>3.0354438422364183E-5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120.30952453613281</v>
      </c>
      <c r="E2676" s="56">
        <v>116.51738739013672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158.07701110839844</v>
      </c>
      <c r="E2677" s="56">
        <v>157.94029235839844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388.66928100585937</v>
      </c>
      <c r="E2678" s="56">
        <v>354.54412841796875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1.9103231430053711</v>
      </c>
      <c r="E2679" s="53">
        <v>1.9093884229660034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673.996826171875</v>
      </c>
      <c r="E2680" s="56">
        <v>673.17913818359375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-1873.49169921875</v>
      </c>
      <c r="E2681" s="59">
        <v>-1874.309326171875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-0.68654137849807739</v>
      </c>
      <c r="E2682" s="58">
        <v>-0.66123789548873901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915.966552734375</v>
      </c>
      <c r="E2683" s="56">
        <v>915.88189697265625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4.2947955131530762</v>
      </c>
      <c r="E2684" s="53">
        <v>4.2956228256225586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0.69062763452529907</v>
      </c>
      <c r="E2685" s="58">
        <v>0.69040322303771973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1.7476100765634328E-4</v>
      </c>
      <c r="E2686" s="63">
        <v>1.7482918337918818E-4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2.1800000667572021</v>
      </c>
      <c r="E2687" s="53">
        <v>2.1184470653533936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128.38185119628906</v>
      </c>
      <c r="E2688" s="56">
        <v>128.59309387207031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2">
        <v>1.3768798112869263</v>
      </c>
      <c r="E2689" s="53">
        <v>1.2203758955001831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7.127657413482666</v>
      </c>
      <c r="E2690" s="53">
        <v>7.1432595252990723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2721.9921875</v>
      </c>
      <c r="E2691" s="59">
        <v>2723.0751953125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174.50369262695312</v>
      </c>
      <c r="E2692" s="56">
        <v>175.5865478515625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1.005375862121582</v>
      </c>
      <c r="E2693" s="53">
        <v>1.0064616203308105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1.2052549123764038</v>
      </c>
      <c r="E2694" s="53">
        <v>1.1696681976318359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2.1223452091217041</v>
      </c>
      <c r="E2695" s="53">
        <v>2.1151058673858643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2.7673928067088127E-2</v>
      </c>
      <c r="E2696" s="58">
        <v>2.7644146233797073E-2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1.3287837646203116E-5</v>
      </c>
      <c r="E2697" s="62">
        <v>1.3299554666446056E-5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27.680000305175781</v>
      </c>
      <c r="E2698" s="54">
        <v>26.89866828918457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390.20571899414062</v>
      </c>
      <c r="E2699" s="56">
        <v>390.13174438476562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407.23904418945312</v>
      </c>
      <c r="E2700" s="56">
        <v>371.28787231445312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6.9316067695617676</v>
      </c>
      <c r="E2701" s="53">
        <v>6.9461283683776855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3213.31396484375</v>
      </c>
      <c r="E2702" s="55">
        <v>3214.52099609375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665.8253173828125</v>
      </c>
      <c r="E2703" s="56">
        <v>667.0323486328125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1.2260491847991943</v>
      </c>
      <c r="E2704" s="53">
        <v>1.2259438037872314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9.4124660491943359</v>
      </c>
      <c r="E2705" s="53">
        <v>9.1369867324829102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2.2521507740020752</v>
      </c>
      <c r="E2706" s="53">
        <v>2.2455985546112061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5.6037858128547668E-2</v>
      </c>
      <c r="E2707" s="58">
        <v>5.5949132889509201E-2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2.397942625975702E-5</v>
      </c>
      <c r="E2708" s="62">
        <v>2.3977721866685897E-5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27.680000305175781</v>
      </c>
      <c r="E2709" s="54">
        <v>26.89866828918457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390.20571899414062</v>
      </c>
      <c r="E2710" s="56">
        <v>390.13174438476562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389.055908203125</v>
      </c>
      <c r="E2711" s="56">
        <v>354.70089721679687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6.9316067695617676</v>
      </c>
      <c r="E2712" s="53">
        <v>6.9461283683776855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3213.31396484375</v>
      </c>
      <c r="E2713" s="55">
        <v>3214.52099609375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665.8253173828125</v>
      </c>
      <c r="E2714" s="56">
        <v>667.0323486328125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1.2260491847991943</v>
      </c>
      <c r="E2715" s="53">
        <v>1.2259438037872314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9.4124660491943359</v>
      </c>
      <c r="E2716" s="53">
        <v>9.1369867324829102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2.2521507740020752</v>
      </c>
      <c r="E2717" s="53">
        <v>2.2455985546112061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5.6037858128547668E-2</v>
      </c>
      <c r="E2718" s="58">
        <v>5.5949132889509201E-2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2.397942625975702E-5</v>
      </c>
      <c r="E2719" s="62">
        <v>2.3977721866685897E-5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27.680000305175781</v>
      </c>
      <c r="E2720" s="54">
        <v>26.89866828918457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390.20571899414062</v>
      </c>
      <c r="E2721" s="56">
        <v>390.13174438476562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18.183113098144531</v>
      </c>
      <c r="E2722" s="54">
        <v>16.58696174621582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6.9316067695617676</v>
      </c>
      <c r="E2723" s="53">
        <v>6.9461283683776855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3213.31396484375</v>
      </c>
      <c r="E2724" s="55">
        <v>3214.52099609375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665.8253173828125</v>
      </c>
      <c r="E2725" s="56">
        <v>667.0323486328125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1.2260491847991943</v>
      </c>
      <c r="E2726" s="53">
        <v>1.2259438037872314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9.4124660491943359</v>
      </c>
      <c r="E2727" s="53">
        <v>9.1369867324829102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2.2521507740020752</v>
      </c>
      <c r="E2728" s="53">
        <v>2.2455985546112061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5.6037858128547668E-2</v>
      </c>
      <c r="E2729" s="58">
        <v>5.5949132889509201E-2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2.397942625975702E-5</v>
      </c>
      <c r="E2730" s="62">
        <v>2.3977721866685897E-5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18.75</v>
      </c>
      <c r="E2731" s="54">
        <v>17.958671569824219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344.099365234375</v>
      </c>
      <c r="E2732" s="56">
        <v>342.4654541015625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389.055908203125</v>
      </c>
      <c r="E2733" s="56">
        <v>354.70089721679687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6.9700851440429687</v>
      </c>
      <c r="E2734" s="53">
        <v>6.9861979484558105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3127.170166015625</v>
      </c>
      <c r="E2735" s="55">
        <v>3125.259521484375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579.68170166015625</v>
      </c>
      <c r="E2736" s="56">
        <v>577.77093505859375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1.1735090017318726</v>
      </c>
      <c r="E2737" s="53">
        <v>1.1722592115402222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6.8220348358154297</v>
      </c>
      <c r="E2738" s="53">
        <v>6.5434679985046387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2.2172060012817383</v>
      </c>
      <c r="E2739" s="53">
        <v>2.2096283435821533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5.015135183930397E-2</v>
      </c>
      <c r="E2740" s="58">
        <v>4.9888171255588531E-2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2.2027428713045083E-5</v>
      </c>
      <c r="E2741" s="62">
        <v>2.1961534002912231E-5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18.75</v>
      </c>
      <c r="E2742" s="54">
        <v>17.958671569824219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344.099365234375</v>
      </c>
      <c r="E2743" s="56">
        <v>342.4654541015625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30.671903610229492</v>
      </c>
      <c r="E2744" s="54">
        <v>28.086368560791016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6.9700851440429687</v>
      </c>
      <c r="E2745" s="53">
        <v>6.9861979484558105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3127.170166015625</v>
      </c>
      <c r="E2746" s="55">
        <v>3125.259521484375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579.68170166015625</v>
      </c>
      <c r="E2747" s="56">
        <v>577.77093505859375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1.1735090017318726</v>
      </c>
      <c r="E2748" s="53">
        <v>1.1722592115402222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6.8220348358154297</v>
      </c>
      <c r="E2749" s="53">
        <v>6.5434679985046387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2.2172060012817383</v>
      </c>
      <c r="E2750" s="53">
        <v>2.2096283435821533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5.015135183930397E-2</v>
      </c>
      <c r="E2751" s="58">
        <v>4.9888171255588531E-2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2.2027428713045083E-5</v>
      </c>
      <c r="E2752" s="62">
        <v>2.1961534002912231E-5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18.75</v>
      </c>
      <c r="E2753" s="54">
        <v>17.958671569824219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344.099365234375</v>
      </c>
      <c r="E2754" s="56">
        <v>342.4654541015625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358.384033203125</v>
      </c>
      <c r="E2755" s="56">
        <v>326.61453247070312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6.9700851440429687</v>
      </c>
      <c r="E2756" s="53">
        <v>6.9861979484558105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3127.170166015625</v>
      </c>
      <c r="E2757" s="55">
        <v>3125.259521484375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579.68170166015625</v>
      </c>
      <c r="E2758" s="56">
        <v>577.77093505859375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1.1735090017318726</v>
      </c>
      <c r="E2759" s="53">
        <v>1.1722592115402222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6.8220348358154297</v>
      </c>
      <c r="E2760" s="53">
        <v>6.5434679985046387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2.2172060012817383</v>
      </c>
      <c r="E2761" s="53">
        <v>2.2096283435821533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5.015135183930397E-2</v>
      </c>
      <c r="E2762" s="58">
        <v>4.9888171255588531E-2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2.2027428713045083E-5</v>
      </c>
      <c r="E2763" s="62">
        <v>2.1961534002912231E-5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7559.26220703125</v>
      </c>
      <c r="E2766" s="55">
        <v>6903.35595703125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6.2970294952392578</v>
      </c>
      <c r="E2775" s="53">
        <v>6.1192159652709961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225.67427062988281</v>
      </c>
      <c r="E2776" s="56">
        <v>225.90890502929687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1.4036698341369629</v>
      </c>
      <c r="E2777" s="53">
        <v>1.2857131958007812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7.0583419799804687</v>
      </c>
      <c r="E2778" s="53">
        <v>7.0737252235412598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2904.897216796875</v>
      </c>
      <c r="E2779" s="59">
        <v>2906.15283203125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357.40872192382812</v>
      </c>
      <c r="E2780" s="56">
        <v>358.6641845703125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1.0705302953720093</v>
      </c>
      <c r="E2781" s="53">
        <v>1.0716032981872559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2.8116879463195801</v>
      </c>
      <c r="E2782" s="53">
        <v>2.7286074161529541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2.1625752449035645</v>
      </c>
      <c r="E2783" s="53">
        <v>2.155369758605957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3.6804307252168655E-2</v>
      </c>
      <c r="E2784" s="58">
        <v>3.6786690354347229E-2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1.711709046503529E-5</v>
      </c>
      <c r="E2785" s="62">
        <v>1.713070014375262E-5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6.3600001335144043</v>
      </c>
      <c r="E2786" s="53">
        <v>6.1804080009460449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226.26481628417969</v>
      </c>
      <c r="E2787" s="56">
        <v>226.49711608886719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356.9803466796875</v>
      </c>
      <c r="E2788" s="56">
        <v>325.32882690429688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7.0558781623840332</v>
      </c>
      <c r="E2789" s="53">
        <v>7.0712566375732422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2905.897216796875</v>
      </c>
      <c r="E2790" s="59">
        <v>2907.152587890625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358.40863037109375</v>
      </c>
      <c r="E2791" s="56">
        <v>359.66415405273437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1.0708485841751099</v>
      </c>
      <c r="E2792" s="53">
        <v>1.0719202756881714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2.8368735313415527</v>
      </c>
      <c r="E2793" s="53">
        <v>2.7530510425567627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2.1637585163116455</v>
      </c>
      <c r="E2794" s="53">
        <v>2.1565229892730713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3.6870434880256653E-2</v>
      </c>
      <c r="E2795" s="58">
        <v>3.685234859585762E-2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1.7140539057436399E-5</v>
      </c>
      <c r="E2796" s="62">
        <v>1.715407233859878E-5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204.58982849121094</v>
      </c>
      <c r="E2799" s="56">
        <v>186.49642944335937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6.2970294952392578</v>
      </c>
      <c r="E2808" s="53">
        <v>6.1192159652709961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499.60519409179687</v>
      </c>
      <c r="E2809" s="56">
        <v>499.67843627929687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0.15596330165863037</v>
      </c>
      <c r="E2810" s="58">
        <v>0.14285700023174286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7.9802041053771973</v>
      </c>
      <c r="E2811" s="53">
        <v>7.9938139915466309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3482.171630859375</v>
      </c>
      <c r="E2812" s="55">
        <v>3482.521484375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934.68310546875</v>
      </c>
      <c r="E2813" s="56">
        <v>935.03277587890625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1.348135232925415</v>
      </c>
      <c r="E2814" s="53">
        <v>1.348285436630249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1.7741999626159668</v>
      </c>
      <c r="E2815" s="53">
        <v>1.7236987352371216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2.149634838104248</v>
      </c>
      <c r="E2816" s="53">
        <v>2.1490848064422607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6.7264638841152191E-2</v>
      </c>
      <c r="E2817" s="58">
        <v>6.7261740565299988E-2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2.8571881557581946E-5</v>
      </c>
      <c r="E2818" s="62">
        <v>2.85746791632846E-5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1.313725471496582</v>
      </c>
      <c r="E2819" s="53">
        <v>1.2766629457473755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78.979789733886719</v>
      </c>
      <c r="E2820" s="54">
        <v>78.2950439453125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48.035255432128906</v>
      </c>
      <c r="E2821" s="54">
        <v>44.046577453613281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1.0631992816925049</v>
      </c>
      <c r="E2822" s="53">
        <v>1.0550377368927002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330.74005126953125</v>
      </c>
      <c r="E2823" s="56">
        <v>327.86483764648437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-2216.74853515625</v>
      </c>
      <c r="E2824" s="59">
        <v>-2219.623779296875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-5.3513258695602417E-2</v>
      </c>
      <c r="E2825" s="58">
        <v>-5.3162984549999237E-2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972.48663330078125</v>
      </c>
      <c r="E2826" s="56">
        <v>972.9072265625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4.195310115814209</v>
      </c>
      <c r="E2827" s="53">
        <v>4.194819450378418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0.66686904430389404</v>
      </c>
      <c r="E2828" s="58">
        <v>0.66639590263366699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3.5936725907959044E-4</v>
      </c>
      <c r="E2829" s="63">
        <v>3.6248037940822542E-4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73.380828857421875</v>
      </c>
      <c r="E2831" s="54">
        <v>72.696014404296875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358.7650146484375</v>
      </c>
      <c r="E2832" s="56">
        <v>326.8909912109375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0.99567937850952148</v>
      </c>
      <c r="E2833" s="58">
        <v>0.98739320039749146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307.69021606445312</v>
      </c>
      <c r="E2834" s="56">
        <v>304.82110595703125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-2239.79833984375</v>
      </c>
      <c r="E2835" s="59">
        <v>-2242.66748046875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-0.18217866122722626</v>
      </c>
      <c r="E2836" s="58">
        <v>-0.18356181681156158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976.099365234375</v>
      </c>
      <c r="E2837" s="56">
        <v>976.50146484375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4.190335750579834</v>
      </c>
      <c r="E2838" s="53">
        <v>4.1899032592773437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0.66310393810272217</v>
      </c>
      <c r="E2839" s="58">
        <v>0.66257953643798828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3.8637217949144542E-4</v>
      </c>
      <c r="E2840" s="63">
        <v>3.8989316090010107E-4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16.89402961730957</v>
      </c>
      <c r="E2852" s="54">
        <v>16.89402961730957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164.63571166992187</v>
      </c>
      <c r="E2853" s="56">
        <v>164.49899291992187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48.855018615722656</v>
      </c>
      <c r="E2854" s="54">
        <v>44.673328399658203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1.98771071434021</v>
      </c>
      <c r="E2855" s="53">
        <v>1.9863529205322266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696.2255859375</v>
      </c>
      <c r="E2856" s="56">
        <v>695.6312255859375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-1851.262939453125</v>
      </c>
      <c r="E2857" s="59">
        <v>-1851.8572998046875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-9.0590059757232666E-2</v>
      </c>
      <c r="E2858" s="58">
        <v>-9.0899012982845306E-2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903.5150146484375</v>
      </c>
      <c r="E2859" s="56">
        <v>903.65234375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4.349064826965332</v>
      </c>
      <c r="E2860" s="53">
        <v>4.3486223220825195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0.68174052238464355</v>
      </c>
      <c r="E2861" s="58">
        <v>0.68178349733352661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1.647189783398062E-4</v>
      </c>
      <c r="E2862" s="63">
        <v>1.6486758249811828E-4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5.5</v>
      </c>
      <c r="E2863" s="53">
        <v>5.3442449569702148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211.94355773925781</v>
      </c>
      <c r="E2864" s="56">
        <v>212.18142700195312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356.9803466796875</v>
      </c>
      <c r="E2865" s="56">
        <v>325.32882690429688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7.0665407180786133</v>
      </c>
      <c r="E2866" s="53">
        <v>7.082003116607666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2879.030029296875</v>
      </c>
      <c r="E2867" s="59">
        <v>2880.267333984375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331.54153442382812</v>
      </c>
      <c r="E2868" s="56">
        <v>332.77886962890625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1.0604350566864014</v>
      </c>
      <c r="E2869" s="53">
        <v>1.0615271329879761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2.5237994194030762</v>
      </c>
      <c r="E2870" s="53">
        <v>2.4490017890930176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2.1585443019866943</v>
      </c>
      <c r="E2871" s="53">
        <v>2.1512155532836914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3.5418309271335602E-2</v>
      </c>
      <c r="E2872" s="58">
        <v>3.5400740802288055E-2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1.656072709010914E-5</v>
      </c>
      <c r="E2873" s="62">
        <v>1.657442408031784E-5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5.5</v>
      </c>
      <c r="E2874" s="53">
        <v>5.3442449569702148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211.94355773925781</v>
      </c>
      <c r="E2875" s="56">
        <v>212.18142700195312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19.378347396850586</v>
      </c>
      <c r="E2876" s="54">
        <v>18.157106399536133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7.0665407180786133</v>
      </c>
      <c r="E2877" s="53">
        <v>7.082003116607666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2879.030029296875</v>
      </c>
      <c r="E2878" s="59">
        <v>2880.267333984375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331.54153442382812</v>
      </c>
      <c r="E2879" s="56">
        <v>332.77886962890625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1.0604350566864014</v>
      </c>
      <c r="E2880" s="53">
        <v>1.0615271329879761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2.5237994194030762</v>
      </c>
      <c r="E2881" s="53">
        <v>2.4490017890930176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2.1585443019866943</v>
      </c>
      <c r="E2882" s="53">
        <v>2.1512155532836914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3.5418309271335602E-2</v>
      </c>
      <c r="E2883" s="58">
        <v>3.5400740802288055E-2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1.656072709010914E-5</v>
      </c>
      <c r="E2884" s="62">
        <v>1.657442408031784E-5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5.5</v>
      </c>
      <c r="E2885" s="53">
        <v>5.3442449569702148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211.94355773925781</v>
      </c>
      <c r="E2886" s="56">
        <v>212.18142700195312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337.60202026367188</v>
      </c>
      <c r="E2887" s="56">
        <v>307.17172241210937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7.0665407180786133</v>
      </c>
      <c r="E2888" s="53">
        <v>7.082003116607666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2879.030029296875</v>
      </c>
      <c r="E2889" s="59">
        <v>2880.267333984375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331.54153442382812</v>
      </c>
      <c r="E2890" s="56">
        <v>332.77886962890625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1.0604350566864014</v>
      </c>
      <c r="E2891" s="53">
        <v>1.0615271329879761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2.5237994194030762</v>
      </c>
      <c r="E2892" s="53">
        <v>2.4490017890930176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2.1585443019866943</v>
      </c>
      <c r="E2893" s="53">
        <v>2.1512155532836914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3.5418309271335602E-2</v>
      </c>
      <c r="E2894" s="58">
        <v>3.5400740802288055E-2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1.656072709010914E-5</v>
      </c>
      <c r="E2895" s="62">
        <v>1.657442408031784E-5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2.1800000667572021</v>
      </c>
      <c r="E2896" s="53">
        <v>2.1184470653533936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128.38185119628906</v>
      </c>
      <c r="E2897" s="56">
        <v>128.59309387207031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337.60202026367188</v>
      </c>
      <c r="E2898" s="56">
        <v>307.17172241210937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7.127657413482666</v>
      </c>
      <c r="E2899" s="53">
        <v>7.1432595252990723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2721.9921875</v>
      </c>
      <c r="E2900" s="59">
        <v>2723.0751953125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174.50369262695312</v>
      </c>
      <c r="E2901" s="56">
        <v>175.5865478515625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1.005375862121582</v>
      </c>
      <c r="E2902" s="53">
        <v>1.0064616203308105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1.2052549123764038</v>
      </c>
      <c r="E2903" s="53">
        <v>1.1696681976318359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2.1223452091217041</v>
      </c>
      <c r="E2904" s="53">
        <v>2.1151058673858643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2.7673928067088127E-2</v>
      </c>
      <c r="E2905" s="58">
        <v>2.7644146233797073E-2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1.3287837646203116E-5</v>
      </c>
      <c r="E2906" s="62">
        <v>1.3299554666446056E-5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2.1800000667572021</v>
      </c>
      <c r="E2907" s="53">
        <v>2.1184470653533936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128.38185119628906</v>
      </c>
      <c r="E2908" s="56">
        <v>128.59309387207031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9.4889001846313477</v>
      </c>
      <c r="E2909" s="53">
        <v>8.5666112899780273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7.127657413482666</v>
      </c>
      <c r="E2910" s="53">
        <v>7.1432595252990723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2721.9921875</v>
      </c>
      <c r="E2911" s="59">
        <v>2723.0751953125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174.50369262695312</v>
      </c>
      <c r="E2912" s="56">
        <v>175.5865478515625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1.005375862121582</v>
      </c>
      <c r="E2913" s="53">
        <v>1.0064616203308105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1.2052549123764038</v>
      </c>
      <c r="E2914" s="53">
        <v>1.1696681976318359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2.1223452091217041</v>
      </c>
      <c r="E2915" s="53">
        <v>2.1151058673858643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2.7673928067088127E-2</v>
      </c>
      <c r="E2916" s="58">
        <v>2.7644146233797073E-2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1.3287837646203116E-5</v>
      </c>
      <c r="E2917" s="62">
        <v>1.3299554666446056E-5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2.1372549533843994</v>
      </c>
      <c r="E2918" s="53">
        <v>2.0769088268280029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111.02599334716797</v>
      </c>
      <c r="E2919" s="56">
        <v>110.18849182128906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28.867244720458984</v>
      </c>
      <c r="E2920" s="54">
        <v>26.723712921142578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1.4299243688583374</v>
      </c>
      <c r="E2921" s="53">
        <v>1.4206957817077637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465.73062133789062</v>
      </c>
      <c r="E2922" s="56">
        <v>462.184326171875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-2081.7578125</v>
      </c>
      <c r="E2923" s="59">
        <v>-2085.30419921875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-2.1831110119819641E-2</v>
      </c>
      <c r="E2924" s="58">
        <v>-2.1649494767189026E-2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950.23260498046875</v>
      </c>
      <c r="E2925" s="56">
        <v>950.87255859375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4.2298617362976074</v>
      </c>
      <c r="E2926" s="53">
        <v>4.2286443710327148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0.68215996026992798</v>
      </c>
      <c r="E2927" s="58">
        <v>0.68192046880722046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2.524745068512857E-4</v>
      </c>
      <c r="E2928" s="63">
        <v>2.5453316629864275E-4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105.42012023925781</v>
      </c>
      <c r="E2930" s="56">
        <v>104.58298492431641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358.7650146484375</v>
      </c>
      <c r="E2931" s="56">
        <v>326.8909912109375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1.3674542903900146</v>
      </c>
      <c r="E2932" s="53">
        <v>1.3581079244613647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442.33865356445312</v>
      </c>
      <c r="E2933" s="56">
        <v>438.80557250976562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-2105.14990234375</v>
      </c>
      <c r="E2934" s="59">
        <v>-2108.682861328125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-0.11140953749418259</v>
      </c>
      <c r="E2935" s="58">
        <v>-0.1131058856844902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954.66619873046875</v>
      </c>
      <c r="E2936" s="56">
        <v>955.287109375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4.2210564613342285</v>
      </c>
      <c r="E2937" s="53">
        <v>4.2199544906616211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0.68064647912979126</v>
      </c>
      <c r="E2938" s="58">
        <v>0.68035340309143066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2.6696428540162742E-4</v>
      </c>
      <c r="E2939" s="63">
        <v>2.6923738187178969E-4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358.7650146484375</v>
      </c>
      <c r="E2942" s="56">
        <v>326.8909912109375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204.58981323242187</v>
      </c>
      <c r="E2953" s="56">
        <v>186.49641418457031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45.422966003417969</v>
      </c>
      <c r="E2963" s="54">
        <v>45.427337646484375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358.7650146484375</v>
      </c>
      <c r="E2964" s="56">
        <v>326.8909912109375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0.64416062831878662</v>
      </c>
      <c r="E2965" s="58">
        <v>0.6442183256149292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190.18345642089844</v>
      </c>
      <c r="E2966" s="56">
        <v>190.20191955566406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-2357.30517578125</v>
      </c>
      <c r="E2967" s="59">
        <v>-2357.28662109375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-6.1053041368722916E-2</v>
      </c>
      <c r="E2968" s="58">
        <v>-6.1045054346323013E-2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990.05914306640625</v>
      </c>
      <c r="E2969" s="56">
        <v>990.05731201171875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4.1795992851257324</v>
      </c>
      <c r="E2970" s="53">
        <v>4.1796002388000488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0.63578349351882935</v>
      </c>
      <c r="E2971" s="58">
        <v>0.6357886791229248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5.9100677026435733E-4</v>
      </c>
      <c r="E2972" s="63">
        <v>5.90961251873523E-4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45.500411987304688</v>
      </c>
      <c r="E2974" s="54">
        <v>45.50482177734375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358.7650146484375</v>
      </c>
      <c r="E2975" s="56">
        <v>326.8909912109375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0.64487886428833008</v>
      </c>
      <c r="E2976" s="58">
        <v>0.64493656158447266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191.11570739746094</v>
      </c>
      <c r="E2977" s="56">
        <v>191.13401794433594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-2356.372802734375</v>
      </c>
      <c r="E2978" s="59">
        <v>-2356.3544921875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-0.25036436319351196</v>
      </c>
      <c r="E2979" s="58">
        <v>-0.25035548210144043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990.327880859375</v>
      </c>
      <c r="E2980" s="56">
        <v>990.32598876953125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4.1779561042785645</v>
      </c>
      <c r="E2981" s="53">
        <v>4.1779570579528809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0.63623398542404175</v>
      </c>
      <c r="E2982" s="58">
        <v>0.63623917102813721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5.9028854593634605E-4</v>
      </c>
      <c r="E2983" s="63">
        <v>5.9024279471486807E-4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5.3921566009521484</v>
      </c>
      <c r="E2984" s="53">
        <v>5.2394556999206543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211.23918151855469</v>
      </c>
      <c r="E2985" s="56">
        <v>211.48287963867187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19.378347396850586</v>
      </c>
      <c r="E2986" s="54">
        <v>18.157106399536133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7.0733766555786133</v>
      </c>
      <c r="E2987" s="53">
        <v>7.0888481140136719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2878.030029296875</v>
      </c>
      <c r="E2988" s="59">
        <v>2879.267578125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330.54159545898437</v>
      </c>
      <c r="E2989" s="56">
        <v>331.7789306640625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1.0603049993515015</v>
      </c>
      <c r="E2990" s="53">
        <v>1.0613986253738403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2.4769382476806641</v>
      </c>
      <c r="E2991" s="53">
        <v>2.4035272598266602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2.1552605628967285</v>
      </c>
      <c r="E2992" s="53">
        <v>2.148033618927002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3.5330884158611298E-2</v>
      </c>
      <c r="E2993" s="58">
        <v>3.5314593464136124E-2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1.6533987945877016E-5</v>
      </c>
      <c r="E2994" s="62">
        <v>1.6547870473004878E-5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5.3921566009521484</v>
      </c>
      <c r="E2995" s="53">
        <v>5.2394556999206543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125.94559478759766</v>
      </c>
      <c r="E2996" s="56">
        <v>125.03044128417969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19.378347396850586</v>
      </c>
      <c r="E2997" s="54">
        <v>18.157106399536133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1.5913082361221313</v>
      </c>
      <c r="E2998" s="53">
        <v>1.5815538167953491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529.24310302734375</v>
      </c>
      <c r="E2999" s="56">
        <v>525.3402099609375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-2018.2454833984375</v>
      </c>
      <c r="E3000" s="59">
        <v>-2022.1483154296875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-5.8767609298229218E-2</v>
      </c>
      <c r="E3001" s="58">
        <v>-5.8270525187253952E-2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938.4267578125</v>
      </c>
      <c r="E3002" s="56">
        <v>939.1810302734375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4.2543034553527832</v>
      </c>
      <c r="E3003" s="53">
        <v>4.2526082992553711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0.68518012762069702</v>
      </c>
      <c r="E3004" s="58">
        <v>0.68507128953933716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2.203400363214314E-4</v>
      </c>
      <c r="E3005" s="63">
        <v>2.2209339658729732E-4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120.33280181884766</v>
      </c>
      <c r="E3007" s="56">
        <v>119.41812896728516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358.7650146484375</v>
      </c>
      <c r="E3008" s="56">
        <v>326.8909912109375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1.5310674905776978</v>
      </c>
      <c r="E3009" s="53">
        <v>1.5211877822875977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505.41799926757812</v>
      </c>
      <c r="E3010" s="56">
        <v>501.53701782226562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-2042.070556640625</v>
      </c>
      <c r="E3011" s="59">
        <v>-2045.9515380859375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-7.5135260820388794E-2</v>
      </c>
      <c r="E3012" s="58">
        <v>-7.6990850269794464E-2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943.05902099609375</v>
      </c>
      <c r="E3013" s="56">
        <v>943.79803466796875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4.2439756393432617</v>
      </c>
      <c r="E3014" s="53">
        <v>4.2423949241638184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0.68443793058395386</v>
      </c>
      <c r="E3015" s="58">
        <v>0.68427926301956177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2.3154723749030381E-4</v>
      </c>
      <c r="E3016" s="63">
        <v>2.3347124806605279E-4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211.24931335449219</v>
      </c>
      <c r="E3018" s="56">
        <v>211.24908447265625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18.183113098144531</v>
      </c>
      <c r="E3019" s="54">
        <v>16.58696174621582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2.4354808330535889</v>
      </c>
      <c r="E3020" s="53">
        <v>2.4354784488677979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903.620361328125</v>
      </c>
      <c r="E3021" s="56">
        <v>903.61920166015625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-1643.8681640625</v>
      </c>
      <c r="E3022" s="59">
        <v>-1643.869384765625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-3.1831152737140656E-2</v>
      </c>
      <c r="E3023" s="58">
        <v>-3.1831767410039902E-2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851.6812744140625</v>
      </c>
      <c r="E3024" s="56">
        <v>851.6815185546875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4.5540995597839355</v>
      </c>
      <c r="E3025" s="53">
        <v>4.5540986061096191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0.65633893013000488</v>
      </c>
      <c r="E3026" s="58">
        <v>0.65633910894393921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1.2631577556021512E-4</v>
      </c>
      <c r="E3027" s="63">
        <v>1.263159210793674E-4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2.1800000667572021</v>
      </c>
      <c r="E3028" s="53">
        <v>2.1184470653533936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128.38185119628906</v>
      </c>
      <c r="E3029" s="56">
        <v>128.59309387207031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326.7362060546875</v>
      </c>
      <c r="E3030" s="56">
        <v>297.38473510742187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7.127657413482666</v>
      </c>
      <c r="E3031" s="53">
        <v>7.1432595252990723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2721.9921875</v>
      </c>
      <c r="E3032" s="59">
        <v>2723.0751953125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174.50369262695312</v>
      </c>
      <c r="E3033" s="56">
        <v>175.5865478515625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1.005375862121582</v>
      </c>
      <c r="E3034" s="53">
        <v>1.0064616203308105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1.2052549123764038</v>
      </c>
      <c r="E3035" s="53">
        <v>1.1696681976318359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2.1223452091217041</v>
      </c>
      <c r="E3036" s="53">
        <v>2.1151058673858643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2.7673928067088127E-2</v>
      </c>
      <c r="E3037" s="58">
        <v>2.7644146233797073E-2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1.3287837646203116E-5</v>
      </c>
      <c r="E3038" s="62">
        <v>1.3299554666446056E-5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5">
        <v>108.53135681152344</v>
      </c>
      <c r="E3039" s="56">
        <v>105.08676910400391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317.07345581054687</v>
      </c>
      <c r="E3040" s="56">
        <v>314.66311645507812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387.70001220703125</v>
      </c>
      <c r="E3041" s="56">
        <v>353.66000366210937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5.5634641647338867</v>
      </c>
      <c r="E3042" s="53">
        <v>5.5844583511352539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2709.30224609375</v>
      </c>
      <c r="E3043" s="59">
        <v>2715.978759765625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161.813720703125</v>
      </c>
      <c r="E3044" s="56">
        <v>168.49032592773437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3">
        <v>1.0000002384185791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61.458999633789063</v>
      </c>
      <c r="E3046" s="54">
        <v>58.991336822509766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7.3549075126647949</v>
      </c>
      <c r="E3047" s="53">
        <v>7.0934572219848633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8.3797179162502289E-2</v>
      </c>
      <c r="E3048" s="58">
        <v>8.1808425486087799E-2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2.071005292236805E-5</v>
      </c>
      <c r="E3049" s="62">
        <v>2.0560006305458955E-5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1.3400000333786011</v>
      </c>
      <c r="E3050" s="53">
        <v>1.3021962642669678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107.99858093261719</v>
      </c>
      <c r="E3051" s="56">
        <v>107.15884399414062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326.7362060546875</v>
      </c>
      <c r="E3052" s="56">
        <v>297.38473510742187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7.1573653221130371</v>
      </c>
      <c r="E3053" s="53">
        <v>7.1737060546875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2648.63720703125</v>
      </c>
      <c r="E3054" s="59">
        <v>2650.006591796875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101.14878845214844</v>
      </c>
      <c r="E3055" s="56">
        <v>102.51812744140625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0.98238277435302734</v>
      </c>
      <c r="E3056" s="58">
        <v>0.98358851671218872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0.79011309146881104</v>
      </c>
      <c r="E3057" s="58">
        <v>0.76830226182937622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4.2256875038146973</v>
      </c>
      <c r="E3058" s="53">
        <v>4.2245297431945801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2.5651846081018448E-2</v>
      </c>
      <c r="E3059" s="58">
        <v>2.5562144815921783E-2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1.2555834473459981E-5</v>
      </c>
      <c r="E3060" s="62">
        <v>1.2526765203801915E-5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1.3400000333786011</v>
      </c>
      <c r="E3061" s="53">
        <v>1.3021962642669678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107.99858093261719</v>
      </c>
      <c r="E3062" s="56">
        <v>107.15884399414062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19.168010711669922</v>
      </c>
      <c r="E3063" s="54">
        <v>17.322874069213867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7.1573653221130371</v>
      </c>
      <c r="E3064" s="53">
        <v>7.1737060546875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2648.63720703125</v>
      </c>
      <c r="E3065" s="59">
        <v>2650.006591796875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101.14878845214844</v>
      </c>
      <c r="E3066" s="56">
        <v>102.51812744140625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0.98238277435302734</v>
      </c>
      <c r="E3067" s="58">
        <v>0.98358851671218872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0.79011309146881104</v>
      </c>
      <c r="E3068" s="58">
        <v>0.76830226182937622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4.2256875038146973</v>
      </c>
      <c r="E3069" s="53">
        <v>4.2245297431945801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2.5651846081018448E-2</v>
      </c>
      <c r="E3070" s="58">
        <v>2.5562144815921783E-2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1.2555834473459981E-5</v>
      </c>
      <c r="E3071" s="62">
        <v>1.2526765203801915E-5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1.3400000333786011</v>
      </c>
      <c r="E3072" s="53">
        <v>1.3021962642669678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107.99858093261719</v>
      </c>
      <c r="E3073" s="56">
        <v>107.15884399414062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307.56820678710937</v>
      </c>
      <c r="E3074" s="56">
        <v>280.06185913085937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7.1573653221130371</v>
      </c>
      <c r="E3075" s="53">
        <v>7.1737060546875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2648.63720703125</v>
      </c>
      <c r="E3076" s="59">
        <v>2650.006591796875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101.14878845214844</v>
      </c>
      <c r="E3077" s="56">
        <v>102.51812744140625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0.98238277435302734</v>
      </c>
      <c r="E3078" s="58">
        <v>0.98358851671218872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0.79011309146881104</v>
      </c>
      <c r="E3079" s="58">
        <v>0.76830226182937622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4.2256875038146973</v>
      </c>
      <c r="E3080" s="53">
        <v>4.2245297431945801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2.5651846081018448E-2</v>
      </c>
      <c r="E3081" s="58">
        <v>2.5562144815921783E-2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1.2555834473459981E-5</v>
      </c>
      <c r="E3082" s="62">
        <v>1.2526765203801915E-5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0.40000000596046448</v>
      </c>
      <c r="E3083" s="58">
        <v>0.38870280981063843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75.856826782226563</v>
      </c>
      <c r="E3084" s="54">
        <v>75.169769287109375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307.56820678710937</v>
      </c>
      <c r="E3085" s="56">
        <v>280.06185913085937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7.2350888252258301</v>
      </c>
      <c r="E3086" s="53">
        <v>7.2517476081848145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2484.623046875</v>
      </c>
      <c r="E3087" s="59">
        <v>2486.1552734375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-62.865493774414063</v>
      </c>
      <c r="E3088" s="54">
        <v>-61.33319091796875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0.93468672037124634</v>
      </c>
      <c r="E3089" s="58">
        <v>0.93589597940444946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0.26793608069419861</v>
      </c>
      <c r="E3090" s="58">
        <v>0.26050466299057007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4.1933045387268066</v>
      </c>
      <c r="E3091" s="53">
        <v>4.192845344543457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2.2502120584249496E-2</v>
      </c>
      <c r="E3092" s="58">
        <v>2.2440331056714058E-2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1.1460077985248063E-5</v>
      </c>
      <c r="E3093" s="62">
        <v>1.1437155080784578E-5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0.40000000596046448</v>
      </c>
      <c r="E3094" s="58">
        <v>0.38870280981063843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75.856826782226563</v>
      </c>
      <c r="E3095" s="54">
        <v>75.169769287109375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15.298664093017578</v>
      </c>
      <c r="E3096" s="54">
        <v>13.559731483459473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7.2963004112243652</v>
      </c>
      <c r="E3097" s="53">
        <v>7.3129634857177734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2505.986328125</v>
      </c>
      <c r="E3098" s="59">
        <v>2507.47802734375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-41.502265930175781</v>
      </c>
      <c r="E3099" s="54">
        <v>-40.010417938232422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0.94390112161636353</v>
      </c>
      <c r="E3100" s="58">
        <v>0.94508606195449829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0.26532116532325745</v>
      </c>
      <c r="E3101" s="58">
        <v>0.25797218084335327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4.1933045387268066</v>
      </c>
      <c r="E3102" s="53">
        <v>4.192845344543457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2.2502120584249496E-2</v>
      </c>
      <c r="E3103" s="58">
        <v>2.2440331056714058E-2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1.1460077985248063E-5</v>
      </c>
      <c r="E3104" s="62">
        <v>1.1437155080784578E-5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0.40000000596046448</v>
      </c>
      <c r="E3105" s="58">
        <v>0.38870280981063843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75.856826782226563</v>
      </c>
      <c r="E3106" s="54">
        <v>75.169769287109375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293.64642333984375</v>
      </c>
      <c r="E3107" s="56">
        <v>267.72250366210937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7.2350888252258301</v>
      </c>
      <c r="E3108" s="53">
        <v>7.2517476081848145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2484.623046875</v>
      </c>
      <c r="E3109" s="59">
        <v>2486.1552734375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-62.865493774414063</v>
      </c>
      <c r="E3110" s="54">
        <v>-61.33319091796875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0.93468672037124634</v>
      </c>
      <c r="E3111" s="58">
        <v>0.93589597940444946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0.26793608069419861</v>
      </c>
      <c r="E3112" s="58">
        <v>0.26050466299057007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4.1933045387268066</v>
      </c>
      <c r="E3113" s="53">
        <v>4.192845344543457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2.2502120584249496E-2</v>
      </c>
      <c r="E3114" s="58">
        <v>2.2440331056714058E-2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1.1460077985248063E-5</v>
      </c>
      <c r="E3115" s="62">
        <v>1.1437155080784578E-5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357.65475463867187</v>
      </c>
      <c r="E3118" s="56">
        <v>325.92623901367187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119.89585113525391</v>
      </c>
      <c r="E3127" s="56">
        <v>116.10370635986328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204.20867919921875</v>
      </c>
      <c r="E3128" s="56">
        <v>204.20843505859375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388.66928100585937</v>
      </c>
      <c r="E3129" s="56">
        <v>354.54412841796875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2.3540651798248291</v>
      </c>
      <c r="E3130" s="53">
        <v>2.3546488285064697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875.458984375</v>
      </c>
      <c r="E3131" s="56">
        <v>875.30126953125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-1672.029541015625</v>
      </c>
      <c r="E3132" s="59">
        <v>-1672.187255859375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-0.51505911350250244</v>
      </c>
      <c r="E3133" s="58">
        <v>-0.49257296323776245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867.5712890625</v>
      </c>
      <c r="E3134" s="56">
        <v>867.29229736328125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4.4588775634765625</v>
      </c>
      <c r="E3135" s="53">
        <v>4.4609155654907227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0.67011958360671997</v>
      </c>
      <c r="E3136" s="58">
        <v>0.66979402303695679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1.3328412023838609E-4</v>
      </c>
      <c r="E3137" s="63">
        <v>1.3319180288817734E-4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15118.5244140625</v>
      </c>
      <c r="E3140" s="55">
        <v>13806.7119140625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15118.5244140625</v>
      </c>
      <c r="E3151" s="55">
        <v>13806.7119140625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27.13725471496582</v>
      </c>
      <c r="E3160" s="54">
        <v>26.371242523193359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389.34185791015625</v>
      </c>
      <c r="E3161" s="56">
        <v>389.2781982421875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18.183113098144531</v>
      </c>
      <c r="E3162" s="54">
        <v>16.58696174621582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6.9388799667358398</v>
      </c>
      <c r="E3163" s="53">
        <v>6.9534115791320801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3212.31396484375</v>
      </c>
      <c r="E3164" s="55">
        <v>3213.52099609375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664.825439453125</v>
      </c>
      <c r="E3165" s="56">
        <v>666.03240966796875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1.2249642610549927</v>
      </c>
      <c r="E3166" s="53">
        <v>1.2248889207839966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9.2341899871826172</v>
      </c>
      <c r="E3167" s="53">
        <v>8.9639406204223633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2.2484476566314697</v>
      </c>
      <c r="E3168" s="53">
        <v>2.2420027256011963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5.5887360125780106E-2</v>
      </c>
      <c r="E3169" s="58">
        <v>5.5801484733819962E-2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2.3943322958075441E-5</v>
      </c>
      <c r="E3170" s="62">
        <v>2.3942095140228048E-5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18.382350921630859</v>
      </c>
      <c r="E3171" s="54">
        <v>17.606540679931641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343.29083251953125</v>
      </c>
      <c r="E3172" s="56">
        <v>341.66751098632812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30.671903610229492</v>
      </c>
      <c r="E3173" s="54">
        <v>28.086368560791016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6.9772844314575195</v>
      </c>
      <c r="E3174" s="53">
        <v>6.993403434753418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3126.17041015625</v>
      </c>
      <c r="E3175" s="55">
        <v>3124.259521484375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578.6817626953125</v>
      </c>
      <c r="E3176" s="56">
        <v>576.77099609375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1.1728634834289551</v>
      </c>
      <c r="E3177" s="53">
        <v>1.1716412305831909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6.6933426856994629</v>
      </c>
      <c r="E3178" s="53">
        <v>6.4200572967529297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2.2137668132781982</v>
      </c>
      <c r="E3179" s="53">
        <v>2.2062976360321045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5.0023920834064484E-2</v>
      </c>
      <c r="E3180" s="58">
        <v>4.9763653427362442E-2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2.1994666894897819E-5</v>
      </c>
      <c r="E3181" s="62">
        <v>2.1929239665041678E-5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2.1372549533843994</v>
      </c>
      <c r="E3182" s="53">
        <v>2.0769088268280029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127.71405792236328</v>
      </c>
      <c r="E3183" s="56">
        <v>127.92971801757813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9.4889001846313477</v>
      </c>
      <c r="E3184" s="53">
        <v>8.5666112899780273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7.1340866088867187</v>
      </c>
      <c r="E3185" s="53">
        <v>7.1496973037719727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2720.9921875</v>
      </c>
      <c r="E3186" s="59">
        <v>2722.0751953125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173.50373840332031</v>
      </c>
      <c r="E3187" s="56">
        <v>174.58659362792969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1.0053304433822632</v>
      </c>
      <c r="E3188" s="53">
        <v>1.0064153671264648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1.1832202672958374</v>
      </c>
      <c r="E3189" s="53">
        <v>1.148281455039978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2.119163990020752</v>
      </c>
      <c r="E3190" s="53">
        <v>2.1120193004608154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2.7598977088928223E-2</v>
      </c>
      <c r="E3191" s="58">
        <v>2.7570294216275215E-2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1.3264140761748422E-5</v>
      </c>
      <c r="E3192" s="62">
        <v>1.3275975106807891E-5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1.313725471496582</v>
      </c>
      <c r="E3193" s="53">
        <v>1.2766629457473755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107.41705322265625</v>
      </c>
      <c r="E3194" s="56">
        <v>106.58026123046875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19.168010711669922</v>
      </c>
      <c r="E3195" s="54">
        <v>17.322874069213867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7.1635522842407227</v>
      </c>
      <c r="E3196" s="53">
        <v>7.179901123046875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2647.637451171875</v>
      </c>
      <c r="E3197" s="59">
        <v>2649.006591796875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100.14883422851562</v>
      </c>
      <c r="E3198" s="56">
        <v>101.51816558837891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0.98234677314758301</v>
      </c>
      <c r="E3199" s="58">
        <v>0.98355096578598022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0.77564162015914917</v>
      </c>
      <c r="E3200" s="58">
        <v>0.75423204898834229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4.224884033203125</v>
      </c>
      <c r="E3201" s="53">
        <v>4.2237424850463867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2.5589678436517715E-2</v>
      </c>
      <c r="E3202" s="58">
        <v>2.5500603020191193E-2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1.2535702808236238E-5</v>
      </c>
      <c r="E3203" s="62">
        <v>1.2506746315921191E-5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0.39215686917304993</v>
      </c>
      <c r="E3204" s="58">
        <v>0.38108116388320923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75.381599426269531</v>
      </c>
      <c r="E3205" s="54">
        <v>74.696647644042969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15.298664093017578</v>
      </c>
      <c r="E3206" s="54">
        <v>13.559731483459473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7.3019876480102539</v>
      </c>
      <c r="E3207" s="53">
        <v>7.3186578750610352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2504.986328125</v>
      </c>
      <c r="E3208" s="59">
        <v>2506.478271484375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-42.502216339111328</v>
      </c>
      <c r="E3209" s="54">
        <v>-41.010372161865234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0.94384491443634033</v>
      </c>
      <c r="E3210" s="58">
        <v>0.94502812623977661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0.26046082377433777</v>
      </c>
      <c r="E3211" s="58">
        <v>0.25324639678001404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4.192986011505127</v>
      </c>
      <c r="E3212" s="53">
        <v>4.1925334930419922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2.2459359839558601E-2</v>
      </c>
      <c r="E3213" s="58">
        <v>2.2397900000214577E-2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1.144422003562795E-5</v>
      </c>
      <c r="E3214" s="62">
        <v>1.1421386261645239E-5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496.5145263671875</v>
      </c>
      <c r="E3216" s="56">
        <v>496.67877197265625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0.43662744760513306</v>
      </c>
      <c r="E3217" s="58">
        <v>0.39801186323165894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9.6317195892333984</v>
      </c>
      <c r="E3218" s="53">
        <v>9.6321735382080078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3482.171630859375</v>
      </c>
      <c r="E3219" s="55">
        <v>3482.521484375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934.68310546875</v>
      </c>
      <c r="E3220" s="56">
        <v>935.03277587890625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1.3714112043380737</v>
      </c>
      <c r="E3221" s="53">
        <v>1.3715591430664063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4.9273736774921417E-2</v>
      </c>
      <c r="E3222" s="58">
        <v>4.9263216555118561E-2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2.1272115707397461</v>
      </c>
      <c r="E3223" s="53">
        <v>2.127324104309082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6.6464483737945557E-2</v>
      </c>
      <c r="E3224" s="58">
        <v>6.6485196352005005E-2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2.8439038942451589E-5</v>
      </c>
      <c r="E3225" s="62">
        <v>2.8445756470318884E-5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120.30952453613281</v>
      </c>
      <c r="E3226" s="56">
        <v>116.51738739013672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158.07695007324219</v>
      </c>
      <c r="E3227" s="56">
        <v>157.94029235839844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204.58982849121094</v>
      </c>
      <c r="E3228" s="56">
        <v>186.49642944335937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1.9103225469589233</v>
      </c>
      <c r="E3229" s="53">
        <v>1.9093884229660034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673.99658203125</v>
      </c>
      <c r="E3230" s="56">
        <v>673.17913818359375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-1873.491943359375</v>
      </c>
      <c r="E3231" s="59">
        <v>-1874.309326171875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-0.68654161691665649</v>
      </c>
      <c r="E3232" s="58">
        <v>-0.66123789548873901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915.96661376953125</v>
      </c>
      <c r="E3233" s="56">
        <v>915.88189697265625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4.2947955131530762</v>
      </c>
      <c r="E3234" s="53">
        <v>4.2956228256225586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0.69062769412994385</v>
      </c>
      <c r="E3235" s="58">
        <v>0.69040322303771973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1.7476109496783465E-4</v>
      </c>
      <c r="E3236" s="63">
        <v>1.7482918337918818E-4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86.449996948242188</v>
      </c>
      <c r="E3237" s="54">
        <v>83.700004577636719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536.45916748046875</v>
      </c>
      <c r="E3238" s="56">
        <v>535.4361572265625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407.6177978515625</v>
      </c>
      <c r="E3239" s="56">
        <v>371.56784057617187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6.7973861694335938</v>
      </c>
      <c r="E3240" s="53">
        <v>6.8119029998779297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3482.171630859375</v>
      </c>
      <c r="E3241" s="55">
        <v>3482.521484375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934.68310546875</v>
      </c>
      <c r="E3242" s="56">
        <v>935.03277587890625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1.5234719514846802</v>
      </c>
      <c r="E3243" s="53">
        <v>1.5143462419509888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24.527959823608398</v>
      </c>
      <c r="E3244" s="54">
        <v>23.738027572631836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2.4340529441833496</v>
      </c>
      <c r="E3245" s="53">
        <v>2.4243423938751221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7.8111268579959869E-2</v>
      </c>
      <c r="E3246" s="58">
        <v>7.7746130526065826E-2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3.0377346774912439E-5</v>
      </c>
      <c r="E3247" s="62">
        <v>3.0319484721985646E-5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120.30952453613281</v>
      </c>
      <c r="E3248" s="56">
        <v>116.51738739013672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158.07701110839844</v>
      </c>
      <c r="E3249" s="56">
        <v>157.94029235839844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20.510358810424805</v>
      </c>
      <c r="E3250" s="54">
        <v>18.448686599731445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1.9103231430053711</v>
      </c>
      <c r="E3251" s="53">
        <v>1.9093884229660034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673.996826171875</v>
      </c>
      <c r="E3252" s="56">
        <v>673.17913818359375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-1873.49169921875</v>
      </c>
      <c r="E3253" s="59">
        <v>-1874.309326171875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-0.68654137849807739</v>
      </c>
      <c r="E3254" s="58">
        <v>-0.66123789548873901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915.966552734375</v>
      </c>
      <c r="E3255" s="56">
        <v>915.88189697265625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4.2947955131530762</v>
      </c>
      <c r="E3256" s="53">
        <v>4.2956228256225586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0.69062763452529907</v>
      </c>
      <c r="E3257" s="58">
        <v>0.69040322303771973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1.7476100765634328E-4</v>
      </c>
      <c r="E3258" s="63">
        <v>1.7482918337918818E-4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46.453273773193359</v>
      </c>
      <c r="E3260" s="54">
        <v>46.458156585693359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358.7650146484375</v>
      </c>
      <c r="E3261" s="56">
        <v>326.8909912109375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0.65736985206604004</v>
      </c>
      <c r="E3262" s="58">
        <v>0.65743374824523926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195.06230163574219</v>
      </c>
      <c r="E3263" s="56">
        <v>195.08273315429687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-2352.42626953125</v>
      </c>
      <c r="E3264" s="59">
        <v>-2352.40576171875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-0.24256980419158936</v>
      </c>
      <c r="E3265" s="58">
        <v>-0.24255990982055664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989.9049072265625</v>
      </c>
      <c r="E3266" s="56">
        <v>989.90283203125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4.1782970428466797</v>
      </c>
      <c r="E3267" s="53">
        <v>4.1782984733581543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0.63733053207397461</v>
      </c>
      <c r="E3268" s="58">
        <v>0.63733625411987305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5.8053911197930574E-4</v>
      </c>
      <c r="E3269" s="63">
        <v>5.8048981009051204E-4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6.3600001335144043</v>
      </c>
      <c r="E3270" s="53">
        <v>6.1804080009460449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226.26481628417969</v>
      </c>
      <c r="E3271" s="56">
        <v>226.49711608886719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358.384033203125</v>
      </c>
      <c r="E3272" s="56">
        <v>326.61453247070312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7.0558781623840332</v>
      </c>
      <c r="E3273" s="53">
        <v>7.0712566375732422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2905.897216796875</v>
      </c>
      <c r="E3274" s="59">
        <v>2907.152587890625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358.40863037109375</v>
      </c>
      <c r="E3275" s="56">
        <v>359.66415405273437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1.0708485841751099</v>
      </c>
      <c r="E3276" s="53">
        <v>1.0719202756881714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2.8368735313415527</v>
      </c>
      <c r="E3277" s="53">
        <v>2.7530510425567627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2.1637585163116455</v>
      </c>
      <c r="E3278" s="53">
        <v>2.1565229892730713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3.6870434880256653E-2</v>
      </c>
      <c r="E3279" s="58">
        <v>3.685234859585762E-2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1.7140539057436399E-5</v>
      </c>
      <c r="E3280" s="62">
        <v>1.715407233859878E-5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52.101806640625</v>
      </c>
      <c r="E3282" s="54">
        <v>52.106212615966797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63.770542144775391</v>
      </c>
      <c r="E3283" s="54">
        <v>58.004306793212891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0.73089027404785156</v>
      </c>
      <c r="E3284" s="58">
        <v>0.73094695806503296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218.08984375</v>
      </c>
      <c r="E3285" s="56">
        <v>218.10830688476562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-2329.398681640625</v>
      </c>
      <c r="E3286" s="59">
        <v>-2329.380126953125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-9.0312696993350983E-3</v>
      </c>
      <c r="E3287" s="61">
        <v>-9.0234652161598206E-3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987.08404541015625</v>
      </c>
      <c r="E3288" s="56">
        <v>987.08203125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4.1815676689147949</v>
      </c>
      <c r="E3289" s="53">
        <v>4.1815690994262695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0.64330530166625977</v>
      </c>
      <c r="E3290" s="58">
        <v>0.6433100700378418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5.2775809308513999E-4</v>
      </c>
      <c r="E3291" s="63">
        <v>5.2772014169022441E-4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0.39215686917304993</v>
      </c>
      <c r="E3292" s="58">
        <v>0.38108116388320923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52.061996459960938</v>
      </c>
      <c r="E3293" s="54">
        <v>52.066844940185547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63.333915710449219</v>
      </c>
      <c r="E3294" s="54">
        <v>57.606296539306641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0.73036831617355347</v>
      </c>
      <c r="E3295" s="58">
        <v>0.73043143749237061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217.94207763671875</v>
      </c>
      <c r="E3296" s="56">
        <v>217.96151733398437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-2329.54638671875</v>
      </c>
      <c r="E3297" s="59">
        <v>-2329.527099609375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-4.2088460177183151E-2</v>
      </c>
      <c r="E3298" s="58">
        <v>-4.0811825543642044E-2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987.112060546875</v>
      </c>
      <c r="E3299" s="56">
        <v>987.10931396484375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4.1815042495727539</v>
      </c>
      <c r="E3300" s="53">
        <v>4.1815080642700195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0.64327383041381836</v>
      </c>
      <c r="E3301" s="58">
        <v>0.64327841997146606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5.2810501074418426E-4</v>
      </c>
      <c r="E3302" s="63">
        <v>5.2806298481300473E-4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293.88421630859375</v>
      </c>
      <c r="E3305" s="56">
        <v>267.92196655273438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7.3818659782409668</v>
      </c>
      <c r="E3306" s="53">
        <v>7.3945894241333008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2337.249267578125</v>
      </c>
      <c r="E3307" s="59">
        <v>2341.3037109375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-210.2393798828125</v>
      </c>
      <c r="E3308" s="56">
        <v>-206.18490600585937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0.89714348316192627</v>
      </c>
      <c r="E3309" s="58">
        <v>0.89883792400360107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7.4908025562763214E-2</v>
      </c>
      <c r="E3310" s="58">
        <v>7.4766822159290314E-2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0.40000000596046448</v>
      </c>
      <c r="E3314" s="58">
        <v>0.38870280981063843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75.856826782226563</v>
      </c>
      <c r="E3315" s="54">
        <v>75.169769287109375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13.921784400939941</v>
      </c>
      <c r="E3316" s="54">
        <v>12.33935546875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7.2350888252258301</v>
      </c>
      <c r="E3317" s="53">
        <v>7.2517476081848145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2484.623046875</v>
      </c>
      <c r="E3318" s="59">
        <v>2486.1552734375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-62.865493774414063</v>
      </c>
      <c r="E3319" s="54">
        <v>-61.33319091796875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0.93468672037124634</v>
      </c>
      <c r="E3320" s="58">
        <v>0.93589597940444946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0.26793608069419861</v>
      </c>
      <c r="E3321" s="58">
        <v>0.26050466299057007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4.1933045387268066</v>
      </c>
      <c r="E3322" s="53">
        <v>4.192845344543457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2.2502120584249496E-2</v>
      </c>
      <c r="E3323" s="58">
        <v>2.2440331056714058E-2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1.1460077985248063E-5</v>
      </c>
      <c r="E3324" s="62">
        <v>1.1437155080784578E-5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0.43662744760513306</v>
      </c>
      <c r="E3327" s="58">
        <v>0.39801186323165894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120.30952453613281</v>
      </c>
      <c r="E3336" s="56">
        <v>116.51738739013672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158.07695007324219</v>
      </c>
      <c r="E3337" s="56">
        <v>157.94029235839844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204.58982849121094</v>
      </c>
      <c r="E3338" s="56">
        <v>186.49642944335937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1.9103225469589233</v>
      </c>
      <c r="E3339" s="53">
        <v>1.9093884229660034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673.99658203125</v>
      </c>
      <c r="E3340" s="56">
        <v>673.17913818359375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-1873.491943359375</v>
      </c>
      <c r="E3341" s="59">
        <v>-1874.309326171875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-0.68654161691665649</v>
      </c>
      <c r="E3342" s="58">
        <v>-0.66123789548873901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915.96661376953125</v>
      </c>
      <c r="E3343" s="56">
        <v>915.88189697265625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4.2947955131530762</v>
      </c>
      <c r="E3344" s="53">
        <v>4.2956228256225586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0.69062769412994385</v>
      </c>
      <c r="E3345" s="58">
        <v>0.69040322303771973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1.7476109496783465E-4</v>
      </c>
      <c r="E3346" s="63">
        <v>1.7482918337918818E-4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120.30952453613281</v>
      </c>
      <c r="E3347" s="56">
        <v>116.51738739013672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158.07701110839844</v>
      </c>
      <c r="E3348" s="56">
        <v>157.94029235839844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3">
        <v>10.257743835449219</v>
      </c>
      <c r="E3349" s="53">
        <v>9.2402362823486328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1.9103231430053711</v>
      </c>
      <c r="E3350" s="53">
        <v>1.9093884229660034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673.996826171875</v>
      </c>
      <c r="E3351" s="56">
        <v>673.17913818359375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-1873.49169921875</v>
      </c>
      <c r="E3352" s="59">
        <v>-1874.309326171875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-0.68654137849807739</v>
      </c>
      <c r="E3353" s="58">
        <v>-0.66123789548873901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915.966552734375</v>
      </c>
      <c r="E3354" s="56">
        <v>915.88189697265625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4.2947955131530762</v>
      </c>
      <c r="E3355" s="53">
        <v>4.2956228256225586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0.69062763452529907</v>
      </c>
      <c r="E3356" s="58">
        <v>0.69040322303771973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1.7476100765634328E-4</v>
      </c>
      <c r="E3357" s="63">
        <v>1.7482918337918818E-4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120.30952453613281</v>
      </c>
      <c r="E3358" s="56">
        <v>116.51738739013672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158.07695007324219</v>
      </c>
      <c r="E3359" s="56">
        <v>157.94029235839844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204.58981323242187</v>
      </c>
      <c r="E3360" s="56">
        <v>186.49641418457031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1.9103225469589233</v>
      </c>
      <c r="E3361" s="53">
        <v>1.9093884229660034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673.99658203125</v>
      </c>
      <c r="E3362" s="56">
        <v>673.17913818359375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-1873.491943359375</v>
      </c>
      <c r="E3363" s="59">
        <v>-1874.309326171875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-0.68654161691665649</v>
      </c>
      <c r="E3364" s="58">
        <v>-0.66123789548873901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915.96661376953125</v>
      </c>
      <c r="E3365" s="56">
        <v>915.88189697265625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4.2947955131530762</v>
      </c>
      <c r="E3366" s="53">
        <v>4.2956228256225586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0.69062769412994385</v>
      </c>
      <c r="E3367" s="58">
        <v>0.69040322303771973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1.7476109496783465E-4</v>
      </c>
      <c r="E3368" s="63">
        <v>1.7482918337918818E-4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120.30952453613281</v>
      </c>
      <c r="E3369" s="56">
        <v>116.51738739013672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158.07701110839844</v>
      </c>
      <c r="E3370" s="56">
        <v>157.94029235839844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409.17962646484375</v>
      </c>
      <c r="E3371" s="56">
        <v>372.99282836914062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1.9103231430053711</v>
      </c>
      <c r="E3372" s="53">
        <v>1.9093884229660034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673.996826171875</v>
      </c>
      <c r="E3373" s="56">
        <v>673.17913818359375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-1873.49169921875</v>
      </c>
      <c r="E3374" s="59">
        <v>-1874.309326171875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-0.68654137849807739</v>
      </c>
      <c r="E3375" s="58">
        <v>-0.66123789548873901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915.966552734375</v>
      </c>
      <c r="E3376" s="56">
        <v>915.88189697265625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4.2947955131530762</v>
      </c>
      <c r="E3377" s="53">
        <v>4.2956228256225586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0.69062763452529907</v>
      </c>
      <c r="E3378" s="58">
        <v>0.69040322303771973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1.7476100765634328E-4</v>
      </c>
      <c r="E3379" s="63">
        <v>1.7482918337918818E-4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120.30952453613281</v>
      </c>
      <c r="E3380" s="56">
        <v>116.51738739013672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158.07695007324219</v>
      </c>
      <c r="E3381" s="56">
        <v>157.94029235839844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204.58981323242187</v>
      </c>
      <c r="E3382" s="56">
        <v>186.49641418457031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1.9103225469589233</v>
      </c>
      <c r="E3383" s="53">
        <v>1.9093884229660034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673.99658203125</v>
      </c>
      <c r="E3384" s="56">
        <v>673.17913818359375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-1873.491943359375</v>
      </c>
      <c r="E3385" s="59">
        <v>-1874.309326171875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-0.68654161691665649</v>
      </c>
      <c r="E3386" s="58">
        <v>-0.66123789548873901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915.96661376953125</v>
      </c>
      <c r="E3387" s="56">
        <v>915.88189697265625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4.2947955131530762</v>
      </c>
      <c r="E3388" s="53">
        <v>4.2956228256225586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0.69062769412994385</v>
      </c>
      <c r="E3389" s="58">
        <v>0.69040322303771973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1.7476109496783465E-4</v>
      </c>
      <c r="E3390" s="63">
        <v>1.7482918337918818E-4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120.30952453613281</v>
      </c>
      <c r="E3391" s="56">
        <v>116.51738739013672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152.19790649414062</v>
      </c>
      <c r="E3392" s="56">
        <v>152.25344848632812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1.8514775037765503</v>
      </c>
      <c r="E3394" s="53">
        <v>1.8524476289749146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-0.70767199993133545</v>
      </c>
      <c r="E3397" s="58">
        <v>-0.68128687143325806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921.4483642578125</v>
      </c>
      <c r="E3398" s="56">
        <v>921.18902587890625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4.2798681259155273</v>
      </c>
      <c r="E3399" s="53">
        <v>4.2811293601989746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0.69169658422470093</v>
      </c>
      <c r="E3400" s="58">
        <v>0.69144123792648315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1.8204200023319572E-4</v>
      </c>
      <c r="E3401" s="63">
        <v>1.8187519162893295E-4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120.30952453613281</v>
      </c>
      <c r="E3402" s="56">
        <v>116.51738739013672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152.19790649414062</v>
      </c>
      <c r="E3403" s="56">
        <v>152.25344848632812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1.8514775037765503</v>
      </c>
      <c r="E3405" s="53">
        <v>1.8524476289749146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-0.70767199993133545</v>
      </c>
      <c r="E3408" s="58">
        <v>-0.68128687143325806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921.4483642578125</v>
      </c>
      <c r="E3409" s="56">
        <v>921.18902587890625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4.2798681259155273</v>
      </c>
      <c r="E3410" s="53">
        <v>4.2811293601989746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0.69169658422470093</v>
      </c>
      <c r="E3411" s="58">
        <v>0.69144123792648315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1.8204200023319572E-4</v>
      </c>
      <c r="E3412" s="63">
        <v>1.8187519162893295E-4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96.1446533203125</v>
      </c>
      <c r="E3413" s="54">
        <v>93.09320068359375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460.00241088867187</v>
      </c>
      <c r="E3414" s="56">
        <v>460.00274658203125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397.95263671875</v>
      </c>
      <c r="E3415" s="56">
        <v>362.86846923828125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6.483363151550293</v>
      </c>
      <c r="E3416" s="53">
        <v>6.5030059814453125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3275.2939453125</v>
      </c>
      <c r="E3417" s="55">
        <v>3279.822021484375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727.805419921875</v>
      </c>
      <c r="E3418" s="56">
        <v>732.3333740234375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1.4047603607177734</v>
      </c>
      <c r="E3419" s="53">
        <v>1.398601770401001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31.468648910522461</v>
      </c>
      <c r="E3420" s="54">
        <v>30.357854843139648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2.6385846138000488</v>
      </c>
      <c r="E3421" s="53">
        <v>2.6152505874633789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7.1012355387210846E-2</v>
      </c>
      <c r="E3422" s="58">
        <v>7.0636354386806488E-2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2.7151621907250956E-5</v>
      </c>
      <c r="E3423" s="62">
        <v>2.7136240532854572E-5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204.58981323242187</v>
      </c>
      <c r="E3426" s="56">
        <v>186.49641418457031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204.58982849121094</v>
      </c>
      <c r="E3437" s="56">
        <v>186.49642944335937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15118.5244140625</v>
      </c>
      <c r="E3459" s="55">
        <v>13806.7119140625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86.449996948242188</v>
      </c>
      <c r="E3468" s="54">
        <v>83.700004577636719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536.45916748046875</v>
      </c>
      <c r="E3469" s="56">
        <v>535.4361572265625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408.21038818359375</v>
      </c>
      <c r="E3470" s="56">
        <v>372.10870361328125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6.7973861694335938</v>
      </c>
      <c r="E3471" s="53">
        <v>6.8119029998779297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3482.171630859375</v>
      </c>
      <c r="E3472" s="55">
        <v>3482.521484375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934.68310546875</v>
      </c>
      <c r="E3473" s="56">
        <v>935.03277587890625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1.5234719514846802</v>
      </c>
      <c r="E3474" s="53">
        <v>1.5143462419509888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24.527959823608398</v>
      </c>
      <c r="E3475" s="54">
        <v>23.738027572631836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2.4340529441833496</v>
      </c>
      <c r="E3476" s="53">
        <v>2.4243423938751221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7.8111268579959869E-2</v>
      </c>
      <c r="E3477" s="58">
        <v>7.7746130526065826E-2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3.0377346774912439E-5</v>
      </c>
      <c r="E3478" s="62">
        <v>3.0319484721985646E-5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119.48217010498047</v>
      </c>
      <c r="E3479" s="56">
        <v>115.69002532958984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228.09410095214844</v>
      </c>
      <c r="E3480" s="56">
        <v>228.09370422363281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388.66928100585937</v>
      </c>
      <c r="E3481" s="56">
        <v>354.54412841796875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2.5747857093811035</v>
      </c>
      <c r="E3482" s="53">
        <v>2.5754868984222412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983.4664306640625</v>
      </c>
      <c r="E3483" s="56">
        <v>983.36737060546875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-1564.0220947265625</v>
      </c>
      <c r="E3484" s="59">
        <v>-1564.1212158203125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-0.42235663533210754</v>
      </c>
      <c r="E3485" s="58">
        <v>-0.40164691209793091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838.1572265625</v>
      </c>
      <c r="E3486" s="56">
        <v>837.82366943359375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4.5927424430847168</v>
      </c>
      <c r="E3487" s="53">
        <v>4.5956625938415527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0.65106874704360962</v>
      </c>
      <c r="E3488" s="58">
        <v>0.6506848931312561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1.1886290303664282E-4</v>
      </c>
      <c r="E3489" s="63">
        <v>1.1876781354658306E-4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98.067550659179688</v>
      </c>
      <c r="E3490" s="54">
        <v>94.955062866210938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411.50421142578125</v>
      </c>
      <c r="E3491" s="56">
        <v>411.50433349609375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397.95263671875</v>
      </c>
      <c r="E3492" s="56">
        <v>362.86846923828125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6.2788839340209961</v>
      </c>
      <c r="E3493" s="53">
        <v>6.3008251190185547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3136.208740234375</v>
      </c>
      <c r="E3494" s="55">
        <v>3142.38623046875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588.72027587890625</v>
      </c>
      <c r="E3495" s="56">
        <v>594.897705078125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1.3063153028488159</v>
      </c>
      <c r="E3496" s="53">
        <v>1.3024687767028809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35.865024566650391</v>
      </c>
      <c r="E3497" s="54">
        <v>34.533588409423828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2.9442014694213867</v>
      </c>
      <c r="E3498" s="53">
        <v>2.9026339054107666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6.7520067095756531E-2</v>
      </c>
      <c r="E3499" s="58">
        <v>6.6992953419685364E-2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2.5009889213833958E-5</v>
      </c>
      <c r="E3500" s="62">
        <v>2.4995804778882302E-5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120.30952453613281</v>
      </c>
      <c r="E3501" s="56">
        <v>116.51738739013672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158.07701110839844</v>
      </c>
      <c r="E3502" s="56">
        <v>157.94029235839844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3">
        <v>10.25261402130127</v>
      </c>
      <c r="E3503" s="53">
        <v>9.2084503173828125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1.9103231430053711</v>
      </c>
      <c r="E3504" s="53">
        <v>1.9093884229660034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673.996826171875</v>
      </c>
      <c r="E3505" s="56">
        <v>673.17913818359375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-1873.49169921875</v>
      </c>
      <c r="E3506" s="59">
        <v>-1874.309326171875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-0.68654137849807739</v>
      </c>
      <c r="E3507" s="58">
        <v>-0.66123789548873901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915.966552734375</v>
      </c>
      <c r="E3508" s="56">
        <v>915.88189697265625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4.2947955131530762</v>
      </c>
      <c r="E3509" s="53">
        <v>4.2956228256225586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0.69062763452529907</v>
      </c>
      <c r="E3510" s="58">
        <v>0.69040322303771973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1.7476100765634328E-4</v>
      </c>
      <c r="E3511" s="63">
        <v>1.7482918337918818E-4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5">
        <v>106.40328979492187</v>
      </c>
      <c r="E3512" s="56">
        <v>103.0262451171875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338.98367309570312</v>
      </c>
      <c r="E3513" s="56">
        <v>339.00408935546875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387.70001220703125</v>
      </c>
      <c r="E3514" s="56">
        <v>353.66000366210937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5.806006908416748</v>
      </c>
      <c r="E3515" s="53">
        <v>5.8404083251953125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2851.149169921875</v>
      </c>
      <c r="E3516" s="59">
        <v>2865.3564453125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303.66058349609375</v>
      </c>
      <c r="E3517" s="56">
        <v>317.86782836914062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1.1077244281768799</v>
      </c>
      <c r="E3518" s="53">
        <v>1.1119931936264038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51.226165771484375</v>
      </c>
      <c r="E3519" s="54">
        <v>48.820716857910156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4.882103443145752</v>
      </c>
      <c r="E3520" s="53">
        <v>4.664217472076416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7.3185347020626068E-2</v>
      </c>
      <c r="E3521" s="58">
        <v>7.1426734328269958E-2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2.1709349312004633E-5</v>
      </c>
      <c r="E3522" s="62">
        <v>2.168926403101068E-5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5">
        <v>108.53135681152344</v>
      </c>
      <c r="E3523" s="56">
        <v>105.08676910400391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317.07345581054687</v>
      </c>
      <c r="E3524" s="56">
        <v>314.66311645507812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387.70001220703125</v>
      </c>
      <c r="E3525" s="56">
        <v>353.66000366210937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5.5634641647338867</v>
      </c>
      <c r="E3526" s="53">
        <v>5.5844583511352539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2709.30224609375</v>
      </c>
      <c r="E3527" s="59">
        <v>2715.978759765625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161.813720703125</v>
      </c>
      <c r="E3528" s="56">
        <v>168.49032592773437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3">
        <v>1.0000002384185791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61.458999633789063</v>
      </c>
      <c r="E3530" s="54">
        <v>58.991336822509766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7.3549075126647949</v>
      </c>
      <c r="E3531" s="53">
        <v>7.0934572219848633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8.3797179162502289E-2</v>
      </c>
      <c r="E3532" s="58">
        <v>8.1808425486087799E-2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2.071005292236805E-5</v>
      </c>
      <c r="E3533" s="62">
        <v>2.0560006305458955E-5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98.067550659179688</v>
      </c>
      <c r="E3534" s="54">
        <v>94.955062866210938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434.10308837890625</v>
      </c>
      <c r="E3535" s="56">
        <v>434.10348510742187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387.70001220703125</v>
      </c>
      <c r="E3536" s="56">
        <v>353.66000366210937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6.3724589347839355</v>
      </c>
      <c r="E3537" s="53">
        <v>6.3932209014892578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3201.3212890625</v>
      </c>
      <c r="E3538" s="55">
        <v>3206.678466796875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653.8326416015625</v>
      </c>
      <c r="E3539" s="56">
        <v>659.18988037109375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1.3552908897399902</v>
      </c>
      <c r="E3540" s="53">
        <v>1.3501404523849487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33.995380401611328</v>
      </c>
      <c r="E3541" s="54">
        <v>32.765129089355469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2.7807037830352783</v>
      </c>
      <c r="E3542" s="53">
        <v>2.7489721775054932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6.9059886038303375E-2</v>
      </c>
      <c r="E3543" s="58">
        <v>6.8611539900302887E-2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2.6020024961326271E-5</v>
      </c>
      <c r="E3544" s="62">
        <v>2.6004963729064912E-5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88.206100463867188</v>
      </c>
      <c r="E3545" s="54">
        <v>85.406593322753906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537.2003173828125</v>
      </c>
      <c r="E3546" s="56">
        <v>536.159912109375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408.21038818359375</v>
      </c>
      <c r="E3547" s="56">
        <v>372.10870361328125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6.7886362075805664</v>
      </c>
      <c r="E3548" s="53">
        <v>6.8031058311462402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3482.171630859375</v>
      </c>
      <c r="E3549" s="55">
        <v>3482.521484375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934.68310546875</v>
      </c>
      <c r="E3550" s="56">
        <v>935.03277587890625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1.5296130180358887</v>
      </c>
      <c r="E3551" s="53">
        <v>1.5201301574707031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25.029167175292969</v>
      </c>
      <c r="E3552" s="54">
        <v>24.22486686706543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2.4401795864105225</v>
      </c>
      <c r="E3553" s="53">
        <v>2.4303014278411865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7.8355386853218079E-2</v>
      </c>
      <c r="E3554" s="58">
        <v>7.7982872724533081E-2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3.0418192181969061E-5</v>
      </c>
      <c r="E3555" s="62">
        <v>3.0359082302311435E-5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118.29917907714844</v>
      </c>
      <c r="E3556" s="56">
        <v>114.54458618164062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226.13922119140625</v>
      </c>
      <c r="E3557" s="56">
        <v>226.13975524902344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388.66928100585937</v>
      </c>
      <c r="E3558" s="56">
        <v>354.54412841796875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2.557086706161499</v>
      </c>
      <c r="E3559" s="53">
        <v>2.5577793121337891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974.4664306640625</v>
      </c>
      <c r="E3560" s="56">
        <v>974.3673095703125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-1573.0220947265625</v>
      </c>
      <c r="E3561" s="59">
        <v>-1573.1212158203125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-0.42326292395591736</v>
      </c>
      <c r="E3562" s="58">
        <v>-0.40283256769180298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840.5916748046875</v>
      </c>
      <c r="E3563" s="56">
        <v>840.26519775390625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4.5808629989624023</v>
      </c>
      <c r="E3564" s="53">
        <v>4.5836749076843262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0.65272891521453857</v>
      </c>
      <c r="E3565" s="58">
        <v>0.65235316753387451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1.1989621270913631E-4</v>
      </c>
      <c r="E3566" s="63">
        <v>1.1980185809079558E-4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73.395401000976563</v>
      </c>
      <c r="E3569" s="54">
        <v>63.925796508789063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15424.904296875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309123.09375</v>
      </c>
      <c r="E3574" s="55">
        <v>273598.1875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341436.5625</v>
      </c>
      <c r="E3575" s="55">
        <v>297383.84375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B37"/>
  <sheetViews>
    <sheetView zoomScale="85" zoomScaleNormal="85" workbookViewId="0">
      <selection activeCell="C6" sqref="C6"/>
    </sheetView>
  </sheetViews>
  <sheetFormatPr defaultColWidth="8.85546875" defaultRowHeight="15" x14ac:dyDescent="0.25"/>
  <cols>
    <col min="1" max="1" width="2.42578125" style="67" customWidth="1"/>
    <col min="2" max="2" width="10.140625" style="67" customWidth="1"/>
    <col min="3" max="4" width="10.7109375" style="67" customWidth="1"/>
    <col min="5" max="5" width="11" style="67" customWidth="1"/>
    <col min="6" max="7" width="2.7109375" style="67" customWidth="1"/>
    <col min="8" max="8" width="20.7109375" style="67" customWidth="1"/>
    <col min="9" max="9" width="6.42578125" style="67" customWidth="1"/>
    <col min="10" max="10" width="10.85546875" style="67" customWidth="1"/>
    <col min="11" max="11" width="6.42578125" style="67" customWidth="1"/>
    <col min="12" max="12" width="10.85546875" style="67" customWidth="1"/>
    <col min="13" max="13" width="6.42578125" style="67" customWidth="1"/>
    <col min="14" max="14" width="10.85546875" style="67" customWidth="1"/>
    <col min="15" max="15" width="3.140625" style="67" customWidth="1"/>
    <col min="16" max="21" width="9" style="67" customWidth="1"/>
    <col min="22" max="23" width="8.5703125" style="67" customWidth="1"/>
    <col min="24" max="16384" width="8.85546875" style="67"/>
  </cols>
  <sheetData>
    <row r="2" spans="2:24" ht="15.75" x14ac:dyDescent="0.25">
      <c r="B2" s="65" t="s">
        <v>7077</v>
      </c>
      <c r="C2" s="66">
        <v>110</v>
      </c>
      <c r="D2" s="65" t="s">
        <v>3711</v>
      </c>
      <c r="N2" s="68"/>
    </row>
    <row r="3" spans="2:24" x14ac:dyDescent="0.25">
      <c r="H3" s="67" t="s">
        <v>7078</v>
      </c>
    </row>
    <row r="4" spans="2:24" ht="31.15" customHeight="1" thickBot="1" x14ac:dyDescent="0.3">
      <c r="B4" s="69" t="s">
        <v>7079</v>
      </c>
      <c r="C4" s="69" t="s">
        <v>7080</v>
      </c>
      <c r="D4" s="69" t="s">
        <v>7081</v>
      </c>
      <c r="E4" s="69" t="s">
        <v>7082</v>
      </c>
      <c r="H4" s="70" t="s">
        <v>7083</v>
      </c>
      <c r="I4" s="141" t="s">
        <v>7084</v>
      </c>
      <c r="J4" s="142"/>
      <c r="K4" s="141" t="s">
        <v>7085</v>
      </c>
      <c r="L4" s="142"/>
      <c r="M4" s="141" t="s">
        <v>7086</v>
      </c>
      <c r="N4" s="142"/>
      <c r="P4" s="71" t="s">
        <v>7087</v>
      </c>
      <c r="Q4" s="71" t="s">
        <v>7088</v>
      </c>
      <c r="R4" s="71" t="s">
        <v>7089</v>
      </c>
      <c r="S4" s="71" t="s">
        <v>7090</v>
      </c>
      <c r="T4" s="71" t="s">
        <v>7091</v>
      </c>
      <c r="U4" s="71" t="s">
        <v>7092</v>
      </c>
      <c r="V4" s="72"/>
      <c r="W4" s="141" t="s">
        <v>7085</v>
      </c>
      <c r="X4" s="142"/>
    </row>
    <row r="5" spans="2:24" ht="15.75" thickTop="1" x14ac:dyDescent="0.25">
      <c r="B5" s="73">
        <v>0.5</v>
      </c>
      <c r="C5" s="74">
        <v>70</v>
      </c>
      <c r="D5" s="75" t="s">
        <v>7093</v>
      </c>
      <c r="E5" s="75" t="s">
        <v>7094</v>
      </c>
      <c r="H5" s="76" t="s">
        <v>7095</v>
      </c>
      <c r="I5" s="77">
        <v>86.13</v>
      </c>
      <c r="J5" s="78"/>
      <c r="K5" s="79">
        <f>Q6</f>
        <v>79.58250000000001</v>
      </c>
      <c r="L5" s="78"/>
      <c r="M5" s="80">
        <f>Q5</f>
        <v>71.347499999999997</v>
      </c>
      <c r="N5" s="78"/>
      <c r="P5" s="72">
        <v>55</v>
      </c>
      <c r="Q5" s="81">
        <f t="shared" ref="Q5:Q6" si="0" xml:space="preserve"> 0.2745*P5 + 56.25</f>
        <v>71.347499999999997</v>
      </c>
      <c r="R5" s="81">
        <f t="shared" ref="R5:R6" si="1" xml:space="preserve"> 0.1036*P5 + 525.1</f>
        <v>530.798</v>
      </c>
      <c r="S5" s="82">
        <v>200.5</v>
      </c>
      <c r="T5" s="82">
        <v>857</v>
      </c>
      <c r="U5" s="82">
        <v>149.30000000000001</v>
      </c>
      <c r="W5" s="83">
        <v>86.15</v>
      </c>
      <c r="X5" s="78"/>
    </row>
    <row r="6" spans="2:24" x14ac:dyDescent="0.25">
      <c r="B6" s="84">
        <v>0.75</v>
      </c>
      <c r="C6" s="85">
        <f>B6*C8</f>
        <v>82.5</v>
      </c>
      <c r="D6" s="86" t="s">
        <v>7096</v>
      </c>
      <c r="E6" s="75" t="s">
        <v>7097</v>
      </c>
      <c r="H6" s="87" t="s">
        <v>7098</v>
      </c>
      <c r="I6" s="88">
        <v>27.68</v>
      </c>
      <c r="J6" s="89">
        <f>I6/I$5</f>
        <v>0.32137466620225241</v>
      </c>
      <c r="K6" s="88">
        <f>J6*K$5</f>
        <v>25.575799373040756</v>
      </c>
      <c r="L6" s="90">
        <f>K6/K$5</f>
        <v>0.32137466620225241</v>
      </c>
      <c r="M6" s="67">
        <f>J6*M$5</f>
        <v>22.929278996865204</v>
      </c>
      <c r="N6" s="90">
        <f>M6/M$5</f>
        <v>0.32137466620225241</v>
      </c>
      <c r="P6" s="72">
        <v>85</v>
      </c>
      <c r="Q6" s="81">
        <f t="shared" si="0"/>
        <v>79.58250000000001</v>
      </c>
      <c r="R6" s="81">
        <f t="shared" si="1"/>
        <v>533.90600000000006</v>
      </c>
      <c r="S6" s="82"/>
      <c r="T6" s="82"/>
      <c r="U6" s="81"/>
      <c r="W6" s="67">
        <v>20.83</v>
      </c>
      <c r="X6" s="90">
        <f>W6/W$5</f>
        <v>0.24178757980266974</v>
      </c>
    </row>
    <row r="7" spans="2:24" x14ac:dyDescent="0.25">
      <c r="B7" s="84">
        <v>1</v>
      </c>
      <c r="C7" s="85">
        <v>93</v>
      </c>
      <c r="D7" s="86" t="s">
        <v>7099</v>
      </c>
      <c r="E7" s="75" t="s">
        <v>7100</v>
      </c>
      <c r="H7" s="87" t="s">
        <v>7101</v>
      </c>
      <c r="I7" s="88">
        <v>18.48</v>
      </c>
      <c r="J7" s="89">
        <f t="shared" ref="J7:J13" si="2">I7/I$5</f>
        <v>0.21455938697318008</v>
      </c>
      <c r="K7" s="88">
        <f t="shared" ref="K7:K13" si="3">J7*K$5</f>
        <v>17.075172413793105</v>
      </c>
      <c r="L7" s="90">
        <f t="shared" ref="L7:N9" si="4">K7/K$5</f>
        <v>0.21455938697318006</v>
      </c>
      <c r="M7" s="67">
        <f t="shared" ref="M7:M13" si="5">J7*M$5</f>
        <v>15.308275862068966</v>
      </c>
      <c r="N7" s="90">
        <f t="shared" si="4"/>
        <v>0.21455938697318008</v>
      </c>
      <c r="P7" s="72">
        <v>110</v>
      </c>
      <c r="Q7" s="81">
        <f xml:space="preserve"> 0.2745*P7 + 56.25</f>
        <v>86.445000000000007</v>
      </c>
      <c r="R7" s="81">
        <f xml:space="preserve"> 0.1036*P7 + 525.1</f>
        <v>536.49599999999998</v>
      </c>
      <c r="S7" s="82">
        <v>387.7</v>
      </c>
      <c r="T7" s="82">
        <v>894</v>
      </c>
      <c r="U7" s="82">
        <v>148.19999999999999</v>
      </c>
      <c r="W7" s="67">
        <v>14.24</v>
      </c>
      <c r="X7" s="90">
        <f t="shared" ref="X7:X9" si="6">W7/W$5</f>
        <v>0.16529309344167151</v>
      </c>
    </row>
    <row r="8" spans="2:24" x14ac:dyDescent="0.25">
      <c r="B8" s="91" t="s">
        <v>7102</v>
      </c>
      <c r="C8" s="91">
        <v>110</v>
      </c>
      <c r="D8" s="92" t="s">
        <v>3711</v>
      </c>
      <c r="H8" s="87" t="s">
        <v>7103</v>
      </c>
      <c r="I8" s="88">
        <v>6.36</v>
      </c>
      <c r="J8" s="89">
        <f t="shared" si="2"/>
        <v>7.3841866945315235E-2</v>
      </c>
      <c r="K8" s="88">
        <f t="shared" si="3"/>
        <v>5.8765203761755505</v>
      </c>
      <c r="L8" s="90">
        <f t="shared" si="4"/>
        <v>7.3841866945315235E-2</v>
      </c>
      <c r="M8" s="67">
        <f t="shared" si="5"/>
        <v>5.2684326018808783</v>
      </c>
      <c r="N8" s="90">
        <f t="shared" si="4"/>
        <v>7.3841866945315235E-2</v>
      </c>
      <c r="P8" s="72"/>
      <c r="Q8" s="93"/>
      <c r="R8" s="93"/>
      <c r="S8" s="93"/>
      <c r="T8" s="93"/>
      <c r="U8" s="93"/>
      <c r="W8" s="67">
        <v>5.2439999999999998</v>
      </c>
      <c r="X8" s="90">
        <f t="shared" si="6"/>
        <v>6.0870574579222278E-2</v>
      </c>
    </row>
    <row r="9" spans="2:24" x14ac:dyDescent="0.25">
      <c r="H9" s="94" t="s">
        <v>7104</v>
      </c>
      <c r="I9" s="95">
        <v>5.5</v>
      </c>
      <c r="J9" s="96">
        <f t="shared" si="2"/>
        <v>6.3856960408684549E-2</v>
      </c>
      <c r="K9" s="95">
        <f t="shared" si="3"/>
        <v>5.0818965517241388</v>
      </c>
      <c r="L9" s="97">
        <f t="shared" si="4"/>
        <v>6.3856960408684549E-2</v>
      </c>
      <c r="M9" s="95">
        <f t="shared" si="5"/>
        <v>4.556034482758621</v>
      </c>
      <c r="N9" s="97">
        <f t="shared" si="4"/>
        <v>6.3856960408684549E-2</v>
      </c>
      <c r="R9" s="98"/>
      <c r="W9" s="99">
        <v>4.2</v>
      </c>
      <c r="X9" s="97">
        <f t="shared" si="6"/>
        <v>4.8752176436448053E-2</v>
      </c>
    </row>
    <row r="10" spans="2:24" x14ac:dyDescent="0.25">
      <c r="D10" s="67">
        <f>(55+68)/2</f>
        <v>61.5</v>
      </c>
      <c r="H10" s="100" t="s">
        <v>7105</v>
      </c>
      <c r="I10" s="88"/>
      <c r="L10" s="101"/>
      <c r="N10" s="101"/>
      <c r="X10" s="101"/>
    </row>
    <row r="11" spans="2:24" x14ac:dyDescent="0.25">
      <c r="H11" s="76" t="s">
        <v>7106</v>
      </c>
      <c r="I11" s="77">
        <v>2.1800000000000002</v>
      </c>
      <c r="J11" s="78">
        <f t="shared" si="2"/>
        <v>2.5310577034714968E-2</v>
      </c>
      <c r="K11" s="77">
        <f t="shared" si="3"/>
        <v>2.0142789968652042</v>
      </c>
      <c r="L11" s="102">
        <f t="shared" ref="L11:N13" si="7">K11/K$5</f>
        <v>2.5310577034714968E-2</v>
      </c>
      <c r="M11" s="77">
        <f t="shared" si="5"/>
        <v>1.805846394984326</v>
      </c>
      <c r="N11" s="102">
        <f t="shared" si="7"/>
        <v>2.5310577034714968E-2</v>
      </c>
      <c r="W11" s="103">
        <v>2.1800000000000002</v>
      </c>
      <c r="X11" s="102">
        <f t="shared" ref="X11:X13" si="8">W11/W$5</f>
        <v>2.5304701102727801E-2</v>
      </c>
    </row>
    <row r="12" spans="2:24" x14ac:dyDescent="0.25">
      <c r="B12" s="104"/>
      <c r="D12" s="105">
        <f>(110-55)</f>
        <v>55</v>
      </c>
      <c r="H12" s="87" t="s">
        <v>7107</v>
      </c>
      <c r="I12" s="88">
        <v>1.34</v>
      </c>
      <c r="J12" s="89">
        <f t="shared" si="2"/>
        <v>1.5557877626843146E-2</v>
      </c>
      <c r="K12" s="88">
        <f t="shared" si="3"/>
        <v>1.2381347962382447</v>
      </c>
      <c r="L12" s="90">
        <f t="shared" si="7"/>
        <v>1.5557877626843145E-2</v>
      </c>
      <c r="M12" s="88">
        <f t="shared" si="5"/>
        <v>1.1100156739811913</v>
      </c>
      <c r="N12" s="90">
        <f t="shared" si="7"/>
        <v>1.5557877626843146E-2</v>
      </c>
      <c r="W12" s="67">
        <v>1.34</v>
      </c>
      <c r="X12" s="90">
        <f t="shared" si="8"/>
        <v>1.5554265815438189E-2</v>
      </c>
    </row>
    <row r="13" spans="2:24" x14ac:dyDescent="0.25">
      <c r="B13" s="104"/>
      <c r="C13" s="106"/>
      <c r="D13" s="105">
        <f>D12/3</f>
        <v>18.333333333333332</v>
      </c>
      <c r="H13" s="94" t="s">
        <v>7108</v>
      </c>
      <c r="I13" s="95">
        <v>0.4</v>
      </c>
      <c r="J13" s="96">
        <f t="shared" si="2"/>
        <v>4.6441425751770583E-3</v>
      </c>
      <c r="K13" s="95">
        <f t="shared" si="3"/>
        <v>0.36959247648902827</v>
      </c>
      <c r="L13" s="97">
        <f t="shared" si="7"/>
        <v>4.6441425751770583E-3</v>
      </c>
      <c r="M13" s="95">
        <f t="shared" si="5"/>
        <v>0.33134796238244513</v>
      </c>
      <c r="N13" s="97">
        <f t="shared" si="7"/>
        <v>4.6441425751770583E-3</v>
      </c>
      <c r="W13" s="99">
        <v>0.4</v>
      </c>
      <c r="X13" s="97">
        <f t="shared" si="8"/>
        <v>4.6430644225188625E-3</v>
      </c>
    </row>
    <row r="14" spans="2:24" x14ac:dyDescent="0.25">
      <c r="B14" s="104"/>
      <c r="C14" s="106"/>
    </row>
    <row r="15" spans="2:24" x14ac:dyDescent="0.25">
      <c r="B15" s="104"/>
      <c r="C15" s="106"/>
      <c r="D15" s="105"/>
      <c r="P15" s="72" t="s">
        <v>7109</v>
      </c>
      <c r="Q15" s="72" t="s">
        <v>7110</v>
      </c>
      <c r="R15" s="98"/>
    </row>
    <row r="16" spans="2:24" x14ac:dyDescent="0.25">
      <c r="B16" s="67" t="s">
        <v>7111</v>
      </c>
      <c r="C16" s="106" t="s">
        <v>371</v>
      </c>
      <c r="D16" s="105"/>
      <c r="P16" s="107">
        <v>55</v>
      </c>
      <c r="Q16" s="108">
        <f t="shared" ref="Q16" si="9">(0.0289*P16 + 5.5455)*10</f>
        <v>71.349999999999994</v>
      </c>
      <c r="R16" s="93"/>
      <c r="S16" s="106">
        <v>85</v>
      </c>
      <c r="T16" s="109">
        <f xml:space="preserve"> 0.2745*S16 + 56.25</f>
        <v>79.58250000000001</v>
      </c>
    </row>
    <row r="17" spans="2:20" x14ac:dyDescent="0.25">
      <c r="B17" s="110">
        <v>1</v>
      </c>
      <c r="C17" s="104">
        <v>15026</v>
      </c>
      <c r="D17" s="111">
        <f t="shared" ref="D17:D18" si="10">C17/4.1868</f>
        <v>3588.8984427247542</v>
      </c>
      <c r="P17" s="107">
        <v>110</v>
      </c>
      <c r="Q17" s="112">
        <v>86.45</v>
      </c>
      <c r="R17" s="93"/>
      <c r="S17" s="93"/>
      <c r="T17" s="113"/>
    </row>
    <row r="18" spans="2:20" x14ac:dyDescent="0.25">
      <c r="B18" s="110">
        <v>0.75</v>
      </c>
      <c r="C18" s="104">
        <v>14599</v>
      </c>
      <c r="D18" s="111">
        <f t="shared" si="10"/>
        <v>3486.9112448648134</v>
      </c>
      <c r="T18" s="114"/>
    </row>
    <row r="19" spans="2:20" x14ac:dyDescent="0.25">
      <c r="B19" s="110">
        <v>0.5</v>
      </c>
      <c r="C19" s="104">
        <v>15332</v>
      </c>
      <c r="D19" s="111">
        <f>C19/4.1868</f>
        <v>3661.985287092768</v>
      </c>
      <c r="T19" s="114"/>
    </row>
    <row r="20" spans="2:20" x14ac:dyDescent="0.25">
      <c r="P20" s="72" t="s">
        <v>7109</v>
      </c>
      <c r="Q20" s="72" t="s">
        <v>7112</v>
      </c>
      <c r="T20" s="114"/>
    </row>
    <row r="21" spans="2:20" x14ac:dyDescent="0.25">
      <c r="C21" s="67" t="s">
        <v>7113</v>
      </c>
      <c r="P21" s="115">
        <v>55</v>
      </c>
      <c r="Q21" s="115">
        <v>530.79999999999995</v>
      </c>
      <c r="S21" s="106">
        <v>85</v>
      </c>
      <c r="T21" s="109">
        <f xml:space="preserve"> 0.1036*S21 + 525.1</f>
        <v>533.90600000000006</v>
      </c>
    </row>
    <row r="22" spans="2:20" x14ac:dyDescent="0.25">
      <c r="C22" s="67">
        <v>3600</v>
      </c>
      <c r="D22" s="104">
        <f>C22*4.1868</f>
        <v>15072.48</v>
      </c>
      <c r="P22" s="115">
        <v>110</v>
      </c>
      <c r="Q22" s="115">
        <v>536.5</v>
      </c>
      <c r="R22" s="106"/>
      <c r="S22" s="106"/>
      <c r="T22" s="114"/>
    </row>
    <row r="23" spans="2:20" x14ac:dyDescent="0.25">
      <c r="C23" s="67">
        <v>4000</v>
      </c>
      <c r="D23" s="104">
        <f>C23*4.1868</f>
        <v>16747.2</v>
      </c>
      <c r="T23" s="114"/>
    </row>
    <row r="24" spans="2:20" x14ac:dyDescent="0.25">
      <c r="T24" s="114"/>
    </row>
    <row r="25" spans="2:20" x14ac:dyDescent="0.25">
      <c r="P25" s="72" t="s">
        <v>7109</v>
      </c>
      <c r="Q25" s="72" t="s">
        <v>7114</v>
      </c>
      <c r="R25" s="72" t="s">
        <v>7115</v>
      </c>
      <c r="T25" s="113"/>
    </row>
    <row r="26" spans="2:20" x14ac:dyDescent="0.25">
      <c r="P26" s="115">
        <v>55</v>
      </c>
      <c r="Q26" s="116">
        <v>210</v>
      </c>
      <c r="R26" s="67">
        <v>9.8000000000000007</v>
      </c>
      <c r="S26" s="106">
        <v>85</v>
      </c>
      <c r="T26" s="109">
        <f xml:space="preserve"> 3.5927*S26 + 12.4</f>
        <v>317.77949999999998</v>
      </c>
    </row>
    <row r="27" spans="2:20" x14ac:dyDescent="0.25">
      <c r="P27" s="115">
        <v>110</v>
      </c>
      <c r="Q27" s="116">
        <v>407.6</v>
      </c>
      <c r="R27" s="67">
        <v>20.5</v>
      </c>
      <c r="T27" s="114"/>
    </row>
    <row r="28" spans="2:20" x14ac:dyDescent="0.25">
      <c r="T28" s="114"/>
    </row>
    <row r="29" spans="2:20" x14ac:dyDescent="0.25">
      <c r="T29" s="114"/>
    </row>
    <row r="30" spans="2:20" x14ac:dyDescent="0.25">
      <c r="M30" s="72"/>
      <c r="P30" s="72" t="s">
        <v>7109</v>
      </c>
      <c r="Q30" s="72" t="s">
        <v>7116</v>
      </c>
      <c r="T30" s="114"/>
    </row>
    <row r="31" spans="2:20" x14ac:dyDescent="0.25">
      <c r="M31" s="105"/>
      <c r="P31" s="115">
        <v>55</v>
      </c>
      <c r="Q31" s="117">
        <v>200.5</v>
      </c>
      <c r="R31" s="72"/>
      <c r="S31" s="106">
        <v>85</v>
      </c>
      <c r="T31" s="109">
        <f xml:space="preserve"> 3.4036*S31 + 13.3</f>
        <v>302.60599999999999</v>
      </c>
    </row>
    <row r="32" spans="2:20" x14ac:dyDescent="0.25">
      <c r="P32" s="115">
        <v>110</v>
      </c>
      <c r="Q32" s="117">
        <v>387.7</v>
      </c>
      <c r="R32" s="105"/>
      <c r="S32" s="105"/>
      <c r="T32" s="114"/>
    </row>
    <row r="33" spans="13:28" x14ac:dyDescent="0.25">
      <c r="M33" s="105"/>
      <c r="T33" s="114"/>
    </row>
    <row r="34" spans="13:28" x14ac:dyDescent="0.25">
      <c r="T34" s="114"/>
      <c r="AB34" s="105"/>
    </row>
    <row r="35" spans="13:28" x14ac:dyDescent="0.25">
      <c r="M35" s="105"/>
      <c r="P35" s="72" t="s">
        <v>7109</v>
      </c>
      <c r="Q35" s="72" t="s">
        <v>7117</v>
      </c>
      <c r="T35" s="114"/>
    </row>
    <row r="36" spans="13:28" x14ac:dyDescent="0.25">
      <c r="P36" s="115">
        <v>55</v>
      </c>
      <c r="Q36" s="117">
        <v>857</v>
      </c>
      <c r="S36" s="106">
        <v>85</v>
      </c>
      <c r="T36" s="109">
        <f xml:space="preserve"> 0.6727*S36 + 820</f>
        <v>877.17949999999996</v>
      </c>
      <c r="AB36" s="105"/>
    </row>
    <row r="37" spans="13:28" x14ac:dyDescent="0.25">
      <c r="M37" s="106"/>
      <c r="P37" s="115">
        <v>110</v>
      </c>
      <c r="Q37" s="117">
        <v>894</v>
      </c>
      <c r="R37" s="105"/>
      <c r="S37" s="105"/>
      <c r="T37" s="118"/>
    </row>
  </sheetData>
  <mergeCells count="4">
    <mergeCell ref="I4:J4"/>
    <mergeCell ref="K4:L4"/>
    <mergeCell ref="M4:N4"/>
    <mergeCell ref="W4:X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N25"/>
  <sheetViews>
    <sheetView zoomScale="80" zoomScaleNormal="80" workbookViewId="0">
      <selection activeCell="E2" sqref="E2"/>
    </sheetView>
  </sheetViews>
  <sheetFormatPr defaultColWidth="10" defaultRowHeight="15.75" x14ac:dyDescent="0.25"/>
  <cols>
    <col min="1" max="2" width="3.28515625" style="119" customWidth="1"/>
    <col min="3" max="3" width="11.28515625" style="119" customWidth="1"/>
    <col min="4" max="4" width="18.7109375" style="119" customWidth="1"/>
    <col min="5" max="5" width="26.85546875" style="119" customWidth="1"/>
    <col min="6" max="6" width="11.5703125" style="119" customWidth="1"/>
    <col min="7" max="7" width="22.5703125" style="119" customWidth="1"/>
    <col min="8" max="8" width="11.28515625" style="119" customWidth="1"/>
    <col min="9" max="9" width="38" style="119" customWidth="1"/>
    <col min="10" max="13" width="10" style="119"/>
    <col min="14" max="14" width="9.85546875" style="119" customWidth="1"/>
    <col min="15" max="16384" width="10" style="119"/>
  </cols>
  <sheetData>
    <row r="1" spans="3:14" x14ac:dyDescent="0.25">
      <c r="C1" s="120" t="s">
        <v>7118</v>
      </c>
      <c r="D1" s="120"/>
      <c r="E1" s="120">
        <v>100</v>
      </c>
      <c r="F1" s="120" t="s">
        <v>3711</v>
      </c>
      <c r="G1" s="120" t="str">
        <f>IF(E1&lt;Eng_Info!C5,Eng_Info!E5,IF(input!E1&gt;Eng_Info!C7,Eng_Info!E7,Eng_Info!E6))</f>
        <v>ELINK</v>
      </c>
    </row>
    <row r="2" spans="3:14" x14ac:dyDescent="0.25">
      <c r="G2" s="119" t="s">
        <v>7382</v>
      </c>
    </row>
    <row r="3" spans="3:14" ht="43.9" customHeight="1" x14ac:dyDescent="0.25">
      <c r="C3" s="119" t="s">
        <v>7119</v>
      </c>
      <c r="D3" s="119" t="s">
        <v>7120</v>
      </c>
      <c r="E3" s="119" t="s">
        <v>7121</v>
      </c>
      <c r="F3" s="119" t="s">
        <v>7122</v>
      </c>
      <c r="G3" s="119" t="s">
        <v>7123</v>
      </c>
      <c r="H3" s="119" t="s">
        <v>7124</v>
      </c>
      <c r="I3" s="119" t="s">
        <v>7125</v>
      </c>
      <c r="J3" s="119" t="s">
        <v>7126</v>
      </c>
      <c r="K3" s="119" t="s">
        <v>7127</v>
      </c>
      <c r="M3" s="119" t="s">
        <v>7128</v>
      </c>
    </row>
    <row r="4" spans="3:14" x14ac:dyDescent="0.25">
      <c r="C4" s="119" t="s">
        <v>7129</v>
      </c>
      <c r="D4" s="119" t="s">
        <v>7130</v>
      </c>
      <c r="E4" s="119" t="s">
        <v>7131</v>
      </c>
      <c r="G4" s="119" t="s">
        <v>7132</v>
      </c>
      <c r="H4" s="119">
        <v>388</v>
      </c>
      <c r="J4" s="121">
        <v>0.75</v>
      </c>
      <c r="K4" s="121">
        <v>0.95</v>
      </c>
      <c r="L4" s="121" t="s">
        <v>787</v>
      </c>
      <c r="M4" s="121">
        <v>0.9</v>
      </c>
      <c r="N4" s="122">
        <v>1</v>
      </c>
    </row>
    <row r="5" spans="3:14" x14ac:dyDescent="0.25">
      <c r="C5" s="119" t="s">
        <v>7133</v>
      </c>
      <c r="D5" s="119" t="s">
        <v>7130</v>
      </c>
      <c r="E5" s="119" t="s">
        <v>7134</v>
      </c>
      <c r="F5" s="119" t="s">
        <v>7135</v>
      </c>
      <c r="G5" s="119" t="s">
        <v>7136</v>
      </c>
      <c r="H5" s="119">
        <v>181</v>
      </c>
      <c r="J5" s="119">
        <v>3375</v>
      </c>
      <c r="K5" s="119">
        <v>4775</v>
      </c>
      <c r="L5" s="119" t="s">
        <v>370</v>
      </c>
      <c r="M5" s="122">
        <v>16747</v>
      </c>
      <c r="N5" s="119">
        <v>1</v>
      </c>
    </row>
    <row r="6" spans="3:14" x14ac:dyDescent="0.25">
      <c r="C6" s="119" t="s">
        <v>7133</v>
      </c>
      <c r="D6" s="119" t="s">
        <v>7130</v>
      </c>
      <c r="E6" s="119" t="s">
        <v>7137</v>
      </c>
      <c r="F6" s="119" t="s">
        <v>33</v>
      </c>
      <c r="G6" s="119" t="s">
        <v>7138</v>
      </c>
      <c r="H6" s="119">
        <v>173</v>
      </c>
      <c r="J6" s="122">
        <v>25</v>
      </c>
      <c r="K6" s="122">
        <v>45</v>
      </c>
      <c r="L6" s="122" t="s">
        <v>354</v>
      </c>
      <c r="M6" s="122">
        <v>30</v>
      </c>
      <c r="N6" s="122">
        <v>1</v>
      </c>
    </row>
    <row r="7" spans="3:14" x14ac:dyDescent="0.25">
      <c r="C7" s="119" t="s">
        <v>7133</v>
      </c>
      <c r="D7" s="119" t="s">
        <v>7130</v>
      </c>
      <c r="E7" s="119" t="s">
        <v>7139</v>
      </c>
      <c r="F7" s="119" t="s">
        <v>30</v>
      </c>
      <c r="G7" s="119" t="s">
        <v>7140</v>
      </c>
      <c r="H7" s="119">
        <v>296</v>
      </c>
      <c r="J7" s="119">
        <v>510</v>
      </c>
      <c r="K7" s="119">
        <v>538</v>
      </c>
      <c r="L7" s="119" t="s">
        <v>603</v>
      </c>
      <c r="M7" s="123">
        <f xml:space="preserve"> 0.1036*E1 + 525.8</f>
        <v>536.16</v>
      </c>
      <c r="N7" s="67"/>
    </row>
    <row r="8" spans="3:14" ht="16.5" thickBot="1" x14ac:dyDescent="0.3">
      <c r="C8" s="119" t="s">
        <v>7133</v>
      </c>
      <c r="D8" s="119" t="s">
        <v>7130</v>
      </c>
      <c r="E8" s="119" t="s">
        <v>7141</v>
      </c>
      <c r="F8" s="119" t="s">
        <v>7142</v>
      </c>
      <c r="G8" s="119" t="s">
        <v>7143</v>
      </c>
      <c r="H8" s="119">
        <v>21</v>
      </c>
      <c r="J8" s="122">
        <v>345</v>
      </c>
      <c r="K8" s="122">
        <v>1175</v>
      </c>
      <c r="L8" s="122" t="s">
        <v>40</v>
      </c>
      <c r="M8" s="124">
        <f xml:space="preserve"> 3.4036*E1 + 13.3</f>
        <v>353.66</v>
      </c>
      <c r="N8" s="67"/>
    </row>
    <row r="9" spans="3:14" ht="16.5" thickBot="1" x14ac:dyDescent="0.3">
      <c r="C9" s="119" t="s">
        <v>7133</v>
      </c>
      <c r="D9" s="119" t="s">
        <v>7130</v>
      </c>
      <c r="E9" s="119" t="s">
        <v>7144</v>
      </c>
      <c r="F9" s="119" t="s">
        <v>7145</v>
      </c>
      <c r="G9" s="119" t="s">
        <v>7146</v>
      </c>
      <c r="H9" s="119">
        <v>391</v>
      </c>
      <c r="J9" s="119">
        <v>60</v>
      </c>
      <c r="K9" s="119">
        <v>167</v>
      </c>
      <c r="L9" s="119" t="s">
        <v>793</v>
      </c>
      <c r="M9" s="125">
        <f xml:space="preserve"> 0.2745*E1 + 56.25</f>
        <v>83.7</v>
      </c>
      <c r="N9" s="67"/>
    </row>
    <row r="10" spans="3:14" x14ac:dyDescent="0.25">
      <c r="C10" s="119" t="s">
        <v>7133</v>
      </c>
      <c r="D10" s="119" t="s">
        <v>7130</v>
      </c>
      <c r="E10" s="119" t="s">
        <v>7147</v>
      </c>
      <c r="F10" s="119" t="s">
        <v>33</v>
      </c>
      <c r="H10" s="119">
        <v>24</v>
      </c>
      <c r="J10" s="119">
        <v>15</v>
      </c>
      <c r="K10" s="119">
        <v>40</v>
      </c>
      <c r="L10" s="119" t="s">
        <v>47</v>
      </c>
      <c r="M10" s="119">
        <v>25</v>
      </c>
      <c r="N10" s="119">
        <v>1</v>
      </c>
    </row>
    <row r="11" spans="3:14" x14ac:dyDescent="0.25">
      <c r="C11" s="119" t="s">
        <v>7148</v>
      </c>
      <c r="D11" s="119" t="s">
        <v>7130</v>
      </c>
      <c r="E11" s="119" t="s">
        <v>7149</v>
      </c>
      <c r="F11" s="119" t="s">
        <v>30</v>
      </c>
      <c r="H11" s="119">
        <v>17</v>
      </c>
      <c r="J11" s="119">
        <v>25</v>
      </c>
      <c r="K11" s="119">
        <v>33</v>
      </c>
      <c r="L11" s="119" t="s">
        <v>29</v>
      </c>
      <c r="M11" s="119">
        <v>30</v>
      </c>
      <c r="N11" s="119">
        <v>1</v>
      </c>
    </row>
    <row r="12" spans="3:14" x14ac:dyDescent="0.25">
      <c r="C12" s="119" t="s">
        <v>7148</v>
      </c>
      <c r="D12" s="119" t="s">
        <v>7130</v>
      </c>
      <c r="E12" s="119" t="s">
        <v>7151</v>
      </c>
      <c r="F12" s="119" t="s">
        <v>33</v>
      </c>
      <c r="H12" s="119">
        <v>18</v>
      </c>
      <c r="J12" s="119">
        <v>60</v>
      </c>
      <c r="K12" s="119">
        <v>80</v>
      </c>
      <c r="L12" s="119" t="s">
        <v>32</v>
      </c>
      <c r="M12" s="119">
        <v>75</v>
      </c>
      <c r="N12" s="119">
        <v>1</v>
      </c>
    </row>
    <row r="13" spans="3:14" x14ac:dyDescent="0.25">
      <c r="C13" s="119" t="s">
        <v>7148</v>
      </c>
      <c r="D13" s="119" t="s">
        <v>7130</v>
      </c>
      <c r="E13" s="119" t="s">
        <v>7153</v>
      </c>
      <c r="F13" s="119" t="s">
        <v>38</v>
      </c>
      <c r="H13" s="119">
        <v>20</v>
      </c>
      <c r="J13" s="119">
        <v>1.0123</v>
      </c>
      <c r="K13" s="119">
        <v>1.0132000000000001</v>
      </c>
      <c r="L13" s="119" t="s">
        <v>37</v>
      </c>
      <c r="M13" s="119">
        <v>1.0124</v>
      </c>
      <c r="N13" s="119">
        <v>1</v>
      </c>
    </row>
    <row r="14" spans="3:14" x14ac:dyDescent="0.25">
      <c r="N14" s="67"/>
    </row>
    <row r="15" spans="3:14" x14ac:dyDescent="0.25">
      <c r="C15" s="119" t="s">
        <v>7133</v>
      </c>
      <c r="D15" s="119" t="s">
        <v>7155</v>
      </c>
      <c r="E15" s="119" t="s">
        <v>7117</v>
      </c>
      <c r="F15" s="119" t="s">
        <v>30</v>
      </c>
      <c r="G15" s="119" t="s">
        <v>7314</v>
      </c>
      <c r="H15" s="119">
        <v>23</v>
      </c>
      <c r="I15" s="119" t="s">
        <v>7157</v>
      </c>
      <c r="L15" s="119" t="s">
        <v>45</v>
      </c>
      <c r="M15" s="131">
        <f xml:space="preserve"> 0.6727*E1 + 820</f>
        <v>887.27</v>
      </c>
    </row>
    <row r="16" spans="3:14" x14ac:dyDescent="0.25">
      <c r="C16" s="119" t="s">
        <v>7154</v>
      </c>
      <c r="D16" s="119" t="s">
        <v>7155</v>
      </c>
      <c r="E16" s="119" t="s">
        <v>7098</v>
      </c>
      <c r="F16" s="119" t="s">
        <v>38</v>
      </c>
      <c r="G16" s="119" t="s">
        <v>7156</v>
      </c>
      <c r="H16" s="119">
        <v>400</v>
      </c>
      <c r="I16" s="119" t="s">
        <v>7157</v>
      </c>
      <c r="L16" s="119" t="s">
        <v>811</v>
      </c>
      <c r="M16" s="126">
        <f>0.32137*M9</f>
        <v>26.898669000000002</v>
      </c>
      <c r="N16" s="67"/>
    </row>
    <row r="17" spans="3:14" x14ac:dyDescent="0.25">
      <c r="C17" s="119" t="s">
        <v>7154</v>
      </c>
      <c r="D17" s="119" t="s">
        <v>7155</v>
      </c>
      <c r="E17" s="119" t="s">
        <v>7101</v>
      </c>
      <c r="F17" s="119" t="s">
        <v>38</v>
      </c>
      <c r="G17" s="119" t="s">
        <v>7158</v>
      </c>
      <c r="H17" s="119">
        <v>409</v>
      </c>
      <c r="I17" s="119" t="s">
        <v>7157</v>
      </c>
      <c r="L17" s="119" t="s">
        <v>829</v>
      </c>
      <c r="M17" s="127">
        <f>0.21456*M9</f>
        <v>17.958672</v>
      </c>
      <c r="N17" s="67"/>
    </row>
    <row r="18" spans="3:14" x14ac:dyDescent="0.25">
      <c r="C18" s="119" t="s">
        <v>7154</v>
      </c>
      <c r="D18" s="119" t="s">
        <v>7155</v>
      </c>
      <c r="E18" s="119" t="s">
        <v>7103</v>
      </c>
      <c r="F18" s="119" t="s">
        <v>38</v>
      </c>
      <c r="G18" s="119" t="s">
        <v>7159</v>
      </c>
      <c r="H18" s="119">
        <v>418</v>
      </c>
      <c r="I18" s="119" t="s">
        <v>7157</v>
      </c>
      <c r="L18" s="119" t="s">
        <v>847</v>
      </c>
      <c r="M18" s="127">
        <f>0.07384*M9</f>
        <v>6.1804080000000008</v>
      </c>
      <c r="N18" s="67"/>
    </row>
    <row r="19" spans="3:14" x14ac:dyDescent="0.25">
      <c r="C19" s="119" t="s">
        <v>7154</v>
      </c>
      <c r="D19" s="119" t="s">
        <v>7155</v>
      </c>
      <c r="E19" s="119" t="s">
        <v>7104</v>
      </c>
      <c r="F19" s="119" t="s">
        <v>38</v>
      </c>
      <c r="G19" s="119" t="s">
        <v>7160</v>
      </c>
      <c r="H19" s="119">
        <v>427</v>
      </c>
      <c r="I19" s="119" t="s">
        <v>7157</v>
      </c>
      <c r="L19" s="119" t="s">
        <v>865</v>
      </c>
      <c r="M19" s="127">
        <f>0.06385*M9</f>
        <v>5.3442450000000008</v>
      </c>
      <c r="N19" s="67"/>
    </row>
    <row r="20" spans="3:14" x14ac:dyDescent="0.25">
      <c r="C20" s="119" t="s">
        <v>7154</v>
      </c>
      <c r="D20" s="119" t="s">
        <v>7155</v>
      </c>
      <c r="E20" s="119" t="s">
        <v>7106</v>
      </c>
      <c r="F20" s="119" t="s">
        <v>38</v>
      </c>
      <c r="G20" s="119" t="s">
        <v>7161</v>
      </c>
      <c r="H20" s="119">
        <v>436</v>
      </c>
      <c r="I20" s="119" t="s">
        <v>7157</v>
      </c>
      <c r="L20" s="119" t="s">
        <v>883</v>
      </c>
      <c r="M20" s="127">
        <f>0.02531*M9</f>
        <v>2.1184470000000002</v>
      </c>
      <c r="N20" s="67"/>
    </row>
    <row r="21" spans="3:14" x14ac:dyDescent="0.25">
      <c r="C21" s="119" t="s">
        <v>7154</v>
      </c>
      <c r="D21" s="119" t="s">
        <v>7155</v>
      </c>
      <c r="E21" s="119" t="s">
        <v>7107</v>
      </c>
      <c r="F21" s="119" t="s">
        <v>38</v>
      </c>
      <c r="G21" s="119" t="s">
        <v>7162</v>
      </c>
      <c r="H21" s="119">
        <v>445</v>
      </c>
      <c r="I21" s="119" t="s">
        <v>7157</v>
      </c>
      <c r="L21" s="119" t="s">
        <v>901</v>
      </c>
      <c r="M21" s="127">
        <f>0.0155579*M9</f>
        <v>1.3021962300000001</v>
      </c>
      <c r="N21" s="67"/>
    </row>
    <row r="22" spans="3:14" x14ac:dyDescent="0.25">
      <c r="C22" s="119" t="s">
        <v>7154</v>
      </c>
      <c r="D22" s="119" t="s">
        <v>7155</v>
      </c>
      <c r="E22" s="119" t="s">
        <v>7108</v>
      </c>
      <c r="F22" s="119" t="s">
        <v>38</v>
      </c>
      <c r="G22" s="119" t="s">
        <v>7163</v>
      </c>
      <c r="H22" s="119">
        <v>454</v>
      </c>
      <c r="I22" s="119" t="s">
        <v>7157</v>
      </c>
      <c r="L22" s="119" t="s">
        <v>919</v>
      </c>
      <c r="M22" s="127">
        <f>0.004644*M9</f>
        <v>0.38870280000000001</v>
      </c>
      <c r="N22" s="67"/>
    </row>
    <row r="23" spans="3:14" x14ac:dyDescent="0.25">
      <c r="N23" s="122"/>
    </row>
    <row r="24" spans="3:14" x14ac:dyDescent="0.25">
      <c r="C24" s="119" t="s">
        <v>7164</v>
      </c>
      <c r="D24" s="119" t="s">
        <v>7165</v>
      </c>
      <c r="E24" s="119" t="s">
        <v>7166</v>
      </c>
      <c r="H24" s="119">
        <v>348</v>
      </c>
      <c r="L24" s="119" t="s">
        <v>707</v>
      </c>
      <c r="M24" s="119">
        <v>27.3</v>
      </c>
      <c r="N24" s="119">
        <v>1</v>
      </c>
    </row>
    <row r="25" spans="3:14" x14ac:dyDescent="0.25">
      <c r="C25" s="119" t="s">
        <v>7164</v>
      </c>
      <c r="D25" s="119" t="s">
        <v>7165</v>
      </c>
      <c r="E25" s="119" t="s">
        <v>7167</v>
      </c>
      <c r="H25" s="119">
        <v>355</v>
      </c>
      <c r="L25" s="119" t="s">
        <v>721</v>
      </c>
      <c r="M25" s="119">
        <v>10</v>
      </c>
      <c r="N25" s="119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64"/>
  <sheetViews>
    <sheetView tabSelected="1" zoomScale="80" zoomScaleNormal="80" workbookViewId="0">
      <pane xSplit="3" ySplit="4" topLeftCell="E45" activePane="bottomRight" state="frozen"/>
      <selection pane="topRight" activeCell="C1" sqref="C1"/>
      <selection pane="bottomLeft" activeCell="A5" sqref="A5"/>
      <selection pane="bottomRight" activeCell="K62" sqref="K62"/>
    </sheetView>
  </sheetViews>
  <sheetFormatPr defaultColWidth="10" defaultRowHeight="15.75" x14ac:dyDescent="0.25"/>
  <cols>
    <col min="1" max="2" width="7.140625" style="119" customWidth="1"/>
    <col min="3" max="3" width="10" style="119"/>
    <col min="4" max="4" width="13.85546875" style="119" customWidth="1"/>
    <col min="5" max="5" width="11.7109375" style="119" customWidth="1"/>
    <col min="6" max="6" width="14.7109375" style="119" customWidth="1"/>
    <col min="7" max="7" width="39.28515625" style="119" customWidth="1"/>
    <col min="8" max="8" width="12.28515625" style="119" customWidth="1"/>
    <col min="9" max="9" width="35.42578125" style="119" customWidth="1"/>
    <col min="10" max="11" width="10" style="119"/>
    <col min="12" max="12" width="14.28515625" style="119" customWidth="1"/>
    <col min="13" max="13" width="54.5703125" style="119" customWidth="1"/>
    <col min="14" max="14" width="15.85546875" style="119" bestFit="1" customWidth="1"/>
    <col min="15" max="16384" width="10" style="119"/>
  </cols>
  <sheetData>
    <row r="4" spans="1:14" x14ac:dyDescent="0.25">
      <c r="A4" s="119" t="s">
        <v>7168</v>
      </c>
      <c r="C4" s="128" t="s">
        <v>7169</v>
      </c>
      <c r="D4" s="119" t="s">
        <v>7170</v>
      </c>
      <c r="E4" s="119" t="s">
        <v>7171</v>
      </c>
      <c r="F4" s="119" t="s">
        <v>7172</v>
      </c>
      <c r="H4" s="119" t="s">
        <v>7122</v>
      </c>
      <c r="J4" s="129" t="s">
        <v>7173</v>
      </c>
      <c r="K4" s="119" t="s">
        <v>7128</v>
      </c>
      <c r="L4" s="119" t="s">
        <v>7174</v>
      </c>
      <c r="M4" s="119" t="s">
        <v>7175</v>
      </c>
      <c r="N4" s="119" t="s">
        <v>7176</v>
      </c>
    </row>
    <row r="5" spans="1:14" ht="18" customHeight="1" x14ac:dyDescent="0.25">
      <c r="A5" s="119">
        <v>1</v>
      </c>
      <c r="B5" s="119">
        <v>5</v>
      </c>
      <c r="C5" s="133" t="s">
        <v>7177</v>
      </c>
      <c r="E5" s="119" t="s">
        <v>7178</v>
      </c>
      <c r="F5" s="119" t="s">
        <v>7129</v>
      </c>
      <c r="G5" s="130" t="s">
        <v>7131</v>
      </c>
      <c r="H5" s="130"/>
      <c r="I5" s="130" t="s">
        <v>7132</v>
      </c>
      <c r="J5" s="120" t="s">
        <v>7322</v>
      </c>
      <c r="K5" s="132">
        <f ca="1">INDIRECT("'"&amp;input!$G$1&amp;"'"&amp;"!"&amp;output!J5)</f>
        <v>0.89999997615814209</v>
      </c>
      <c r="L5" s="119">
        <v>1610</v>
      </c>
      <c r="M5" s="132" t="str">
        <f ca="1">INDIRECT("'"&amp;input!$G$1&amp;"'"&amp;"!B"&amp;output!L5)</f>
        <v>ST Assembly [1]: Design point generator power factor</v>
      </c>
      <c r="N5" s="119">
        <f ca="1">INDIRECT("'"&amp;input!$G$1&amp;"'"&amp;"!D"&amp;output!L5)</f>
        <v>0.89999997615814209</v>
      </c>
    </row>
    <row r="6" spans="1:14" ht="18" customHeight="1" x14ac:dyDescent="0.25">
      <c r="A6" s="119">
        <v>2</v>
      </c>
      <c r="B6" s="119">
        <v>6</v>
      </c>
      <c r="C6" s="133"/>
      <c r="E6" s="119" t="s">
        <v>7178</v>
      </c>
      <c r="F6" s="119" t="s">
        <v>7129</v>
      </c>
      <c r="G6" s="130" t="s">
        <v>7179</v>
      </c>
      <c r="H6" s="130" t="s">
        <v>155</v>
      </c>
      <c r="I6" s="130" t="s">
        <v>7180</v>
      </c>
      <c r="J6" s="120" t="s">
        <v>7321</v>
      </c>
      <c r="K6" s="132">
        <f ca="1">INDIRECT("'"&amp;input!$G$1&amp;"'"&amp;"!"&amp;output!J6)</f>
        <v>99960.1640625</v>
      </c>
      <c r="L6" s="119">
        <v>470</v>
      </c>
      <c r="M6" s="132" t="str">
        <f ca="1">INDIRECT("'"&amp;input!$G$1&amp;"'"&amp;"!B"&amp;output!L6)</f>
        <v>Plant Summary: Gross power</v>
      </c>
      <c r="N6" s="119">
        <f ca="1">INDIRECT("'"&amp;input!$G$1&amp;"'"&amp;"!D"&amp;output!L6)</f>
        <v>110027.09375</v>
      </c>
    </row>
    <row r="7" spans="1:14" ht="18" customHeight="1" x14ac:dyDescent="0.25">
      <c r="A7" s="119">
        <v>3</v>
      </c>
      <c r="B7" s="119">
        <v>7</v>
      </c>
      <c r="C7" s="133" t="s">
        <v>7177</v>
      </c>
      <c r="E7" s="119" t="s">
        <v>7178</v>
      </c>
      <c r="F7" s="119" t="s">
        <v>7129</v>
      </c>
      <c r="G7" s="130" t="s">
        <v>7181</v>
      </c>
      <c r="H7" s="130" t="s">
        <v>155</v>
      </c>
      <c r="I7" s="130" t="s">
        <v>7182</v>
      </c>
      <c r="J7" s="120" t="s">
        <v>7323</v>
      </c>
      <c r="K7" s="132">
        <f ca="1">INDIRECT("'"&amp;input!$G$1&amp;"'"&amp;"!"&amp;output!J7)</f>
        <v>9155.5791015625</v>
      </c>
      <c r="L7" s="119">
        <v>473</v>
      </c>
      <c r="M7" s="132" t="str">
        <f ca="1">INDIRECT("'"&amp;input!$G$1&amp;"'"&amp;"!B"&amp;output!L7)</f>
        <v>Plant Summary: Plant auxiliary</v>
      </c>
      <c r="N7" s="119">
        <f ca="1">INDIRECT("'"&amp;input!$G$1&amp;"'"&amp;"!D"&amp;output!L7)</f>
        <v>10666.087890625</v>
      </c>
    </row>
    <row r="8" spans="1:14" ht="18" customHeight="1" x14ac:dyDescent="0.25">
      <c r="A8" s="119">
        <v>4</v>
      </c>
      <c r="B8" s="119">
        <v>8</v>
      </c>
      <c r="C8" s="129" t="s">
        <v>7183</v>
      </c>
      <c r="E8" s="119" t="s">
        <v>7178</v>
      </c>
      <c r="F8" s="119" t="s">
        <v>7133</v>
      </c>
      <c r="G8" s="130" t="s">
        <v>7184</v>
      </c>
      <c r="H8" s="130" t="s">
        <v>7135</v>
      </c>
      <c r="I8" s="130" t="s">
        <v>7136</v>
      </c>
      <c r="J8" s="120" t="s">
        <v>7324</v>
      </c>
      <c r="K8" s="132">
        <f ca="1">INDIRECT("'"&amp;input!$G$1&amp;"'"&amp;"!"&amp;output!J8)/4.1868</f>
        <v>3999.9522308206747</v>
      </c>
      <c r="L8" s="119">
        <v>1019</v>
      </c>
      <c r="M8" s="132" t="str">
        <f ca="1">INDIRECT("'"&amp;input!$G$1&amp;"'"&amp;"!B"&amp;output!L8)</f>
        <v>Fuel Source [10] - Coal : HHV @ 25C</v>
      </c>
      <c r="N8" s="119">
        <f ca="1">INDIRECT("'"&amp;input!$G$1&amp;"'"&amp;"!D"&amp;output!L8)</f>
        <v>16747</v>
      </c>
    </row>
    <row r="9" spans="1:14" ht="18" customHeight="1" x14ac:dyDescent="0.25">
      <c r="A9" s="119">
        <v>5</v>
      </c>
      <c r="B9" s="119">
        <v>9</v>
      </c>
      <c r="C9" s="129" t="s">
        <v>7185</v>
      </c>
      <c r="D9" s="119">
        <v>1</v>
      </c>
      <c r="E9" s="119" t="s">
        <v>7178</v>
      </c>
      <c r="F9" s="119" t="s">
        <v>7129</v>
      </c>
      <c r="G9" s="130" t="s">
        <v>7186</v>
      </c>
      <c r="H9" s="130" t="s">
        <v>155</v>
      </c>
      <c r="I9" s="130" t="s">
        <v>7187</v>
      </c>
      <c r="J9" s="120" t="s">
        <v>7321</v>
      </c>
      <c r="K9" s="132">
        <f ca="1">INDIRECT("'"&amp;input!$G$1&amp;"'"&amp;"!"&amp;output!J9)</f>
        <v>99960.1640625</v>
      </c>
      <c r="L9" s="119">
        <v>470</v>
      </c>
      <c r="M9" s="132" t="str">
        <f ca="1">INDIRECT("'"&amp;input!$G$1&amp;"'"&amp;"!B"&amp;output!L9)</f>
        <v>Plant Summary: Gross power</v>
      </c>
      <c r="N9" s="119">
        <f ca="1">INDIRECT("'"&amp;input!$G$1&amp;"'"&amp;"!D"&amp;output!L9)</f>
        <v>110027.09375</v>
      </c>
    </row>
    <row r="10" spans="1:14" ht="18" customHeight="1" x14ac:dyDescent="0.25">
      <c r="A10" s="119">
        <v>6</v>
      </c>
      <c r="B10" s="119">
        <v>10</v>
      </c>
      <c r="C10" s="133"/>
      <c r="E10" s="119" t="s">
        <v>7178</v>
      </c>
      <c r="F10" s="119" t="s">
        <v>7133</v>
      </c>
      <c r="G10" s="130" t="s">
        <v>7188</v>
      </c>
      <c r="H10" s="130" t="s">
        <v>33</v>
      </c>
      <c r="I10" s="130" t="s">
        <v>7189</v>
      </c>
      <c r="J10" s="120" t="s">
        <v>7325</v>
      </c>
      <c r="K10" s="132">
        <f ca="1">INDIRECT("'"&amp;input!$G$1&amp;"'"&amp;"!"&amp;output!J10)</f>
        <v>36.535392761230469</v>
      </c>
      <c r="L10" s="119">
        <v>475</v>
      </c>
      <c r="M10" s="132" t="str">
        <f ca="1">INDIRECT("'"&amp;input!$G$1&amp;"'"&amp;"!B"&amp;output!L10)</f>
        <v>Plant Summary: Gross electric efficiency(LHV)</v>
      </c>
      <c r="N10" s="119">
        <f ca="1">INDIRECT("'"&amp;input!$G$1&amp;"'"&amp;"!D"&amp;output!L10)</f>
        <v>35.593296051025391</v>
      </c>
    </row>
    <row r="11" spans="1:14" ht="18" customHeight="1" x14ac:dyDescent="0.25">
      <c r="A11" s="119">
        <v>7</v>
      </c>
      <c r="B11" s="119">
        <v>11</v>
      </c>
      <c r="C11" s="133" t="s">
        <v>7177</v>
      </c>
      <c r="D11" s="119">
        <v>1</v>
      </c>
      <c r="E11" s="119" t="s">
        <v>7178</v>
      </c>
      <c r="F11" s="119" t="s">
        <v>7129</v>
      </c>
      <c r="G11" s="130" t="s">
        <v>7190</v>
      </c>
      <c r="H11" s="130" t="s">
        <v>155</v>
      </c>
      <c r="I11" s="130" t="s">
        <v>7191</v>
      </c>
      <c r="J11" s="120" t="s">
        <v>7326</v>
      </c>
      <c r="K11" s="132">
        <f ca="1">INDIRECT("'"&amp;input!$G$1&amp;"'"&amp;"!"&amp;output!J11)</f>
        <v>90304.78125</v>
      </c>
      <c r="L11" s="119">
        <v>471</v>
      </c>
      <c r="M11" s="132" t="str">
        <f ca="1">INDIRECT("'"&amp;input!$G$1&amp;"'"&amp;"!B"&amp;output!L11)</f>
        <v>Plant Summary: Net power</v>
      </c>
      <c r="N11" s="119">
        <f ca="1">INDIRECT("'"&amp;input!$G$1&amp;"'"&amp;"!D"&amp;output!L11)</f>
        <v>98810.8671875</v>
      </c>
    </row>
    <row r="12" spans="1:14" ht="18" customHeight="1" x14ac:dyDescent="0.25">
      <c r="A12" s="119">
        <v>8</v>
      </c>
      <c r="B12" s="119">
        <v>12</v>
      </c>
      <c r="C12" s="133" t="s">
        <v>7177</v>
      </c>
      <c r="D12" s="119">
        <v>1</v>
      </c>
      <c r="E12" s="119" t="s">
        <v>7178</v>
      </c>
      <c r="F12" s="119" t="s">
        <v>7133</v>
      </c>
      <c r="G12" s="130" t="s">
        <v>7192</v>
      </c>
      <c r="H12" s="130" t="s">
        <v>7193</v>
      </c>
      <c r="I12" s="130" t="s">
        <v>7194</v>
      </c>
      <c r="J12" s="120" t="s">
        <v>7327</v>
      </c>
      <c r="K12" s="132">
        <f ca="1">INDIRECT("'"&amp;input!$G$1&amp;"'"&amp;"!"&amp;output!J12)</f>
        <v>11855.2060546875</v>
      </c>
      <c r="L12" s="119">
        <v>484</v>
      </c>
      <c r="M12" s="132" t="str">
        <f ca="1">INDIRECT("'"&amp;input!$G$1&amp;"'"&amp;"!B"&amp;output!L12)</f>
        <v>Plant Summary: Net heat rate(HHV)</v>
      </c>
      <c r="N12" s="119">
        <f ca="1">INDIRECT("'"&amp;input!$G$1&amp;"'"&amp;"!D"&amp;output!L12)</f>
        <v>12439.6396484375</v>
      </c>
    </row>
    <row r="13" spans="1:14" ht="18" customHeight="1" x14ac:dyDescent="0.25">
      <c r="A13" s="119">
        <v>9</v>
      </c>
      <c r="B13" s="119">
        <v>13</v>
      </c>
      <c r="C13" s="133" t="s">
        <v>7177</v>
      </c>
      <c r="D13" s="119">
        <v>1</v>
      </c>
      <c r="E13" s="119" t="s">
        <v>7178</v>
      </c>
      <c r="F13" s="119" t="s">
        <v>7195</v>
      </c>
      <c r="G13" s="130" t="s">
        <v>7196</v>
      </c>
      <c r="H13" s="130" t="s">
        <v>7193</v>
      </c>
      <c r="I13" s="130" t="s">
        <v>7197</v>
      </c>
      <c r="J13" s="120" t="s">
        <v>7328</v>
      </c>
      <c r="K13" s="132">
        <f ca="1">INDIRECT("'"&amp;input!$G$1&amp;"'"&amp;"!"&amp;output!J13)</f>
        <v>9853.458984375</v>
      </c>
      <c r="L13" s="119">
        <v>476</v>
      </c>
      <c r="M13" s="132" t="str">
        <f ca="1">INDIRECT("'"&amp;input!$G$1&amp;"'"&amp;"!B"&amp;output!L13)</f>
        <v>Plant Summary: Gross heat rate(LHV)</v>
      </c>
      <c r="N13" s="119">
        <f ca="1">INDIRECT("'"&amp;input!$G$1&amp;"'"&amp;"!D"&amp;output!L13)</f>
        <v>10114.2646484375</v>
      </c>
    </row>
    <row r="14" spans="1:14" ht="18" customHeight="1" x14ac:dyDescent="0.25">
      <c r="A14" s="119">
        <v>10</v>
      </c>
      <c r="B14" s="119">
        <v>14</v>
      </c>
      <c r="C14" s="133" t="s">
        <v>7177</v>
      </c>
      <c r="E14" s="119" t="s">
        <v>7178</v>
      </c>
      <c r="F14" s="119" t="s">
        <v>7195</v>
      </c>
      <c r="G14" s="130" t="s">
        <v>7198</v>
      </c>
      <c r="H14" s="130" t="s">
        <v>7193</v>
      </c>
      <c r="I14" s="130" t="s">
        <v>7199</v>
      </c>
      <c r="J14" s="120" t="s">
        <v>7329</v>
      </c>
      <c r="K14" s="132">
        <f ca="1">INDIRECT("'"&amp;input!$G$1&amp;"'"&amp;"!"&amp;output!J14)</f>
        <v>33.006355285644531</v>
      </c>
      <c r="L14" s="119">
        <v>481</v>
      </c>
      <c r="M14" s="132" t="str">
        <f ca="1">INDIRECT("'"&amp;input!$G$1&amp;"'"&amp;"!B"&amp;output!L14)</f>
        <v>Plant Summary: CHP efficiency</v>
      </c>
      <c r="N14" s="119">
        <f ca="1">INDIRECT("'"&amp;input!$G$1&amp;"'"&amp;"!D"&amp;output!L14)</f>
        <v>31.964895248413086</v>
      </c>
    </row>
    <row r="15" spans="1:14" ht="18" customHeight="1" x14ac:dyDescent="0.25">
      <c r="A15" s="119">
        <v>11</v>
      </c>
      <c r="B15" s="119">
        <v>15</v>
      </c>
      <c r="C15" s="133" t="s">
        <v>7177</v>
      </c>
      <c r="E15" s="119" t="s">
        <v>7178</v>
      </c>
      <c r="F15" s="119" t="s">
        <v>7133</v>
      </c>
      <c r="G15" s="130" t="s">
        <v>7200</v>
      </c>
      <c r="H15" s="130" t="s">
        <v>30</v>
      </c>
      <c r="I15" s="130" t="s">
        <v>7201</v>
      </c>
      <c r="J15" s="120" t="s">
        <v>7330</v>
      </c>
      <c r="K15" s="132">
        <f ca="1">INDIRECT("'"&amp;input!$G$1&amp;"'"&amp;"!"&amp;output!J15)</f>
        <v>536.15997314453125</v>
      </c>
      <c r="L15" s="119">
        <v>1475</v>
      </c>
      <c r="M15" s="132" t="str">
        <f ca="1">INDIRECT("'"&amp;input!$G$1&amp;"'"&amp;"!B"&amp;output!L15)</f>
        <v>Boiler Assembly [1]: Superheater (PCE) [38] - FSH : Steam exit temperature</v>
      </c>
      <c r="N15" s="119">
        <f ca="1">INDIRECT("'"&amp;input!$G$1&amp;"'"&amp;"!D"&amp;output!L15)</f>
        <v>537.20001220703125</v>
      </c>
    </row>
    <row r="16" spans="1:14" ht="18" customHeight="1" x14ac:dyDescent="0.25">
      <c r="A16" s="119">
        <v>12</v>
      </c>
      <c r="B16" s="119">
        <v>16</v>
      </c>
      <c r="C16" s="133" t="s">
        <v>7177</v>
      </c>
      <c r="E16" s="119" t="s">
        <v>7178</v>
      </c>
      <c r="F16" s="119" t="s">
        <v>7133</v>
      </c>
      <c r="G16" s="130" t="s">
        <v>7202</v>
      </c>
      <c r="H16" s="130" t="s">
        <v>7203</v>
      </c>
      <c r="I16" s="130" t="s">
        <v>7204</v>
      </c>
      <c r="J16" s="120" t="s">
        <v>7331</v>
      </c>
      <c r="K16" s="132">
        <f ca="1">INDIRECT("'"&amp;input!$G$1&amp;"'"&amp;"!"&amp;output!J16)/10</f>
        <v>8.540659332275391</v>
      </c>
      <c r="L16" s="119">
        <v>1474</v>
      </c>
      <c r="M16" s="132" t="str">
        <f ca="1">INDIRECT("'"&amp;input!$G$1&amp;"'"&amp;"!B"&amp;output!L16)</f>
        <v>Boiler Assembly [1]: Superheater (PCE) [38] - FSH : Steam exit pressure</v>
      </c>
      <c r="N16" s="119">
        <f ca="1">INDIRECT("'"&amp;input!$G$1&amp;"'"&amp;"!D"&amp;output!L16)</f>
        <v>88.206100463867188</v>
      </c>
    </row>
    <row r="17" spans="1:14" ht="18" customHeight="1" x14ac:dyDescent="0.25">
      <c r="A17" s="119">
        <v>13</v>
      </c>
      <c r="B17" s="119">
        <v>17</v>
      </c>
      <c r="C17" s="133" t="s">
        <v>7177</v>
      </c>
      <c r="E17" s="119" t="s">
        <v>7178</v>
      </c>
      <c r="F17" s="119" t="s">
        <v>7133</v>
      </c>
      <c r="G17" s="130" t="s">
        <v>7205</v>
      </c>
      <c r="H17" s="130" t="s">
        <v>41</v>
      </c>
      <c r="I17" s="130" t="s">
        <v>7206</v>
      </c>
      <c r="J17" s="120" t="s">
        <v>7332</v>
      </c>
      <c r="K17" s="132">
        <f ca="1">INDIRECT("'"&amp;input!$G$1&amp;"'"&amp;"!"&amp;output!J17)</f>
        <v>372.10870361328125</v>
      </c>
      <c r="L17" s="119">
        <v>1473</v>
      </c>
      <c r="M17" s="132" t="str">
        <f ca="1">INDIRECT("'"&amp;input!$G$1&amp;"'"&amp;"!B"&amp;output!L17)</f>
        <v>Boiler Assembly [1]: Superheater (PCE) [38] - FSH : Steam exit mass flow</v>
      </c>
      <c r="N17" s="119">
        <f ca="1">INDIRECT("'"&amp;input!$G$1&amp;"'"&amp;"!D"&amp;output!L17)</f>
        <v>408.21038818359375</v>
      </c>
    </row>
    <row r="18" spans="1:14" ht="18" customHeight="1" x14ac:dyDescent="0.25">
      <c r="A18" s="119">
        <v>14</v>
      </c>
      <c r="B18" s="119">
        <v>18</v>
      </c>
      <c r="C18" s="129" t="s">
        <v>7207</v>
      </c>
      <c r="E18" s="119" t="s">
        <v>7178</v>
      </c>
      <c r="F18" s="119" t="s">
        <v>7133</v>
      </c>
      <c r="G18" s="130" t="s">
        <v>7208</v>
      </c>
      <c r="H18" s="130" t="s">
        <v>30</v>
      </c>
      <c r="I18" s="130" t="s">
        <v>7209</v>
      </c>
      <c r="J18" s="120" t="s">
        <v>7333</v>
      </c>
      <c r="K18" s="132">
        <f ca="1">INDIRECT("'"&amp;input!$G$1&amp;"'"&amp;"!"&amp;output!J18)</f>
        <v>535.4361572265625</v>
      </c>
      <c r="L18" s="119">
        <v>3238</v>
      </c>
      <c r="M18" s="132" t="str">
        <f ca="1">INDIRECT("'"&amp;input!$G$1&amp;"'"&amp;"!B"&amp;output!L18)</f>
        <v>73 - Outlet 2 of Splitter [26] - k -&gt; Inlet of ST Assembly [1]: ST Group [16]: Temperature</v>
      </c>
      <c r="N18" s="119">
        <f ca="1">INDIRECT("'"&amp;input!$G$1&amp;"'"&amp;"!D"&amp;output!L18)</f>
        <v>536.45916748046875</v>
      </c>
    </row>
    <row r="19" spans="1:14" ht="18" customHeight="1" x14ac:dyDescent="0.25">
      <c r="A19" s="119">
        <v>15</v>
      </c>
      <c r="B19" s="119">
        <v>19</v>
      </c>
      <c r="C19" s="129" t="s">
        <v>7210</v>
      </c>
      <c r="E19" s="119" t="s">
        <v>7178</v>
      </c>
      <c r="F19" s="119" t="s">
        <v>7133</v>
      </c>
      <c r="G19" s="130" t="s">
        <v>7211</v>
      </c>
      <c r="H19" s="130" t="s">
        <v>7203</v>
      </c>
      <c r="I19" s="130" t="s">
        <v>7212</v>
      </c>
      <c r="J19" s="120" t="s">
        <v>7335</v>
      </c>
      <c r="K19" s="132">
        <f ca="1">INDIRECT("'"&amp;input!$G$1&amp;"'"&amp;"!"&amp;output!J19)/10</f>
        <v>8.3700004577636715</v>
      </c>
      <c r="L19" s="119">
        <v>3237</v>
      </c>
      <c r="M19" s="132" t="str">
        <f ca="1">INDIRECT("'"&amp;input!$G$1&amp;"'"&amp;"!B"&amp;output!L19)</f>
        <v>73 - Outlet 2 of Splitter [26] - k -&gt; Inlet of ST Assembly [1]: ST Group [16]: Pressure</v>
      </c>
      <c r="N19" s="119">
        <f ca="1">INDIRECT("'"&amp;input!$G$1&amp;"'"&amp;"!D"&amp;output!L19)</f>
        <v>86.449996948242188</v>
      </c>
    </row>
    <row r="20" spans="1:14" ht="18" customHeight="1" x14ac:dyDescent="0.25">
      <c r="A20" s="119">
        <v>16</v>
      </c>
      <c r="B20" s="119">
        <v>20</v>
      </c>
      <c r="C20" s="129" t="s">
        <v>7213</v>
      </c>
      <c r="E20" s="119" t="s">
        <v>7178</v>
      </c>
      <c r="F20" s="119" t="s">
        <v>7133</v>
      </c>
      <c r="G20" s="130" t="s">
        <v>7214</v>
      </c>
      <c r="H20" s="130" t="s">
        <v>41</v>
      </c>
      <c r="I20" s="130" t="s">
        <v>7215</v>
      </c>
      <c r="J20" s="120" t="s">
        <v>7334</v>
      </c>
      <c r="K20" s="132">
        <f ca="1">INDIRECT("'"&amp;input!$G$1&amp;"'"&amp;"!"&amp;output!J20)</f>
        <v>371.56784057617187</v>
      </c>
      <c r="L20" s="119">
        <v>3239</v>
      </c>
      <c r="M20" s="132" t="str">
        <f ca="1">INDIRECT("'"&amp;input!$G$1&amp;"'"&amp;"!B"&amp;output!L20)</f>
        <v>73 - Outlet 2 of Splitter [26] - k -&gt; Inlet of ST Assembly [1]: ST Group [16]: Mass flow</v>
      </c>
      <c r="N20" s="119">
        <f ca="1">INDIRECT("'"&amp;input!$G$1&amp;"'"&amp;"!D"&amp;output!L20)</f>
        <v>407.6177978515625</v>
      </c>
    </row>
    <row r="21" spans="1:14" ht="18" customHeight="1" x14ac:dyDescent="0.25">
      <c r="A21" s="119">
        <v>17</v>
      </c>
      <c r="B21" s="119">
        <v>21</v>
      </c>
      <c r="C21" s="129" t="s">
        <v>7216</v>
      </c>
      <c r="E21" s="119" t="s">
        <v>7178</v>
      </c>
      <c r="F21" s="119" t="s">
        <v>7154</v>
      </c>
      <c r="G21" s="130" t="s">
        <v>7217</v>
      </c>
      <c r="H21" s="130" t="s">
        <v>30</v>
      </c>
      <c r="I21" s="130" t="s">
        <v>7218</v>
      </c>
      <c r="J21" s="120" t="s">
        <v>7336</v>
      </c>
      <c r="K21" s="132">
        <f ca="1">INDIRECT("'"&amp;input!$G$1&amp;"'"&amp;"!"&amp;output!J21)</f>
        <v>128.59309387207031</v>
      </c>
      <c r="L21" s="119">
        <v>3029</v>
      </c>
      <c r="M21" s="132" t="str">
        <f ca="1">INDIRECT("'"&amp;input!$G$1&amp;"'"&amp;"!B"&amp;output!L21)</f>
        <v>53 - Outlet 1 of Splitter [34] -&gt; Inlet of ST Assembly [1]: ST Group [36]: Temperature</v>
      </c>
      <c r="N21" s="119">
        <f ca="1">INDIRECT("'"&amp;input!$G$1&amp;"'"&amp;"!D"&amp;output!L21)</f>
        <v>128.38185119628906</v>
      </c>
    </row>
    <row r="22" spans="1:14" ht="18" customHeight="1" x14ac:dyDescent="0.25">
      <c r="A22" s="119">
        <v>18</v>
      </c>
      <c r="B22" s="119">
        <v>22</v>
      </c>
      <c r="C22" s="129" t="s">
        <v>7219</v>
      </c>
      <c r="E22" s="119" t="s">
        <v>7178</v>
      </c>
      <c r="F22" s="119" t="s">
        <v>7154</v>
      </c>
      <c r="G22" s="130" t="s">
        <v>7220</v>
      </c>
      <c r="H22" s="130" t="s">
        <v>7203</v>
      </c>
      <c r="I22" s="130" t="s">
        <v>7221</v>
      </c>
      <c r="J22" s="120" t="s">
        <v>7338</v>
      </c>
      <c r="K22" s="132">
        <f ca="1">INDIRECT("'"&amp;input!$G$1&amp;"'"&amp;"!"&amp;output!J22)/10</f>
        <v>0.21184470653533935</v>
      </c>
      <c r="L22" s="119">
        <v>3028</v>
      </c>
      <c r="M22" s="132" t="str">
        <f ca="1">INDIRECT("'"&amp;input!$G$1&amp;"'"&amp;"!B"&amp;output!L22)</f>
        <v>53 - Outlet 1 of Splitter [34] -&gt; Inlet of ST Assembly [1]: ST Group [36]: Pressure</v>
      </c>
      <c r="N22" s="119">
        <f ca="1">INDIRECT("'"&amp;input!$G$1&amp;"'"&amp;"!D"&amp;output!L22)</f>
        <v>2.1800000667572021</v>
      </c>
    </row>
    <row r="23" spans="1:14" ht="18" customHeight="1" x14ac:dyDescent="0.25">
      <c r="A23" s="119">
        <v>19</v>
      </c>
      <c r="B23" s="119">
        <v>23</v>
      </c>
      <c r="C23" s="129" t="s">
        <v>7222</v>
      </c>
      <c r="E23" s="119" t="s">
        <v>7178</v>
      </c>
      <c r="F23" s="119" t="s">
        <v>7154</v>
      </c>
      <c r="G23" s="130" t="s">
        <v>7223</v>
      </c>
      <c r="H23" s="130" t="s">
        <v>41</v>
      </c>
      <c r="I23" s="130" t="s">
        <v>7224</v>
      </c>
      <c r="J23" s="120" t="s">
        <v>7337</v>
      </c>
      <c r="K23" s="132">
        <f ca="1">INDIRECT("'"&amp;input!$G$1&amp;"'"&amp;"!"&amp;output!J23)</f>
        <v>297.38473510742187</v>
      </c>
      <c r="L23" s="119">
        <v>3030</v>
      </c>
      <c r="M23" s="132" t="str">
        <f ca="1">INDIRECT("'"&amp;input!$G$1&amp;"'"&amp;"!B"&amp;output!L23)</f>
        <v>53 - Outlet 1 of Splitter [34] -&gt; Inlet of ST Assembly [1]: ST Group [36]: Mass flow</v>
      </c>
      <c r="N23" s="119">
        <f ca="1">INDIRECT("'"&amp;input!$G$1&amp;"'"&amp;"!D"&amp;output!L23)</f>
        <v>326.7362060546875</v>
      </c>
    </row>
    <row r="24" spans="1:14" ht="18" customHeight="1" thickBot="1" x14ac:dyDescent="0.3">
      <c r="A24" s="119">
        <v>20</v>
      </c>
      <c r="B24" s="119">
        <v>24</v>
      </c>
      <c r="C24" s="133" t="s">
        <v>7225</v>
      </c>
      <c r="E24" s="119" t="s">
        <v>7178</v>
      </c>
      <c r="F24" s="119" t="s">
        <v>7164</v>
      </c>
      <c r="G24" s="130" t="s">
        <v>7226</v>
      </c>
      <c r="H24" s="130" t="s">
        <v>41</v>
      </c>
      <c r="I24" s="130" t="s">
        <v>7227</v>
      </c>
      <c r="J24" s="120" t="s">
        <v>7339</v>
      </c>
      <c r="K24" s="132">
        <f ca="1">INDIRECT("'"&amp;input!$G$1&amp;"'"&amp;"!"&amp;output!J24)</f>
        <v>13806.7119140625</v>
      </c>
      <c r="L24" s="119">
        <v>3459</v>
      </c>
      <c r="M24" s="132" t="str">
        <f ca="1">INDIRECT("'"&amp;input!$G$1&amp;"'"&amp;"!B"&amp;output!L24)</f>
        <v>98 - Outlet of Water Source [3] - Intake -&gt; Inlet of Splitter [76]: Mass flow</v>
      </c>
      <c r="N24" s="119">
        <f ca="1">INDIRECT("'"&amp;input!$G$1&amp;"'"&amp;"!D"&amp;output!L24)</f>
        <v>15118.5244140625</v>
      </c>
    </row>
    <row r="25" spans="1:14" ht="18" customHeight="1" x14ac:dyDescent="0.25">
      <c r="A25" s="119">
        <v>21</v>
      </c>
      <c r="B25" s="119">
        <v>25</v>
      </c>
      <c r="C25" s="134" t="s">
        <v>7177</v>
      </c>
      <c r="E25" s="119" t="s">
        <v>7178</v>
      </c>
      <c r="F25" s="119" t="s">
        <v>7154</v>
      </c>
      <c r="G25" s="130" t="s">
        <v>7228</v>
      </c>
      <c r="H25" s="130" t="s">
        <v>33</v>
      </c>
      <c r="I25" s="130" t="s">
        <v>7229</v>
      </c>
      <c r="J25" s="120" t="s">
        <v>7340</v>
      </c>
      <c r="K25" s="132">
        <f ca="1">INDIRECT("'"&amp;input!$G$1&amp;"'"&amp;"!"&amp;output!J25)</f>
        <v>73.447929382324219</v>
      </c>
      <c r="L25" s="119">
        <v>1663</v>
      </c>
      <c r="M25" s="132" t="str">
        <f ca="1">INDIRECT("'"&amp;input!$G$1&amp;"'"&amp;"!B"&amp;output!L25)</f>
        <v>ST Assembly [1]: ST Group [16] : Dry step efficiency</v>
      </c>
      <c r="N25" s="119">
        <f ca="1">INDIRECT("'"&amp;input!$G$1&amp;"'"&amp;"!D"&amp;output!L25)</f>
        <v>73.497238159179688</v>
      </c>
    </row>
    <row r="26" spans="1:14" ht="18" customHeight="1" x14ac:dyDescent="0.25">
      <c r="A26" s="119">
        <v>22</v>
      </c>
      <c r="B26" s="119">
        <v>26</v>
      </c>
      <c r="C26" s="135" t="s">
        <v>7177</v>
      </c>
      <c r="E26" s="119" t="s">
        <v>7178</v>
      </c>
      <c r="F26" s="119" t="s">
        <v>7154</v>
      </c>
      <c r="G26" s="130" t="s">
        <v>7228</v>
      </c>
      <c r="H26" s="130" t="s">
        <v>33</v>
      </c>
      <c r="I26" s="130" t="s">
        <v>7230</v>
      </c>
      <c r="J26" s="120" t="s">
        <v>7341</v>
      </c>
      <c r="K26" s="132">
        <f ca="1">INDIRECT("'"&amp;input!$G$1&amp;"'"&amp;"!"&amp;output!J26)</f>
        <v>78.105918884277344</v>
      </c>
      <c r="L26" s="119">
        <v>1690</v>
      </c>
      <c r="M26" s="132" t="str">
        <f ca="1">INDIRECT("'"&amp;input!$G$1&amp;"'"&amp;"!B"&amp;output!L26)</f>
        <v>ST Assembly [1]: ST Group [17] : Dry step efficiency</v>
      </c>
      <c r="N26" s="119">
        <f ca="1">INDIRECT("'"&amp;input!$G$1&amp;"'"&amp;"!D"&amp;output!L26)</f>
        <v>78.1536865234375</v>
      </c>
    </row>
    <row r="27" spans="1:14" ht="18" customHeight="1" x14ac:dyDescent="0.25">
      <c r="A27" s="119">
        <v>23</v>
      </c>
      <c r="B27" s="119">
        <v>27</v>
      </c>
      <c r="C27" s="135" t="s">
        <v>7177</v>
      </c>
      <c r="E27" s="119" t="s">
        <v>7178</v>
      </c>
      <c r="F27" s="119" t="s">
        <v>7154</v>
      </c>
      <c r="G27" s="130" t="s">
        <v>7228</v>
      </c>
      <c r="H27" s="130" t="s">
        <v>33</v>
      </c>
      <c r="I27" s="130" t="s">
        <v>7315</v>
      </c>
      <c r="J27" s="120" t="s">
        <v>7342</v>
      </c>
      <c r="K27" s="132">
        <f ca="1">INDIRECT("'"&amp;input!$G$1&amp;"'"&amp;"!"&amp;output!J27)</f>
        <v>82.634819030761719</v>
      </c>
      <c r="L27" s="119">
        <v>1717</v>
      </c>
      <c r="M27" s="132" t="str">
        <f ca="1">INDIRECT("'"&amp;input!$G$1&amp;"'"&amp;"!B"&amp;output!L27)</f>
        <v>ST Assembly [1]: ST Group [18] : Dry step efficiency</v>
      </c>
      <c r="N27" s="119">
        <f ca="1">INDIRECT("'"&amp;input!$G$1&amp;"'"&amp;"!D"&amp;output!L27)</f>
        <v>82.707534790039063</v>
      </c>
    </row>
    <row r="28" spans="1:14" ht="18" customHeight="1" x14ac:dyDescent="0.25">
      <c r="A28" s="119">
        <v>24</v>
      </c>
      <c r="B28" s="119">
        <v>28</v>
      </c>
      <c r="C28" s="135" t="s">
        <v>7177</v>
      </c>
      <c r="E28" s="119" t="s">
        <v>7178</v>
      </c>
      <c r="F28" s="119" t="s">
        <v>7154</v>
      </c>
      <c r="G28" s="130" t="s">
        <v>7228</v>
      </c>
      <c r="H28" s="130" t="s">
        <v>33</v>
      </c>
      <c r="I28" s="130" t="s">
        <v>7316</v>
      </c>
      <c r="J28" s="120" t="s">
        <v>7343</v>
      </c>
      <c r="K28" s="132">
        <f ca="1">INDIRECT("'"&amp;input!$G$1&amp;"'"&amp;"!"&amp;output!J28)</f>
        <v>83.789222717285156</v>
      </c>
      <c r="L28" s="119">
        <v>1744</v>
      </c>
      <c r="M28" s="132" t="str">
        <f ca="1">INDIRECT("'"&amp;input!$G$1&amp;"'"&amp;"!B"&amp;output!L28)</f>
        <v>ST Assembly [1]: ST Group [19] : Dry step efficiency</v>
      </c>
      <c r="N28" s="119">
        <f ca="1">INDIRECT("'"&amp;input!$G$1&amp;"'"&amp;"!D"&amp;output!L28)</f>
        <v>83.891319274902344</v>
      </c>
    </row>
    <row r="29" spans="1:14" ht="18" customHeight="1" x14ac:dyDescent="0.25">
      <c r="A29" s="119">
        <v>25</v>
      </c>
      <c r="B29" s="119">
        <v>29</v>
      </c>
      <c r="C29" s="135" t="s">
        <v>7177</v>
      </c>
      <c r="E29" s="119" t="s">
        <v>7178</v>
      </c>
      <c r="F29" s="119" t="s">
        <v>7154</v>
      </c>
      <c r="G29" s="130" t="s">
        <v>7228</v>
      </c>
      <c r="H29" s="130" t="s">
        <v>33</v>
      </c>
      <c r="I29" s="130" t="s">
        <v>7317</v>
      </c>
      <c r="J29" s="120" t="s">
        <v>7344</v>
      </c>
      <c r="K29" s="132">
        <f ca="1">INDIRECT("'"&amp;input!$G$1&amp;"'"&amp;"!"&amp;output!J29)</f>
        <v>85.739631652832031</v>
      </c>
      <c r="L29" s="119">
        <v>1771</v>
      </c>
      <c r="M29" s="132" t="str">
        <f ca="1">INDIRECT("'"&amp;input!$G$1&amp;"'"&amp;"!B"&amp;output!L29)</f>
        <v>ST Assembly [1]: ST Group [20] : Dry step efficiency</v>
      </c>
      <c r="N29" s="119">
        <f ca="1">INDIRECT("'"&amp;input!$G$1&amp;"'"&amp;"!D"&amp;output!L29)</f>
        <v>85.763832092285156</v>
      </c>
    </row>
    <row r="30" spans="1:14" ht="18" customHeight="1" x14ac:dyDescent="0.25">
      <c r="A30" s="119">
        <v>26</v>
      </c>
      <c r="B30" s="119">
        <v>30</v>
      </c>
      <c r="C30" s="135" t="s">
        <v>7177</v>
      </c>
      <c r="E30" s="119" t="s">
        <v>7178</v>
      </c>
      <c r="F30" s="119" t="s">
        <v>7154</v>
      </c>
      <c r="G30" s="130" t="s">
        <v>7231</v>
      </c>
      <c r="H30" s="130" t="s">
        <v>33</v>
      </c>
      <c r="I30" s="130" t="s">
        <v>7232</v>
      </c>
      <c r="J30" s="120" t="s">
        <v>7345</v>
      </c>
      <c r="K30" s="132">
        <f ca="1">INDIRECT("'"&amp;input!$G$1&amp;"'"&amp;"!"&amp;output!J30)</f>
        <v>86.321052551269531</v>
      </c>
      <c r="L30" s="119">
        <v>1798</v>
      </c>
      <c r="M30" s="132" t="str">
        <f ca="1">INDIRECT("'"&amp;input!$G$1&amp;"'"&amp;"!B"&amp;output!L30)</f>
        <v>ST Assembly [1]: ST Group [36] : Dry step efficiency</v>
      </c>
      <c r="N30" s="119">
        <f ca="1">INDIRECT("'"&amp;input!$G$1&amp;"'"&amp;"!D"&amp;output!L30)</f>
        <v>86.627830505371094</v>
      </c>
    </row>
    <row r="31" spans="1:14" ht="18" customHeight="1" x14ac:dyDescent="0.25">
      <c r="A31" s="119">
        <v>27</v>
      </c>
      <c r="B31" s="119">
        <v>31</v>
      </c>
      <c r="C31" s="135" t="s">
        <v>7177</v>
      </c>
      <c r="E31" s="119" t="s">
        <v>7178</v>
      </c>
      <c r="F31" s="119" t="s">
        <v>7154</v>
      </c>
      <c r="G31" s="130" t="s">
        <v>7231</v>
      </c>
      <c r="H31" s="130" t="s">
        <v>33</v>
      </c>
      <c r="I31" s="130" t="s">
        <v>7233</v>
      </c>
      <c r="J31" s="120" t="s">
        <v>7346</v>
      </c>
      <c r="K31" s="132">
        <f ca="1">INDIRECT("'"&amp;input!$G$1&amp;"'"&amp;"!"&amp;output!J31)</f>
        <v>87.8887939453125</v>
      </c>
      <c r="L31" s="119">
        <v>1825</v>
      </c>
      <c r="M31" s="132" t="str">
        <f ca="1">INDIRECT("'"&amp;input!$G$1&amp;"'"&amp;"!B"&amp;output!L31)</f>
        <v>ST Assembly [1]: ST Group [37] : Dry step efficiency</v>
      </c>
      <c r="N31" s="119">
        <f ca="1">INDIRECT("'"&amp;input!$G$1&amp;"'"&amp;"!D"&amp;output!L31)</f>
        <v>88.0421142578125</v>
      </c>
    </row>
    <row r="32" spans="1:14" ht="18" customHeight="1" thickBot="1" x14ac:dyDescent="0.3">
      <c r="A32" s="119">
        <v>28</v>
      </c>
      <c r="B32" s="119">
        <v>32</v>
      </c>
      <c r="C32" s="136" t="s">
        <v>7177</v>
      </c>
      <c r="E32" s="119" t="s">
        <v>7178</v>
      </c>
      <c r="F32" s="119" t="s">
        <v>7154</v>
      </c>
      <c r="G32" s="130" t="s">
        <v>7231</v>
      </c>
      <c r="H32" s="130" t="s">
        <v>33</v>
      </c>
      <c r="I32" s="130" t="s">
        <v>7234</v>
      </c>
      <c r="J32" s="120" t="s">
        <v>7347</v>
      </c>
      <c r="K32" s="132">
        <f ca="1">INDIRECT("'"&amp;input!$G$1&amp;"'"&amp;"!"&amp;output!J32)</f>
        <v>87.867103576660156</v>
      </c>
      <c r="L32" s="119">
        <v>1857</v>
      </c>
      <c r="M32" s="132" t="str">
        <f ca="1">INDIRECT("'"&amp;input!$G$1&amp;"'"&amp;"!B"&amp;output!L32)</f>
        <v>ST Assembly [1]: ST Group [39] : Dry step efficiency</v>
      </c>
      <c r="N32" s="119">
        <f ca="1">INDIRECT("'"&amp;input!$G$1&amp;"'"&amp;"!D"&amp;output!L32)</f>
        <v>88.024467468261719</v>
      </c>
    </row>
    <row r="33" spans="1:14" ht="18" customHeight="1" x14ac:dyDescent="0.25">
      <c r="A33" s="119">
        <v>29</v>
      </c>
      <c r="B33" s="119">
        <v>33</v>
      </c>
      <c r="C33" s="129" t="s">
        <v>7237</v>
      </c>
      <c r="E33" s="119" t="s">
        <v>7178</v>
      </c>
      <c r="F33" s="119" t="s">
        <v>7251</v>
      </c>
      <c r="G33" s="130" t="s">
        <v>7235</v>
      </c>
      <c r="H33" s="130" t="s">
        <v>30</v>
      </c>
      <c r="I33" s="130" t="s">
        <v>7236</v>
      </c>
      <c r="J33" s="120" t="s">
        <v>7351</v>
      </c>
      <c r="K33" s="132">
        <f ca="1">INDIRECT("'"&amp;input!$G$1&amp;"'"&amp;"!"&amp;output!J33)</f>
        <v>-3.8075087070465088</v>
      </c>
      <c r="L33" s="119">
        <v>997</v>
      </c>
      <c r="M33" s="132" t="str">
        <f ca="1">INDIRECT("'"&amp;input!$G$1&amp;"'"&amp;"!B"&amp;output!L33)</f>
        <v>Feedwater Heater (PCE) [46] - HPH-1 : Terminal difference</v>
      </c>
      <c r="N33" s="119">
        <f ca="1">INDIRECT("'"&amp;input!$G$1&amp;"'"&amp;"!D"&amp;output!L33)</f>
        <v>-3.7971158027648926</v>
      </c>
    </row>
    <row r="34" spans="1:14" ht="18" customHeight="1" x14ac:dyDescent="0.25">
      <c r="A34" s="119">
        <v>30</v>
      </c>
      <c r="B34" s="119">
        <v>34</v>
      </c>
      <c r="C34" s="129" t="s">
        <v>7374</v>
      </c>
      <c r="E34" s="119" t="s">
        <v>7178</v>
      </c>
      <c r="F34" s="119" t="s">
        <v>7238</v>
      </c>
      <c r="G34" s="130" t="s">
        <v>7239</v>
      </c>
      <c r="H34" s="130" t="s">
        <v>30</v>
      </c>
      <c r="I34" s="130" t="s">
        <v>7240</v>
      </c>
      <c r="J34" s="120" t="s">
        <v>7262</v>
      </c>
      <c r="K34" s="132">
        <f ca="1">INDIRECT("'"&amp;input!$G$1&amp;"'"&amp;"!"&amp;output!J34)</f>
        <v>-0.1900058388710022</v>
      </c>
      <c r="L34" s="119">
        <v>979</v>
      </c>
      <c r="M34" s="132" t="str">
        <f ca="1">INDIRECT("'"&amp;input!$G$1&amp;"'"&amp;"!B"&amp;output!L34)</f>
        <v>Feedwater Heater (PCE) [32] - HPH-2 : Terminal difference</v>
      </c>
      <c r="N34" s="119">
        <f ca="1">INDIRECT("'"&amp;input!$G$1&amp;"'"&amp;"!D"&amp;output!L34)</f>
        <v>-0.1900058388710022</v>
      </c>
    </row>
    <row r="35" spans="1:14" ht="18" customHeight="1" x14ac:dyDescent="0.25">
      <c r="A35" s="119">
        <v>31</v>
      </c>
      <c r="B35" s="119">
        <v>35</v>
      </c>
      <c r="C35" s="129" t="s">
        <v>7241</v>
      </c>
      <c r="E35" s="119" t="s">
        <v>7178</v>
      </c>
      <c r="F35" s="119" t="s">
        <v>7242</v>
      </c>
      <c r="G35" s="130" t="s">
        <v>7318</v>
      </c>
      <c r="H35" s="130" t="s">
        <v>30</v>
      </c>
      <c r="I35" s="130" t="s">
        <v>7350</v>
      </c>
      <c r="J35" s="120" t="s">
        <v>7269</v>
      </c>
      <c r="K35" s="132">
        <f ca="1">INDIRECT("'"&amp;input!$G$1&amp;"'"&amp;"!"&amp;output!J35)</f>
        <v>3.6069405078887939</v>
      </c>
      <c r="L35" s="119">
        <v>961</v>
      </c>
      <c r="M35" s="132" t="str">
        <f ca="1">INDIRECT("'"&amp;input!$G$1&amp;"'"&amp;"!B"&amp;output!L35)</f>
        <v>Feedwater Heater (PCE) [24] - LPH-4 : Terminal difference</v>
      </c>
      <c r="N35" s="119">
        <f ca="1">INDIRECT("'"&amp;input!$G$1&amp;"'"&amp;"!D"&amp;output!L35)</f>
        <v>4.7025895118713379</v>
      </c>
    </row>
    <row r="36" spans="1:14" ht="18" customHeight="1" x14ac:dyDescent="0.25">
      <c r="A36" s="119">
        <v>32</v>
      </c>
      <c r="B36" s="119">
        <v>36</v>
      </c>
      <c r="C36" s="129" t="s">
        <v>7245</v>
      </c>
      <c r="E36" s="119" t="s">
        <v>7178</v>
      </c>
      <c r="F36" s="119" t="s">
        <v>7242</v>
      </c>
      <c r="G36" s="130" t="s">
        <v>7243</v>
      </c>
      <c r="H36" s="130" t="s">
        <v>30</v>
      </c>
      <c r="I36" s="130" t="s">
        <v>7244</v>
      </c>
      <c r="J36" s="120" t="s">
        <v>7258</v>
      </c>
      <c r="K36" s="132">
        <f ca="1">INDIRECT("'"&amp;input!$G$1&amp;"'"&amp;"!"&amp;output!J36)</f>
        <v>2.0000033378601074</v>
      </c>
      <c r="L36" s="119">
        <v>943</v>
      </c>
      <c r="M36" s="132" t="str">
        <f ca="1">INDIRECT("'"&amp;input!$G$1&amp;"'"&amp;"!B"&amp;output!L36)</f>
        <v>Feedwater Heater (PCE) [23] - LPH-5 : Terminal difference</v>
      </c>
      <c r="N36" s="119">
        <f ca="1">INDIRECT("'"&amp;input!$G$1&amp;"'"&amp;"!D"&amp;output!L36)</f>
        <v>2.0000033378601074</v>
      </c>
    </row>
    <row r="37" spans="1:14" ht="18" customHeight="1" x14ac:dyDescent="0.25">
      <c r="A37" s="119">
        <v>33</v>
      </c>
      <c r="B37" s="119">
        <v>37</v>
      </c>
      <c r="C37" s="129" t="s">
        <v>7248</v>
      </c>
      <c r="E37" s="119" t="s">
        <v>7178</v>
      </c>
      <c r="F37" s="119" t="s">
        <v>7242</v>
      </c>
      <c r="G37" s="130" t="s">
        <v>7246</v>
      </c>
      <c r="H37" s="130" t="s">
        <v>30</v>
      </c>
      <c r="I37" s="130" t="s">
        <v>7247</v>
      </c>
      <c r="J37" s="120" t="s">
        <v>7349</v>
      </c>
      <c r="K37" s="132">
        <f ca="1">INDIRECT("'"&amp;input!$G$1&amp;"'"&amp;"!"&amp;output!J37)</f>
        <v>2.0000033378601074</v>
      </c>
      <c r="L37" s="119">
        <v>926</v>
      </c>
      <c r="M37" s="132" t="str">
        <f ca="1">INDIRECT("'"&amp;input!$G$1&amp;"'"&amp;"!B"&amp;output!L37)</f>
        <v>Feedwater Heater (PCE) [22] - LPH-6 : Terminal difference</v>
      </c>
      <c r="N37" s="119">
        <f ca="1">INDIRECT("'"&amp;input!$G$1&amp;"'"&amp;"!D"&amp;output!L37)</f>
        <v>2.0000033378601074</v>
      </c>
    </row>
    <row r="38" spans="1:14" ht="18" customHeight="1" x14ac:dyDescent="0.25">
      <c r="A38" s="119">
        <v>34</v>
      </c>
      <c r="B38" s="119">
        <v>38</v>
      </c>
      <c r="C38" s="129" t="s">
        <v>7375</v>
      </c>
      <c r="E38" s="119" t="s">
        <v>7178</v>
      </c>
      <c r="F38" s="119" t="s">
        <v>7242</v>
      </c>
      <c r="G38" s="130" t="s">
        <v>7249</v>
      </c>
      <c r="H38" s="130" t="s">
        <v>30</v>
      </c>
      <c r="I38" s="130" t="s">
        <v>7250</v>
      </c>
      <c r="J38" s="120" t="s">
        <v>7348</v>
      </c>
      <c r="K38" s="132">
        <f ca="1">INDIRECT("'"&amp;input!$G$1&amp;"'"&amp;"!"&amp;output!J38)</f>
        <v>2.0000033378601074</v>
      </c>
      <c r="L38" s="119">
        <v>909</v>
      </c>
      <c r="M38" s="132" t="str">
        <f ca="1">INDIRECT("'"&amp;input!$G$1&amp;"'"&amp;"!B"&amp;output!L38)</f>
        <v>Feedwater Heater (PCE) [21] - LPH-7 : Terminal difference</v>
      </c>
      <c r="N38" s="119">
        <f ca="1">INDIRECT("'"&amp;input!$G$1&amp;"'"&amp;"!D"&amp;output!L38)</f>
        <v>2.0000033378601074</v>
      </c>
    </row>
    <row r="39" spans="1:14" ht="18" customHeight="1" x14ac:dyDescent="0.25">
      <c r="A39" s="119">
        <v>35</v>
      </c>
      <c r="B39" s="119">
        <v>39</v>
      </c>
      <c r="C39" s="129" t="s">
        <v>7254</v>
      </c>
      <c r="E39" s="119" t="s">
        <v>7178</v>
      </c>
      <c r="F39" s="119" t="s">
        <v>7251</v>
      </c>
      <c r="G39" s="130" t="s">
        <v>7252</v>
      </c>
      <c r="H39" s="130" t="s">
        <v>30</v>
      </c>
      <c r="I39" s="130" t="s">
        <v>7253</v>
      </c>
      <c r="J39" s="120" t="s">
        <v>7357</v>
      </c>
      <c r="K39" s="132">
        <f ca="1">INDIRECT("'"&amp;input!$G$1&amp;"'"&amp;"!"&amp;output!J39)</f>
        <v>7.0409989356994629</v>
      </c>
      <c r="L39" s="119">
        <v>998</v>
      </c>
      <c r="M39" s="132" t="str">
        <f ca="1">INDIRECT("'"&amp;input!$G$1&amp;"'"&amp;"!B"&amp;output!L39)</f>
        <v>Feedwater Heater (PCE) [46] - HPH-1 : Drain cooler approach</v>
      </c>
      <c r="N39" s="119">
        <f ca="1">INDIRECT("'"&amp;input!$G$1&amp;"'"&amp;"!D"&amp;output!L39)</f>
        <v>7.0409989356994629</v>
      </c>
    </row>
    <row r="40" spans="1:14" ht="18" customHeight="1" x14ac:dyDescent="0.25">
      <c r="A40" s="119">
        <v>36</v>
      </c>
      <c r="B40" s="119">
        <v>40</v>
      </c>
      <c r="C40" s="129" t="s">
        <v>7257</v>
      </c>
      <c r="E40" s="119" t="s">
        <v>7178</v>
      </c>
      <c r="F40" s="119" t="s">
        <v>7238</v>
      </c>
      <c r="G40" s="130" t="s">
        <v>7255</v>
      </c>
      <c r="H40" s="130" t="s">
        <v>30</v>
      </c>
      <c r="I40" s="130" t="s">
        <v>7256</v>
      </c>
      <c r="J40" s="120" t="s">
        <v>7356</v>
      </c>
      <c r="K40" s="132">
        <f ca="1">INDIRECT("'"&amp;input!$G$1&amp;"'"&amp;"!"&amp;output!J40)</f>
        <v>6.5360007286071777</v>
      </c>
      <c r="L40" s="119">
        <v>980</v>
      </c>
      <c r="M40" s="132" t="str">
        <f ca="1">INDIRECT("'"&amp;input!$G$1&amp;"'"&amp;"!B"&amp;output!L40)</f>
        <v>Feedwater Heater (PCE) [32] - HPH-2 : Drain cooler approach</v>
      </c>
      <c r="N40" s="119">
        <f ca="1">INDIRECT("'"&amp;input!$G$1&amp;"'"&amp;"!D"&amp;output!L40)</f>
        <v>6.5360007286071777</v>
      </c>
    </row>
    <row r="41" spans="1:14" ht="18" customHeight="1" x14ac:dyDescent="0.25">
      <c r="A41" s="119">
        <v>37</v>
      </c>
      <c r="B41" s="119">
        <v>41</v>
      </c>
      <c r="C41" s="129" t="s">
        <v>7259</v>
      </c>
      <c r="E41" s="119" t="s">
        <v>7178</v>
      </c>
      <c r="F41" s="119" t="s">
        <v>7242</v>
      </c>
      <c r="G41" s="130" t="s">
        <v>7319</v>
      </c>
      <c r="H41" s="130" t="s">
        <v>30</v>
      </c>
      <c r="I41" s="130" t="s">
        <v>7320</v>
      </c>
      <c r="J41" s="120" t="s">
        <v>7355</v>
      </c>
      <c r="K41" s="132">
        <f ca="1">INDIRECT("'"&amp;input!$G$1&amp;"'"&amp;"!"&amp;output!J41)</f>
        <v>5.5999927520751953</v>
      </c>
      <c r="L41" s="119">
        <v>962</v>
      </c>
      <c r="M41" s="132" t="str">
        <f ca="1">INDIRECT("'"&amp;input!$G$1&amp;"'"&amp;"!B"&amp;output!L41)</f>
        <v>Feedwater Heater (PCE) [24] - LPH-4 : Drain cooler approach</v>
      </c>
      <c r="N41" s="119">
        <f ca="1">INDIRECT("'"&amp;input!$G$1&amp;"'"&amp;"!D"&amp;output!L41)</f>
        <v>5.5999927520751953</v>
      </c>
    </row>
    <row r="42" spans="1:14" ht="18" customHeight="1" x14ac:dyDescent="0.25">
      <c r="A42" s="119">
        <v>38</v>
      </c>
      <c r="B42" s="119">
        <v>42</v>
      </c>
      <c r="C42" s="129" t="s">
        <v>7263</v>
      </c>
      <c r="E42" s="119" t="s">
        <v>7178</v>
      </c>
      <c r="F42" s="119" t="s">
        <v>7242</v>
      </c>
      <c r="G42" s="130" t="s">
        <v>7260</v>
      </c>
      <c r="H42" s="130" t="s">
        <v>30</v>
      </c>
      <c r="I42" s="130" t="s">
        <v>7261</v>
      </c>
      <c r="J42" s="120" t="s">
        <v>7354</v>
      </c>
      <c r="K42" s="132">
        <f ca="1">INDIRECT("'"&amp;input!$G$1&amp;"'"&amp;"!"&amp;output!J42)</f>
        <v>5.600001335144043</v>
      </c>
      <c r="L42" s="119">
        <v>944</v>
      </c>
      <c r="M42" s="132" t="str">
        <f ca="1">INDIRECT("'"&amp;input!$G$1&amp;"'"&amp;"!B"&amp;output!L42)</f>
        <v>Feedwater Heater (PCE) [23] - LPH-5 : Drain cooler approach</v>
      </c>
      <c r="N42" s="119">
        <f ca="1">INDIRECT("'"&amp;input!$G$1&amp;"'"&amp;"!D"&amp;output!L42)</f>
        <v>5.600001335144043</v>
      </c>
    </row>
    <row r="43" spans="1:14" ht="18" customHeight="1" x14ac:dyDescent="0.25">
      <c r="A43" s="119">
        <v>39</v>
      </c>
      <c r="B43" s="119">
        <v>43</v>
      </c>
      <c r="C43" s="129" t="s">
        <v>7266</v>
      </c>
      <c r="E43" s="119" t="s">
        <v>7178</v>
      </c>
      <c r="F43" s="119" t="s">
        <v>7242</v>
      </c>
      <c r="G43" s="130" t="s">
        <v>7264</v>
      </c>
      <c r="H43" s="130" t="s">
        <v>30</v>
      </c>
      <c r="I43" s="130" t="s">
        <v>7265</v>
      </c>
      <c r="J43" s="120" t="s">
        <v>7353</v>
      </c>
      <c r="K43" s="132">
        <f ca="1">INDIRECT("'"&amp;input!$G$1&amp;"'"&amp;"!"&amp;output!J43)</f>
        <v>5.600001335144043</v>
      </c>
      <c r="L43" s="119">
        <v>927</v>
      </c>
      <c r="M43" s="132" t="str">
        <f ca="1">INDIRECT("'"&amp;input!$G$1&amp;"'"&amp;"!B"&amp;output!L43)</f>
        <v>Feedwater Heater (PCE) [22] - LPH-6 : Drain cooler approach</v>
      </c>
      <c r="N43" s="119">
        <f ca="1">INDIRECT("'"&amp;input!$G$1&amp;"'"&amp;"!D"&amp;output!L43)</f>
        <v>5.600001335144043</v>
      </c>
    </row>
    <row r="44" spans="1:14" ht="18" customHeight="1" x14ac:dyDescent="0.25">
      <c r="A44" s="119">
        <v>40</v>
      </c>
      <c r="B44" s="119">
        <v>44</v>
      </c>
      <c r="C44" s="129" t="s">
        <v>7376</v>
      </c>
      <c r="E44" s="119" t="s">
        <v>7178</v>
      </c>
      <c r="F44" s="119" t="s">
        <v>7242</v>
      </c>
      <c r="G44" s="130" t="s">
        <v>7267</v>
      </c>
      <c r="H44" s="130" t="s">
        <v>30</v>
      </c>
      <c r="I44" s="130" t="s">
        <v>7268</v>
      </c>
      <c r="J44" s="120" t="s">
        <v>7352</v>
      </c>
      <c r="K44" s="132">
        <f ca="1">INDIRECT("'"&amp;input!$G$1&amp;"'"&amp;"!"&amp;output!J44)</f>
        <v>5.600001335144043</v>
      </c>
      <c r="L44" s="119">
        <v>910</v>
      </c>
      <c r="M44" s="132" t="str">
        <f ca="1">INDIRECT("'"&amp;input!$G$1&amp;"'"&amp;"!B"&amp;output!L44)</f>
        <v>Feedwater Heater (PCE) [21] - LPH-7 : Drain cooler approach</v>
      </c>
      <c r="N44" s="119">
        <f ca="1">INDIRECT("'"&amp;input!$G$1&amp;"'"&amp;"!D"&amp;output!L44)</f>
        <v>5.600001335144043</v>
      </c>
    </row>
    <row r="45" spans="1:14" ht="18" customHeight="1" x14ac:dyDescent="0.25">
      <c r="A45" s="119">
        <v>41</v>
      </c>
      <c r="B45" s="119">
        <v>45</v>
      </c>
      <c r="C45" s="129" t="s">
        <v>7270</v>
      </c>
      <c r="E45" s="119" t="s">
        <v>7178</v>
      </c>
      <c r="F45" s="119" t="s">
        <v>7164</v>
      </c>
      <c r="G45" s="130" t="s">
        <v>7271</v>
      </c>
      <c r="H45" s="130" t="s">
        <v>7383</v>
      </c>
      <c r="I45" s="130" t="s">
        <v>7272</v>
      </c>
      <c r="J45" s="120" t="s">
        <v>7359</v>
      </c>
      <c r="K45" s="132">
        <f ca="1">INDIRECT("'"&amp;input!$G$1&amp;"'"&amp;"!"&amp;output!J45)*100-101.325</f>
        <v>-91.475000154972079</v>
      </c>
      <c r="L45" s="119">
        <v>3303</v>
      </c>
      <c r="M45" s="132" t="str">
        <f ca="1">INDIRECT("'"&amp;input!$G$1&amp;"'"&amp;"!B"&amp;output!L45)</f>
        <v>80 - Outlet of ST Assembly [1]: ST Group [39] -&gt; Steam inlet of Water-cooled Condenser (PCE) [40] - COND: Pressure</v>
      </c>
      <c r="N45" s="119">
        <f ca="1">INDIRECT("'"&amp;input!$G$1&amp;"'"&amp;"!D"&amp;output!L45)</f>
        <v>9.8499998450279236E-2</v>
      </c>
    </row>
    <row r="46" spans="1:14" ht="18" customHeight="1" x14ac:dyDescent="0.25">
      <c r="A46" s="119">
        <v>42</v>
      </c>
      <c r="B46" s="119">
        <v>46</v>
      </c>
      <c r="C46" s="129" t="s">
        <v>7273</v>
      </c>
      <c r="E46" s="119" t="s">
        <v>7178</v>
      </c>
      <c r="F46" s="119" t="s">
        <v>7164</v>
      </c>
      <c r="G46" s="130" t="s">
        <v>7274</v>
      </c>
      <c r="H46" s="130" t="s">
        <v>30</v>
      </c>
      <c r="I46" s="130" t="s">
        <v>7275</v>
      </c>
      <c r="J46" s="120" t="s">
        <v>7360</v>
      </c>
      <c r="K46" s="132">
        <f ca="1">INDIRECT("'"&amp;input!$G$1&amp;"'"&amp;"!"&amp;output!J46)</f>
        <v>27.3</v>
      </c>
      <c r="L46" s="119">
        <v>348</v>
      </c>
      <c r="M46" s="132" t="str">
        <f ca="1">INDIRECT("'"&amp;input!$G$1&amp;"'"&amp;"!B"&amp;output!L46)</f>
        <v>Water Source [3] - Intake : Temperature</v>
      </c>
      <c r="N46" s="119">
        <f ca="1">INDIRECT("'"&amp;input!$G$1&amp;"'"&amp;"!D"&amp;output!L46)</f>
        <v>29.219995498657227</v>
      </c>
    </row>
    <row r="47" spans="1:14" ht="18" customHeight="1" x14ac:dyDescent="0.25">
      <c r="A47" s="119">
        <v>43</v>
      </c>
      <c r="B47" s="119">
        <v>47</v>
      </c>
      <c r="C47" s="129" t="s">
        <v>7276</v>
      </c>
      <c r="E47" s="119" t="s">
        <v>7178</v>
      </c>
      <c r="F47" s="119" t="s">
        <v>7164</v>
      </c>
      <c r="G47" s="130" t="s">
        <v>7277</v>
      </c>
      <c r="H47" s="130" t="s">
        <v>30</v>
      </c>
      <c r="I47" s="130" t="s">
        <v>7278</v>
      </c>
      <c r="J47" s="120" t="s">
        <v>7361</v>
      </c>
      <c r="K47" s="132">
        <f ca="1">INDIRECT("'"&amp;input!$G$1&amp;"'"&amp;"!"&amp;output!J47)</f>
        <v>37.39324951171875</v>
      </c>
      <c r="L47" s="119">
        <v>1593</v>
      </c>
      <c r="M47" s="132" t="str">
        <f ca="1">INDIRECT("'"&amp;input!$G$1&amp;"'"&amp;"!B"&amp;output!L47)</f>
        <v>Water Sink [51] - Outfall : Temperature</v>
      </c>
      <c r="N47" s="119">
        <f ca="1">INDIRECT("'"&amp;input!$G$1&amp;"'"&amp;"!D"&amp;output!L47)</f>
        <v>39.311820983886719</v>
      </c>
    </row>
    <row r="48" spans="1:14" ht="18" customHeight="1" x14ac:dyDescent="0.25">
      <c r="A48" s="119">
        <v>44</v>
      </c>
      <c r="B48" s="119">
        <v>48</v>
      </c>
      <c r="C48" s="129" t="s">
        <v>7225</v>
      </c>
      <c r="E48" s="119" t="s">
        <v>7178</v>
      </c>
      <c r="F48" s="119" t="s">
        <v>7164</v>
      </c>
      <c r="G48" s="130" t="s">
        <v>7279</v>
      </c>
      <c r="H48" s="130" t="s">
        <v>41</v>
      </c>
      <c r="I48" s="130" t="s">
        <v>7280</v>
      </c>
      <c r="J48" s="120" t="s">
        <v>7339</v>
      </c>
      <c r="K48" s="132">
        <f ca="1">INDIRECT("'"&amp;input!$G$1&amp;"'"&amp;"!"&amp;output!J48)</f>
        <v>13806.7119140625</v>
      </c>
      <c r="L48" s="119">
        <v>3459</v>
      </c>
      <c r="M48" s="132" t="str">
        <f ca="1">INDIRECT("'"&amp;input!$G$1&amp;"'"&amp;"!B"&amp;output!L48)</f>
        <v>98 - Outlet of Water Source [3] - Intake -&gt; Inlet of Splitter [76]: Mass flow</v>
      </c>
      <c r="N48" s="119">
        <f ca="1">INDIRECT("'"&amp;input!$G$1&amp;"'"&amp;"!D"&amp;output!L48)</f>
        <v>15118.5244140625</v>
      </c>
    </row>
    <row r="49" spans="1:14" ht="18" customHeight="1" x14ac:dyDescent="0.25">
      <c r="A49" s="119">
        <v>45</v>
      </c>
      <c r="B49" s="119">
        <v>49</v>
      </c>
      <c r="C49" s="129" t="s">
        <v>7281</v>
      </c>
      <c r="E49" s="119" t="s">
        <v>7178</v>
      </c>
      <c r="F49" s="119" t="s">
        <v>7133</v>
      </c>
      <c r="G49" s="130" t="s">
        <v>7282</v>
      </c>
      <c r="H49" s="130" t="s">
        <v>41</v>
      </c>
      <c r="I49" s="130" t="s">
        <v>7283</v>
      </c>
      <c r="J49" s="120" t="s">
        <v>7362</v>
      </c>
      <c r="K49" s="132">
        <f ca="1">INDIRECT("'"&amp;input!$G$1&amp;"'"&amp;"!"&amp;output!J49)</f>
        <v>63.925796508789063</v>
      </c>
      <c r="L49" s="119">
        <v>3569</v>
      </c>
      <c r="M49" s="132" t="str">
        <f ca="1">INDIRECT("'"&amp;input!$G$1&amp;"'"&amp;"!B"&amp;output!L49)</f>
        <v>9 - Outlet of Fuel Source [10] - Coal -&gt; Fuel inlet of Boiler Assembly [1]: Circulating Fluidized Bed [7]: Mass flow</v>
      </c>
      <c r="N49" s="119">
        <f ca="1">INDIRECT("'"&amp;input!$G$1&amp;"'"&amp;"!D"&amp;output!L49)</f>
        <v>73.395401000976563</v>
      </c>
    </row>
    <row r="50" spans="1:14" ht="18" customHeight="1" x14ac:dyDescent="0.25">
      <c r="A50" s="119">
        <v>46</v>
      </c>
      <c r="B50" s="119">
        <v>50</v>
      </c>
      <c r="C50" s="129" t="s">
        <v>7377</v>
      </c>
      <c r="E50" s="119" t="s">
        <v>7178</v>
      </c>
      <c r="F50" s="119" t="s">
        <v>7133</v>
      </c>
      <c r="G50" s="130" t="s">
        <v>7284</v>
      </c>
      <c r="H50" s="130" t="s">
        <v>30</v>
      </c>
      <c r="I50" s="130" t="s">
        <v>7285</v>
      </c>
      <c r="J50" s="120" t="s">
        <v>7363</v>
      </c>
      <c r="K50" s="132">
        <f ca="1">INDIRECT("'"&amp;input!$G$1&amp;"'"&amp;"!"&amp;output!J50)</f>
        <v>94.405342102050781</v>
      </c>
      <c r="L50" s="119">
        <v>2297</v>
      </c>
      <c r="M50" s="132" t="str">
        <f ca="1">INDIRECT("'"&amp;input!$G$1&amp;"'"&amp;"!B"&amp;output!L50)</f>
        <v>95 - Outlet of Boiler Assembly [1]: Fan [52] -&gt; Inlet of Boiler Assembly [1]: Concrete Stack [43] - Concrete Stack: Temperature</v>
      </c>
      <c r="N50" s="119">
        <f ca="1">INDIRECT("'"&amp;input!$G$1&amp;"'"&amp;"!D"&amp;output!L50)</f>
        <v>148.23896789550781</v>
      </c>
    </row>
    <row r="51" spans="1:14" ht="18" customHeight="1" x14ac:dyDescent="0.25">
      <c r="A51" s="119">
        <v>50</v>
      </c>
      <c r="B51" s="119">
        <v>54</v>
      </c>
      <c r="C51" s="129" t="s">
        <v>7287</v>
      </c>
      <c r="E51" s="119" t="s">
        <v>7178</v>
      </c>
      <c r="F51" s="119" t="s">
        <v>7288</v>
      </c>
      <c r="G51" s="130" t="s">
        <v>7289</v>
      </c>
      <c r="H51" s="130" t="s">
        <v>30</v>
      </c>
      <c r="I51" s="130" t="s">
        <v>7290</v>
      </c>
      <c r="J51" s="120" t="s">
        <v>7364</v>
      </c>
      <c r="K51" s="132">
        <f ca="1">INDIRECT("'"&amp;input!$G$1&amp;"'"&amp;"!"&amp;output!J51)</f>
        <v>231.13996887207031</v>
      </c>
      <c r="L51" s="119">
        <v>2027</v>
      </c>
      <c r="M51" s="132" t="str">
        <f ca="1">INDIRECT("'"&amp;input!$G$1&amp;"'"&amp;"!B"&amp;output!L51)</f>
        <v>13 - Gas outlet of Boiler Assembly [1]: Economiser (PCE) [42] - ECO -&gt; Flue gas inlet of Boiler Assembly [1]: Parallel Tubular Air Heaters [14]: Temperature</v>
      </c>
      <c r="N51" s="119">
        <f ca="1">INDIRECT("'"&amp;input!$G$1&amp;"'"&amp;"!D"&amp;output!L51)</f>
        <v>281.85293579101562</v>
      </c>
    </row>
    <row r="52" spans="1:14" ht="18" customHeight="1" x14ac:dyDescent="0.25">
      <c r="A52" s="119">
        <v>51</v>
      </c>
      <c r="B52" s="119">
        <v>55</v>
      </c>
      <c r="C52" s="129" t="s">
        <v>7294</v>
      </c>
      <c r="E52" s="119" t="s">
        <v>7178</v>
      </c>
      <c r="F52" s="119" t="s">
        <v>7288</v>
      </c>
      <c r="G52" s="130" t="s">
        <v>7292</v>
      </c>
      <c r="H52" s="130" t="s">
        <v>30</v>
      </c>
      <c r="I52" s="130" t="s">
        <v>7293</v>
      </c>
      <c r="J52" s="120" t="s">
        <v>7365</v>
      </c>
      <c r="K52" s="132">
        <f ca="1">INDIRECT("'"&amp;input!$G$1&amp;"'"&amp;"!"&amp;output!J52)</f>
        <v>212.45516967773437</v>
      </c>
      <c r="L52" s="119">
        <v>2189</v>
      </c>
      <c r="M52" s="132" t="str">
        <f ca="1">INDIRECT("'"&amp;input!$G$1&amp;"'"&amp;"!B"&amp;output!L52)</f>
        <v>77 - Secondary air outlet of Boiler Assembly [1]: Parallel Tubular Air Heaters [14] -&gt; Secondary air inlet of Boiler Assembly [1]: Circulating Fluidized Bed [7]: Temperature</v>
      </c>
      <c r="N52" s="119">
        <f ca="1">INDIRECT("'"&amp;input!$G$1&amp;"'"&amp;"!D"&amp;output!L52)</f>
        <v>214.69790649414062</v>
      </c>
    </row>
    <row r="53" spans="1:14" ht="18" customHeight="1" x14ac:dyDescent="0.25">
      <c r="A53" s="119">
        <v>52</v>
      </c>
      <c r="B53" s="119">
        <v>56</v>
      </c>
      <c r="C53" s="129" t="s">
        <v>7291</v>
      </c>
      <c r="E53" s="119" t="s">
        <v>7178</v>
      </c>
      <c r="F53" s="119" t="s">
        <v>7288</v>
      </c>
      <c r="G53" s="130" t="s">
        <v>7295</v>
      </c>
      <c r="H53" s="130" t="s">
        <v>30</v>
      </c>
      <c r="I53" s="130" t="s">
        <v>7296</v>
      </c>
      <c r="J53" s="120" t="s">
        <v>7366</v>
      </c>
      <c r="K53" s="132">
        <f ca="1">INDIRECT("'"&amp;input!$G$1&amp;"'"&amp;"!"&amp;output!J53)</f>
        <v>220.75784301757813</v>
      </c>
      <c r="L53" s="119">
        <v>2108</v>
      </c>
      <c r="M53" s="132" t="str">
        <f ca="1">INDIRECT("'"&amp;input!$G$1&amp;"'"&amp;"!B"&amp;output!L53)</f>
        <v>16 - Primary air outlet of Boiler Assembly [1]: Parallel Tubular Air Heaters [14] -&gt; Primary air inlet of Boiler Assembly [1]: Circulating Fluidized Bed [7]: Temperature</v>
      </c>
      <c r="N53" s="119">
        <f ca="1">INDIRECT("'"&amp;input!$G$1&amp;"'"&amp;"!D"&amp;output!L53)</f>
        <v>223.06108093261719</v>
      </c>
    </row>
    <row r="54" spans="1:14" ht="18" customHeight="1" x14ac:dyDescent="0.25">
      <c r="A54" s="119">
        <v>53</v>
      </c>
      <c r="B54" s="119">
        <v>57</v>
      </c>
      <c r="C54" s="129" t="s">
        <v>7297</v>
      </c>
      <c r="G54" s="119" t="s">
        <v>7298</v>
      </c>
      <c r="H54" s="119" t="s">
        <v>30</v>
      </c>
      <c r="I54" s="119" t="str">
        <f>SUBSTITUTE( LOWER(G54)," ","_")</f>
        <v>flue_gas_outlet_temp</v>
      </c>
      <c r="J54" s="120" t="s">
        <v>7367</v>
      </c>
      <c r="K54" s="132">
        <f ca="1">INDIRECT("'"&amp;input!$G$1&amp;"'"&amp;"!"&amp;output!J54)</f>
        <v>90.641098022460938</v>
      </c>
      <c r="L54" s="119">
        <v>1919</v>
      </c>
      <c r="M54" s="132" t="str">
        <f ca="1">INDIRECT("'"&amp;input!$G$1&amp;"'"&amp;"!B"&amp;output!L54)</f>
        <v>2 - Flue gas outlet of Boiler Assembly [1]: Parallel Tubular Air Heaters [14] -&gt; Inlet of Boiler Assembly [1]: Electrostatic Precipitator [12] - ESP: Temperature</v>
      </c>
      <c r="N54" s="119">
        <f ca="1">INDIRECT("'"&amp;input!$G$1&amp;"'"&amp;"!D"&amp;output!L54)</f>
        <v>143.65827941894531</v>
      </c>
    </row>
    <row r="55" spans="1:14" ht="18" customHeight="1" x14ac:dyDescent="0.25">
      <c r="A55" s="119">
        <v>54</v>
      </c>
      <c r="B55" s="119">
        <v>58</v>
      </c>
      <c r="C55" s="129" t="s">
        <v>7301</v>
      </c>
      <c r="G55" s="119" t="s">
        <v>7300</v>
      </c>
      <c r="H55" s="119" t="s">
        <v>30</v>
      </c>
      <c r="I55" s="119" t="str">
        <f t="shared" ref="I55:I64" si="0">SUBSTITUTE( LOWER(G55)," ","_")</f>
        <v>sa_inlet_temp</v>
      </c>
      <c r="J55" s="120" t="s">
        <v>7368</v>
      </c>
      <c r="K55" s="132">
        <f ca="1">INDIRECT("'"&amp;input!$G$1&amp;"'"&amp;"!"&amp;output!J55)</f>
        <v>37.455062866210938</v>
      </c>
      <c r="L55" s="119">
        <v>2216</v>
      </c>
      <c r="M55" s="132" t="str">
        <f ca="1">INDIRECT("'"&amp;input!$G$1&amp;"'"&amp;"!B"&amp;output!L55)</f>
        <v>89 - Outlet of Gas/Air Mixer [86] -&gt; Secondary air inlet of Boiler Assembly [1]: Parallel Tubular Air Heaters [14]: Temperature</v>
      </c>
      <c r="N55" s="119">
        <f ca="1">INDIRECT("'"&amp;input!$G$1&amp;"'"&amp;"!D"&amp;output!L55)</f>
        <v>39.697731018066406</v>
      </c>
    </row>
    <row r="56" spans="1:14" ht="18" customHeight="1" x14ac:dyDescent="0.25">
      <c r="A56" s="119">
        <v>55</v>
      </c>
      <c r="B56" s="119">
        <v>59</v>
      </c>
      <c r="C56" s="129" t="s">
        <v>7299</v>
      </c>
      <c r="G56" s="119" t="s">
        <v>7302</v>
      </c>
      <c r="H56" s="119" t="s">
        <v>30</v>
      </c>
      <c r="I56" s="119" t="str">
        <f t="shared" si="0"/>
        <v>pa_inlet_temp</v>
      </c>
      <c r="J56" s="120" t="s">
        <v>7369</v>
      </c>
      <c r="K56" s="132">
        <f ca="1">INDIRECT("'"&amp;input!$G$1&amp;"'"&amp;"!"&amp;output!J56)</f>
        <v>45.757709503173828</v>
      </c>
      <c r="L56" s="119">
        <v>2135</v>
      </c>
      <c r="M56" s="132" t="str">
        <f ca="1">INDIRECT("'"&amp;input!$G$1&amp;"'"&amp;"!B"&amp;output!L56)</f>
        <v>52 - Outlet of Gas/Air Mixer [87] -&gt; Primary air inlet of Boiler Assembly [1]: Parallel Tubular Air Heaters [14]: Temperature</v>
      </c>
      <c r="N56" s="119">
        <f ca="1">INDIRECT("'"&amp;input!$G$1&amp;"'"&amp;"!D"&amp;output!L56)</f>
        <v>48.060939788818359</v>
      </c>
    </row>
    <row r="57" spans="1:14" ht="18" customHeight="1" x14ac:dyDescent="0.25">
      <c r="A57" s="119">
        <v>56</v>
      </c>
      <c r="B57" s="119">
        <v>60</v>
      </c>
      <c r="C57" s="129" t="s">
        <v>7378</v>
      </c>
      <c r="G57" s="119" t="s">
        <v>7303</v>
      </c>
      <c r="H57" s="119" t="s">
        <v>33</v>
      </c>
      <c r="I57" s="119" t="str">
        <f t="shared" si="0"/>
        <v>lp_steam_efficiency</v>
      </c>
      <c r="J57" s="120" t="s">
        <v>7370</v>
      </c>
      <c r="K57" s="120">
        <f ca="1">AVERAGE(K25:K29)</f>
        <v>80.743504333496091</v>
      </c>
      <c r="L57"/>
      <c r="M57"/>
      <c r="N57"/>
    </row>
    <row r="58" spans="1:14" ht="18" customHeight="1" thickBot="1" x14ac:dyDescent="0.3">
      <c r="A58" s="119">
        <v>57</v>
      </c>
      <c r="B58" s="119">
        <v>61</v>
      </c>
      <c r="C58" s="129" t="s">
        <v>7304</v>
      </c>
      <c r="G58" s="119" t="s">
        <v>7305</v>
      </c>
      <c r="H58" s="119" t="s">
        <v>33</v>
      </c>
      <c r="I58" s="119" t="str">
        <f t="shared" si="0"/>
        <v>hp_steam_efficiency</v>
      </c>
      <c r="J58" s="120" t="s">
        <v>7371</v>
      </c>
      <c r="K58" s="120">
        <f ca="1">AVERAGE(K30:K32)</f>
        <v>87.358983357747391</v>
      </c>
      <c r="L58"/>
      <c r="M58"/>
      <c r="N58"/>
    </row>
    <row r="59" spans="1:14" ht="18" customHeight="1" x14ac:dyDescent="0.25">
      <c r="A59" s="119">
        <v>58</v>
      </c>
      <c r="B59" s="119">
        <v>62</v>
      </c>
      <c r="C59" s="137" t="s">
        <v>7379</v>
      </c>
      <c r="G59" s="119" t="s">
        <v>7306</v>
      </c>
      <c r="H59" s="119" t="s">
        <v>30</v>
      </c>
      <c r="I59" s="119" t="str">
        <f t="shared" si="0"/>
        <v>ambient_temperature</v>
      </c>
      <c r="J59" s="120" t="s">
        <v>7150</v>
      </c>
      <c r="K59" s="132">
        <f ca="1">INDIRECT("'"&amp;input!$G$1&amp;"'"&amp;"!"&amp;output!J59)</f>
        <v>30</v>
      </c>
      <c r="L59" s="119">
        <v>17</v>
      </c>
      <c r="M59" s="132" t="str">
        <f ca="1">INDIRECT(input!$G$1&amp;"!B"&amp;output!L59)</f>
        <v>Site Menu: Ambient temperature</v>
      </c>
      <c r="N59" s="119">
        <f ca="1">INDIRECT(input!$G$1&amp;"!D"&amp;output!L59)</f>
        <v>32.179996490478516</v>
      </c>
    </row>
    <row r="60" spans="1:14" ht="18" customHeight="1" x14ac:dyDescent="0.25">
      <c r="A60" s="119">
        <v>59</v>
      </c>
      <c r="B60" s="119">
        <v>63</v>
      </c>
      <c r="C60" s="138" t="s">
        <v>7380</v>
      </c>
      <c r="G60" s="119" t="s">
        <v>7307</v>
      </c>
      <c r="H60" s="119" t="s">
        <v>33</v>
      </c>
      <c r="I60" s="119" t="str">
        <f t="shared" si="0"/>
        <v>relative_humidity</v>
      </c>
      <c r="J60" s="120" t="s">
        <v>7152</v>
      </c>
      <c r="K60" s="132">
        <f ca="1">INDIRECT("'"&amp;input!$G$1&amp;"'"&amp;"!"&amp;output!J60)</f>
        <v>75</v>
      </c>
      <c r="L60" s="119">
        <v>18</v>
      </c>
      <c r="M60" s="132" t="str">
        <f ca="1">INDIRECT(input!$G$1&amp;"!B"&amp;output!L60)</f>
        <v>Site Menu: Ambient relative humidity</v>
      </c>
      <c r="N60" s="119">
        <f ca="1">INDIRECT(input!$G$1&amp;"!D"&amp;output!L60)</f>
        <v>59.560001373291016</v>
      </c>
    </row>
    <row r="61" spans="1:14" ht="18" customHeight="1" thickBot="1" x14ac:dyDescent="0.3">
      <c r="A61" s="119">
        <v>60</v>
      </c>
      <c r="B61" s="119">
        <v>64</v>
      </c>
      <c r="C61" s="139" t="s">
        <v>7381</v>
      </c>
      <c r="G61" s="119" t="s">
        <v>7286</v>
      </c>
      <c r="H61" s="130" t="s">
        <v>38</v>
      </c>
      <c r="I61" s="119" t="str">
        <f t="shared" si="0"/>
        <v>ambient_pressure</v>
      </c>
      <c r="J61" s="120" t="s">
        <v>7384</v>
      </c>
      <c r="K61" s="132">
        <f ca="1">INDIRECT("'"&amp;input!$G$1&amp;"'"&amp;"!"&amp;output!J61)</f>
        <v>1.0124000310897827</v>
      </c>
      <c r="L61" s="119">
        <v>466</v>
      </c>
      <c r="M61" s="132" t="str">
        <f ca="1">INDIRECT(input!$G$1&amp;"!B"&amp;output!L61)</f>
        <v>Plant Summary: Ambient pressure</v>
      </c>
      <c r="N61" s="119">
        <f ca="1">INDIRECT(input!$G$1&amp;"!D"&amp;output!L61)</f>
        <v>1.0124009847640991</v>
      </c>
    </row>
    <row r="62" spans="1:14" ht="18" customHeight="1" x14ac:dyDescent="0.25">
      <c r="A62" s="119">
        <v>61</v>
      </c>
      <c r="B62" s="119">
        <v>65</v>
      </c>
      <c r="C62" s="129" t="s">
        <v>7308</v>
      </c>
      <c r="G62" s="119" t="s">
        <v>7309</v>
      </c>
      <c r="H62" s="119" t="s">
        <v>41</v>
      </c>
      <c r="I62" s="119" t="str">
        <f t="shared" si="0"/>
        <v>feedwater_mass_flow</v>
      </c>
      <c r="J62" s="120" t="s">
        <v>7372</v>
      </c>
      <c r="K62" s="132">
        <f ca="1">INDIRECT("'"&amp;input!$G$1&amp;"'"&amp;"!"&amp;output!J62)</f>
        <v>354.54412841796875</v>
      </c>
      <c r="L62" s="119">
        <v>3481</v>
      </c>
      <c r="M62" s="132" t="str">
        <f ca="1">INDIRECT(input!$G$1&amp;"!B"&amp;output!L62)</f>
        <v>100 - Feedwater outlet of Feedwater Heater (PCE) [46] - HPH-1 -&gt; Inlet of Pipe (PCE) [77]: Mass flow</v>
      </c>
      <c r="N62" s="119">
        <f ca="1">INDIRECT(input!$G$1&amp;"!D"&amp;output!L62)</f>
        <v>388.66928100585937</v>
      </c>
    </row>
    <row r="63" spans="1:14" ht="18" customHeight="1" x14ac:dyDescent="0.25">
      <c r="A63" s="119">
        <v>62</v>
      </c>
      <c r="B63" s="119">
        <v>66</v>
      </c>
      <c r="C63" s="129" t="s">
        <v>7310</v>
      </c>
      <c r="G63" s="119" t="s">
        <v>7311</v>
      </c>
      <c r="H63" s="119" t="s">
        <v>30</v>
      </c>
      <c r="I63" s="119" t="str">
        <f t="shared" si="0"/>
        <v>feedwater_temperature</v>
      </c>
      <c r="J63" s="120" t="s">
        <v>7373</v>
      </c>
      <c r="K63" s="132">
        <f ca="1">INDIRECT("'"&amp;input!$G$1&amp;"'"&amp;"!"&amp;output!J63)</f>
        <v>228.09370422363281</v>
      </c>
      <c r="L63" s="119">
        <v>3480</v>
      </c>
      <c r="M63" s="132" t="str">
        <f ca="1">INDIRECT(input!$G$1&amp;"!B"&amp;output!L63)</f>
        <v>100 - Feedwater outlet of Feedwater Heater (PCE) [46] - HPH-1 -&gt; Inlet of Pipe (PCE) [77]: Temperature</v>
      </c>
      <c r="N63" s="119">
        <f ca="1">INDIRECT(input!$G$1&amp;"!D"&amp;output!L63)</f>
        <v>228.09410095214844</v>
      </c>
    </row>
    <row r="64" spans="1:14" ht="18" customHeight="1" x14ac:dyDescent="0.25">
      <c r="A64" s="119">
        <v>63</v>
      </c>
      <c r="B64" s="119">
        <v>67</v>
      </c>
      <c r="C64" s="129" t="s">
        <v>7312</v>
      </c>
      <c r="G64" s="119" t="s">
        <v>7313</v>
      </c>
      <c r="H64" s="119" t="s">
        <v>7203</v>
      </c>
      <c r="I64" s="119" t="str">
        <f t="shared" si="0"/>
        <v>feedwater_pressure</v>
      </c>
      <c r="J64" s="120" t="s">
        <v>7358</v>
      </c>
      <c r="K64" s="132">
        <f ca="1">INDIRECT("'"&amp;input!$G$1&amp;"'"&amp;"!"&amp;output!J64)/10</f>
        <v>11.569002532958985</v>
      </c>
      <c r="L64" s="119">
        <v>3479</v>
      </c>
      <c r="M64" s="132" t="str">
        <f ca="1">INDIRECT(input!$G$1&amp;"!B"&amp;output!L64)</f>
        <v>100 - Feedwater outlet of Feedwater Heater (PCE) [46] - HPH-1 -&gt; Inlet of Pipe (PCE) [77]: Pressure</v>
      </c>
      <c r="N64" s="119">
        <f ca="1">INDIRECT(input!$G$1&amp;"!D"&amp;output!L64)</f>
        <v>119.48217010498047</v>
      </c>
    </row>
  </sheetData>
  <phoneticPr fontId="15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2021-03-26T03:08:04Z</dcterms:created>
  <dcterms:modified xsi:type="dcterms:W3CDTF">2021-03-26T10:46:17Z</dcterms:modified>
</cp:coreProperties>
</file>