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alih\gjpokemontcg\"/>
    </mc:Choice>
  </mc:AlternateContent>
  <bookViews>
    <workbookView xWindow="0" yWindow="0" windowWidth="23040" windowHeight="9192"/>
  </bookViews>
  <sheets>
    <sheet name="data" sheetId="1" r:id="rId1"/>
    <sheet name="Sheet2" sheetId="2" r:id="rId2"/>
  </sheets>
  <definedNames>
    <definedName name="_xlnm._FilterDatabase" localSheetId="0" hidden="1">data!$A$1:$S$285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3" i="1" l="1"/>
  <c r="P333" i="1"/>
  <c r="N333" i="1"/>
  <c r="U333" i="1" s="1"/>
  <c r="V333" i="1" s="1"/>
  <c r="O333" i="1" l="1"/>
  <c r="Q333" i="1" s="1"/>
  <c r="T332" i="1"/>
  <c r="P332" i="1"/>
  <c r="O332" i="1"/>
  <c r="N332" i="1"/>
  <c r="U332" i="1" s="1"/>
  <c r="V332" i="1" s="1"/>
  <c r="T331" i="1"/>
  <c r="P331" i="1"/>
  <c r="O331" i="1"/>
  <c r="N331" i="1"/>
  <c r="U331" i="1" s="1"/>
  <c r="V331" i="1" s="1"/>
  <c r="T330" i="1"/>
  <c r="P330" i="1"/>
  <c r="N330" i="1"/>
  <c r="O330" i="1" s="1"/>
  <c r="T329" i="1"/>
  <c r="P329" i="1"/>
  <c r="O329" i="1"/>
  <c r="Q329" i="1" s="1"/>
  <c r="R329" i="1" s="1"/>
  <c r="N329" i="1"/>
  <c r="U329" i="1" s="1"/>
  <c r="V329" i="1" s="1"/>
  <c r="T328" i="1"/>
  <c r="P328" i="1"/>
  <c r="O328" i="1"/>
  <c r="Q328" i="1" s="1"/>
  <c r="R328" i="1" s="1"/>
  <c r="N328" i="1"/>
  <c r="U328" i="1" s="1"/>
  <c r="V328" i="1" s="1"/>
  <c r="U327" i="1"/>
  <c r="V327" i="1" s="1"/>
  <c r="T327" i="1"/>
  <c r="P327" i="1"/>
  <c r="O327" i="1"/>
  <c r="Q327" i="1" s="1"/>
  <c r="N327" i="1"/>
  <c r="U326" i="1"/>
  <c r="V326" i="1" s="1"/>
  <c r="T326" i="1"/>
  <c r="P326" i="1"/>
  <c r="N326" i="1"/>
  <c r="U325" i="1"/>
  <c r="V325" i="1" s="1"/>
  <c r="T325" i="1"/>
  <c r="P325" i="1"/>
  <c r="N325" i="1"/>
  <c r="U324" i="1"/>
  <c r="V324" i="1" s="1"/>
  <c r="T324" i="1"/>
  <c r="P324" i="1"/>
  <c r="N324" i="1"/>
  <c r="O324" i="1" s="1"/>
  <c r="T323" i="1"/>
  <c r="P323" i="1"/>
  <c r="N323" i="1"/>
  <c r="R333" i="1" l="1"/>
  <c r="S333" i="1" s="1"/>
  <c r="S329" i="1"/>
  <c r="Q330" i="1"/>
  <c r="S328" i="1"/>
  <c r="Q332" i="1"/>
  <c r="R332" i="1" s="1"/>
  <c r="S332" i="1" s="1"/>
  <c r="U323" i="1"/>
  <c r="V323" i="1" s="1"/>
  <c r="R327" i="1"/>
  <c r="S327" i="1" s="1"/>
  <c r="O323" i="1"/>
  <c r="Q323" i="1" s="1"/>
  <c r="O325" i="1"/>
  <c r="Q325" i="1" s="1"/>
  <c r="Q331" i="1"/>
  <c r="Q324" i="1"/>
  <c r="U330" i="1"/>
  <c r="V330" i="1" s="1"/>
  <c r="T322" i="1"/>
  <c r="P322" i="1"/>
  <c r="N322" i="1"/>
  <c r="U322" i="1" s="1"/>
  <c r="V322" i="1" s="1"/>
  <c r="T321" i="1"/>
  <c r="P321" i="1"/>
  <c r="N321" i="1"/>
  <c r="O321" i="1" s="1"/>
  <c r="T320" i="1"/>
  <c r="P320" i="1"/>
  <c r="N320" i="1"/>
  <c r="U320" i="1" s="1"/>
  <c r="V320" i="1" s="1"/>
  <c r="T319" i="1"/>
  <c r="P319" i="1"/>
  <c r="N319" i="1"/>
  <c r="O319" i="1" s="1"/>
  <c r="T318" i="1"/>
  <c r="P318" i="1"/>
  <c r="N318" i="1"/>
  <c r="T317" i="1"/>
  <c r="P317" i="1"/>
  <c r="N317" i="1"/>
  <c r="O317" i="1" s="1"/>
  <c r="T316" i="1"/>
  <c r="P316" i="1"/>
  <c r="N316" i="1"/>
  <c r="O316" i="1" s="1"/>
  <c r="Q316" i="1" s="1"/>
  <c r="T315" i="1"/>
  <c r="P315" i="1"/>
  <c r="N315" i="1"/>
  <c r="O315" i="1" s="1"/>
  <c r="T314" i="1"/>
  <c r="P314" i="1"/>
  <c r="N314" i="1"/>
  <c r="U314" i="1" s="1"/>
  <c r="V314" i="1" s="1"/>
  <c r="T313" i="1"/>
  <c r="P313" i="1"/>
  <c r="N313" i="1"/>
  <c r="T312" i="1"/>
  <c r="P312" i="1"/>
  <c r="N312" i="1"/>
  <c r="U312" i="1" s="1"/>
  <c r="V312" i="1" s="1"/>
  <c r="T311" i="1"/>
  <c r="P311" i="1"/>
  <c r="N311" i="1"/>
  <c r="U311" i="1" s="1"/>
  <c r="V311" i="1" s="1"/>
  <c r="T310" i="1"/>
  <c r="P310" i="1"/>
  <c r="N310" i="1"/>
  <c r="T309" i="1"/>
  <c r="P309" i="1"/>
  <c r="N309" i="1"/>
  <c r="O309" i="1" s="1"/>
  <c r="T308" i="1"/>
  <c r="P308" i="1"/>
  <c r="N308" i="1"/>
  <c r="U308" i="1" s="1"/>
  <c r="V308" i="1" s="1"/>
  <c r="T307" i="1"/>
  <c r="P307" i="1"/>
  <c r="N307" i="1"/>
  <c r="T306" i="1"/>
  <c r="P306" i="1"/>
  <c r="N306" i="1"/>
  <c r="U306" i="1" s="1"/>
  <c r="V306" i="1" s="1"/>
  <c r="T305" i="1"/>
  <c r="P305" i="1"/>
  <c r="N305" i="1"/>
  <c r="T304" i="1"/>
  <c r="P304" i="1"/>
  <c r="N304" i="1"/>
  <c r="T303" i="1"/>
  <c r="P303" i="1"/>
  <c r="N303" i="1"/>
  <c r="U302" i="1"/>
  <c r="V302" i="1" s="1"/>
  <c r="T302" i="1"/>
  <c r="P302" i="1"/>
  <c r="O302" i="1"/>
  <c r="Q302" i="1" s="1"/>
  <c r="N302" i="1"/>
  <c r="T301" i="1"/>
  <c r="P301" i="1"/>
  <c r="N301" i="1"/>
  <c r="U300" i="1"/>
  <c r="V300" i="1" s="1"/>
  <c r="T300" i="1"/>
  <c r="P300" i="1"/>
  <c r="O300" i="1"/>
  <c r="Q300" i="1" s="1"/>
  <c r="N300" i="1"/>
  <c r="T299" i="1"/>
  <c r="P299" i="1"/>
  <c r="N299" i="1"/>
  <c r="T298" i="1"/>
  <c r="P298" i="1"/>
  <c r="N298" i="1"/>
  <c r="T297" i="1"/>
  <c r="P297" i="1"/>
  <c r="N297" i="1"/>
  <c r="U297" i="1" s="1"/>
  <c r="V297" i="1" s="1"/>
  <c r="U296" i="1"/>
  <c r="V296" i="1" s="1"/>
  <c r="T296" i="1"/>
  <c r="P296" i="1"/>
  <c r="N296" i="1"/>
  <c r="O296" i="1" s="1"/>
  <c r="Q296" i="1" s="1"/>
  <c r="T295" i="1"/>
  <c r="P295" i="1"/>
  <c r="N295" i="1"/>
  <c r="O295" i="1" s="1"/>
  <c r="T294" i="1"/>
  <c r="P294" i="1"/>
  <c r="N294" i="1"/>
  <c r="U294" i="1" s="1"/>
  <c r="V294" i="1" s="1"/>
  <c r="T293" i="1"/>
  <c r="P293" i="1"/>
  <c r="N293" i="1"/>
  <c r="U292" i="1"/>
  <c r="V292" i="1" s="1"/>
  <c r="T292" i="1"/>
  <c r="P292" i="1"/>
  <c r="O292" i="1"/>
  <c r="N292" i="1"/>
  <c r="T291" i="1"/>
  <c r="P291" i="1"/>
  <c r="N291" i="1"/>
  <c r="T290" i="1"/>
  <c r="P290" i="1"/>
  <c r="N290" i="1"/>
  <c r="U290" i="1" s="1"/>
  <c r="V290" i="1" s="1"/>
  <c r="R324" i="1" l="1"/>
  <c r="S324" i="1" s="1"/>
  <c r="R330" i="1"/>
  <c r="S330" i="1" s="1"/>
  <c r="R331" i="1"/>
  <c r="S331" i="1" s="1"/>
  <c r="R325" i="1"/>
  <c r="S325" i="1" s="1"/>
  <c r="R323" i="1"/>
  <c r="S323" i="1" s="1"/>
  <c r="O306" i="1"/>
  <c r="O307" i="1" s="1"/>
  <c r="O308" i="1"/>
  <c r="Q308" i="1" s="1"/>
  <c r="U318" i="1"/>
  <c r="V318" i="1" s="1"/>
  <c r="O290" i="1"/>
  <c r="U310" i="1"/>
  <c r="V310" i="1" s="1"/>
  <c r="O312" i="1"/>
  <c r="Q312" i="1" s="1"/>
  <c r="R312" i="1" s="1"/>
  <c r="S312" i="1" s="1"/>
  <c r="O293" i="1"/>
  <c r="Q293" i="1" s="1"/>
  <c r="Q292" i="1"/>
  <c r="R292" i="1" s="1"/>
  <c r="S292" i="1" s="1"/>
  <c r="U316" i="1"/>
  <c r="V316" i="1" s="1"/>
  <c r="O294" i="1"/>
  <c r="Q294" i="1" s="1"/>
  <c r="O320" i="1"/>
  <c r="Q320" i="1" s="1"/>
  <c r="O322" i="1"/>
  <c r="Q321" i="1"/>
  <c r="R321" i="1" s="1"/>
  <c r="Q319" i="1"/>
  <c r="R319" i="1" s="1"/>
  <c r="S319" i="1" s="1"/>
  <c r="U319" i="1"/>
  <c r="V319" i="1" s="1"/>
  <c r="U321" i="1"/>
  <c r="V321" i="1" s="1"/>
  <c r="R300" i="1"/>
  <c r="S300" i="1" s="1"/>
  <c r="O303" i="1"/>
  <c r="Q303" i="1" s="1"/>
  <c r="R316" i="1"/>
  <c r="S316" i="1" s="1"/>
  <c r="R302" i="1"/>
  <c r="S302" i="1" s="1"/>
  <c r="Q315" i="1"/>
  <c r="O318" i="1"/>
  <c r="O310" i="1"/>
  <c r="U291" i="1"/>
  <c r="V291" i="1" s="1"/>
  <c r="Q295" i="1"/>
  <c r="R295" i="1" s="1"/>
  <c r="O297" i="1"/>
  <c r="Q297" i="1" s="1"/>
  <c r="U299" i="1"/>
  <c r="V299" i="1" s="1"/>
  <c r="U305" i="1"/>
  <c r="V305" i="1" s="1"/>
  <c r="Q309" i="1"/>
  <c r="R309" i="1" s="1"/>
  <c r="O311" i="1"/>
  <c r="Q311" i="1" s="1"/>
  <c r="U313" i="1"/>
  <c r="V313" i="1" s="1"/>
  <c r="Q317" i="1"/>
  <c r="O291" i="1"/>
  <c r="Q291" i="1" s="1"/>
  <c r="U293" i="1"/>
  <c r="V293" i="1" s="1"/>
  <c r="R296" i="1"/>
  <c r="S296" i="1" s="1"/>
  <c r="O299" i="1"/>
  <c r="Q299" i="1" s="1"/>
  <c r="U301" i="1"/>
  <c r="V301" i="1" s="1"/>
  <c r="O305" i="1"/>
  <c r="Q305" i="1" s="1"/>
  <c r="U307" i="1"/>
  <c r="V307" i="1" s="1"/>
  <c r="O313" i="1"/>
  <c r="U315" i="1"/>
  <c r="V315" i="1" s="1"/>
  <c r="Q290" i="1"/>
  <c r="U295" i="1"/>
  <c r="V295" i="1" s="1"/>
  <c r="O301" i="1"/>
  <c r="Q301" i="1" s="1"/>
  <c r="U303" i="1"/>
  <c r="V303" i="1" s="1"/>
  <c r="U309" i="1"/>
  <c r="V309" i="1" s="1"/>
  <c r="U317" i="1"/>
  <c r="V317" i="1" s="1"/>
  <c r="T289" i="1"/>
  <c r="P289" i="1"/>
  <c r="N289" i="1"/>
  <c r="T288" i="1"/>
  <c r="P288" i="1"/>
  <c r="N288" i="1"/>
  <c r="T287" i="1"/>
  <c r="P287" i="1"/>
  <c r="N287" i="1"/>
  <c r="T286" i="1"/>
  <c r="P286" i="1"/>
  <c r="N28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U304" i="1" s="1"/>
  <c r="V304" i="1" s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U298" i="1" s="1"/>
  <c r="V298" i="1" s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" i="1"/>
  <c r="Q306" i="1" l="1"/>
  <c r="R306" i="1" s="1"/>
  <c r="R308" i="1"/>
  <c r="S308" i="1" s="1"/>
  <c r="R320" i="1"/>
  <c r="S320" i="1" s="1"/>
  <c r="R293" i="1"/>
  <c r="S293" i="1" s="1"/>
  <c r="S321" i="1"/>
  <c r="Q322" i="1"/>
  <c r="R317" i="1"/>
  <c r="S317" i="1" s="1"/>
  <c r="S309" i="1"/>
  <c r="R294" i="1"/>
  <c r="S294" i="1" s="1"/>
  <c r="Q310" i="1"/>
  <c r="R310" i="1" s="1"/>
  <c r="O314" i="1"/>
  <c r="Q313" i="1"/>
  <c r="R290" i="1"/>
  <c r="S290" i="1" s="1"/>
  <c r="R301" i="1"/>
  <c r="S301" i="1" s="1"/>
  <c r="R297" i="1"/>
  <c r="S297" i="1" s="1"/>
  <c r="S295" i="1"/>
  <c r="R303" i="1"/>
  <c r="S303" i="1" s="1"/>
  <c r="R315" i="1"/>
  <c r="S315" i="1" s="1"/>
  <c r="Q318" i="1"/>
  <c r="R305" i="1"/>
  <c r="S305" i="1" s="1"/>
  <c r="R291" i="1"/>
  <c r="S291" i="1" s="1"/>
  <c r="R299" i="1"/>
  <c r="S299" i="1" s="1"/>
  <c r="R311" i="1"/>
  <c r="S311" i="1" s="1"/>
  <c r="Q307" i="1"/>
  <c r="U287" i="1"/>
  <c r="V287" i="1" s="1"/>
  <c r="U289" i="1"/>
  <c r="V289" i="1" s="1"/>
  <c r="U286" i="1"/>
  <c r="V286" i="1" s="1"/>
  <c r="U288" i="1"/>
  <c r="V288" i="1" s="1"/>
  <c r="P285" i="1"/>
  <c r="N285" i="1"/>
  <c r="U285" i="1" s="1"/>
  <c r="V285" i="1" s="1"/>
  <c r="P284" i="1"/>
  <c r="N284" i="1"/>
  <c r="U284" i="1" s="1"/>
  <c r="V284" i="1" s="1"/>
  <c r="P283" i="1"/>
  <c r="N283" i="1"/>
  <c r="U283" i="1" s="1"/>
  <c r="V283" i="1" s="1"/>
  <c r="P282" i="1"/>
  <c r="N282" i="1"/>
  <c r="U282" i="1" s="1"/>
  <c r="V282" i="1" s="1"/>
  <c r="S306" i="1" l="1"/>
  <c r="R322" i="1"/>
  <c r="S322" i="1" s="1"/>
  <c r="R307" i="1"/>
  <c r="S307" i="1" s="1"/>
  <c r="S310" i="1"/>
  <c r="Q314" i="1"/>
  <c r="R313" i="1"/>
  <c r="S313" i="1" s="1"/>
  <c r="R318" i="1"/>
  <c r="S318" i="1" s="1"/>
  <c r="P281" i="1"/>
  <c r="N281" i="1"/>
  <c r="U281" i="1" s="1"/>
  <c r="V281" i="1" s="1"/>
  <c r="P280" i="1"/>
  <c r="N280" i="1"/>
  <c r="U280" i="1" s="1"/>
  <c r="V280" i="1" s="1"/>
  <c r="P279" i="1"/>
  <c r="N279" i="1"/>
  <c r="P278" i="1"/>
  <c r="N278" i="1"/>
  <c r="U278" i="1" s="1"/>
  <c r="V278" i="1" s="1"/>
  <c r="P277" i="1"/>
  <c r="N277" i="1"/>
  <c r="U277" i="1" s="1"/>
  <c r="V277" i="1" s="1"/>
  <c r="P276" i="1"/>
  <c r="N276" i="1"/>
  <c r="U276" i="1" s="1"/>
  <c r="V276" i="1" s="1"/>
  <c r="P275" i="1"/>
  <c r="N275" i="1"/>
  <c r="P274" i="1"/>
  <c r="N274" i="1"/>
  <c r="U274" i="1" s="1"/>
  <c r="V274" i="1" s="1"/>
  <c r="P273" i="1"/>
  <c r="N273" i="1"/>
  <c r="U273" i="1" s="1"/>
  <c r="V273" i="1" s="1"/>
  <c r="P272" i="1"/>
  <c r="N272" i="1"/>
  <c r="U272" i="1" s="1"/>
  <c r="V272" i="1" s="1"/>
  <c r="P271" i="1"/>
  <c r="N271" i="1"/>
  <c r="P270" i="1"/>
  <c r="N270" i="1"/>
  <c r="U270" i="1" s="1"/>
  <c r="V270" i="1" s="1"/>
  <c r="P269" i="1"/>
  <c r="N269" i="1"/>
  <c r="U269" i="1" s="1"/>
  <c r="V269" i="1" s="1"/>
  <c r="P268" i="1"/>
  <c r="N268" i="1"/>
  <c r="U268" i="1" s="1"/>
  <c r="V268" i="1" s="1"/>
  <c r="P267" i="1"/>
  <c r="N267" i="1"/>
  <c r="U267" i="1" s="1"/>
  <c r="V267" i="1" s="1"/>
  <c r="P266" i="1"/>
  <c r="N266" i="1"/>
  <c r="U266" i="1" s="1"/>
  <c r="V266" i="1" s="1"/>
  <c r="P265" i="1"/>
  <c r="N265" i="1"/>
  <c r="U265" i="1" s="1"/>
  <c r="V265" i="1" s="1"/>
  <c r="P264" i="1"/>
  <c r="N264" i="1"/>
  <c r="U264" i="1" s="1"/>
  <c r="V264" i="1" s="1"/>
  <c r="P2" i="1"/>
  <c r="N2" i="1"/>
  <c r="P263" i="1"/>
  <c r="N263" i="1"/>
  <c r="P262" i="1"/>
  <c r="N262" i="1"/>
  <c r="P261" i="1"/>
  <c r="N261" i="1"/>
  <c r="U261" i="1" s="1"/>
  <c r="V261" i="1" s="1"/>
  <c r="P260" i="1"/>
  <c r="N260" i="1"/>
  <c r="P259" i="1"/>
  <c r="N259" i="1"/>
  <c r="P258" i="1"/>
  <c r="N258" i="1"/>
  <c r="P257" i="1"/>
  <c r="N257" i="1"/>
  <c r="P256" i="1"/>
  <c r="N256" i="1"/>
  <c r="P255" i="1"/>
  <c r="N255" i="1"/>
  <c r="P254" i="1"/>
  <c r="N254" i="1"/>
  <c r="P253" i="1"/>
  <c r="N253" i="1"/>
  <c r="P252" i="1"/>
  <c r="N252" i="1"/>
  <c r="P251" i="1"/>
  <c r="N251" i="1"/>
  <c r="P250" i="1"/>
  <c r="N250" i="1"/>
  <c r="P249" i="1"/>
  <c r="N249" i="1"/>
  <c r="P248" i="1"/>
  <c r="N248" i="1"/>
  <c r="P247" i="1"/>
  <c r="N247" i="1"/>
  <c r="P246" i="1"/>
  <c r="N246" i="1"/>
  <c r="P245" i="1"/>
  <c r="N245" i="1"/>
  <c r="P244" i="1"/>
  <c r="N244" i="1"/>
  <c r="P243" i="1"/>
  <c r="N243" i="1"/>
  <c r="P242" i="1"/>
  <c r="N242" i="1"/>
  <c r="P241" i="1"/>
  <c r="N241" i="1"/>
  <c r="P240" i="1"/>
  <c r="N240" i="1"/>
  <c r="P239" i="1"/>
  <c r="N239" i="1"/>
  <c r="P238" i="1"/>
  <c r="N238" i="1"/>
  <c r="P237" i="1"/>
  <c r="N237" i="1"/>
  <c r="P236" i="1"/>
  <c r="N236" i="1"/>
  <c r="P235" i="1"/>
  <c r="N235" i="1"/>
  <c r="P234" i="1"/>
  <c r="N234" i="1"/>
  <c r="P233" i="1"/>
  <c r="N233" i="1"/>
  <c r="P232" i="1"/>
  <c r="N232" i="1"/>
  <c r="P231" i="1"/>
  <c r="N231" i="1"/>
  <c r="U231" i="1" s="1"/>
  <c r="V231" i="1" s="1"/>
  <c r="P230" i="1"/>
  <c r="N230" i="1"/>
  <c r="U230" i="1" s="1"/>
  <c r="V230" i="1" s="1"/>
  <c r="P229" i="1"/>
  <c r="N229" i="1"/>
  <c r="U229" i="1" s="1"/>
  <c r="V229" i="1" s="1"/>
  <c r="P228" i="1"/>
  <c r="N228" i="1"/>
  <c r="U228" i="1" s="1"/>
  <c r="V228" i="1" s="1"/>
  <c r="P227" i="1"/>
  <c r="N227" i="1"/>
  <c r="U227" i="1" s="1"/>
  <c r="V227" i="1" s="1"/>
  <c r="P226" i="1"/>
  <c r="N226" i="1"/>
  <c r="U226" i="1" s="1"/>
  <c r="V226" i="1" s="1"/>
  <c r="P225" i="1"/>
  <c r="N225" i="1"/>
  <c r="U225" i="1" s="1"/>
  <c r="V225" i="1" s="1"/>
  <c r="P224" i="1"/>
  <c r="N224" i="1"/>
  <c r="U224" i="1" s="1"/>
  <c r="V224" i="1" s="1"/>
  <c r="R314" i="1" l="1"/>
  <c r="S314" i="1" s="1"/>
  <c r="O239" i="1"/>
  <c r="O287" i="1" s="1"/>
  <c r="Q287" i="1" s="1"/>
  <c r="R287" i="1" s="1"/>
  <c r="U239" i="1"/>
  <c r="V239" i="1" s="1"/>
  <c r="O251" i="1"/>
  <c r="Q251" i="1" s="1"/>
  <c r="U251" i="1"/>
  <c r="V251" i="1" s="1"/>
  <c r="O243" i="1"/>
  <c r="O288" i="1" s="1"/>
  <c r="Q288" i="1" s="1"/>
  <c r="U243" i="1"/>
  <c r="V243" i="1" s="1"/>
  <c r="O255" i="1"/>
  <c r="Q255" i="1" s="1"/>
  <c r="R255" i="1" s="1"/>
  <c r="S255" i="1" s="1"/>
  <c r="U255" i="1"/>
  <c r="V255" i="1" s="1"/>
  <c r="O263" i="1"/>
  <c r="U263" i="1"/>
  <c r="V263" i="1" s="1"/>
  <c r="O232" i="1"/>
  <c r="Q232" i="1" s="1"/>
  <c r="U232" i="1"/>
  <c r="V232" i="1" s="1"/>
  <c r="O236" i="1"/>
  <c r="O285" i="1" s="1"/>
  <c r="Q285" i="1" s="1"/>
  <c r="U236" i="1"/>
  <c r="V236" i="1" s="1"/>
  <c r="O240" i="1"/>
  <c r="Q240" i="1" s="1"/>
  <c r="U240" i="1"/>
  <c r="V240" i="1" s="1"/>
  <c r="O244" i="1"/>
  <c r="O289" i="1" s="1"/>
  <c r="Q289" i="1" s="1"/>
  <c r="U244" i="1"/>
  <c r="V244" i="1" s="1"/>
  <c r="O248" i="1"/>
  <c r="Q248" i="1" s="1"/>
  <c r="R248" i="1" s="1"/>
  <c r="S248" i="1" s="1"/>
  <c r="U248" i="1"/>
  <c r="V248" i="1" s="1"/>
  <c r="O252" i="1"/>
  <c r="Q252" i="1" s="1"/>
  <c r="U252" i="1"/>
  <c r="V252" i="1" s="1"/>
  <c r="O256" i="1"/>
  <c r="Q256" i="1" s="1"/>
  <c r="U256" i="1"/>
  <c r="V256" i="1" s="1"/>
  <c r="O260" i="1"/>
  <c r="Q260" i="1" s="1"/>
  <c r="U260" i="1"/>
  <c r="V260" i="1" s="1"/>
  <c r="O2" i="1"/>
  <c r="Q2" i="1" s="1"/>
  <c r="R2" i="1" s="1"/>
  <c r="U2" i="1"/>
  <c r="V2" i="1" s="1"/>
  <c r="O271" i="1"/>
  <c r="Q271" i="1" s="1"/>
  <c r="U271" i="1"/>
  <c r="V271" i="1" s="1"/>
  <c r="O275" i="1"/>
  <c r="Q275" i="1" s="1"/>
  <c r="R275" i="1" s="1"/>
  <c r="U275" i="1"/>
  <c r="V275" i="1" s="1"/>
  <c r="O279" i="1"/>
  <c r="Q279" i="1" s="1"/>
  <c r="U279" i="1"/>
  <c r="V279" i="1" s="1"/>
  <c r="O235" i="1"/>
  <c r="O284" i="1" s="1"/>
  <c r="Q284" i="1" s="1"/>
  <c r="R284" i="1" s="1"/>
  <c r="S284" i="1" s="1"/>
  <c r="U235" i="1"/>
  <c r="V235" i="1" s="1"/>
  <c r="O247" i="1"/>
  <c r="Q247" i="1" s="1"/>
  <c r="R247" i="1" s="1"/>
  <c r="S247" i="1" s="1"/>
  <c r="U247" i="1"/>
  <c r="V247" i="1" s="1"/>
  <c r="O259" i="1"/>
  <c r="Q259" i="1" s="1"/>
  <c r="R259" i="1" s="1"/>
  <c r="U259" i="1"/>
  <c r="V259" i="1" s="1"/>
  <c r="O233" i="1"/>
  <c r="Q233" i="1" s="1"/>
  <c r="U233" i="1"/>
  <c r="V233" i="1" s="1"/>
  <c r="O237" i="1"/>
  <c r="U237" i="1"/>
  <c r="V237" i="1" s="1"/>
  <c r="O241" i="1"/>
  <c r="O228" i="1" s="1"/>
  <c r="U241" i="1"/>
  <c r="V241" i="1" s="1"/>
  <c r="O245" i="1"/>
  <c r="Q245" i="1" s="1"/>
  <c r="R245" i="1" s="1"/>
  <c r="S245" i="1" s="1"/>
  <c r="U245" i="1"/>
  <c r="V245" i="1" s="1"/>
  <c r="O249" i="1"/>
  <c r="Q249" i="1" s="1"/>
  <c r="U249" i="1"/>
  <c r="V249" i="1" s="1"/>
  <c r="O253" i="1"/>
  <c r="Q253" i="1" s="1"/>
  <c r="R253" i="1" s="1"/>
  <c r="S253" i="1" s="1"/>
  <c r="U253" i="1"/>
  <c r="V253" i="1" s="1"/>
  <c r="O257" i="1"/>
  <c r="Q257" i="1" s="1"/>
  <c r="R257" i="1" s="1"/>
  <c r="U257" i="1"/>
  <c r="V257" i="1" s="1"/>
  <c r="O234" i="1"/>
  <c r="Q234" i="1" s="1"/>
  <c r="U234" i="1"/>
  <c r="V234" i="1" s="1"/>
  <c r="O238" i="1"/>
  <c r="Q238" i="1" s="1"/>
  <c r="U238" i="1"/>
  <c r="V238" i="1" s="1"/>
  <c r="O242" i="1"/>
  <c r="O229" i="1" s="1"/>
  <c r="U242" i="1"/>
  <c r="V242" i="1" s="1"/>
  <c r="O246" i="1"/>
  <c r="Q246" i="1" s="1"/>
  <c r="U246" i="1"/>
  <c r="V246" i="1" s="1"/>
  <c r="O250" i="1"/>
  <c r="Q250" i="1" s="1"/>
  <c r="R250" i="1" s="1"/>
  <c r="U250" i="1"/>
  <c r="V250" i="1" s="1"/>
  <c r="O254" i="1"/>
  <c r="Q254" i="1" s="1"/>
  <c r="R254" i="1" s="1"/>
  <c r="S254" i="1" s="1"/>
  <c r="U254" i="1"/>
  <c r="V254" i="1" s="1"/>
  <c r="O258" i="1"/>
  <c r="Q258" i="1" s="1"/>
  <c r="R258" i="1" s="1"/>
  <c r="S258" i="1" s="1"/>
  <c r="U258" i="1"/>
  <c r="V258" i="1" s="1"/>
  <c r="O262" i="1"/>
  <c r="Q262" i="1" s="1"/>
  <c r="R262" i="1" s="1"/>
  <c r="S262" i="1" s="1"/>
  <c r="U262" i="1"/>
  <c r="V262" i="1" s="1"/>
  <c r="O282" i="1"/>
  <c r="O274" i="1"/>
  <c r="O278" i="1"/>
  <c r="O268" i="1" s="1"/>
  <c r="Q268" i="1" s="1"/>
  <c r="R268" i="1" s="1"/>
  <c r="O273" i="1"/>
  <c r="O264" i="1" s="1"/>
  <c r="Q264" i="1" s="1"/>
  <c r="R264" i="1" s="1"/>
  <c r="O277" i="1"/>
  <c r="O267" i="1" s="1"/>
  <c r="O281" i="1"/>
  <c r="O272" i="1"/>
  <c r="O276" i="1"/>
  <c r="O266" i="1" s="1"/>
  <c r="Q266" i="1" s="1"/>
  <c r="O280" i="1"/>
  <c r="O261" i="1"/>
  <c r="Q261" i="1" s="1"/>
  <c r="R261" i="1" s="1"/>
  <c r="S261" i="1" s="1"/>
  <c r="Q263" i="1"/>
  <c r="R263" i="1" s="1"/>
  <c r="O226" i="1"/>
  <c r="P223" i="1"/>
  <c r="N223" i="1"/>
  <c r="P222" i="1"/>
  <c r="N222" i="1"/>
  <c r="P221" i="1"/>
  <c r="N221" i="1"/>
  <c r="P220" i="1"/>
  <c r="N220" i="1"/>
  <c r="P219" i="1"/>
  <c r="N219" i="1"/>
  <c r="P218" i="1"/>
  <c r="N218" i="1"/>
  <c r="P217" i="1"/>
  <c r="N217" i="1"/>
  <c r="P216" i="1"/>
  <c r="N216" i="1"/>
  <c r="P215" i="1"/>
  <c r="N215" i="1"/>
  <c r="P214" i="1"/>
  <c r="N214" i="1"/>
  <c r="P213" i="1"/>
  <c r="N213" i="1"/>
  <c r="P212" i="1"/>
  <c r="N212" i="1"/>
  <c r="P211" i="1"/>
  <c r="N211" i="1"/>
  <c r="P210" i="1"/>
  <c r="N210" i="1"/>
  <c r="P209" i="1"/>
  <c r="N209" i="1"/>
  <c r="P208" i="1"/>
  <c r="N208" i="1"/>
  <c r="P207" i="1"/>
  <c r="N207" i="1"/>
  <c r="Q244" i="1" l="1"/>
  <c r="R244" i="1" s="1"/>
  <c r="Q239" i="1"/>
  <c r="R239" i="1" s="1"/>
  <c r="R232" i="1"/>
  <c r="S232" i="1" s="1"/>
  <c r="Q243" i="1"/>
  <c r="R243" i="1" s="1"/>
  <c r="O227" i="1"/>
  <c r="Q227" i="1" s="1"/>
  <c r="R227" i="1" s="1"/>
  <c r="Q237" i="1"/>
  <c r="R237" i="1" s="1"/>
  <c r="S237" i="1" s="1"/>
  <c r="O298" i="1"/>
  <c r="O230" i="1"/>
  <c r="Q230" i="1" s="1"/>
  <c r="R230" i="1" s="1"/>
  <c r="S230" i="1" s="1"/>
  <c r="Q235" i="1"/>
  <c r="R235" i="1" s="1"/>
  <c r="S235" i="1" s="1"/>
  <c r="O283" i="1"/>
  <c r="Q283" i="1" s="1"/>
  <c r="Q242" i="1"/>
  <c r="R242" i="1" s="1"/>
  <c r="Q241" i="1"/>
  <c r="R241" i="1" s="1"/>
  <c r="S241" i="1" s="1"/>
  <c r="R260" i="1"/>
  <c r="S260" i="1" s="1"/>
  <c r="R240" i="1"/>
  <c r="S240" i="1" s="1"/>
  <c r="O231" i="1"/>
  <c r="Q231" i="1" s="1"/>
  <c r="R231" i="1" s="1"/>
  <c r="Q236" i="1"/>
  <c r="R236" i="1" s="1"/>
  <c r="R246" i="1"/>
  <c r="S246" i="1" s="1"/>
  <c r="R233" i="1"/>
  <c r="S233" i="1" s="1"/>
  <c r="R288" i="1"/>
  <c r="S288" i="1" s="1"/>
  <c r="O213" i="1"/>
  <c r="Q213" i="1" s="1"/>
  <c r="U213" i="1"/>
  <c r="V213" i="1" s="1"/>
  <c r="R249" i="1"/>
  <c r="S249" i="1" s="1"/>
  <c r="R238" i="1"/>
  <c r="S238" i="1" s="1"/>
  <c r="O208" i="1"/>
  <c r="Q208" i="1" s="1"/>
  <c r="R208" i="1" s="1"/>
  <c r="S208" i="1" s="1"/>
  <c r="U208" i="1"/>
  <c r="V208" i="1" s="1"/>
  <c r="O209" i="1"/>
  <c r="Q209" i="1" s="1"/>
  <c r="R209" i="1" s="1"/>
  <c r="U209" i="1"/>
  <c r="V209" i="1" s="1"/>
  <c r="O210" i="1"/>
  <c r="Q210" i="1" s="1"/>
  <c r="R210" i="1" s="1"/>
  <c r="U210" i="1"/>
  <c r="V210" i="1" s="1"/>
  <c r="O214" i="1"/>
  <c r="Q214" i="1" s="1"/>
  <c r="U214" i="1"/>
  <c r="V214" i="1" s="1"/>
  <c r="O218" i="1"/>
  <c r="Q218" i="1" s="1"/>
  <c r="R218" i="1" s="1"/>
  <c r="U218" i="1"/>
  <c r="V218" i="1" s="1"/>
  <c r="O222" i="1"/>
  <c r="Q222" i="1" s="1"/>
  <c r="U222" i="1"/>
  <c r="V222" i="1" s="1"/>
  <c r="O221" i="1"/>
  <c r="Q221" i="1" s="1"/>
  <c r="R221" i="1" s="1"/>
  <c r="S221" i="1" s="1"/>
  <c r="U221" i="1"/>
  <c r="V221" i="1" s="1"/>
  <c r="O207" i="1"/>
  <c r="Q207" i="1" s="1"/>
  <c r="U207" i="1"/>
  <c r="V207" i="1" s="1"/>
  <c r="O211" i="1"/>
  <c r="Q211" i="1" s="1"/>
  <c r="R211" i="1" s="1"/>
  <c r="U211" i="1"/>
  <c r="V211" i="1" s="1"/>
  <c r="O215" i="1"/>
  <c r="Q215" i="1" s="1"/>
  <c r="U215" i="1"/>
  <c r="V215" i="1" s="1"/>
  <c r="O219" i="1"/>
  <c r="Q219" i="1" s="1"/>
  <c r="R219" i="1" s="1"/>
  <c r="U219" i="1"/>
  <c r="V219" i="1" s="1"/>
  <c r="O223" i="1"/>
  <c r="Q223" i="1" s="1"/>
  <c r="R223" i="1" s="1"/>
  <c r="S223" i="1" s="1"/>
  <c r="U223" i="1"/>
  <c r="V223" i="1" s="1"/>
  <c r="O286" i="1"/>
  <c r="O212" i="1"/>
  <c r="Q212" i="1" s="1"/>
  <c r="U212" i="1"/>
  <c r="V212" i="1" s="1"/>
  <c r="O217" i="1"/>
  <c r="Q217" i="1" s="1"/>
  <c r="R217" i="1" s="1"/>
  <c r="U217" i="1"/>
  <c r="V217" i="1" s="1"/>
  <c r="O216" i="1"/>
  <c r="Q216" i="1" s="1"/>
  <c r="R216" i="1" s="1"/>
  <c r="S216" i="1" s="1"/>
  <c r="U216" i="1"/>
  <c r="V216" i="1" s="1"/>
  <c r="O220" i="1"/>
  <c r="Q220" i="1" s="1"/>
  <c r="R220" i="1" s="1"/>
  <c r="S220" i="1" s="1"/>
  <c r="U220" i="1"/>
  <c r="V220" i="1" s="1"/>
  <c r="S287" i="1"/>
  <c r="R289" i="1"/>
  <c r="S289" i="1" s="1"/>
  <c r="Q282" i="1"/>
  <c r="R282" i="1" s="1"/>
  <c r="S282" i="1" s="1"/>
  <c r="R285" i="1"/>
  <c r="S285" i="1" s="1"/>
  <c r="S275" i="1"/>
  <c r="Q281" i="1"/>
  <c r="R279" i="1"/>
  <c r="S279" i="1" s="1"/>
  <c r="Q277" i="1"/>
  <c r="Q273" i="1"/>
  <c r="R271" i="1"/>
  <c r="S271" i="1" s="1"/>
  <c r="Q280" i="1"/>
  <c r="R280" i="1" s="1"/>
  <c r="S280" i="1" s="1"/>
  <c r="Q276" i="1"/>
  <c r="R276" i="1" s="1"/>
  <c r="S276" i="1" s="1"/>
  <c r="Q278" i="1"/>
  <c r="O270" i="1"/>
  <c r="Q270" i="1" s="1"/>
  <c r="Q272" i="1"/>
  <c r="R272" i="1" s="1"/>
  <c r="S272" i="1" s="1"/>
  <c r="Q274" i="1"/>
  <c r="S263" i="1"/>
  <c r="R266" i="1"/>
  <c r="S266" i="1" s="1"/>
  <c r="S264" i="1"/>
  <c r="S268" i="1"/>
  <c r="Q267" i="1"/>
  <c r="R267" i="1" s="1"/>
  <c r="S267" i="1" s="1"/>
  <c r="S259" i="1"/>
  <c r="R234" i="1"/>
  <c r="S234" i="1" s="1"/>
  <c r="R256" i="1"/>
  <c r="S256" i="1" s="1"/>
  <c r="R252" i="1"/>
  <c r="S252" i="1" s="1"/>
  <c r="R251" i="1"/>
  <c r="S251" i="1" s="1"/>
  <c r="S250" i="1"/>
  <c r="S257" i="1"/>
  <c r="S243" i="1"/>
  <c r="S244" i="1"/>
  <c r="Q226" i="1"/>
  <c r="R226" i="1" s="1"/>
  <c r="S226" i="1" s="1"/>
  <c r="S2" i="1"/>
  <c r="Q228" i="1"/>
  <c r="R228" i="1" s="1"/>
  <c r="Q229" i="1"/>
  <c r="R229" i="1" s="1"/>
  <c r="N93" i="1"/>
  <c r="P93" i="1"/>
  <c r="S239" i="1" l="1"/>
  <c r="S242" i="1"/>
  <c r="Q298" i="1"/>
  <c r="S236" i="1"/>
  <c r="R283" i="1"/>
  <c r="S283" i="1" s="1"/>
  <c r="Q286" i="1"/>
  <c r="O93" i="1"/>
  <c r="Q93" i="1" s="1"/>
  <c r="R93" i="1" s="1"/>
  <c r="S93" i="1" s="1"/>
  <c r="U93" i="1"/>
  <c r="V93" i="1" s="1"/>
  <c r="R277" i="1"/>
  <c r="S277" i="1" s="1"/>
  <c r="R278" i="1"/>
  <c r="S278" i="1" s="1"/>
  <c r="R274" i="1"/>
  <c r="S274" i="1" s="1"/>
  <c r="R281" i="1"/>
  <c r="S281" i="1" s="1"/>
  <c r="R273" i="1"/>
  <c r="S273" i="1" s="1"/>
  <c r="R270" i="1"/>
  <c r="S270" i="1" s="1"/>
  <c r="S228" i="1"/>
  <c r="S219" i="1"/>
  <c r="S229" i="1"/>
  <c r="R222" i="1"/>
  <c r="S222" i="1" s="1"/>
  <c r="S211" i="1"/>
  <c r="S210" i="1"/>
  <c r="S231" i="1"/>
  <c r="R207" i="1"/>
  <c r="S207" i="1" s="1"/>
  <c r="R213" i="1"/>
  <c r="S213" i="1" s="1"/>
  <c r="R212" i="1"/>
  <c r="S212" i="1" s="1"/>
  <c r="S217" i="1"/>
  <c r="S227" i="1"/>
  <c r="R215" i="1"/>
  <c r="S215" i="1" s="1"/>
  <c r="S209" i="1"/>
  <c r="S218" i="1"/>
  <c r="R214" i="1"/>
  <c r="S214" i="1" s="1"/>
  <c r="N77" i="1"/>
  <c r="P77" i="1"/>
  <c r="N78" i="1"/>
  <c r="P78" i="1"/>
  <c r="N79" i="1"/>
  <c r="P79" i="1"/>
  <c r="N80" i="1"/>
  <c r="P80" i="1"/>
  <c r="N81" i="1"/>
  <c r="U81" i="1" s="1"/>
  <c r="V81" i="1" s="1"/>
  <c r="P81" i="1"/>
  <c r="N82" i="1"/>
  <c r="P82" i="1"/>
  <c r="N83" i="1"/>
  <c r="P83" i="1"/>
  <c r="N84" i="1"/>
  <c r="P84" i="1"/>
  <c r="N85" i="1"/>
  <c r="U85" i="1" s="1"/>
  <c r="V85" i="1" s="1"/>
  <c r="P85" i="1"/>
  <c r="N86" i="1"/>
  <c r="P86" i="1"/>
  <c r="N87" i="1"/>
  <c r="P87" i="1"/>
  <c r="N88" i="1"/>
  <c r="U88" i="1" s="1"/>
  <c r="V88" i="1" s="1"/>
  <c r="P88" i="1"/>
  <c r="N89" i="1"/>
  <c r="P89" i="1"/>
  <c r="N90" i="1"/>
  <c r="P90" i="1"/>
  <c r="N91" i="1"/>
  <c r="P91" i="1"/>
  <c r="N92" i="1"/>
  <c r="P92" i="1"/>
  <c r="N94" i="1"/>
  <c r="P94" i="1"/>
  <c r="N95" i="1"/>
  <c r="P95" i="1"/>
  <c r="N96" i="1"/>
  <c r="P96" i="1"/>
  <c r="N97" i="1"/>
  <c r="P97" i="1"/>
  <c r="N98" i="1"/>
  <c r="P98" i="1"/>
  <c r="N99" i="1"/>
  <c r="P99" i="1"/>
  <c r="N100" i="1"/>
  <c r="P100" i="1"/>
  <c r="N101" i="1"/>
  <c r="P101" i="1"/>
  <c r="N102" i="1"/>
  <c r="P102" i="1"/>
  <c r="N103" i="1"/>
  <c r="P103" i="1"/>
  <c r="N104" i="1"/>
  <c r="P104" i="1"/>
  <c r="N105" i="1"/>
  <c r="P105" i="1"/>
  <c r="N106" i="1"/>
  <c r="P106" i="1"/>
  <c r="N107" i="1"/>
  <c r="P107" i="1"/>
  <c r="N108" i="1"/>
  <c r="P108" i="1"/>
  <c r="N109" i="1"/>
  <c r="P109" i="1"/>
  <c r="N110" i="1"/>
  <c r="P110" i="1"/>
  <c r="N111" i="1"/>
  <c r="P111" i="1"/>
  <c r="N112" i="1"/>
  <c r="P112" i="1"/>
  <c r="N113" i="1"/>
  <c r="P113" i="1"/>
  <c r="N114" i="1"/>
  <c r="P114" i="1"/>
  <c r="N115" i="1"/>
  <c r="P115" i="1"/>
  <c r="N116" i="1"/>
  <c r="P116" i="1"/>
  <c r="N117" i="1"/>
  <c r="P117" i="1"/>
  <c r="N118" i="1"/>
  <c r="P118" i="1"/>
  <c r="N119" i="1"/>
  <c r="P119" i="1"/>
  <c r="N120" i="1"/>
  <c r="P120" i="1"/>
  <c r="N121" i="1"/>
  <c r="P121" i="1"/>
  <c r="N122" i="1"/>
  <c r="P122" i="1"/>
  <c r="N123" i="1"/>
  <c r="P123" i="1"/>
  <c r="N124" i="1"/>
  <c r="P124" i="1"/>
  <c r="N125" i="1"/>
  <c r="P125" i="1"/>
  <c r="N126" i="1"/>
  <c r="P126" i="1"/>
  <c r="N127" i="1"/>
  <c r="P127" i="1"/>
  <c r="N128" i="1"/>
  <c r="P128" i="1"/>
  <c r="N129" i="1"/>
  <c r="P129" i="1"/>
  <c r="N130" i="1"/>
  <c r="P130" i="1"/>
  <c r="N131" i="1"/>
  <c r="P131" i="1"/>
  <c r="N132" i="1"/>
  <c r="P132" i="1"/>
  <c r="N133" i="1"/>
  <c r="P133" i="1"/>
  <c r="N134" i="1"/>
  <c r="P134" i="1"/>
  <c r="N135" i="1"/>
  <c r="P135" i="1"/>
  <c r="N136" i="1"/>
  <c r="P136" i="1"/>
  <c r="N137" i="1"/>
  <c r="P137" i="1"/>
  <c r="N138" i="1"/>
  <c r="P138" i="1"/>
  <c r="N139" i="1"/>
  <c r="P139" i="1"/>
  <c r="N140" i="1"/>
  <c r="P140" i="1"/>
  <c r="N141" i="1"/>
  <c r="P141" i="1"/>
  <c r="N142" i="1"/>
  <c r="P142" i="1"/>
  <c r="N143" i="1"/>
  <c r="P143" i="1"/>
  <c r="N144" i="1"/>
  <c r="P144" i="1"/>
  <c r="N145" i="1"/>
  <c r="P145" i="1"/>
  <c r="N146" i="1"/>
  <c r="P146" i="1"/>
  <c r="N147" i="1"/>
  <c r="P147" i="1"/>
  <c r="N148" i="1"/>
  <c r="P148" i="1"/>
  <c r="N149" i="1"/>
  <c r="P149" i="1"/>
  <c r="N150" i="1"/>
  <c r="P150" i="1"/>
  <c r="N151" i="1"/>
  <c r="P151" i="1"/>
  <c r="N152" i="1"/>
  <c r="P152" i="1"/>
  <c r="N153" i="1"/>
  <c r="P153" i="1"/>
  <c r="N154" i="1"/>
  <c r="P154" i="1"/>
  <c r="N155" i="1"/>
  <c r="P155" i="1"/>
  <c r="N156" i="1"/>
  <c r="P156" i="1"/>
  <c r="N157" i="1"/>
  <c r="P157" i="1"/>
  <c r="N158" i="1"/>
  <c r="P158" i="1"/>
  <c r="N159" i="1"/>
  <c r="P159" i="1"/>
  <c r="N160" i="1"/>
  <c r="P160" i="1"/>
  <c r="N161" i="1"/>
  <c r="P161" i="1"/>
  <c r="N162" i="1"/>
  <c r="P162" i="1"/>
  <c r="N163" i="1"/>
  <c r="P163" i="1"/>
  <c r="N164" i="1"/>
  <c r="P164" i="1"/>
  <c r="N165" i="1"/>
  <c r="P165" i="1"/>
  <c r="N166" i="1"/>
  <c r="P166" i="1"/>
  <c r="N167" i="1"/>
  <c r="P167" i="1"/>
  <c r="N168" i="1"/>
  <c r="P168" i="1"/>
  <c r="N169" i="1"/>
  <c r="P169" i="1"/>
  <c r="N170" i="1"/>
  <c r="P170" i="1"/>
  <c r="N171" i="1"/>
  <c r="P171" i="1"/>
  <c r="N172" i="1"/>
  <c r="P172" i="1"/>
  <c r="N173" i="1"/>
  <c r="P173" i="1"/>
  <c r="N174" i="1"/>
  <c r="P174" i="1"/>
  <c r="N175" i="1"/>
  <c r="P175" i="1"/>
  <c r="N176" i="1"/>
  <c r="P176" i="1"/>
  <c r="N177" i="1"/>
  <c r="P177" i="1"/>
  <c r="N178" i="1"/>
  <c r="P178" i="1"/>
  <c r="N179" i="1"/>
  <c r="P179" i="1"/>
  <c r="N180" i="1"/>
  <c r="P180" i="1"/>
  <c r="N181" i="1"/>
  <c r="P181" i="1"/>
  <c r="N182" i="1"/>
  <c r="P182" i="1"/>
  <c r="N183" i="1"/>
  <c r="P183" i="1"/>
  <c r="N184" i="1"/>
  <c r="P184" i="1"/>
  <c r="N185" i="1"/>
  <c r="P185" i="1"/>
  <c r="N186" i="1"/>
  <c r="P186" i="1"/>
  <c r="N187" i="1"/>
  <c r="P187" i="1"/>
  <c r="N188" i="1"/>
  <c r="P188" i="1"/>
  <c r="N189" i="1"/>
  <c r="P189" i="1"/>
  <c r="N190" i="1"/>
  <c r="P190" i="1"/>
  <c r="N191" i="1"/>
  <c r="P191" i="1"/>
  <c r="N192" i="1"/>
  <c r="P192" i="1"/>
  <c r="N193" i="1"/>
  <c r="P193" i="1"/>
  <c r="N194" i="1"/>
  <c r="P194" i="1"/>
  <c r="N195" i="1"/>
  <c r="P195" i="1"/>
  <c r="N196" i="1"/>
  <c r="P196" i="1"/>
  <c r="N197" i="1"/>
  <c r="P197" i="1"/>
  <c r="N198" i="1"/>
  <c r="U198" i="1" s="1"/>
  <c r="V198" i="1" s="1"/>
  <c r="P198" i="1"/>
  <c r="N199" i="1"/>
  <c r="P199" i="1"/>
  <c r="N200" i="1"/>
  <c r="P200" i="1"/>
  <c r="N201" i="1"/>
  <c r="P201" i="1"/>
  <c r="N202" i="1"/>
  <c r="P202" i="1"/>
  <c r="N203" i="1"/>
  <c r="P203" i="1"/>
  <c r="N204" i="1"/>
  <c r="P204" i="1"/>
  <c r="N205" i="1"/>
  <c r="P205" i="1"/>
  <c r="N206" i="1"/>
  <c r="P206" i="1"/>
  <c r="N72" i="1"/>
  <c r="P72" i="1"/>
  <c r="N73" i="1"/>
  <c r="P73" i="1"/>
  <c r="N74" i="1"/>
  <c r="P74" i="1"/>
  <c r="N75" i="1"/>
  <c r="P75" i="1"/>
  <c r="N76" i="1"/>
  <c r="P76" i="1"/>
  <c r="N69" i="1"/>
  <c r="P69" i="1"/>
  <c r="N70" i="1"/>
  <c r="P70" i="1"/>
  <c r="N71" i="1"/>
  <c r="P71" i="1"/>
  <c r="N59" i="1"/>
  <c r="P59" i="1"/>
  <c r="N60" i="1"/>
  <c r="U60" i="1" s="1"/>
  <c r="V60" i="1" s="1"/>
  <c r="P60" i="1"/>
  <c r="N61" i="1"/>
  <c r="P61" i="1"/>
  <c r="N62" i="1"/>
  <c r="P62" i="1"/>
  <c r="N63" i="1"/>
  <c r="U63" i="1" s="1"/>
  <c r="V63" i="1" s="1"/>
  <c r="P63" i="1"/>
  <c r="N64" i="1"/>
  <c r="P64" i="1"/>
  <c r="N65" i="1"/>
  <c r="P65" i="1"/>
  <c r="N66" i="1"/>
  <c r="P66" i="1"/>
  <c r="N67" i="1"/>
  <c r="P67" i="1"/>
  <c r="N68" i="1"/>
  <c r="U68" i="1" s="1"/>
  <c r="V68" i="1" s="1"/>
  <c r="P68" i="1"/>
  <c r="R298" i="1" l="1"/>
  <c r="S298" i="1" s="1"/>
  <c r="O196" i="1"/>
  <c r="Q196" i="1" s="1"/>
  <c r="U196" i="1"/>
  <c r="V196" i="1" s="1"/>
  <c r="O168" i="1"/>
  <c r="Q168" i="1" s="1"/>
  <c r="R168" i="1" s="1"/>
  <c r="S168" i="1" s="1"/>
  <c r="U168" i="1"/>
  <c r="V168" i="1" s="1"/>
  <c r="O144" i="1"/>
  <c r="Q144" i="1" s="1"/>
  <c r="R144" i="1" s="1"/>
  <c r="S144" i="1" s="1"/>
  <c r="U144" i="1"/>
  <c r="V144" i="1" s="1"/>
  <c r="O116" i="1"/>
  <c r="Q116" i="1" s="1"/>
  <c r="R116" i="1" s="1"/>
  <c r="S116" i="1" s="1"/>
  <c r="U116" i="1"/>
  <c r="V116" i="1" s="1"/>
  <c r="O100" i="1"/>
  <c r="Q100" i="1" s="1"/>
  <c r="R100" i="1" s="1"/>
  <c r="S100" i="1" s="1"/>
  <c r="U100" i="1"/>
  <c r="V100" i="1" s="1"/>
  <c r="O91" i="1"/>
  <c r="U91" i="1"/>
  <c r="V91" i="1" s="1"/>
  <c r="O83" i="1"/>
  <c r="Q83" i="1" s="1"/>
  <c r="R83" i="1" s="1"/>
  <c r="S83" i="1" s="1"/>
  <c r="U83" i="1"/>
  <c r="V83" i="1" s="1"/>
  <c r="O73" i="1"/>
  <c r="Q73" i="1" s="1"/>
  <c r="R73" i="1" s="1"/>
  <c r="S73" i="1" s="1"/>
  <c r="U73" i="1"/>
  <c r="V73" i="1" s="1"/>
  <c r="O184" i="1"/>
  <c r="U184" i="1"/>
  <c r="V184" i="1" s="1"/>
  <c r="O160" i="1"/>
  <c r="Q160" i="1" s="1"/>
  <c r="R160" i="1" s="1"/>
  <c r="S160" i="1" s="1"/>
  <c r="U160" i="1"/>
  <c r="V160" i="1" s="1"/>
  <c r="O136" i="1"/>
  <c r="Q136" i="1" s="1"/>
  <c r="R136" i="1" s="1"/>
  <c r="S136" i="1" s="1"/>
  <c r="U136" i="1"/>
  <c r="V136" i="1" s="1"/>
  <c r="O112" i="1"/>
  <c r="Q112" i="1" s="1"/>
  <c r="R112" i="1" s="1"/>
  <c r="S112" i="1" s="1"/>
  <c r="U112" i="1"/>
  <c r="V112" i="1" s="1"/>
  <c r="O96" i="1"/>
  <c r="Q96" i="1" s="1"/>
  <c r="R96" i="1" s="1"/>
  <c r="S96" i="1" s="1"/>
  <c r="U96" i="1"/>
  <c r="V96" i="1" s="1"/>
  <c r="O87" i="1"/>
  <c r="Q87" i="1" s="1"/>
  <c r="R87" i="1" s="1"/>
  <c r="U87" i="1"/>
  <c r="V87" i="1" s="1"/>
  <c r="O79" i="1"/>
  <c r="Q79" i="1" s="1"/>
  <c r="R79" i="1" s="1"/>
  <c r="S79" i="1" s="1"/>
  <c r="U79" i="1"/>
  <c r="V79" i="1" s="1"/>
  <c r="O67" i="1"/>
  <c r="Q67" i="1" s="1"/>
  <c r="U67" i="1"/>
  <c r="V67" i="1" s="1"/>
  <c r="O59" i="1"/>
  <c r="O225" i="1" s="1"/>
  <c r="U59" i="1"/>
  <c r="V59" i="1" s="1"/>
  <c r="O76" i="1"/>
  <c r="Q76" i="1" s="1"/>
  <c r="R76" i="1" s="1"/>
  <c r="S76" i="1" s="1"/>
  <c r="U76" i="1"/>
  <c r="V76" i="1" s="1"/>
  <c r="O72" i="1"/>
  <c r="Q72" i="1" s="1"/>
  <c r="R72" i="1" s="1"/>
  <c r="S72" i="1" s="1"/>
  <c r="U72" i="1"/>
  <c r="V72" i="1" s="1"/>
  <c r="O203" i="1"/>
  <c r="Q203" i="1" s="1"/>
  <c r="U203" i="1"/>
  <c r="V203" i="1" s="1"/>
  <c r="O199" i="1"/>
  <c r="U199" i="1"/>
  <c r="V199" i="1" s="1"/>
  <c r="O195" i="1"/>
  <c r="Q195" i="1" s="1"/>
  <c r="U195" i="1"/>
  <c r="V195" i="1" s="1"/>
  <c r="O191" i="1"/>
  <c r="Q191" i="1" s="1"/>
  <c r="R191" i="1" s="1"/>
  <c r="U191" i="1"/>
  <c r="V191" i="1" s="1"/>
  <c r="O187" i="1"/>
  <c r="Q187" i="1" s="1"/>
  <c r="R187" i="1" s="1"/>
  <c r="S187" i="1" s="1"/>
  <c r="U187" i="1"/>
  <c r="V187" i="1" s="1"/>
  <c r="O183" i="1"/>
  <c r="Q183" i="1" s="1"/>
  <c r="R183" i="1" s="1"/>
  <c r="S183" i="1" s="1"/>
  <c r="U183" i="1"/>
  <c r="V183" i="1" s="1"/>
  <c r="O179" i="1"/>
  <c r="Q179" i="1" s="1"/>
  <c r="R179" i="1" s="1"/>
  <c r="U179" i="1"/>
  <c r="V179" i="1" s="1"/>
  <c r="O175" i="1"/>
  <c r="Q175" i="1" s="1"/>
  <c r="U175" i="1"/>
  <c r="V175" i="1" s="1"/>
  <c r="O171" i="1"/>
  <c r="Q171" i="1" s="1"/>
  <c r="R171" i="1" s="1"/>
  <c r="U171" i="1"/>
  <c r="V171" i="1" s="1"/>
  <c r="O167" i="1"/>
  <c r="Q167" i="1" s="1"/>
  <c r="R167" i="1" s="1"/>
  <c r="S167" i="1" s="1"/>
  <c r="U167" i="1"/>
  <c r="V167" i="1" s="1"/>
  <c r="O163" i="1"/>
  <c r="U163" i="1"/>
  <c r="V163" i="1" s="1"/>
  <c r="O159" i="1"/>
  <c r="Q159" i="1" s="1"/>
  <c r="R159" i="1" s="1"/>
  <c r="U159" i="1"/>
  <c r="V159" i="1" s="1"/>
  <c r="O155" i="1"/>
  <c r="Q155" i="1" s="1"/>
  <c r="R155" i="1" s="1"/>
  <c r="S155" i="1" s="1"/>
  <c r="U155" i="1"/>
  <c r="V155" i="1" s="1"/>
  <c r="O151" i="1"/>
  <c r="O269" i="1" s="1"/>
  <c r="Q269" i="1" s="1"/>
  <c r="R269" i="1" s="1"/>
  <c r="S269" i="1" s="1"/>
  <c r="U151" i="1"/>
  <c r="V151" i="1" s="1"/>
  <c r="O147" i="1"/>
  <c r="Q147" i="1" s="1"/>
  <c r="U147" i="1"/>
  <c r="V147" i="1" s="1"/>
  <c r="O143" i="1"/>
  <c r="Q143" i="1" s="1"/>
  <c r="U143" i="1"/>
  <c r="V143" i="1" s="1"/>
  <c r="O139" i="1"/>
  <c r="Q139" i="1" s="1"/>
  <c r="U139" i="1"/>
  <c r="V139" i="1" s="1"/>
  <c r="O135" i="1"/>
  <c r="Q135" i="1" s="1"/>
  <c r="U135" i="1"/>
  <c r="V135" i="1" s="1"/>
  <c r="O131" i="1"/>
  <c r="O265" i="1" s="1"/>
  <c r="Q265" i="1" s="1"/>
  <c r="R265" i="1" s="1"/>
  <c r="U131" i="1"/>
  <c r="V131" i="1" s="1"/>
  <c r="O127" i="1"/>
  <c r="Q127" i="1" s="1"/>
  <c r="R127" i="1" s="1"/>
  <c r="U127" i="1"/>
  <c r="V127" i="1" s="1"/>
  <c r="O123" i="1"/>
  <c r="Q123" i="1" s="1"/>
  <c r="R123" i="1" s="1"/>
  <c r="S123" i="1" s="1"/>
  <c r="U123" i="1"/>
  <c r="V123" i="1" s="1"/>
  <c r="O119" i="1"/>
  <c r="Q119" i="1" s="1"/>
  <c r="R119" i="1" s="1"/>
  <c r="U119" i="1"/>
  <c r="V119" i="1" s="1"/>
  <c r="O115" i="1"/>
  <c r="Q115" i="1" s="1"/>
  <c r="R115" i="1" s="1"/>
  <c r="U115" i="1"/>
  <c r="V115" i="1" s="1"/>
  <c r="O111" i="1"/>
  <c r="Q111" i="1" s="1"/>
  <c r="R111" i="1" s="1"/>
  <c r="S111" i="1" s="1"/>
  <c r="U111" i="1"/>
  <c r="V111" i="1" s="1"/>
  <c r="O107" i="1"/>
  <c r="Q107" i="1" s="1"/>
  <c r="R107" i="1" s="1"/>
  <c r="U107" i="1"/>
  <c r="V107" i="1" s="1"/>
  <c r="O103" i="1"/>
  <c r="Q103" i="1" s="1"/>
  <c r="U103" i="1"/>
  <c r="V103" i="1" s="1"/>
  <c r="O99" i="1"/>
  <c r="Q99" i="1" s="1"/>
  <c r="U99" i="1"/>
  <c r="V99" i="1" s="1"/>
  <c r="O95" i="1"/>
  <c r="Q95" i="1" s="1"/>
  <c r="R95" i="1" s="1"/>
  <c r="U95" i="1"/>
  <c r="V95" i="1" s="1"/>
  <c r="O90" i="1"/>
  <c r="Q90" i="1" s="1"/>
  <c r="R90" i="1" s="1"/>
  <c r="S90" i="1" s="1"/>
  <c r="U90" i="1"/>
  <c r="V90" i="1" s="1"/>
  <c r="O86" i="1"/>
  <c r="Q86" i="1" s="1"/>
  <c r="U86" i="1"/>
  <c r="V86" i="1" s="1"/>
  <c r="O82" i="1"/>
  <c r="Q82" i="1" s="1"/>
  <c r="U82" i="1"/>
  <c r="V82" i="1" s="1"/>
  <c r="O78" i="1"/>
  <c r="Q78" i="1" s="1"/>
  <c r="U78" i="1"/>
  <c r="V78" i="1" s="1"/>
  <c r="O200" i="1"/>
  <c r="Q200" i="1" s="1"/>
  <c r="R200" i="1" s="1"/>
  <c r="S200" i="1" s="1"/>
  <c r="U200" i="1"/>
  <c r="V200" i="1" s="1"/>
  <c r="O172" i="1"/>
  <c r="Q172" i="1" s="1"/>
  <c r="R172" i="1" s="1"/>
  <c r="U172" i="1"/>
  <c r="V172" i="1" s="1"/>
  <c r="O128" i="1"/>
  <c r="Q128" i="1" s="1"/>
  <c r="R128" i="1" s="1"/>
  <c r="S128" i="1" s="1"/>
  <c r="U128" i="1"/>
  <c r="V128" i="1" s="1"/>
  <c r="O180" i="1"/>
  <c r="Q180" i="1" s="1"/>
  <c r="R180" i="1" s="1"/>
  <c r="S180" i="1" s="1"/>
  <c r="U180" i="1"/>
  <c r="V180" i="1" s="1"/>
  <c r="O152" i="1"/>
  <c r="Q152" i="1" s="1"/>
  <c r="R152" i="1" s="1"/>
  <c r="S152" i="1" s="1"/>
  <c r="U152" i="1"/>
  <c r="V152" i="1" s="1"/>
  <c r="O132" i="1"/>
  <c r="U132" i="1"/>
  <c r="V132" i="1" s="1"/>
  <c r="O108" i="1"/>
  <c r="Q108" i="1" s="1"/>
  <c r="R108" i="1" s="1"/>
  <c r="U108" i="1"/>
  <c r="V108" i="1" s="1"/>
  <c r="O66" i="1"/>
  <c r="Q66" i="1" s="1"/>
  <c r="U66" i="1"/>
  <c r="V66" i="1" s="1"/>
  <c r="O62" i="1"/>
  <c r="O63" i="1" s="1"/>
  <c r="U62" i="1"/>
  <c r="V62" i="1" s="1"/>
  <c r="O71" i="1"/>
  <c r="Q71" i="1" s="1"/>
  <c r="R71" i="1" s="1"/>
  <c r="S71" i="1" s="1"/>
  <c r="U71" i="1"/>
  <c r="V71" i="1" s="1"/>
  <c r="O75" i="1"/>
  <c r="Q75" i="1" s="1"/>
  <c r="R75" i="1" s="1"/>
  <c r="S75" i="1" s="1"/>
  <c r="U75" i="1"/>
  <c r="V75" i="1" s="1"/>
  <c r="O206" i="1"/>
  <c r="Q206" i="1" s="1"/>
  <c r="U206" i="1"/>
  <c r="V206" i="1" s="1"/>
  <c r="O202" i="1"/>
  <c r="Q202" i="1" s="1"/>
  <c r="R202" i="1" s="1"/>
  <c r="S202" i="1" s="1"/>
  <c r="U202" i="1"/>
  <c r="V202" i="1" s="1"/>
  <c r="O194" i="1"/>
  <c r="Q194" i="1" s="1"/>
  <c r="R194" i="1" s="1"/>
  <c r="S194" i="1" s="1"/>
  <c r="U194" i="1"/>
  <c r="V194" i="1" s="1"/>
  <c r="O190" i="1"/>
  <c r="Q190" i="1" s="1"/>
  <c r="U190" i="1"/>
  <c r="V190" i="1" s="1"/>
  <c r="O186" i="1"/>
  <c r="Q186" i="1" s="1"/>
  <c r="U186" i="1"/>
  <c r="V186" i="1" s="1"/>
  <c r="O182" i="1"/>
  <c r="Q182" i="1" s="1"/>
  <c r="R182" i="1" s="1"/>
  <c r="S182" i="1" s="1"/>
  <c r="U182" i="1"/>
  <c r="V182" i="1" s="1"/>
  <c r="O178" i="1"/>
  <c r="Q178" i="1" s="1"/>
  <c r="R178" i="1" s="1"/>
  <c r="U178" i="1"/>
  <c r="V178" i="1" s="1"/>
  <c r="O174" i="1"/>
  <c r="Q174" i="1" s="1"/>
  <c r="U174" i="1"/>
  <c r="V174" i="1" s="1"/>
  <c r="O170" i="1"/>
  <c r="Q170" i="1" s="1"/>
  <c r="R170" i="1" s="1"/>
  <c r="S170" i="1" s="1"/>
  <c r="U170" i="1"/>
  <c r="V170" i="1" s="1"/>
  <c r="O166" i="1"/>
  <c r="Q166" i="1" s="1"/>
  <c r="U166" i="1"/>
  <c r="V166" i="1" s="1"/>
  <c r="O162" i="1"/>
  <c r="Q162" i="1" s="1"/>
  <c r="U162" i="1"/>
  <c r="V162" i="1" s="1"/>
  <c r="O158" i="1"/>
  <c r="Q158" i="1" s="1"/>
  <c r="R158" i="1" s="1"/>
  <c r="S158" i="1" s="1"/>
  <c r="U158" i="1"/>
  <c r="V158" i="1" s="1"/>
  <c r="O154" i="1"/>
  <c r="Q154" i="1" s="1"/>
  <c r="U154" i="1"/>
  <c r="V154" i="1" s="1"/>
  <c r="O150" i="1"/>
  <c r="Q150" i="1" s="1"/>
  <c r="R150" i="1" s="1"/>
  <c r="U150" i="1"/>
  <c r="V150" i="1" s="1"/>
  <c r="O146" i="1"/>
  <c r="Q146" i="1" s="1"/>
  <c r="R146" i="1" s="1"/>
  <c r="S146" i="1" s="1"/>
  <c r="U146" i="1"/>
  <c r="V146" i="1" s="1"/>
  <c r="O142" i="1"/>
  <c r="Q142" i="1" s="1"/>
  <c r="R142" i="1" s="1"/>
  <c r="S142" i="1" s="1"/>
  <c r="U142" i="1"/>
  <c r="V142" i="1" s="1"/>
  <c r="O138" i="1"/>
  <c r="Q138" i="1" s="1"/>
  <c r="R138" i="1" s="1"/>
  <c r="U138" i="1"/>
  <c r="V138" i="1" s="1"/>
  <c r="O134" i="1"/>
  <c r="Q134" i="1" s="1"/>
  <c r="U134" i="1"/>
  <c r="V134" i="1" s="1"/>
  <c r="O130" i="1"/>
  <c r="Q130" i="1" s="1"/>
  <c r="R130" i="1" s="1"/>
  <c r="S130" i="1" s="1"/>
  <c r="U130" i="1"/>
  <c r="V130" i="1" s="1"/>
  <c r="O126" i="1"/>
  <c r="Q126" i="1" s="1"/>
  <c r="U126" i="1"/>
  <c r="V126" i="1" s="1"/>
  <c r="O122" i="1"/>
  <c r="Q122" i="1" s="1"/>
  <c r="R122" i="1" s="1"/>
  <c r="U122" i="1"/>
  <c r="V122" i="1" s="1"/>
  <c r="O118" i="1"/>
  <c r="Q118" i="1" s="1"/>
  <c r="R118" i="1" s="1"/>
  <c r="S118" i="1" s="1"/>
  <c r="U118" i="1"/>
  <c r="V118" i="1" s="1"/>
  <c r="O114" i="1"/>
  <c r="Q114" i="1" s="1"/>
  <c r="R114" i="1" s="1"/>
  <c r="U114" i="1"/>
  <c r="V114" i="1" s="1"/>
  <c r="O110" i="1"/>
  <c r="Q110" i="1" s="1"/>
  <c r="R110" i="1" s="1"/>
  <c r="U110" i="1"/>
  <c r="V110" i="1" s="1"/>
  <c r="O106" i="1"/>
  <c r="Q106" i="1" s="1"/>
  <c r="R106" i="1" s="1"/>
  <c r="S106" i="1" s="1"/>
  <c r="U106" i="1"/>
  <c r="V106" i="1" s="1"/>
  <c r="O102" i="1"/>
  <c r="Q102" i="1" s="1"/>
  <c r="U102" i="1"/>
  <c r="V102" i="1" s="1"/>
  <c r="O98" i="1"/>
  <c r="Q98" i="1" s="1"/>
  <c r="U98" i="1"/>
  <c r="V98" i="1" s="1"/>
  <c r="O94" i="1"/>
  <c r="Q94" i="1" s="1"/>
  <c r="R94" i="1" s="1"/>
  <c r="S94" i="1" s="1"/>
  <c r="U94" i="1"/>
  <c r="V94" i="1" s="1"/>
  <c r="O89" i="1"/>
  <c r="Q89" i="1" s="1"/>
  <c r="R89" i="1" s="1"/>
  <c r="U89" i="1"/>
  <c r="V89" i="1" s="1"/>
  <c r="O77" i="1"/>
  <c r="Q77" i="1" s="1"/>
  <c r="U77" i="1"/>
  <c r="V77" i="1" s="1"/>
  <c r="O204" i="1"/>
  <c r="Q204" i="1" s="1"/>
  <c r="U204" i="1"/>
  <c r="V204" i="1" s="1"/>
  <c r="O176" i="1"/>
  <c r="Q176" i="1" s="1"/>
  <c r="R176" i="1" s="1"/>
  <c r="S176" i="1" s="1"/>
  <c r="U176" i="1"/>
  <c r="V176" i="1" s="1"/>
  <c r="O148" i="1"/>
  <c r="Q148" i="1" s="1"/>
  <c r="U148" i="1"/>
  <c r="V148" i="1" s="1"/>
  <c r="O120" i="1"/>
  <c r="Q120" i="1" s="1"/>
  <c r="R120" i="1" s="1"/>
  <c r="S120" i="1" s="1"/>
  <c r="U120" i="1"/>
  <c r="V120" i="1" s="1"/>
  <c r="O69" i="1"/>
  <c r="Q69" i="1" s="1"/>
  <c r="U69" i="1"/>
  <c r="V69" i="1" s="1"/>
  <c r="O188" i="1"/>
  <c r="Q188" i="1" s="1"/>
  <c r="R188" i="1" s="1"/>
  <c r="S188" i="1" s="1"/>
  <c r="U188" i="1"/>
  <c r="V188" i="1" s="1"/>
  <c r="O164" i="1"/>
  <c r="Q164" i="1" s="1"/>
  <c r="R164" i="1" s="1"/>
  <c r="S164" i="1" s="1"/>
  <c r="U164" i="1"/>
  <c r="V164" i="1" s="1"/>
  <c r="O140" i="1"/>
  <c r="Q140" i="1" s="1"/>
  <c r="R140" i="1" s="1"/>
  <c r="S140" i="1" s="1"/>
  <c r="U140" i="1"/>
  <c r="V140" i="1" s="1"/>
  <c r="O104" i="1"/>
  <c r="Q104" i="1" s="1"/>
  <c r="R104" i="1" s="1"/>
  <c r="S104" i="1" s="1"/>
  <c r="U104" i="1"/>
  <c r="V104" i="1" s="1"/>
  <c r="O65" i="1"/>
  <c r="Q65" i="1" s="1"/>
  <c r="R65" i="1" s="1"/>
  <c r="U65" i="1"/>
  <c r="V65" i="1" s="1"/>
  <c r="O61" i="1"/>
  <c r="Q61" i="1" s="1"/>
  <c r="R61" i="1" s="1"/>
  <c r="S61" i="1" s="1"/>
  <c r="U61" i="1"/>
  <c r="V61" i="1" s="1"/>
  <c r="O70" i="1"/>
  <c r="Q70" i="1" s="1"/>
  <c r="R70" i="1" s="1"/>
  <c r="S70" i="1" s="1"/>
  <c r="U70" i="1"/>
  <c r="V70" i="1" s="1"/>
  <c r="O74" i="1"/>
  <c r="Q74" i="1" s="1"/>
  <c r="R74" i="1" s="1"/>
  <c r="U74" i="1"/>
  <c r="V74" i="1" s="1"/>
  <c r="O205" i="1"/>
  <c r="Q205" i="1" s="1"/>
  <c r="U205" i="1"/>
  <c r="V205" i="1" s="1"/>
  <c r="O201" i="1"/>
  <c r="Q201" i="1" s="1"/>
  <c r="R201" i="1" s="1"/>
  <c r="S201" i="1" s="1"/>
  <c r="U201" i="1"/>
  <c r="V201" i="1" s="1"/>
  <c r="O197" i="1"/>
  <c r="O198" i="1" s="1"/>
  <c r="U197" i="1"/>
  <c r="V197" i="1" s="1"/>
  <c r="O193" i="1"/>
  <c r="Q193" i="1" s="1"/>
  <c r="R193" i="1" s="1"/>
  <c r="S193" i="1" s="1"/>
  <c r="U193" i="1"/>
  <c r="V193" i="1" s="1"/>
  <c r="O189" i="1"/>
  <c r="Q189" i="1" s="1"/>
  <c r="U189" i="1"/>
  <c r="V189" i="1" s="1"/>
  <c r="O185" i="1"/>
  <c r="Q185" i="1" s="1"/>
  <c r="R185" i="1" s="1"/>
  <c r="U185" i="1"/>
  <c r="V185" i="1" s="1"/>
  <c r="O181" i="1"/>
  <c r="Q181" i="1" s="1"/>
  <c r="R181" i="1" s="1"/>
  <c r="S181" i="1" s="1"/>
  <c r="U181" i="1"/>
  <c r="V181" i="1" s="1"/>
  <c r="O177" i="1"/>
  <c r="Q177" i="1" s="1"/>
  <c r="R177" i="1" s="1"/>
  <c r="U177" i="1"/>
  <c r="V177" i="1" s="1"/>
  <c r="O173" i="1"/>
  <c r="Q173" i="1" s="1"/>
  <c r="R173" i="1" s="1"/>
  <c r="U173" i="1"/>
  <c r="V173" i="1" s="1"/>
  <c r="O169" i="1"/>
  <c r="Q169" i="1" s="1"/>
  <c r="R169" i="1" s="1"/>
  <c r="S169" i="1" s="1"/>
  <c r="U169" i="1"/>
  <c r="V169" i="1" s="1"/>
  <c r="O165" i="1"/>
  <c r="Q165" i="1" s="1"/>
  <c r="R165" i="1" s="1"/>
  <c r="S165" i="1" s="1"/>
  <c r="U165" i="1"/>
  <c r="V165" i="1" s="1"/>
  <c r="O161" i="1"/>
  <c r="Q161" i="1" s="1"/>
  <c r="R161" i="1" s="1"/>
  <c r="U161" i="1"/>
  <c r="V161" i="1" s="1"/>
  <c r="O157" i="1"/>
  <c r="Q157" i="1" s="1"/>
  <c r="R157" i="1" s="1"/>
  <c r="S157" i="1" s="1"/>
  <c r="U157" i="1"/>
  <c r="V157" i="1" s="1"/>
  <c r="O153" i="1"/>
  <c r="Q153" i="1" s="1"/>
  <c r="R153" i="1" s="1"/>
  <c r="U153" i="1"/>
  <c r="V153" i="1" s="1"/>
  <c r="O149" i="1"/>
  <c r="U149" i="1"/>
  <c r="V149" i="1" s="1"/>
  <c r="O145" i="1"/>
  <c r="Q145" i="1" s="1"/>
  <c r="R145" i="1" s="1"/>
  <c r="U145" i="1"/>
  <c r="V145" i="1" s="1"/>
  <c r="O141" i="1"/>
  <c r="Q141" i="1" s="1"/>
  <c r="R141" i="1" s="1"/>
  <c r="S141" i="1" s="1"/>
  <c r="U141" i="1"/>
  <c r="V141" i="1" s="1"/>
  <c r="O137" i="1"/>
  <c r="Q137" i="1" s="1"/>
  <c r="R137" i="1" s="1"/>
  <c r="S137" i="1" s="1"/>
  <c r="U137" i="1"/>
  <c r="V137" i="1" s="1"/>
  <c r="O133" i="1"/>
  <c r="Q133" i="1" s="1"/>
  <c r="U133" i="1"/>
  <c r="V133" i="1" s="1"/>
  <c r="O129" i="1"/>
  <c r="Q129" i="1" s="1"/>
  <c r="R129" i="1" s="1"/>
  <c r="U129" i="1"/>
  <c r="V129" i="1" s="1"/>
  <c r="O125" i="1"/>
  <c r="Q125" i="1" s="1"/>
  <c r="R125" i="1" s="1"/>
  <c r="U125" i="1"/>
  <c r="V125" i="1" s="1"/>
  <c r="O121" i="1"/>
  <c r="Q121" i="1" s="1"/>
  <c r="R121" i="1" s="1"/>
  <c r="U121" i="1"/>
  <c r="V121" i="1" s="1"/>
  <c r="O117" i="1"/>
  <c r="Q117" i="1" s="1"/>
  <c r="R117" i="1" s="1"/>
  <c r="S117" i="1" s="1"/>
  <c r="U117" i="1"/>
  <c r="V117" i="1" s="1"/>
  <c r="O113" i="1"/>
  <c r="Q113" i="1" s="1"/>
  <c r="R113" i="1" s="1"/>
  <c r="S113" i="1" s="1"/>
  <c r="U113" i="1"/>
  <c r="V113" i="1" s="1"/>
  <c r="O109" i="1"/>
  <c r="Q109" i="1" s="1"/>
  <c r="R109" i="1" s="1"/>
  <c r="U109" i="1"/>
  <c r="V109" i="1" s="1"/>
  <c r="O105" i="1"/>
  <c r="Q105" i="1" s="1"/>
  <c r="R105" i="1" s="1"/>
  <c r="S105" i="1" s="1"/>
  <c r="U105" i="1"/>
  <c r="V105" i="1" s="1"/>
  <c r="O101" i="1"/>
  <c r="Q101" i="1" s="1"/>
  <c r="R101" i="1" s="1"/>
  <c r="U101" i="1"/>
  <c r="V101" i="1" s="1"/>
  <c r="O97" i="1"/>
  <c r="Q97" i="1" s="1"/>
  <c r="R97" i="1" s="1"/>
  <c r="U97" i="1"/>
  <c r="V97" i="1" s="1"/>
  <c r="O92" i="1"/>
  <c r="Q92" i="1" s="1"/>
  <c r="U92" i="1"/>
  <c r="V92" i="1" s="1"/>
  <c r="O84" i="1"/>
  <c r="Q84" i="1" s="1"/>
  <c r="U84" i="1"/>
  <c r="V84" i="1" s="1"/>
  <c r="O80" i="1"/>
  <c r="O81" i="1" s="1"/>
  <c r="U80" i="1"/>
  <c r="V80" i="1" s="1"/>
  <c r="O64" i="1"/>
  <c r="Q64" i="1" s="1"/>
  <c r="R64" i="1" s="1"/>
  <c r="S64" i="1" s="1"/>
  <c r="U64" i="1"/>
  <c r="V64" i="1" s="1"/>
  <c r="O192" i="1"/>
  <c r="Q192" i="1" s="1"/>
  <c r="R192" i="1" s="1"/>
  <c r="S192" i="1" s="1"/>
  <c r="U192" i="1"/>
  <c r="V192" i="1" s="1"/>
  <c r="O156" i="1"/>
  <c r="Q156" i="1" s="1"/>
  <c r="U156" i="1"/>
  <c r="V156" i="1" s="1"/>
  <c r="O124" i="1"/>
  <c r="Q124" i="1" s="1"/>
  <c r="R124" i="1" s="1"/>
  <c r="S124" i="1" s="1"/>
  <c r="U124" i="1"/>
  <c r="V124" i="1" s="1"/>
  <c r="R286" i="1"/>
  <c r="S286" i="1" s="1"/>
  <c r="Q184" i="1"/>
  <c r="R184" i="1" s="1"/>
  <c r="S184" i="1" s="1"/>
  <c r="Q91" i="1"/>
  <c r="R91" i="1" s="1"/>
  <c r="Q199" i="1"/>
  <c r="R199" i="1" s="1"/>
  <c r="S199" i="1" s="1"/>
  <c r="Q163" i="1"/>
  <c r="R163" i="1" s="1"/>
  <c r="N38" i="1"/>
  <c r="U38" i="1" s="1"/>
  <c r="V38" i="1" s="1"/>
  <c r="P38" i="1"/>
  <c r="N39" i="1"/>
  <c r="P39" i="1"/>
  <c r="N40" i="1"/>
  <c r="P40" i="1"/>
  <c r="N41" i="1"/>
  <c r="U41" i="1" s="1"/>
  <c r="V41" i="1" s="1"/>
  <c r="P41" i="1"/>
  <c r="N42" i="1"/>
  <c r="P42" i="1"/>
  <c r="N43" i="1"/>
  <c r="P43" i="1"/>
  <c r="N44" i="1"/>
  <c r="P44" i="1"/>
  <c r="N45" i="1"/>
  <c r="U45" i="1" s="1"/>
  <c r="V45" i="1" s="1"/>
  <c r="P45" i="1"/>
  <c r="N46" i="1"/>
  <c r="U46" i="1" s="1"/>
  <c r="V46" i="1" s="1"/>
  <c r="P46" i="1"/>
  <c r="N47" i="1"/>
  <c r="P47" i="1"/>
  <c r="N48" i="1"/>
  <c r="U48" i="1" s="1"/>
  <c r="V48" i="1" s="1"/>
  <c r="P48" i="1"/>
  <c r="N49" i="1"/>
  <c r="U49" i="1" s="1"/>
  <c r="V49" i="1" s="1"/>
  <c r="P49" i="1"/>
  <c r="N50" i="1"/>
  <c r="P50" i="1"/>
  <c r="N51" i="1"/>
  <c r="U51" i="1" s="1"/>
  <c r="V51" i="1" s="1"/>
  <c r="P51" i="1"/>
  <c r="N52" i="1"/>
  <c r="P52" i="1"/>
  <c r="N53" i="1"/>
  <c r="P53" i="1"/>
  <c r="N54" i="1"/>
  <c r="U54" i="1" s="1"/>
  <c r="V54" i="1" s="1"/>
  <c r="P54" i="1"/>
  <c r="N55" i="1"/>
  <c r="P55" i="1"/>
  <c r="N56" i="1"/>
  <c r="U56" i="1" s="1"/>
  <c r="V56" i="1" s="1"/>
  <c r="P56" i="1"/>
  <c r="N57" i="1"/>
  <c r="U57" i="1" s="1"/>
  <c r="V57" i="1" s="1"/>
  <c r="P57" i="1"/>
  <c r="N58" i="1"/>
  <c r="U58" i="1" s="1"/>
  <c r="V58" i="1" s="1"/>
  <c r="P58" i="1"/>
  <c r="N34" i="1"/>
  <c r="P34" i="1"/>
  <c r="N35" i="1"/>
  <c r="P35" i="1"/>
  <c r="N36" i="1"/>
  <c r="P36" i="1"/>
  <c r="N37" i="1"/>
  <c r="P37" i="1"/>
  <c r="N23" i="1"/>
  <c r="P23" i="1"/>
  <c r="N24" i="1"/>
  <c r="P24" i="1"/>
  <c r="N25" i="1"/>
  <c r="U25" i="1" s="1"/>
  <c r="V25" i="1" s="1"/>
  <c r="P25" i="1"/>
  <c r="N26" i="1"/>
  <c r="P26" i="1"/>
  <c r="N27" i="1"/>
  <c r="U27" i="1" s="1"/>
  <c r="V27" i="1" s="1"/>
  <c r="P27" i="1"/>
  <c r="N28" i="1"/>
  <c r="P28" i="1"/>
  <c r="N29" i="1"/>
  <c r="U29" i="1" s="1"/>
  <c r="V29" i="1" s="1"/>
  <c r="P29" i="1"/>
  <c r="N30" i="1"/>
  <c r="P30" i="1"/>
  <c r="N31" i="1"/>
  <c r="P31" i="1"/>
  <c r="N32" i="1"/>
  <c r="P32" i="1"/>
  <c r="N33" i="1"/>
  <c r="U33" i="1" s="1"/>
  <c r="V33" i="1" s="1"/>
  <c r="P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Q59" i="1" l="1"/>
  <c r="R59" i="1" s="1"/>
  <c r="O88" i="1"/>
  <c r="Q131" i="1"/>
  <c r="R131" i="1" s="1"/>
  <c r="S131" i="1" s="1"/>
  <c r="Q132" i="1"/>
  <c r="O326" i="1"/>
  <c r="Q151" i="1"/>
  <c r="R151" i="1" s="1"/>
  <c r="S151" i="1" s="1"/>
  <c r="O68" i="1"/>
  <c r="Q68" i="1" s="1"/>
  <c r="Q149" i="1"/>
  <c r="R149" i="1" s="1"/>
  <c r="S149" i="1" s="1"/>
  <c r="O304" i="1"/>
  <c r="O60" i="1"/>
  <c r="Q60" i="1" s="1"/>
  <c r="O224" i="1"/>
  <c r="Q224" i="1" s="1"/>
  <c r="R224" i="1" s="1"/>
  <c r="O85" i="1"/>
  <c r="Q85" i="1" s="1"/>
  <c r="R85" i="1" s="1"/>
  <c r="S85" i="1" s="1"/>
  <c r="Q62" i="1"/>
  <c r="R62" i="1" s="1"/>
  <c r="S62" i="1" s="1"/>
  <c r="Q80" i="1"/>
  <c r="R80" i="1" s="1"/>
  <c r="S80" i="1" s="1"/>
  <c r="Q197" i="1"/>
  <c r="R197" i="1" s="1"/>
  <c r="S197" i="1" s="1"/>
  <c r="O36" i="1"/>
  <c r="Q36" i="1" s="1"/>
  <c r="R36" i="1" s="1"/>
  <c r="U36" i="1"/>
  <c r="V36" i="1" s="1"/>
  <c r="O53" i="1"/>
  <c r="Q53" i="1" s="1"/>
  <c r="R53" i="1" s="1"/>
  <c r="S53" i="1" s="1"/>
  <c r="U53" i="1"/>
  <c r="V53" i="1" s="1"/>
  <c r="O28" i="1"/>
  <c r="Q28" i="1" s="1"/>
  <c r="R28" i="1" s="1"/>
  <c r="S28" i="1" s="1"/>
  <c r="U28" i="1"/>
  <c r="V28" i="1" s="1"/>
  <c r="O44" i="1"/>
  <c r="Q44" i="1" s="1"/>
  <c r="U44" i="1"/>
  <c r="V44" i="1" s="1"/>
  <c r="O40" i="1"/>
  <c r="Q40" i="1" s="1"/>
  <c r="R40" i="1" s="1"/>
  <c r="S40" i="1" s="1"/>
  <c r="U40" i="1"/>
  <c r="V40" i="1" s="1"/>
  <c r="O32" i="1"/>
  <c r="Q32" i="1" s="1"/>
  <c r="R32" i="1" s="1"/>
  <c r="S32" i="1" s="1"/>
  <c r="U32" i="1"/>
  <c r="V32" i="1" s="1"/>
  <c r="O24" i="1"/>
  <c r="Q24" i="1" s="1"/>
  <c r="R24" i="1" s="1"/>
  <c r="S24" i="1" s="1"/>
  <c r="U24" i="1"/>
  <c r="V24" i="1" s="1"/>
  <c r="O35" i="1"/>
  <c r="Q35" i="1" s="1"/>
  <c r="R35" i="1" s="1"/>
  <c r="U35" i="1"/>
  <c r="V35" i="1" s="1"/>
  <c r="O52" i="1"/>
  <c r="Q52" i="1" s="1"/>
  <c r="R52" i="1" s="1"/>
  <c r="U52" i="1"/>
  <c r="V52" i="1" s="1"/>
  <c r="O23" i="1"/>
  <c r="Q23" i="1" s="1"/>
  <c r="U23" i="1"/>
  <c r="V23" i="1" s="1"/>
  <c r="O34" i="1"/>
  <c r="Q34" i="1" s="1"/>
  <c r="R34" i="1" s="1"/>
  <c r="U34" i="1"/>
  <c r="V34" i="1" s="1"/>
  <c r="O55" i="1"/>
  <c r="Q55" i="1" s="1"/>
  <c r="R55" i="1" s="1"/>
  <c r="U55" i="1"/>
  <c r="V55" i="1" s="1"/>
  <c r="O47" i="1"/>
  <c r="Q47" i="1" s="1"/>
  <c r="R47" i="1" s="1"/>
  <c r="U47" i="1"/>
  <c r="V47" i="1" s="1"/>
  <c r="O43" i="1"/>
  <c r="Q43" i="1" s="1"/>
  <c r="R43" i="1" s="1"/>
  <c r="U43" i="1"/>
  <c r="V43" i="1" s="1"/>
  <c r="O39" i="1"/>
  <c r="Q39" i="1" s="1"/>
  <c r="U39" i="1"/>
  <c r="V39" i="1" s="1"/>
  <c r="O31" i="1"/>
  <c r="Q31" i="1" s="1"/>
  <c r="R31" i="1" s="1"/>
  <c r="U31" i="1"/>
  <c r="V31" i="1" s="1"/>
  <c r="O30" i="1"/>
  <c r="Q30" i="1" s="1"/>
  <c r="R30" i="1" s="1"/>
  <c r="S30" i="1" s="1"/>
  <c r="U30" i="1"/>
  <c r="V30" i="1" s="1"/>
  <c r="O26" i="1"/>
  <c r="Q26" i="1" s="1"/>
  <c r="R26" i="1" s="1"/>
  <c r="U26" i="1"/>
  <c r="V26" i="1" s="1"/>
  <c r="O37" i="1"/>
  <c r="Q37" i="1" s="1"/>
  <c r="R37" i="1" s="1"/>
  <c r="U37" i="1"/>
  <c r="V37" i="1" s="1"/>
  <c r="O50" i="1"/>
  <c r="O51" i="1" s="1"/>
  <c r="U50" i="1"/>
  <c r="V50" i="1" s="1"/>
  <c r="O42" i="1"/>
  <c r="Q42" i="1" s="1"/>
  <c r="U42" i="1"/>
  <c r="V42" i="1" s="1"/>
  <c r="S87" i="1"/>
  <c r="S115" i="1"/>
  <c r="S265" i="1"/>
  <c r="S119" i="1"/>
  <c r="S110" i="1"/>
  <c r="R206" i="1"/>
  <c r="S206" i="1" s="1"/>
  <c r="S127" i="1"/>
  <c r="R175" i="1"/>
  <c r="S175" i="1" s="1"/>
  <c r="R67" i="1"/>
  <c r="S67" i="1" s="1"/>
  <c r="R92" i="1"/>
  <c r="S92" i="1" s="1"/>
  <c r="S138" i="1"/>
  <c r="S95" i="1"/>
  <c r="R98" i="1"/>
  <c r="S98" i="1" s="1"/>
  <c r="R162" i="1"/>
  <c r="S162" i="1" s="1"/>
  <c r="R78" i="1"/>
  <c r="S78" i="1" s="1"/>
  <c r="R99" i="1"/>
  <c r="S99" i="1" s="1"/>
  <c r="S179" i="1"/>
  <c r="R189" i="1"/>
  <c r="S189" i="1" s="1"/>
  <c r="R190" i="1"/>
  <c r="S190" i="1" s="1"/>
  <c r="R103" i="1"/>
  <c r="S103" i="1" s="1"/>
  <c r="R77" i="1"/>
  <c r="S77" i="1" s="1"/>
  <c r="S109" i="1"/>
  <c r="R126" i="1"/>
  <c r="S126" i="1" s="1"/>
  <c r="S150" i="1"/>
  <c r="R147" i="1"/>
  <c r="S147" i="1" s="1"/>
  <c r="S191" i="1"/>
  <c r="S89" i="1"/>
  <c r="S122" i="1"/>
  <c r="S91" i="1"/>
  <c r="Q88" i="1"/>
  <c r="R88" i="1" s="1"/>
  <c r="S88" i="1" s="1"/>
  <c r="R102" i="1"/>
  <c r="S102" i="1" s="1"/>
  <c r="R134" i="1"/>
  <c r="S134" i="1" s="1"/>
  <c r="R154" i="1"/>
  <c r="S154" i="1" s="1"/>
  <c r="R166" i="1"/>
  <c r="S166" i="1" s="1"/>
  <c r="R186" i="1"/>
  <c r="S186" i="1" s="1"/>
  <c r="R66" i="1"/>
  <c r="S66" i="1" s="1"/>
  <c r="S107" i="1"/>
  <c r="R139" i="1"/>
  <c r="S139" i="1" s="1"/>
  <c r="S159" i="1"/>
  <c r="S171" i="1"/>
  <c r="R203" i="1"/>
  <c r="S203" i="1" s="1"/>
  <c r="S59" i="1"/>
  <c r="R132" i="1"/>
  <c r="S132" i="1" s="1"/>
  <c r="R156" i="1"/>
  <c r="S156" i="1" s="1"/>
  <c r="R196" i="1"/>
  <c r="S196" i="1" s="1"/>
  <c r="S97" i="1"/>
  <c r="S129" i="1"/>
  <c r="S161" i="1"/>
  <c r="R174" i="1"/>
  <c r="S174" i="1" s="1"/>
  <c r="R82" i="1"/>
  <c r="S82" i="1" s="1"/>
  <c r="Q198" i="1"/>
  <c r="S114" i="1"/>
  <c r="S178" i="1"/>
  <c r="R86" i="1"/>
  <c r="S86" i="1" s="1"/>
  <c r="S108" i="1"/>
  <c r="S172" i="1"/>
  <c r="S173" i="1"/>
  <c r="R205" i="1"/>
  <c r="S205" i="1" s="1"/>
  <c r="Q225" i="1"/>
  <c r="R225" i="1" s="1"/>
  <c r="S225" i="1" s="1"/>
  <c r="R143" i="1"/>
  <c r="S143" i="1" s="1"/>
  <c r="S163" i="1"/>
  <c r="R195" i="1"/>
  <c r="S195" i="1" s="1"/>
  <c r="R148" i="1"/>
  <c r="S148" i="1" s="1"/>
  <c r="R69" i="1"/>
  <c r="S69" i="1" s="1"/>
  <c r="R84" i="1"/>
  <c r="S84" i="1" s="1"/>
  <c r="S101" i="1"/>
  <c r="S121" i="1"/>
  <c r="R133" i="1"/>
  <c r="S133" i="1" s="1"/>
  <c r="S153" i="1"/>
  <c r="S185" i="1"/>
  <c r="S74" i="1"/>
  <c r="Q81" i="1"/>
  <c r="R81" i="1" s="1"/>
  <c r="Q63" i="1"/>
  <c r="R63" i="1" s="1"/>
  <c r="S63" i="1" s="1"/>
  <c r="R135" i="1"/>
  <c r="S135" i="1" s="1"/>
  <c r="S125" i="1"/>
  <c r="S145" i="1"/>
  <c r="S177" i="1"/>
  <c r="S65" i="1"/>
  <c r="R204" i="1"/>
  <c r="S204" i="1" s="1"/>
  <c r="O54" i="1"/>
  <c r="O46" i="1"/>
  <c r="O38" i="1"/>
  <c r="O29" i="1"/>
  <c r="O48" i="1"/>
  <c r="O58" i="1"/>
  <c r="O33" i="1"/>
  <c r="N3" i="1"/>
  <c r="N4" i="1"/>
  <c r="N5" i="1"/>
  <c r="U5" i="1" s="1"/>
  <c r="V5" i="1" s="1"/>
  <c r="N6" i="1"/>
  <c r="U6" i="1" s="1"/>
  <c r="V6" i="1" s="1"/>
  <c r="N7" i="1"/>
  <c r="N8" i="1"/>
  <c r="N9" i="1"/>
  <c r="N10" i="1"/>
  <c r="U10" i="1" s="1"/>
  <c r="V10" i="1" s="1"/>
  <c r="N11" i="1"/>
  <c r="U11" i="1" s="1"/>
  <c r="V11" i="1" s="1"/>
  <c r="N12" i="1"/>
  <c r="U12" i="1" s="1"/>
  <c r="V12" i="1" s="1"/>
  <c r="N13" i="1"/>
  <c r="N14" i="1"/>
  <c r="N15" i="1"/>
  <c r="N16" i="1"/>
  <c r="U16" i="1" s="1"/>
  <c r="V16" i="1" s="1"/>
  <c r="N17" i="1"/>
  <c r="U17" i="1" s="1"/>
  <c r="V17" i="1" s="1"/>
  <c r="N18" i="1"/>
  <c r="N19" i="1"/>
  <c r="N20" i="1"/>
  <c r="U20" i="1" s="1"/>
  <c r="V20" i="1" s="1"/>
  <c r="N21" i="1"/>
  <c r="N22" i="1"/>
  <c r="O41" i="1" l="1"/>
  <c r="Q41" i="1" s="1"/>
  <c r="R41" i="1" s="1"/>
  <c r="Q326" i="1"/>
  <c r="R326" i="1" s="1"/>
  <c r="O57" i="1"/>
  <c r="Q57" i="1" s="1"/>
  <c r="R57" i="1" s="1"/>
  <c r="Q304" i="1"/>
  <c r="O27" i="1"/>
  <c r="Q27" i="1" s="1"/>
  <c r="O56" i="1"/>
  <c r="Q56" i="1" s="1"/>
  <c r="R56" i="1" s="1"/>
  <c r="S56" i="1" s="1"/>
  <c r="O45" i="1"/>
  <c r="Q45" i="1" s="1"/>
  <c r="R45" i="1" s="1"/>
  <c r="O25" i="1"/>
  <c r="Q25" i="1" s="1"/>
  <c r="R25" i="1" s="1"/>
  <c r="Q50" i="1"/>
  <c r="R50" i="1" s="1"/>
  <c r="O15" i="1"/>
  <c r="O16" i="1" s="1"/>
  <c r="U15" i="1"/>
  <c r="V15" i="1" s="1"/>
  <c r="O7" i="1"/>
  <c r="Q7" i="1" s="1"/>
  <c r="R7" i="1" s="1"/>
  <c r="S7" i="1" s="1"/>
  <c r="U7" i="1"/>
  <c r="V7" i="1" s="1"/>
  <c r="O22" i="1"/>
  <c r="Q22" i="1" s="1"/>
  <c r="R22" i="1" s="1"/>
  <c r="S22" i="1" s="1"/>
  <c r="U22" i="1"/>
  <c r="V22" i="1" s="1"/>
  <c r="O14" i="1"/>
  <c r="Q14" i="1" s="1"/>
  <c r="R14" i="1" s="1"/>
  <c r="U14" i="1"/>
  <c r="V14" i="1" s="1"/>
  <c r="O21" i="1"/>
  <c r="Q21" i="1" s="1"/>
  <c r="R21" i="1" s="1"/>
  <c r="S21" i="1" s="1"/>
  <c r="U21" i="1"/>
  <c r="V21" i="1" s="1"/>
  <c r="O8" i="1"/>
  <c r="Q8" i="1" s="1"/>
  <c r="R8" i="1" s="1"/>
  <c r="S8" i="1" s="1"/>
  <c r="U8" i="1"/>
  <c r="V8" i="1" s="1"/>
  <c r="O4" i="1"/>
  <c r="Q4" i="1" s="1"/>
  <c r="U4" i="1"/>
  <c r="V4" i="1" s="1"/>
  <c r="O9" i="1"/>
  <c r="O12" i="1" s="1"/>
  <c r="U9" i="1"/>
  <c r="V9" i="1" s="1"/>
  <c r="O19" i="1"/>
  <c r="Q19" i="1" s="1"/>
  <c r="R19" i="1" s="1"/>
  <c r="U19" i="1"/>
  <c r="V19" i="1" s="1"/>
  <c r="O3" i="1"/>
  <c r="Q3" i="1" s="1"/>
  <c r="R3" i="1" s="1"/>
  <c r="S3" i="1" s="1"/>
  <c r="U3" i="1"/>
  <c r="V3" i="1" s="1"/>
  <c r="O13" i="1"/>
  <c r="Q13" i="1" s="1"/>
  <c r="R13" i="1" s="1"/>
  <c r="S13" i="1" s="1"/>
  <c r="U13" i="1"/>
  <c r="V13" i="1" s="1"/>
  <c r="O18" i="1"/>
  <c r="Q18" i="1" s="1"/>
  <c r="R18" i="1" s="1"/>
  <c r="S18" i="1" s="1"/>
  <c r="U18" i="1"/>
  <c r="V18" i="1" s="1"/>
  <c r="R60" i="1"/>
  <c r="S60" i="1" s="1"/>
  <c r="S55" i="1"/>
  <c r="S36" i="1"/>
  <c r="S52" i="1"/>
  <c r="S35" i="1"/>
  <c r="S31" i="1"/>
  <c r="S37" i="1"/>
  <c r="R23" i="1"/>
  <c r="S23" i="1" s="1"/>
  <c r="Q29" i="1"/>
  <c r="R29" i="1" s="1"/>
  <c r="S224" i="1"/>
  <c r="R39" i="1"/>
  <c r="S39" i="1" s="1"/>
  <c r="S47" i="1"/>
  <c r="Q38" i="1"/>
  <c r="R38" i="1" s="1"/>
  <c r="S38" i="1" s="1"/>
  <c r="Q33" i="1"/>
  <c r="R33" i="1" s="1"/>
  <c r="R42" i="1"/>
  <c r="S42" i="1" s="1"/>
  <c r="S26" i="1"/>
  <c r="R44" i="1"/>
  <c r="S44" i="1" s="1"/>
  <c r="Q46" i="1"/>
  <c r="R46" i="1" s="1"/>
  <c r="S46" i="1" s="1"/>
  <c r="Q58" i="1"/>
  <c r="R58" i="1" s="1"/>
  <c r="S81" i="1"/>
  <c r="R68" i="1"/>
  <c r="S68" i="1" s="1"/>
  <c r="S43" i="1"/>
  <c r="R198" i="1"/>
  <c r="S198" i="1" s="1"/>
  <c r="S34" i="1"/>
  <c r="Q54" i="1"/>
  <c r="R54" i="1" s="1"/>
  <c r="S54" i="1" s="1"/>
  <c r="Q48" i="1"/>
  <c r="R48" i="1" s="1"/>
  <c r="S48" i="1" s="1"/>
  <c r="Q51" i="1"/>
  <c r="R51" i="1" s="1"/>
  <c r="S51" i="1" s="1"/>
  <c r="O49" i="1"/>
  <c r="S326" i="1" l="1"/>
  <c r="R304" i="1"/>
  <c r="S304" i="1" s="1"/>
  <c r="O17" i="1"/>
  <c r="Q17" i="1" s="1"/>
  <c r="R17" i="1" s="1"/>
  <c r="S17" i="1" s="1"/>
  <c r="Q9" i="1"/>
  <c r="R9" i="1" s="1"/>
  <c r="S9" i="1" s="1"/>
  <c r="O10" i="1"/>
  <c r="Q10" i="1" s="1"/>
  <c r="O6" i="1"/>
  <c r="Q6" i="1" s="1"/>
  <c r="S50" i="1"/>
  <c r="O5" i="1"/>
  <c r="Q5" i="1" s="1"/>
  <c r="O11" i="1"/>
  <c r="Q11" i="1" s="1"/>
  <c r="O20" i="1"/>
  <c r="Q20" i="1" s="1"/>
  <c r="Q15" i="1"/>
  <c r="R15" i="1" s="1"/>
  <c r="S15" i="1" s="1"/>
  <c r="S14" i="1"/>
  <c r="S45" i="1"/>
  <c r="S33" i="1"/>
  <c r="Q12" i="1"/>
  <c r="Q49" i="1"/>
  <c r="R49" i="1" s="1"/>
  <c r="S49" i="1" s="1"/>
  <c r="S58" i="1"/>
  <c r="S29" i="1"/>
  <c r="S25" i="1"/>
  <c r="R4" i="1"/>
  <c r="S4" i="1" s="1"/>
  <c r="S57" i="1"/>
  <c r="R27" i="1"/>
  <c r="S27" i="1" s="1"/>
  <c r="S19" i="1"/>
  <c r="S41" i="1"/>
  <c r="Q16" i="1"/>
  <c r="R16" i="1" s="1"/>
  <c r="S16" i="1" s="1"/>
  <c r="R5" i="1" l="1"/>
  <c r="S5" i="1" s="1"/>
  <c r="R10" i="1"/>
  <c r="S10" i="1" s="1"/>
  <c r="R12" i="1"/>
  <c r="S12" i="1" s="1"/>
  <c r="R20" i="1"/>
  <c r="S20" i="1" s="1"/>
  <c r="R11" i="1"/>
  <c r="S11" i="1" s="1"/>
  <c r="R6" i="1"/>
  <c r="S6" i="1" s="1"/>
</calcChain>
</file>

<file path=xl/sharedStrings.xml><?xml version="1.0" encoding="utf-8"?>
<sst xmlns="http://schemas.openxmlformats.org/spreadsheetml/2006/main" count="4784" uniqueCount="1770">
  <si>
    <t>No.</t>
  </si>
  <si>
    <t>Nama</t>
  </si>
  <si>
    <t>Attack</t>
  </si>
  <si>
    <t>Bentuk Sebelumnya</t>
  </si>
  <si>
    <t>Evolusi ke</t>
  </si>
  <si>
    <t>Total Evolusi</t>
  </si>
  <si>
    <t>Tipe</t>
  </si>
  <si>
    <t>Kuat Terhadap</t>
  </si>
  <si>
    <t>Deskripsi</t>
  </si>
  <si>
    <t>Bulbasaur</t>
  </si>
  <si>
    <t>-</t>
  </si>
  <si>
    <t>Grass, Poison</t>
  </si>
  <si>
    <t>Water, Ground, Rock</t>
  </si>
  <si>
    <t>Ivysaur</t>
  </si>
  <si>
    <t>Venusaur</t>
  </si>
  <si>
    <t>003_1</t>
  </si>
  <si>
    <t>Mega Venusaur</t>
  </si>
  <si>
    <t>003_2</t>
  </si>
  <si>
    <t>Gigantamax Venusaur</t>
  </si>
  <si>
    <t>Charmander</t>
  </si>
  <si>
    <t>Fire</t>
  </si>
  <si>
    <t>Charmeleon</t>
  </si>
  <si>
    <t>Charizard</t>
  </si>
  <si>
    <t>Fire, Flying</t>
  </si>
  <si>
    <t>Fire, Grass, Bug</t>
  </si>
  <si>
    <t>006_1</t>
  </si>
  <si>
    <t>Mega Charizard X</t>
  </si>
  <si>
    <t>Fire, Dragon</t>
  </si>
  <si>
    <t>006_2</t>
  </si>
  <si>
    <t>Mega Charizard Y</t>
  </si>
  <si>
    <t>006_3</t>
  </si>
  <si>
    <t>Gigantamax Charizard</t>
  </si>
  <si>
    <t>Squirtle</t>
  </si>
  <si>
    <t>Water</t>
  </si>
  <si>
    <t>Fire, Ground, Rock</t>
  </si>
  <si>
    <t>Water, Fire</t>
  </si>
  <si>
    <t>Wartortle</t>
  </si>
  <si>
    <t>Blastoise</t>
  </si>
  <si>
    <t>009_1</t>
  </si>
  <si>
    <t>Mega Blastoise</t>
  </si>
  <si>
    <t>009_2</t>
  </si>
  <si>
    <t>Gigantamax Blastoise</t>
  </si>
  <si>
    <t>Pikachu</t>
  </si>
  <si>
    <t>Electric</t>
  </si>
  <si>
    <t>Water, Flying</t>
  </si>
  <si>
    <t>Electric, Flying</t>
  </si>
  <si>
    <t>001</t>
  </si>
  <si>
    <t>49</t>
  </si>
  <si>
    <t>1</t>
  </si>
  <si>
    <t>3</t>
  </si>
  <si>
    <t>002</t>
  </si>
  <si>
    <t>62</t>
  </si>
  <si>
    <t>63</t>
  </si>
  <si>
    <t>2</t>
  </si>
  <si>
    <t>003</t>
  </si>
  <si>
    <t>82</t>
  </si>
  <si>
    <t>83</t>
  </si>
  <si>
    <t>100</t>
  </si>
  <si>
    <t>123</t>
  </si>
  <si>
    <t>120</t>
  </si>
  <si>
    <t>004</t>
  </si>
  <si>
    <t>52</t>
  </si>
  <si>
    <t>43</t>
  </si>
  <si>
    <t>005</t>
  </si>
  <si>
    <t>64</t>
  </si>
  <si>
    <t>58</t>
  </si>
  <si>
    <t>006</t>
  </si>
  <si>
    <t>84</t>
  </si>
  <si>
    <t>78</t>
  </si>
  <si>
    <t>130</t>
  </si>
  <si>
    <t>111</t>
  </si>
  <si>
    <t>104</t>
  </si>
  <si>
    <t>85</t>
  </si>
  <si>
    <t>007</t>
  </si>
  <si>
    <t>48</t>
  </si>
  <si>
    <t>65</t>
  </si>
  <si>
    <t>008</t>
  </si>
  <si>
    <t>80</t>
  </si>
  <si>
    <t>009</t>
  </si>
  <si>
    <t>025</t>
  </si>
  <si>
    <t>55</t>
  </si>
  <si>
    <t>40</t>
  </si>
  <si>
    <t>90</t>
  </si>
  <si>
    <t>026</t>
  </si>
  <si>
    <t>Raichu</t>
  </si>
  <si>
    <t>Alolan Raichu</t>
  </si>
  <si>
    <t>Electric, Psychic</t>
  </si>
  <si>
    <t>60</t>
  </si>
  <si>
    <t>70</t>
  </si>
  <si>
    <t>Psychic, Ghost</t>
  </si>
  <si>
    <t>110</t>
  </si>
  <si>
    <t>95</t>
  </si>
  <si>
    <t>Electric, Grass</t>
  </si>
  <si>
    <t>Pichu</t>
  </si>
  <si>
    <t>172</t>
  </si>
  <si>
    <t>15</t>
  </si>
  <si>
    <t>Biaya</t>
  </si>
  <si>
    <t>Legendaris</t>
  </si>
  <si>
    <t>Efek</t>
  </si>
  <si>
    <t>M/G</t>
  </si>
  <si>
    <t>Base Attack</t>
  </si>
  <si>
    <t>Base Defense</t>
  </si>
  <si>
    <t>Deffense</t>
  </si>
  <si>
    <t>Tidak</t>
  </si>
  <si>
    <t>Bulbasaur menyimpan energi di benih di punggungnya yang tumbuh besar seiring bertambahnya usia.</t>
  </si>
  <si>
    <t>Ivysaur mulai menunjukkan tanda-tanda perkembangan fisik seiring tumbuhnya tanaman di punggungnya.</t>
  </si>
  <si>
    <t>Venusaur menggunakan daun besar di punggungnya untuk menyerap sinar matahari dan memperkuat serangannya.</t>
  </si>
  <si>
    <t>Mega Venusaur memiliki kekuatan pertahanan luar biasa dengan tanaman besar di punggungnya yang melindunginya.</t>
  </si>
  <si>
    <t>Gigantamax Venusaur berubah menjadi lebih besar, dengan tanaman di punggungnya yang mekar penuh menjadi perlindungan.</t>
  </si>
  <si>
    <t>Grass, Bug, Ice</t>
  </si>
  <si>
    <t>Charmander menggunakan ekornya yang menyala sebagai indikator kekuatan hidupnya.</t>
  </si>
  <si>
    <t>Charmeleon menunjukkan sifat agresif, seringkali mencari lawan yang kuat untuk menguji kekuatannya.</t>
  </si>
  <si>
    <t>Ground, Bug, Grass</t>
  </si>
  <si>
    <t>Charizard terbang tinggi di langit, memuntahkan api yang mampu melelehkan batu.</t>
  </si>
  <si>
    <t>Ground, Fire, Grass</t>
  </si>
  <si>
    <t>Mega Charizard X memiliki kekuatan besar dengan napas api biru yang bisa membakar segalanya.</t>
  </si>
  <si>
    <t>Mega Charizard Y menjadi jauh lebih kuat dan lebih cepat, mampu terbang di ketinggian yang luar biasa.</t>
  </si>
  <si>
    <t>Gigantamax Charizard memiliki api yang semakin besar, dengan tubuh yang dipenuhi api dan sayap yang menyala.</t>
  </si>
  <si>
    <t>Squirtle menembakkan air dari mulutnya dengan tekanan tinggi untuk menumbangkan musuh.</t>
  </si>
  <si>
    <t>Wartortle menggunakan ekornya yang berbulu untuk menjaga keseimbangan saat berenang.</t>
  </si>
  <si>
    <t>Blastoise memiliki meriam air besar di punggungnya yang dapat menembakkan air dengan kekuatan yang luar biasa.</t>
  </si>
  <si>
    <t>Mega Blastoise menggunakan meriam besar di punggungnya untuk menyerang musuh dari jarak jauh dengan akurasi tinggi.</t>
  </si>
  <si>
    <t>Gigantamax Blastoise memiliki lebih banyak meriam di seluruh cangkangnya, menembakkan serangan air yang sangat kuat.</t>
  </si>
  <si>
    <t>Pichu menghasilkan sedikit listrik, sering kali tersengat listrik sendiri saat bermain.</t>
  </si>
  <si>
    <t>Pikachu dapat mengumpulkan listrik di kantong pipinya dan melepaskannya dalam serangan listrik yang kuat.</t>
  </si>
  <si>
    <t>Raichu memiliki kekuatan listrik yang jauh lebih kuat daripada Pikachu, dan dapat menghantarkan arus listrik besar.</t>
  </si>
  <si>
    <t>026_1</t>
  </si>
  <si>
    <t>Water, Flying, Fighting</t>
  </si>
  <si>
    <t>Alolan Raichu menggunakan ekornya sebagai papan selancar untuk meluncur di udara dan menyerang musuh dengan serangan psikis.</t>
  </si>
  <si>
    <t>103</t>
  </si>
  <si>
    <t>025_1</t>
  </si>
  <si>
    <t>Gigantamax Pikachu</t>
  </si>
  <si>
    <t>75</t>
  </si>
  <si>
    <t>50</t>
  </si>
  <si>
    <t>Gigantamax Pikachu menjadi lebih besar dan menggunakan listrik dalam jumlah besar untuk menyerang musuh dengan kekuatan luar biasa.</t>
  </si>
  <si>
    <t>Cek Evolusi</t>
  </si>
  <si>
    <t>133</t>
  </si>
  <si>
    <t>Eevee</t>
  </si>
  <si>
    <t>Normal</t>
  </si>
  <si>
    <t>Ghost</t>
  </si>
  <si>
    <t>Ghost, Ground</t>
  </si>
  <si>
    <t>Eevee memiliki kemampuan evolusi menjadi beberapa tipe yang berbeda berdasarkan kondisi lingkungannya.</t>
  </si>
  <si>
    <t>134</t>
  </si>
  <si>
    <t>Vaporeon</t>
  </si>
  <si>
    <t>Water, Ice</t>
  </si>
  <si>
    <t>Vaporeon dapat mencairkan tubuhnya ke dalam air, memungkinkan dia untuk bersembunyi dengan mudah.</t>
  </si>
  <si>
    <t>135</t>
  </si>
  <si>
    <t>Jolteon</t>
  </si>
  <si>
    <t>Jolteon menggunakan bulu-bulunya yang bermuatan listrik untuk menghasilkan serangan petir.</t>
  </si>
  <si>
    <t>136</t>
  </si>
  <si>
    <t>Flareon</t>
  </si>
  <si>
    <t>Flareon mampu menyimpan panas dalam tubuhnya hingga 1.600 derajat, membuat napasnya berapi.</t>
  </si>
  <si>
    <t>196</t>
  </si>
  <si>
    <t>Espeon</t>
  </si>
  <si>
    <t>Psychic</t>
  </si>
  <si>
    <t>Fighting, Poison</t>
  </si>
  <si>
    <t>Psychic, Dark</t>
  </si>
  <si>
    <t>Espeon dapat merasakan perubahan cuaca dengan menggunakan kemampuan psikisnya.</t>
  </si>
  <si>
    <t>197</t>
  </si>
  <si>
    <t>Umbreon</t>
  </si>
  <si>
    <t>Dark</t>
  </si>
  <si>
    <t>Dark, Ghost</t>
  </si>
  <si>
    <t>Umbreon menggunakan malam untuk bersembunyi dan menyerang musuh dengan serangan kegelapan.</t>
  </si>
  <si>
    <t>212</t>
  </si>
  <si>
    <t>Scizor</t>
  </si>
  <si>
    <t>Scyther</t>
  </si>
  <si>
    <t>Bug, Steel</t>
  </si>
  <si>
    <t>Bug, Psychic</t>
  </si>
  <si>
    <t>Scizor menggunakan cakarnya yang kuat untuk memotong musuhnya dengan presisi yang mematikan.</t>
  </si>
  <si>
    <t>212_1</t>
  </si>
  <si>
    <t>Mega Scizor</t>
  </si>
  <si>
    <t>150</t>
  </si>
  <si>
    <t>140</t>
  </si>
  <si>
    <t>Mega Scizor meningkatkan kekuatan cakarnya secara signifikan, menjadikannya lebih mematikan dalam pertarungan.</t>
  </si>
  <si>
    <t>245</t>
  </si>
  <si>
    <t>Suicune</t>
  </si>
  <si>
    <t>115</t>
  </si>
  <si>
    <t>Ya</t>
  </si>
  <si>
    <t>249</t>
  </si>
  <si>
    <t>Lugia</t>
  </si>
  <si>
    <t>Psychic, Flying</t>
  </si>
  <si>
    <t>Fighting, Grass</t>
  </si>
  <si>
    <t>Ground, Psychic</t>
  </si>
  <si>
    <t>Lugia, penjaga lautan, memiliki kekuatan luar biasa untuk mengendalikan angin dan arus laut.</t>
  </si>
  <si>
    <t>250</t>
  </si>
  <si>
    <t>Ho-Oh</t>
  </si>
  <si>
    <t>Ground, Bug, Fire</t>
  </si>
  <si>
    <t>Bug, Flying</t>
  </si>
  <si>
    <t>Grass, Psychic</t>
  </si>
  <si>
    <t>Bug, Fighting</t>
  </si>
  <si>
    <t>Scyther menggunakan kecepatan luar biasa untuk menyerang dengan pedang di kedua lengannya.</t>
  </si>
  <si>
    <t>133_1</t>
  </si>
  <si>
    <t>Gigantamax Eevee</t>
  </si>
  <si>
    <t>Gigantamax Eevee menjadi sangat besar, dengan bulu yang lebat dan menyerang musuh dengan kekuatan luar biasa.</t>
  </si>
  <si>
    <t>Raikou</t>
  </si>
  <si>
    <t>Entei</t>
  </si>
  <si>
    <t>243</t>
  </si>
  <si>
    <t>244</t>
  </si>
  <si>
    <t>252</t>
  </si>
  <si>
    <t>Treecko</t>
  </si>
  <si>
    <t>45</t>
  </si>
  <si>
    <t>35</t>
  </si>
  <si>
    <t>Grass</t>
  </si>
  <si>
    <t>Grass, Electric</t>
  </si>
  <si>
    <t>Treecko dikenal dengan kemampuannya memanjat pohon dengan cepat, menggunakan ekornya sebagai keseimbangan.</t>
  </si>
  <si>
    <t>253</t>
  </si>
  <si>
    <t>Grovyle</t>
  </si>
  <si>
    <t>Grovyle menggunakan kecepatan dan cakar tajam untuk bertarung, dan sering ditemukan di hutan.</t>
  </si>
  <si>
    <t>254</t>
  </si>
  <si>
    <t>Sceptile</t>
  </si>
  <si>
    <t>Sceptile dikenal dengan daun tajam di tubuhnya, mampu melakukan serangan mematikan.</t>
  </si>
  <si>
    <t>254_1</t>
  </si>
  <si>
    <t>Mega Sceptile</t>
  </si>
  <si>
    <t>Grass, Dragon</t>
  </si>
  <si>
    <t>Mega Sceptile memperoleh tipe Dragon, membuatnya lebih kuat dan cepat, dengan ekor yang mampu menembakkan proyektil.</t>
  </si>
  <si>
    <t>257</t>
  </si>
  <si>
    <t>Blaziken</t>
  </si>
  <si>
    <t>Combusken</t>
  </si>
  <si>
    <t>Fire, Fighting</t>
  </si>
  <si>
    <t>Steel, Grass, Ice</t>
  </si>
  <si>
    <t>257_1</t>
  </si>
  <si>
    <t>Mega Blaziken</t>
  </si>
  <si>
    <t>160</t>
  </si>
  <si>
    <t>Mega Blaziken memiliki kekuatan fisik luar biasa dan meningkatkan kecepatannya dengan setiap serangan.</t>
  </si>
  <si>
    <t>302</t>
  </si>
  <si>
    <t>Sableye</t>
  </si>
  <si>
    <t>Normal, Fighting</t>
  </si>
  <si>
    <t>Sableye sering ditemukan di tambang, mencari permata, dan dikenal karena serangan hantunya.</t>
  </si>
  <si>
    <t>302_1</t>
  </si>
  <si>
    <t>Mega Sableye</t>
  </si>
  <si>
    <t>125</t>
  </si>
  <si>
    <t>Mega Sableye menggunakan permata besar untuk melindungi dirinya dari serangan lawan, menjadikannya lebih defensif.</t>
  </si>
  <si>
    <t>145</t>
  </si>
  <si>
    <t>255</t>
  </si>
  <si>
    <t>Torchic</t>
  </si>
  <si>
    <t>Bug, Steel, Fire</t>
  </si>
  <si>
    <t>Torchic dikenal dengan kemampuannya menyemburkan api kecil dari mulutnya.</t>
  </si>
  <si>
    <t>256</t>
  </si>
  <si>
    <t>Grass, Ice, Bug</t>
  </si>
  <si>
    <t>Bug, Fire, Steel</t>
  </si>
  <si>
    <t>Combusken berlatih keras dengan kakinya yang kuat, mampu menendang musuh dengan serangan mematikan.</t>
  </si>
  <si>
    <t>258</t>
  </si>
  <si>
    <t>Mudkip</t>
  </si>
  <si>
    <t>259</t>
  </si>
  <si>
    <t>Marshtomp</t>
  </si>
  <si>
    <t>Water, Ground</t>
  </si>
  <si>
    <t>Fire, Rock, Electric</t>
  </si>
  <si>
    <t>Water, Poison</t>
  </si>
  <si>
    <t>Marshtomp dapat bergerak dengan mudah di lumpur dan air, menggunakan kekuatan besar dalam bertarung.</t>
  </si>
  <si>
    <t>260</t>
  </si>
  <si>
    <t>Swampert</t>
  </si>
  <si>
    <t>Swampert memiliki kekuatan besar di air dan darat, membuatnya mampu menghadapi berbagai musuh.</t>
  </si>
  <si>
    <t>260_1</t>
  </si>
  <si>
    <t>Mega Swampert</t>
  </si>
  <si>
    <t>Mega Swampert mendapatkan kekuatan otot yang luar biasa, membuatnya mampu mengalahkan musuh dalam satu serangan kuat.</t>
  </si>
  <si>
    <t>144</t>
  </si>
  <si>
    <t>Articuno</t>
  </si>
  <si>
    <t>Ice, Flying</t>
  </si>
  <si>
    <t>Grass, Ground, Dragon</t>
  </si>
  <si>
    <t>Bug, Grass, Ice</t>
  </si>
  <si>
    <t>Articuno adalah burung legendaris penguasa es, mampu membekukan udara di sekitarnya dengan mengepakkan sayap.</t>
  </si>
  <si>
    <t>Zapdos</t>
  </si>
  <si>
    <t>Water, Flying, Steel</t>
  </si>
  <si>
    <t>Bug, Grass, Electric</t>
  </si>
  <si>
    <t>Zapdos mengendalikan petir dan sering terlihat saat badai besar, dikenal karena kemampuan listriknya yang kuat.</t>
  </si>
  <si>
    <t>146</t>
  </si>
  <si>
    <t>Moltres</t>
  </si>
  <si>
    <t>Bug, Fire, Grass</t>
  </si>
  <si>
    <t>Moltres adalah burung legendaris yang mampu memanaskan udara di sekitarnya dan menyebabkan semburan api.</t>
  </si>
  <si>
    <t>Mewtwo</t>
  </si>
  <si>
    <t>150_1</t>
  </si>
  <si>
    <t>Mega Mewtwo X</t>
  </si>
  <si>
    <t>Psychic, Fighting</t>
  </si>
  <si>
    <t>Steel, Rock, Ice</t>
  </si>
  <si>
    <t>Mega Mewtwo X meningkatkan kemampuan fisiknya, menjadikannya lebih kuat dan cepat dalam pertempuran fisik.</t>
  </si>
  <si>
    <t>150_2</t>
  </si>
  <si>
    <t>Mega Mewtwo Y</t>
  </si>
  <si>
    <t>Mega Mewtwo Y fokus pada kekuatan psikis, memperkuat serangan energi mentalnya yang kuat.</t>
  </si>
  <si>
    <t>151</t>
  </si>
  <si>
    <t>Mew</t>
  </si>
  <si>
    <t>143</t>
  </si>
  <si>
    <t>Snorlax</t>
  </si>
  <si>
    <t>Bug, Ghost, Normal</t>
  </si>
  <si>
    <t>Snorlax dikenal karena tidurnya yang lama, namun memiliki kekuatan luar biasa saat terbangun.</t>
  </si>
  <si>
    <t>Gyarados</t>
  </si>
  <si>
    <t>79</t>
  </si>
  <si>
    <t>Magikarp</t>
  </si>
  <si>
    <t>130_1</t>
  </si>
  <si>
    <t>Mega Gyarados</t>
  </si>
  <si>
    <t>155</t>
  </si>
  <si>
    <t>109</t>
  </si>
  <si>
    <t>Water, Dark</t>
  </si>
  <si>
    <t>Fire, Ground, Psychic</t>
  </si>
  <si>
    <t>Water, Psychic</t>
  </si>
  <si>
    <t>Mega Gyarados memperoleh kekuatan besar dan berubah menjadi tipe Dark, meningkatkan daya serangannya.</t>
  </si>
  <si>
    <t>094</t>
  </si>
  <si>
    <t>Gengar</t>
  </si>
  <si>
    <t>Haunter</t>
  </si>
  <si>
    <t>Ghost, Poison</t>
  </si>
  <si>
    <t>Fighting, Normal</t>
  </si>
  <si>
    <t>094_1</t>
  </si>
  <si>
    <t>Mega Gengar</t>
  </si>
  <si>
    <t>170</t>
  </si>
  <si>
    <t>Mega Gengar menjadi lebih berbahaya, dengan kemampuan menyerang secara mematikan dari dimensi bayangan.</t>
  </si>
  <si>
    <t>149</t>
  </si>
  <si>
    <t>Dragonite</t>
  </si>
  <si>
    <t>Dragonair</t>
  </si>
  <si>
    <t>Dragon, Flying</t>
  </si>
  <si>
    <t>Grass, Bug, Fighting</t>
  </si>
  <si>
    <t>Bug, Grass, Ground</t>
  </si>
  <si>
    <t>129</t>
  </si>
  <si>
    <t>10</t>
  </si>
  <si>
    <t>147</t>
  </si>
  <si>
    <t>Dratini</t>
  </si>
  <si>
    <t>Dragon</t>
  </si>
  <si>
    <t>Fire, Water, Grass</t>
  </si>
  <si>
    <t>148</t>
  </si>
  <si>
    <t>Dragonair dikenal karena bentuk anggunnya dan kemampuannya mengendalikan cuaca.</t>
  </si>
  <si>
    <t>142</t>
  </si>
  <si>
    <t>Aerodactyl</t>
  </si>
  <si>
    <t>105</t>
  </si>
  <si>
    <t>Rock, Flying</t>
  </si>
  <si>
    <t>Bug, Fire, Flying</t>
  </si>
  <si>
    <t>142_1</t>
  </si>
  <si>
    <t>Mega Aerodactyl</t>
  </si>
  <si>
    <t>Mega Aerodactyl mendapatkan kekuatan tambahan dan bentuk tubuh yang lebih tajam dan mematikan.</t>
  </si>
  <si>
    <t>Gastly</t>
  </si>
  <si>
    <t>30</t>
  </si>
  <si>
    <t>Psychic, Grass</t>
  </si>
  <si>
    <t>095</t>
  </si>
  <si>
    <t>Haunter dikenal karena kemampuannya yang menakutkan dan kebiasaannya berkeliaran di tempat-tempat yang gelap.</t>
  </si>
  <si>
    <t>137</t>
  </si>
  <si>
    <t>Porygon</t>
  </si>
  <si>
    <t>Ghost, Bug, Normal</t>
  </si>
  <si>
    <t>138</t>
  </si>
  <si>
    <t>Omanyte</t>
  </si>
  <si>
    <t>Rock, Water</t>
  </si>
  <si>
    <t>Fire, Bug, Ice</t>
  </si>
  <si>
    <t>Water, Ice, Ground</t>
  </si>
  <si>
    <t>139</t>
  </si>
  <si>
    <t>Omastar</t>
  </si>
  <si>
    <t>Omastar menggunakan tentakelnya yang kuat untuk meremukkan cangkang lawan dan mangsanya.</t>
  </si>
  <si>
    <t>Kabuto</t>
  </si>
  <si>
    <t>141</t>
  </si>
  <si>
    <t>Kabutops</t>
  </si>
  <si>
    <t>Kabutops dikenal karena cakar tajamnya yang dapat digunakan untuk memotong musuh dan mencari mangsa.</t>
  </si>
  <si>
    <t>090</t>
  </si>
  <si>
    <t>Shellder</t>
  </si>
  <si>
    <t>Shellder memiliki cangkang keras yang melindunginya dari serangan, dan hidup di lautan.</t>
  </si>
  <si>
    <t>091</t>
  </si>
  <si>
    <t>Cloyster</t>
  </si>
  <si>
    <t>180</t>
  </si>
  <si>
    <t>Cloyster dikenal karena pertahanannya yang sangat kuat dan kemampuannya menyerang dengan es.</t>
  </si>
  <si>
    <t>214</t>
  </si>
  <si>
    <t>Heracross</t>
  </si>
  <si>
    <t>Dark, Grass, Psychic</t>
  </si>
  <si>
    <t>Dark, Grass</t>
  </si>
  <si>
    <t>229_1</t>
  </si>
  <si>
    <t>Mega Houndoom</t>
  </si>
  <si>
    <t>Houndoom</t>
  </si>
  <si>
    <t>Dark, Fire</t>
  </si>
  <si>
    <t>Psychic, Ghost, Grass</t>
  </si>
  <si>
    <t>Dark, Fire, Grass</t>
  </si>
  <si>
    <t>Mega Houndoom mengeluarkan serangan api yang lebih kuat, dengan kekuatan destruktif yang melampaui bentuk aslinya.</t>
  </si>
  <si>
    <t>248_1</t>
  </si>
  <si>
    <t>Mega Tyranitar</t>
  </si>
  <si>
    <t>164</t>
  </si>
  <si>
    <t>Tyranitar</t>
  </si>
  <si>
    <t>Rock, Dark</t>
  </si>
  <si>
    <t>Psychic, Ghost, Fire</t>
  </si>
  <si>
    <t>Mega Tyranitar menjadi lebih masif dan kuat, meningkatkan serangan dan pertahanan secara signifikan.</t>
  </si>
  <si>
    <t>229</t>
  </si>
  <si>
    <t>Houndour</t>
  </si>
  <si>
    <t>Grass, Ghost, Psychic</t>
  </si>
  <si>
    <t>Houndoom adalah evolusi dari Houndour yang memiliki serangan api yang kuat dan kemampuan untuk menakut-nakuti lawan.</t>
  </si>
  <si>
    <t>246</t>
  </si>
  <si>
    <t>Larvitar</t>
  </si>
  <si>
    <t>Rock, Ground</t>
  </si>
  <si>
    <t>Fire, Electric, Poison</t>
  </si>
  <si>
    <t>Fire, Poison, Electric</t>
  </si>
  <si>
    <t>247</t>
  </si>
  <si>
    <t>Pupitar</t>
  </si>
  <si>
    <t>Pupitar adalah evolusi dari Larvitar yang sedang dalam proses berkembang menjadi Tyranitar.</t>
  </si>
  <si>
    <t>248</t>
  </si>
  <si>
    <t>241</t>
  </si>
  <si>
    <t>Miltank</t>
  </si>
  <si>
    <t>208_1</t>
  </si>
  <si>
    <t>Mega Steelix</t>
  </si>
  <si>
    <t>230</t>
  </si>
  <si>
    <t>Steelix</t>
  </si>
  <si>
    <t>Steel, Ground</t>
  </si>
  <si>
    <t>Rock, Poison, Electric</t>
  </si>
  <si>
    <t>Poison, Electric</t>
  </si>
  <si>
    <t>208</t>
  </si>
  <si>
    <t>200</t>
  </si>
  <si>
    <t>Onix</t>
  </si>
  <si>
    <t>Steelix adalah evolusi dari Onix dengan pertahanan yang sangat tinggi dan tubuh baja yang sangat keras.</t>
  </si>
  <si>
    <t>Mega Steelix memiliki pertahanan yang luar biasa, tubuh logamnya menjadi lebih kuat dan besar dari sebelumnya.</t>
  </si>
  <si>
    <t>242</t>
  </si>
  <si>
    <t>Blissey</t>
  </si>
  <si>
    <t>Chansey</t>
  </si>
  <si>
    <t>Blissey adalah evolusi dari Chansey yang memiliki kemampuan penyembuhan luar biasa dan tingkat pertahanan yang tinggi.</t>
  </si>
  <si>
    <t>228</t>
  </si>
  <si>
    <t>Electric, Poison</t>
  </si>
  <si>
    <t>113</t>
  </si>
  <si>
    <t>645</t>
  </si>
  <si>
    <t>Landorus</t>
  </si>
  <si>
    <t>642</t>
  </si>
  <si>
    <t>Thundurus</t>
  </si>
  <si>
    <t>385</t>
  </si>
  <si>
    <t>Jirachi</t>
  </si>
  <si>
    <t>484</t>
  </si>
  <si>
    <t>Palkia</t>
  </si>
  <si>
    <t>487</t>
  </si>
  <si>
    <t>Giratina</t>
  </si>
  <si>
    <t>494</t>
  </si>
  <si>
    <t>Victini</t>
  </si>
  <si>
    <t>638</t>
  </si>
  <si>
    <t>Cobalion</t>
  </si>
  <si>
    <t>639</t>
  </si>
  <si>
    <t>Terrakion</t>
  </si>
  <si>
    <t>Salah satu dari Swords of Justice, dikenal karena kekuatannya yang mampu meruntuhkan tebing.</t>
  </si>
  <si>
    <t>640</t>
  </si>
  <si>
    <t>Virizion</t>
  </si>
  <si>
    <t>72</t>
  </si>
  <si>
    <t>641</t>
  </si>
  <si>
    <t>Tornadus</t>
  </si>
  <si>
    <t>643</t>
  </si>
  <si>
    <t>Reshiram</t>
  </si>
  <si>
    <t>644</t>
  </si>
  <si>
    <t>Zekrom</t>
  </si>
  <si>
    <t>716</t>
  </si>
  <si>
    <t>Xerneas</t>
  </si>
  <si>
    <t>131</t>
  </si>
  <si>
    <t>98</t>
  </si>
  <si>
    <t>717</t>
  </si>
  <si>
    <t>Yveltal</t>
  </si>
  <si>
    <t>718</t>
  </si>
  <si>
    <t>Zygarde</t>
  </si>
  <si>
    <t>121</t>
  </si>
  <si>
    <t>785</t>
  </si>
  <si>
    <t>Tapu Koko</t>
  </si>
  <si>
    <t>786</t>
  </si>
  <si>
    <t>Tapu Lele</t>
  </si>
  <si>
    <t>787</t>
  </si>
  <si>
    <t>Tapu Bulu</t>
  </si>
  <si>
    <t>Pelindung Pulau Ula'ula, dikenal karena kekuatannya yang menghancurkan.</t>
  </si>
  <si>
    <t>788</t>
  </si>
  <si>
    <t>Tapu Fini</t>
  </si>
  <si>
    <t>800</t>
  </si>
  <si>
    <t>Necrozma</t>
  </si>
  <si>
    <t>127</t>
  </si>
  <si>
    <t>97</t>
  </si>
  <si>
    <t>888</t>
  </si>
  <si>
    <t>Zacian</t>
  </si>
  <si>
    <t>Salah satu dari dua pahlawan legendaris yang melindungi Galar dari ancaman besar.</t>
  </si>
  <si>
    <t>889</t>
  </si>
  <si>
    <t>Zamazenta</t>
  </si>
  <si>
    <t>Legenda lain dari duo pelindung Galar, dikenal dengan perisai kuatnya.</t>
  </si>
  <si>
    <t>890</t>
  </si>
  <si>
    <t>Eternatus</t>
  </si>
  <si>
    <t>894</t>
  </si>
  <si>
    <t>Regieleki</t>
  </si>
  <si>
    <t>895</t>
  </si>
  <si>
    <t>Regidrago</t>
  </si>
  <si>
    <t>152</t>
  </si>
  <si>
    <t>Chikorita</t>
  </si>
  <si>
    <t>153</t>
  </si>
  <si>
    <t>Bayleef</t>
  </si>
  <si>
    <t>Aromanya yang berasal dari tubuhnya membuat orang merasa sehat.</t>
  </si>
  <si>
    <t>154</t>
  </si>
  <si>
    <t>Meganium</t>
  </si>
  <si>
    <t>Cyndaquil</t>
  </si>
  <si>
    <t>156</t>
  </si>
  <si>
    <t>Quilava</t>
  </si>
  <si>
    <t>Api di punggung Quilava mampu menghalau musuh dengan ledakan.</t>
  </si>
  <si>
    <t>157</t>
  </si>
  <si>
    <t>Typhlosion</t>
  </si>
  <si>
    <t>Jika Typhlosion marah, ia membakar segalanya dengan suhu yang luar biasa.</t>
  </si>
  <si>
    <t>158</t>
  </si>
  <si>
    <t>Totodile</t>
  </si>
  <si>
    <t>159</t>
  </si>
  <si>
    <t>Croconaw</t>
  </si>
  <si>
    <t>Gigitan kuat Croconaw membuat musuh sulit melepaskan diri.</t>
  </si>
  <si>
    <t>Feraligatr</t>
  </si>
  <si>
    <t>Feraligatr menggunakan tubuhnya yang besar untuk menerjang musuh dengan kuat.</t>
  </si>
  <si>
    <t>209</t>
  </si>
  <si>
    <t>Snubbull</t>
  </si>
  <si>
    <t>Walau tampak galak, Snubbull sebenarnya pemalu dan lebih suka menghindar dari pertarungan.</t>
  </si>
  <si>
    <t>210</t>
  </si>
  <si>
    <t>Granbull</t>
  </si>
  <si>
    <t>Granbull menggunakan rahang kuatnya untuk melindungi dirinya dari ancaman.</t>
  </si>
  <si>
    <t>280</t>
  </si>
  <si>
    <t>Ralts</t>
  </si>
  <si>
    <t>281</t>
  </si>
  <si>
    <t>Kirlia</t>
  </si>
  <si>
    <t>Kirlia dapat memperkuat kekuatan psikokinetiknya ketika merasa senang.</t>
  </si>
  <si>
    <t>282</t>
  </si>
  <si>
    <t>Gardevoir</t>
  </si>
  <si>
    <t>475</t>
  </si>
  <si>
    <t>Gallade</t>
  </si>
  <si>
    <t>Gallade dikenal karena sifat ksatrianya, selalu melindungi yang lemah.</t>
  </si>
  <si>
    <t>298</t>
  </si>
  <si>
    <t>Azurill</t>
  </si>
  <si>
    <t>20</t>
  </si>
  <si>
    <t>183</t>
  </si>
  <si>
    <t>Marill</t>
  </si>
  <si>
    <t>Marill menggunakan ekornya yang elastis untuk berenang tanpa tenggelam.</t>
  </si>
  <si>
    <t>184</t>
  </si>
  <si>
    <t>Azumarill</t>
  </si>
  <si>
    <t>Azumarill menggunakan kemampuan berenangnya yang luar biasa untuk menyelamatkan orang tenggelam.</t>
  </si>
  <si>
    <t>387</t>
  </si>
  <si>
    <t>Turtwig</t>
  </si>
  <si>
    <t>68</t>
  </si>
  <si>
    <t>388</t>
  </si>
  <si>
    <t>Grotle</t>
  </si>
  <si>
    <t>89</t>
  </si>
  <si>
    <t>Grotle membawa hutan kecil di punggungnya yang digunakan untuk bersembunyi.</t>
  </si>
  <si>
    <t>389</t>
  </si>
  <si>
    <t>Torterra</t>
  </si>
  <si>
    <t>390</t>
  </si>
  <si>
    <t>Chimchar</t>
  </si>
  <si>
    <t>44</t>
  </si>
  <si>
    <t>391</t>
  </si>
  <si>
    <t>Monferno</t>
  </si>
  <si>
    <t>392</t>
  </si>
  <si>
    <t>Infernape</t>
  </si>
  <si>
    <t>71</t>
  </si>
  <si>
    <t>Infernape terkenal karena kecepatan dan kekuatan pukulannya yang menakjubkan.</t>
  </si>
  <si>
    <t>393</t>
  </si>
  <si>
    <t>Piplup</t>
  </si>
  <si>
    <t>51</t>
  </si>
  <si>
    <t>53</t>
  </si>
  <si>
    <t>394</t>
  </si>
  <si>
    <t>Prinplup</t>
  </si>
  <si>
    <t>76</t>
  </si>
  <si>
    <t>395</t>
  </si>
  <si>
    <t>Empoleon</t>
  </si>
  <si>
    <t>86</t>
  </si>
  <si>
    <t>88</t>
  </si>
  <si>
    <t>Empoleon menggunakan sayapnya yang kuat seperti pisau baja untuk bertarung.</t>
  </si>
  <si>
    <t>403</t>
  </si>
  <si>
    <t>Shinx</t>
  </si>
  <si>
    <t>34</t>
  </si>
  <si>
    <t>404</t>
  </si>
  <si>
    <t>Luxio</t>
  </si>
  <si>
    <t>405</t>
  </si>
  <si>
    <t>Luxray</t>
  </si>
  <si>
    <t>Luxray dapat melihat melalui objek dengan penglihatannya yang tajam.</t>
  </si>
  <si>
    <t>427</t>
  </si>
  <si>
    <t>Buneary</t>
  </si>
  <si>
    <t>66</t>
  </si>
  <si>
    <t>Buneary melipat telinganya yang panjang untuk melindungi diri dari serangan.</t>
  </si>
  <si>
    <t>428</t>
  </si>
  <si>
    <t>Lopunny</t>
  </si>
  <si>
    <t>447</t>
  </si>
  <si>
    <t>Riolu</t>
  </si>
  <si>
    <t>Riolu memiliki semangat juang yang tinggi dan sangat setia kepada pelatihnya.</t>
  </si>
  <si>
    <t>448</t>
  </si>
  <si>
    <t>Lucario</t>
  </si>
  <si>
    <t>Lucario dapat merasakan emosi dan energi di sekitarnya dengan kemampuannya yang luar biasa.</t>
  </si>
  <si>
    <t>453</t>
  </si>
  <si>
    <t>Croagunk</t>
  </si>
  <si>
    <t>61</t>
  </si>
  <si>
    <t>Croagunk menggunakan racunnya yang ada di tangan untuk menyerang lawan.</t>
  </si>
  <si>
    <t>454</t>
  </si>
  <si>
    <t>Toxicroak</t>
  </si>
  <si>
    <t>106</t>
  </si>
  <si>
    <t>Racun di cakar Toxicroak sangat berbahaya, dapat melumpuhkan lawan seketika.</t>
  </si>
  <si>
    <t>459</t>
  </si>
  <si>
    <t>Snover</t>
  </si>
  <si>
    <t>460</t>
  </si>
  <si>
    <t>Abomasnow</t>
  </si>
  <si>
    <t>92</t>
  </si>
  <si>
    <t>Abomasnow dikenal sebagai "Pohon Monster," mampu memanggil badai salju besar.</t>
  </si>
  <si>
    <t>506</t>
  </si>
  <si>
    <t>Lillipup</t>
  </si>
  <si>
    <t>507</t>
  </si>
  <si>
    <t>Herdier</t>
  </si>
  <si>
    <t>Herdier memiliki bulu yang sangat kuat, digunakan untuk melindungi tubuhnya dari serangan.</t>
  </si>
  <si>
    <t>508</t>
  </si>
  <si>
    <t>Stoutland</t>
  </si>
  <si>
    <t>Stoutland dikenal karena keberaniannya dan selalu membantu orang-orang dalam bahaya.</t>
  </si>
  <si>
    <t>570</t>
  </si>
  <si>
    <t>Zorua</t>
  </si>
  <si>
    <t>Zorua menggunakan kemampuan transformasi untuk menipu dan mengecoh musuhnya.</t>
  </si>
  <si>
    <t>571</t>
  </si>
  <si>
    <t>Zoroark</t>
  </si>
  <si>
    <t>607</t>
  </si>
  <si>
    <t>Litwick</t>
  </si>
  <si>
    <t>Litwick menuntun orang ke jalan yang salah, sambil diam-diam menyerap energi hidup mereka.</t>
  </si>
  <si>
    <t>608</t>
  </si>
  <si>
    <t>Lampent</t>
  </si>
  <si>
    <t>Lampent mengapung di sekitar rumah sakit, menunggu jiwa yang akan meninggalkan dunia ini.</t>
  </si>
  <si>
    <t>609</t>
  </si>
  <si>
    <t>Chandelure</t>
  </si>
  <si>
    <t>Chandelure dapat membakar jiwa seseorang, membuat korbannya berkelana tanpa tujuan.</t>
  </si>
  <si>
    <t>610</t>
  </si>
  <si>
    <t>Axew</t>
  </si>
  <si>
    <t>87</t>
  </si>
  <si>
    <t>Axew menggunakan taringnya yang tajam untuk menggali tanah dan menandai wilayahnya.</t>
  </si>
  <si>
    <t>611</t>
  </si>
  <si>
    <t>Fraxure</t>
  </si>
  <si>
    <t>117</t>
  </si>
  <si>
    <t>Fraxure dikenal sangat teritorial, dan menggunakan taringnya untuk melindungi daerahnya.</t>
  </si>
  <si>
    <t>612</t>
  </si>
  <si>
    <t>Haxorus</t>
  </si>
  <si>
    <t>Haxorus sangat kuat, taringnya bisa menghancurkan baja dalam satu gigitan.</t>
  </si>
  <si>
    <t>629</t>
  </si>
  <si>
    <t>Vullaby</t>
  </si>
  <si>
    <t>Vullaby memakai cangkang sebagai perlindungan saat terbang mencari makanan.</t>
  </si>
  <si>
    <t>630</t>
  </si>
  <si>
    <t>Mandibuzz</t>
  </si>
  <si>
    <t>Mandibuzz berburu dengan kecerdasannya, menggunakan tulang-tulang sebagai senjata.</t>
  </si>
  <si>
    <t>633</t>
  </si>
  <si>
    <t>Deino</t>
  </si>
  <si>
    <t>Deino selalu menyerang apa pun yang ada di dekatnya karena penglihatannya yang buruk.</t>
  </si>
  <si>
    <t>634</t>
  </si>
  <si>
    <t>Zweilous</t>
  </si>
  <si>
    <t>Kedua kepala Zweilous sering bertengkar dan memperebutkan makanan.</t>
  </si>
  <si>
    <t>635</t>
  </si>
  <si>
    <t>Hydreigon</t>
  </si>
  <si>
    <t>Hydreigon dikenal sangat agresif dan menyerang apa saja yang bergerak di sekitarnya.</t>
  </si>
  <si>
    <t>650</t>
  </si>
  <si>
    <t>Chespin</t>
  </si>
  <si>
    <t>651</t>
  </si>
  <si>
    <t>Quilladin</t>
  </si>
  <si>
    <t>Quilladin menggunakan tubuh kerasnya untuk menahan serangan kuat dari lawannya.</t>
  </si>
  <si>
    <t>652</t>
  </si>
  <si>
    <t>Chesnaught</t>
  </si>
  <si>
    <t>107</t>
  </si>
  <si>
    <t>122</t>
  </si>
  <si>
    <t>Chesnaught sangat protektif terhadap teman-temannya dan memiliki pertahanan yang sangat kuat.</t>
  </si>
  <si>
    <t>653</t>
  </si>
  <si>
    <t>Fennekin</t>
  </si>
  <si>
    <t>Fennekin menggunakan telinganya untuk mengeluarkan api panas sebagai bentuk pertahanan.</t>
  </si>
  <si>
    <t>654</t>
  </si>
  <si>
    <t>Braixen</t>
  </si>
  <si>
    <t>59</t>
  </si>
  <si>
    <t>Braixen menggunakan tongkat yang ia simpan di ekornya untuk melemparkan api ke musuh.</t>
  </si>
  <si>
    <t>655</t>
  </si>
  <si>
    <t>Delphox</t>
  </si>
  <si>
    <t>69</t>
  </si>
  <si>
    <t>Delphox menggunakan kemampuan psikisnya untuk memprediksi serangan lawan dan menyerang balik.</t>
  </si>
  <si>
    <t>656</t>
  </si>
  <si>
    <t>Froakie</t>
  </si>
  <si>
    <t>56</t>
  </si>
  <si>
    <t>Froakie menggunakan gelembung di lehernya sebagai bantal pelindung saat menyerang.</t>
  </si>
  <si>
    <t>657</t>
  </si>
  <si>
    <t>Frogadier</t>
  </si>
  <si>
    <t>Frogadier sangat cepat dan gesit, mampu menghindari serangan lawan dengan mudah.</t>
  </si>
  <si>
    <t>658</t>
  </si>
  <si>
    <t>Greninja</t>
  </si>
  <si>
    <t>67</t>
  </si>
  <si>
    <t>Greninja dikenal karena kecepatannya yang luar biasa dan serangannya yang mematikan.</t>
  </si>
  <si>
    <t>674</t>
  </si>
  <si>
    <t>Pancham</t>
  </si>
  <si>
    <t>Pancham sering meniru sikap pelatihnya dan memiliki sikap ceria tetapi kuat.</t>
  </si>
  <si>
    <t>675</t>
  </si>
  <si>
    <t>Pangoro</t>
  </si>
  <si>
    <t>124</t>
  </si>
  <si>
    <t>Pangoro sangat protektif dan tidak akan membiarkan siapapun menindas yang lemah.</t>
  </si>
  <si>
    <t>686</t>
  </si>
  <si>
    <t>Inkay</t>
  </si>
  <si>
    <t>54</t>
  </si>
  <si>
    <t>Inkay memiliki kemampuan untuk membalikkan situasi pertempuran dengan membingungkan lawannya.</t>
  </si>
  <si>
    <t>687</t>
  </si>
  <si>
    <t>Malamar</t>
  </si>
  <si>
    <t>Malamar menggunakan kemampuannya untuk menghipnotis dan mengendalikan pikiran lawan.</t>
  </si>
  <si>
    <t>Binacle</t>
  </si>
  <si>
    <t>Binacle hidup berpasangan, terjebak di batu dan saling bekerja sama untuk bertahan hidup.</t>
  </si>
  <si>
    <t>Barbaracle</t>
  </si>
  <si>
    <t>Barbaracle memiliki banyak lengan yang bekerja independen untuk bertahan dalam pertempuran.</t>
  </si>
  <si>
    <t>Helioptile</t>
  </si>
  <si>
    <t>Helioptile menggunakan energi matahari untuk menghasilkan listrik sebagai sumber energinya.</t>
  </si>
  <si>
    <t>Heliolisk</t>
  </si>
  <si>
    <t>Heliolisk menggunakan kerudung di lehernya untuk menangkap sinar matahari dan menghasilkan listrik.</t>
  </si>
  <si>
    <t>Goomy</t>
  </si>
  <si>
    <t>Sliggoo</t>
  </si>
  <si>
    <t>Sliggoo suka hidup di rawa-rawa, dan mampu melelehkan musuh dengan lendir beracun.</t>
  </si>
  <si>
    <t>Goodra</t>
  </si>
  <si>
    <t>Goodra sangat loyal kepada pelatihnya, meskipun penampilannya yang berlendir.</t>
  </si>
  <si>
    <t>688</t>
  </si>
  <si>
    <t>689</t>
  </si>
  <si>
    <t>694</t>
  </si>
  <si>
    <t>38</t>
  </si>
  <si>
    <t>33</t>
  </si>
  <si>
    <t>695</t>
  </si>
  <si>
    <t>704</t>
  </si>
  <si>
    <t>705</t>
  </si>
  <si>
    <t>706</t>
  </si>
  <si>
    <t>710</t>
  </si>
  <si>
    <t>711</t>
  </si>
  <si>
    <t>Pumpkaboo</t>
  </si>
  <si>
    <t>Gourgeist</t>
  </si>
  <si>
    <t>Gourgeist ini bernyanyi lagu menakutkan untuk menakuti musuhnya.</t>
  </si>
  <si>
    <t>Pumpkaboo ini berkeliaran di malam hari, menggunakan cahaya untuk menuntun roh.</t>
  </si>
  <si>
    <t>712</t>
  </si>
  <si>
    <t>Bergmite</t>
  </si>
  <si>
    <t>Bergmite menjaga dirinya tetap beku dengan mengeluarkan udara dingin dari tubuhnya.</t>
  </si>
  <si>
    <t>713</t>
  </si>
  <si>
    <t>Avalugg</t>
  </si>
  <si>
    <t>Avalugg sangat kuat dan besar, seperti gunung es bergerak yang mampu menahan serangan fisik.</t>
  </si>
  <si>
    <t>Zygarde (50%)</t>
  </si>
  <si>
    <t>Zygarde menjaga keseimbangan ekosistem, dapat berubah bentuk jika diperlukan.</t>
  </si>
  <si>
    <t>719</t>
  </si>
  <si>
    <t>Diancie</t>
  </si>
  <si>
    <t>Diancie dapat menciptakan berlian dengan menekan karbon dalam udaranya.</t>
  </si>
  <si>
    <t>719_1</t>
  </si>
  <si>
    <t>Mega Diancie</t>
  </si>
  <si>
    <t>Mega Diancie menjadi lebih kuat dan dapat melepaskan kristal tajam sebagai senjata.</t>
  </si>
  <si>
    <t>720</t>
  </si>
  <si>
    <t>Hoopa (Confined)</t>
  </si>
  <si>
    <t>Hoopa bisa memanipulasi dimensi, menggunakan cincin ajaibnya untuk memindahkan benda.</t>
  </si>
  <si>
    <t>720_1</t>
  </si>
  <si>
    <t>Hoopa (Unbound)</t>
  </si>
  <si>
    <t>Hoopa Unbound adalah bentuk sejati Hoopa, yang jauh lebih kuat dan destruktif.</t>
  </si>
  <si>
    <t>722</t>
  </si>
  <si>
    <t>Rowlet</t>
  </si>
  <si>
    <t>Rowlet menggunakan bulu-bulunya untuk menyamar di hutan dan mengintai musuhnya dari ketinggian.</t>
  </si>
  <si>
    <t>723</t>
  </si>
  <si>
    <t>Dartrix</t>
  </si>
  <si>
    <t>Dartrix menggunakan sayapnya dengan cerdik untuk melemparkan bulu tajam sebagai senjata.</t>
  </si>
  <si>
    <t>724</t>
  </si>
  <si>
    <t>Decidueye</t>
  </si>
  <si>
    <t>Decidueye memiliki kemampuan untuk menembak panah dari jarak jauh dengan akurasi yang sempurna.</t>
  </si>
  <si>
    <t>725</t>
  </si>
  <si>
    <t>Litten</t>
  </si>
  <si>
    <t>Litten memiliki tubuh berbulu yang terbakar dan berubah menjadi bola api saat marah.</t>
  </si>
  <si>
    <t>726</t>
  </si>
  <si>
    <t>Torracat</t>
  </si>
  <si>
    <t>Torracat memiliki kalung api yang menyala saat bersiap menyerang, melambangkan kekuatannya.</t>
  </si>
  <si>
    <t>727</t>
  </si>
  <si>
    <t>Incineroar</t>
  </si>
  <si>
    <t>Incineroar dikenal sebagai petarung brutal yang menikmati pertarungan, menggunakan api untuk mengalahkan lawan.</t>
  </si>
  <si>
    <t>Nama Move</t>
  </si>
  <si>
    <t>Damage</t>
  </si>
  <si>
    <t>Akurasi</t>
  </si>
  <si>
    <t>PP</t>
  </si>
  <si>
    <t>Tingkat Kebagusan</t>
  </si>
  <si>
    <t>Tipe Pokémon</t>
  </si>
  <si>
    <t>Deskripsi Efek</t>
  </si>
  <si>
    <t>Deskripsi Move</t>
  </si>
  <si>
    <t>Tackle</t>
  </si>
  <si>
    <t>C</t>
  </si>
  <si>
    <t>Semua</t>
  </si>
  <si>
    <t>Tidak ada</t>
  </si>
  <si>
    <t>Sebuah serangan fisik biasa.</t>
  </si>
  <si>
    <t>Thunderbolt</t>
  </si>
  <si>
    <t>A</t>
  </si>
  <si>
    <t>Paralyze</t>
  </si>
  <si>
    <t>Target memiliki kemungkinan 30% untuk lumpuh.</t>
  </si>
  <si>
    <t>Serangan listrik yang kuat dengan kemungkinan paralisis.</t>
  </si>
  <si>
    <t>Flamethrower</t>
  </si>
  <si>
    <t>Burn</t>
  </si>
  <si>
    <t>Target memiliki kemungkinan 10% untuk terbakar.</t>
  </si>
  <si>
    <t>Serangan api yang membakar musuh dengan kuat.</t>
  </si>
  <si>
    <t>Hydro Pump</t>
  </si>
  <si>
    <t>B</t>
  </si>
  <si>
    <t>Serangan air yang sangat kuat.</t>
  </si>
  <si>
    <t>Earthquake</t>
  </si>
  <si>
    <t>Ground</t>
  </si>
  <si>
    <t>Serangan yang mengguncang tanah, mengenai semua lawan.</t>
  </si>
  <si>
    <t>Serangan psikik yang kuat.</t>
  </si>
  <si>
    <t>Dragon Claw</t>
  </si>
  <si>
    <t>Serangan fisik menggunakan cakarnya yang tajam.</t>
  </si>
  <si>
    <t>Leaf Blade</t>
  </si>
  <si>
    <t>Critical Hit</t>
  </si>
  <si>
    <t>Memiliki kemungkinan 50% untuk menjadi Critical Hit.</t>
  </si>
  <si>
    <t>Serangan tajam menggunakan daun, sangat mematikan.</t>
  </si>
  <si>
    <t>Ice Beam</t>
  </si>
  <si>
    <t>Ice</t>
  </si>
  <si>
    <t>Freeze</t>
  </si>
  <si>
    <t>Target memiliki kemungkinan 10% untuk membeku.</t>
  </si>
  <si>
    <t>Serangan es yang dapat membekukan lawan.</t>
  </si>
  <si>
    <t>Shadow Ball</t>
  </si>
  <si>
    <t>Special Defense Drop</t>
  </si>
  <si>
    <t>Memiliki kemungkinan 20% untuk menurunkan Special Defense target.</t>
  </si>
  <si>
    <t>Bola energi gelap yang menyerang lawan.</t>
  </si>
  <si>
    <t>Hyper Beam</t>
  </si>
  <si>
    <t>Recharge</t>
  </si>
  <si>
    <t>Pengguna harus mengisi ulang setelah menyerang.</t>
  </si>
  <si>
    <t>Serangan sangat kuat yang menguras tenaga.</t>
  </si>
  <si>
    <t>Solar Beam</t>
  </si>
  <si>
    <t>Tidak ada (perlu charge)</t>
  </si>
  <si>
    <t>Memerlukan satu turn untuk mengisi daya.</t>
  </si>
  <si>
    <t>Serangan sinar matahari yang kuat.</t>
  </si>
  <si>
    <t>Surf</t>
  </si>
  <si>
    <t>Serangan ombak besar yang menghantam lawan.</t>
  </si>
  <si>
    <t>Close Combat</t>
  </si>
  <si>
    <t>Fighting</t>
  </si>
  <si>
    <t>S</t>
  </si>
  <si>
    <t>Defense &amp; Special Defense Drop</t>
  </si>
  <si>
    <t>Menurunkan Defense dan Special Defense pengguna setelah digunakan.</t>
  </si>
  <si>
    <t>Serangan fisik yang sangat kuat namun menguras pertahanan pengguna.</t>
  </si>
  <si>
    <t>Rock Slide</t>
  </si>
  <si>
    <t>Rock</t>
  </si>
  <si>
    <t>Flinch</t>
  </si>
  <si>
    <t>Target memiliki kemungkinan 30% untuk terjatuh (flinch).</t>
  </si>
  <si>
    <t>Serangan batu yang dapat membuat lawan terjatuh.</t>
  </si>
  <si>
    <t>Psychic Fangs</t>
  </si>
  <si>
    <t>Bite</t>
  </si>
  <si>
    <t>Memiliki kemungkinan 20% untuk menyebabkan flinch.</t>
  </si>
  <si>
    <t>Serangan fisik yang kuat dengan efek gigit.</t>
  </si>
  <si>
    <t>Play Rough</t>
  </si>
  <si>
    <t>Fairy</t>
  </si>
  <si>
    <t>Attack Drop</t>
  </si>
  <si>
    <t>Memiliki kemungkinan 10% untuk menurunkan Attack target.</t>
  </si>
  <si>
    <t>Serangan lembut namun kuat dari tipe Fairy.</t>
  </si>
  <si>
    <t>Thunder Wave</t>
  </si>
  <si>
    <t>Target akan lumpuh.</t>
  </si>
  <si>
    <t>Menghantarkan gelombang listrik yang membuat musuh lumpuh.</t>
  </si>
  <si>
    <t>Will-O-Wisp</t>
  </si>
  <si>
    <t>Target akan terbakar.</t>
  </si>
  <si>
    <t>Menghantarkan api biru yang membakar lawan.</t>
  </si>
  <si>
    <t>Dragon Dance</t>
  </si>
  <si>
    <t>Attack &amp; Speed Up</t>
  </si>
  <si>
    <t>Meningkatkan Attack dan Speed pengguna.</t>
  </si>
  <si>
    <t>Tarian mistis yang meningkatkan kekuatan dan kecepatan.</t>
  </si>
  <si>
    <t>Swords Dance</t>
  </si>
  <si>
    <t>Attack Up</t>
  </si>
  <si>
    <t>Meningkatkan Attack pengguna.</t>
  </si>
  <si>
    <t>Mengangkat pedang untuk meningkatkan serangan.</t>
  </si>
  <si>
    <t>Roost</t>
  </si>
  <si>
    <t>Flying</t>
  </si>
  <si>
    <t>Restore HP</t>
  </si>
  <si>
    <t>Mengembalikan HP pengguna.</t>
  </si>
  <si>
    <t>Mengistirahat untuk memulihkan tenaga.</t>
  </si>
  <si>
    <t>Bulk Up</t>
  </si>
  <si>
    <t>Attack &amp; Defense Up</t>
  </si>
  <si>
    <t>Meningkatkan Attack dan Defense pengguna.</t>
  </si>
  <si>
    <t>Meningkatkan kekuatan dan pertahanan.</t>
  </si>
  <si>
    <t>Sandstorm</t>
  </si>
  <si>
    <t>Weather Effect</t>
  </si>
  <si>
    <t>Menciptakan badai pasir yang mengurangi HP Pokémon non-Ground, Rock, dan Steel.</t>
  </si>
  <si>
    <t>Menghasilkan badai pasir yang mengurangi ketahanan musuh.</t>
  </si>
  <si>
    <t>Hyper Voice</t>
  </si>
  <si>
    <t>Suara yang menggemparkan, mengenai semua lawan.</t>
  </si>
  <si>
    <t>Sacred Sword</t>
  </si>
  <si>
    <t>Defense Ignore</t>
  </si>
  <si>
    <t>Mengabaikan pertahanan target.</t>
  </si>
  <si>
    <t>Serangan pedang suci yang sangat kuat.</t>
  </si>
  <si>
    <t>Dark Pulse</t>
  </si>
  <si>
    <t>Target memiliki kemungkinan 20% untuk terjatuh (flinch).</t>
  </si>
  <si>
    <t>Gelombang gelap yang menyerang lawan.</t>
  </si>
  <si>
    <t>Shadow Sneak</t>
  </si>
  <si>
    <t>Priority Attack</t>
  </si>
  <si>
    <t>Menyerang terlebih dahulu.</t>
  </si>
  <si>
    <t>Serangan cepat yang datang dari bayangan.</t>
  </si>
  <si>
    <t>Foul Play</t>
  </si>
  <si>
    <t>Attack Based on Target's Attack</t>
  </si>
  <si>
    <t>Damage berdasarkan Attack target.</t>
  </si>
  <si>
    <t>Menggunakan kekuatan lawan melawan mereka.</t>
  </si>
  <si>
    <t>U-turn</t>
  </si>
  <si>
    <t>Bug</t>
  </si>
  <si>
    <t>Switch Out</t>
  </si>
  <si>
    <t>Menggantikan Pokémon setelah menyerang.</t>
  </si>
  <si>
    <t>Serangan yang membawa pengguna keluar.</t>
  </si>
  <si>
    <t>Spacial Rend</t>
  </si>
  <si>
    <t>Memiliki kemungkinan 20% untuk menjadi Critical Hit.</t>
  </si>
  <si>
    <t>Serangan dimensional yang kuat.</t>
  </si>
  <si>
    <t>Air Slash</t>
  </si>
  <si>
    <t>Serangan angin tajam yang bisa menyebabkan flinch.</t>
  </si>
  <si>
    <t>Petal Dance</t>
  </si>
  <si>
    <t>Pengguna menyerang selama 2-3 turn.</t>
  </si>
  <si>
    <t>Menyerang dengan gerakan bunga yang berputar.</t>
  </si>
  <si>
    <t>Dazzling Gleam</t>
  </si>
  <si>
    <t>Serangan cahaya yang memukau.</t>
  </si>
  <si>
    <t>Aqua Jet</t>
  </si>
  <si>
    <t>Serangan cepat yang datang dari air.</t>
  </si>
  <si>
    <t>Thunder Fang</t>
  </si>
  <si>
    <t>Memiliki kemungkinan 30% untuk melumpuhkan target.</t>
  </si>
  <si>
    <t>Serangan gigit dengan efek listrik.</t>
  </si>
  <si>
    <t>Heat Wave</t>
  </si>
  <si>
    <t>Gelombang panas yang menyengat.</t>
  </si>
  <si>
    <t>Mud-Slap</t>
  </si>
  <si>
    <t>Accuracy Drop</t>
  </si>
  <si>
    <t>Menurunkan akurasi target.</t>
  </si>
  <si>
    <t>Serangan lumpur yang menyakiti dan menurunkan akurasi.</t>
  </si>
  <si>
    <t>Shadow Punch</t>
  </si>
  <si>
    <t>Serangan bayangan yang cepat.</t>
  </si>
  <si>
    <t>Signal Beam</t>
  </si>
  <si>
    <t>Confusion</t>
  </si>
  <si>
    <t>Memiliki kemungkinan 10% untuk membingungkan target.</t>
  </si>
  <si>
    <t>Gelombang sinyal yang membingungkan.</t>
  </si>
  <si>
    <t>Stealth Rock</t>
  </si>
  <si>
    <t>Entry Hazard</t>
  </si>
  <si>
    <t>Menciptakan batu tajam saat Pokémon masuk ke arena.</t>
  </si>
  <si>
    <t>Menempatkan jebakan batu untuk lawan.</t>
  </si>
  <si>
    <t>Blast Burn</t>
  </si>
  <si>
    <t>Serangan api yang sangat kuat, menguras energi pengguna.</t>
  </si>
  <si>
    <t>Leaf Storm</t>
  </si>
  <si>
    <t>Special Attack Drop</t>
  </si>
  <si>
    <t>Menurunkan Special Attack pengguna setelah digunakan.</t>
  </si>
  <si>
    <t>Serangan badai daun yang sangat kuat.</t>
  </si>
  <si>
    <t>Roar</t>
  </si>
  <si>
    <t>Menggantikan Pokémon lawan ke dalam pertempuran.</t>
  </si>
  <si>
    <t>Suara keras yang membuat lawan mundur.</t>
  </si>
  <si>
    <t>Fusion Flare</t>
  </si>
  <si>
    <t>Serangan api yang mengeluarkan energi besar.</t>
  </si>
  <si>
    <t>Focus Blast</t>
  </si>
  <si>
    <t>Memiliki kemungkinan 30% untuk menurunkan Special Defense target.</t>
  </si>
  <si>
    <t>Serangan kuat yang bisa mengacaukan pertahanan lawan.</t>
  </si>
  <si>
    <t>Aqua Ring</t>
  </si>
  <si>
    <t>Mengembalikan HP pengguna setiap turn.</t>
  </si>
  <si>
    <t>Membentuk perisai air untuk memulihkan HP.</t>
  </si>
  <si>
    <t>Cosmic Power</t>
  </si>
  <si>
    <t>Defense &amp; Special Defense Up</t>
  </si>
  <si>
    <t>Meningkatkan Defense dan Special Defense pengguna.</t>
  </si>
  <si>
    <t>Tindakan mistis untuk meningkatkan pertahanan.</t>
  </si>
  <si>
    <t>Power Whip</t>
  </si>
  <si>
    <t>Serangan kuat menggunakan tanaman untuk menyerang.</t>
  </si>
  <si>
    <t>Searing Shot</t>
  </si>
  <si>
    <t>Memiliki kemungkinan 30% untuk membakar target.</t>
  </si>
  <si>
    <t>Skald</t>
  </si>
  <si>
    <t>Serangan air yang dapat membakar lawan.</t>
  </si>
  <si>
    <t>Bone Rush</t>
  </si>
  <si>
    <t>Serangan beruntun menggunakan tulang.</t>
  </si>
  <si>
    <t>Magma Storm</t>
  </si>
  <si>
    <t>Trap</t>
  </si>
  <si>
    <t>Mengurung target selama 4-5 turn.</t>
  </si>
  <si>
    <t>Badai api yang membakar dan mengurung lawan.</t>
  </si>
  <si>
    <t>Grassy Terrain</t>
  </si>
  <si>
    <t>Healing</t>
  </si>
  <si>
    <t>Semua Pokémon di lapangan sembuh setiap turn.</t>
  </si>
  <si>
    <t>Membentuk medan rumput yang menyembuhkan.</t>
  </si>
  <si>
    <t>Trick Room</t>
  </si>
  <si>
    <t>Turn Order Change</t>
  </si>
  <si>
    <t>Mengubah urutan serangan Pokémon.</t>
  </si>
  <si>
    <t>Medan yang membalikkan urutan kecepatan.</t>
  </si>
  <si>
    <t>Phantom Force</t>
  </si>
  <si>
    <t>Invulnerability</t>
  </si>
  <si>
    <t>Tidak bisa dihantam pada turn pertama.</t>
  </si>
  <si>
    <t>Serangan bayangan yang muncul tiba-tiba.</t>
  </si>
  <si>
    <t>Tailwind</t>
  </si>
  <si>
    <t>Speed Up</t>
  </si>
  <si>
    <t>Meningkatkan kecepatan semua Pokémon di tim.</t>
  </si>
  <si>
    <t>Menghasilkan angin yang meningkatkan kecepatan.</t>
  </si>
  <si>
    <t>Whirlwind</t>
  </si>
  <si>
    <t>Menyerang dengan angin puting beliung.</t>
  </si>
  <si>
    <t>Hyper Drill</t>
  </si>
  <si>
    <t>Ignore Protect</t>
  </si>
  <si>
    <t>Mengabaikan Move Protect dan serangan.</t>
  </si>
  <si>
    <t>Serangan kuat yang menembus pertahanan.</t>
  </si>
  <si>
    <t>Leaf Tornado</t>
  </si>
  <si>
    <t>Serangan angin yang membawa daun-daun tajam.</t>
  </si>
  <si>
    <t>Fissure</t>
  </si>
  <si>
    <t>Knock Out</t>
  </si>
  <si>
    <t>Jika berhasil, target langsung kalah.</t>
  </si>
  <si>
    <t>Serangan bumi yang bisa mengalahkan lawan.</t>
  </si>
  <si>
    <t>Draco Meteor</t>
  </si>
  <si>
    <t>Serangan meteor yang sangat kuat.</t>
  </si>
  <si>
    <t>Discharge</t>
  </si>
  <si>
    <t>Memiliki kemungkinan 30% untuk lumpuh.</t>
  </si>
  <si>
    <t>Serangan listrik yang memancarkan energi.</t>
  </si>
  <si>
    <t>Petal Blizzard</t>
  </si>
  <si>
    <t>Memiliki kemungkinan 10% untuk membekukan target.</t>
  </si>
  <si>
    <t>Serangan badai bunga yang menghancurkan.</t>
  </si>
  <si>
    <t>Seed Flare</t>
  </si>
  <si>
    <t>Memiliki kemungkinan 40% untuk menurunkan Special Defense target.</t>
  </si>
  <si>
    <t>Serangan badai benih yang mematikan.</t>
  </si>
  <si>
    <t>Mud Shot</t>
  </si>
  <si>
    <t>Speed Drop</t>
  </si>
  <si>
    <t>Menurunkan Speed target.</t>
  </si>
  <si>
    <t>Serangan lumpur yang cepat dan akurat.</t>
  </si>
  <si>
    <t>Poison Jab</t>
  </si>
  <si>
    <t>Poison</t>
  </si>
  <si>
    <t>Memiliki kemungkinan 30% untuk meracuni target.</t>
  </si>
  <si>
    <t>Serangan menusuk yang bisa meracuni lawan.</t>
  </si>
  <si>
    <t>Low Sweep</t>
  </si>
  <si>
    <t>Serangan rendah yang menjatuhkan lawan.</t>
  </si>
  <si>
    <t>Sand Tomb</t>
  </si>
  <si>
    <t>Serangan tanah yang membelenggu musuh.</t>
  </si>
  <si>
    <t>Spirit Shackle</t>
  </si>
  <si>
    <t>Target tidak bisa melarikan diri.</t>
  </si>
  <si>
    <t>Serangan bayangan yang mengurung target.</t>
  </si>
  <si>
    <t>Thunder Punch</t>
  </si>
  <si>
    <t>Memiliki kemungkinan 10% untuk lumpuh.</t>
  </si>
  <si>
    <t>Serangan tinju yang dialiri listrik.</t>
  </si>
  <si>
    <t>Night Slash</t>
  </si>
  <si>
    <t>Serangan cepat dengan kemungkinan serangan kritis.</t>
  </si>
  <si>
    <t>Bug Buzz</t>
  </si>
  <si>
    <t>Memiliki kemungkinan 10% untuk menurunkan Special Defense target.</t>
  </si>
  <si>
    <t>Suara keras serangga yang mengganggu lawan.</t>
  </si>
  <si>
    <t>Shadow Bone</t>
  </si>
  <si>
    <t>Serangan bayangan yang menusuk.</t>
  </si>
  <si>
    <t>Liquidation</t>
  </si>
  <si>
    <t>Defense Drop</t>
  </si>
  <si>
    <t>Memiliki kemungkinan 20% untuk menurunkan Defense target.</t>
  </si>
  <si>
    <t>Serangan air yang menghancurkan.</t>
  </si>
  <si>
    <t>Grudge</t>
  </si>
  <si>
    <t>Revenge</t>
  </si>
  <si>
    <t>Jika target mengalahkan pengguna, maka target akan kalah.</t>
  </si>
  <si>
    <t>Serangan dendam yang melindungi pengguna.</t>
  </si>
  <si>
    <t>Infestation</t>
  </si>
  <si>
    <t>Serangan serangga yang membelenggu lawan.</t>
  </si>
  <si>
    <t>Steel Wing</t>
  </si>
  <si>
    <t>Steel</t>
  </si>
  <si>
    <t>Defense Up</t>
  </si>
  <si>
    <t>Memiliki kemungkinan 10% untuk meningkatkan Defense pengguna.</t>
  </si>
  <si>
    <t>Serangan sayap logam yang keras.</t>
  </si>
  <si>
    <t>Serangan panas yang membakar lawan.</t>
  </si>
  <si>
    <t>Psyshock</t>
  </si>
  <si>
    <t>Attack Based on Defense</t>
  </si>
  <si>
    <t>Menghitung damage berdasarkan Defense target.</t>
  </si>
  <si>
    <t>Serangan psikik yang melukai pertahanan lawan.</t>
  </si>
  <si>
    <t>Dive</t>
  </si>
  <si>
    <t>Menyelam ke dalam air untuk menyerang.</t>
  </si>
  <si>
    <t>Gyro Ball</t>
  </si>
  <si>
    <t>Damage Based on Speed</t>
  </si>
  <si>
    <t>Semakin lambat pengguna dibandingkan target, semakin besar damage.</t>
  </si>
  <si>
    <t>Serangan putaran logam yang melukai lawan.</t>
  </si>
  <si>
    <t>Solar Blade</t>
  </si>
  <si>
    <t>Serangan kuat menggunakan sinar matahari.</t>
  </si>
  <si>
    <t>Secret Sword</t>
  </si>
  <si>
    <t>Serangan pedang yang kuat.</t>
  </si>
  <si>
    <t>Mystic Fire</t>
  </si>
  <si>
    <t>Memiliki kemungkinan 20% untuk menurunkan Special Attack target.</t>
  </si>
  <si>
    <t>Serangan api mistis yang menghancurkan.</t>
  </si>
  <si>
    <t>Land's Wrath</t>
  </si>
  <si>
    <t>Serangan tanah yang menghantam lawan.</t>
  </si>
  <si>
    <t>Storm Throw</t>
  </si>
  <si>
    <t>Always Critical Hit</t>
  </si>
  <si>
    <t>Selalu menjadi serangan kritis.</t>
  </si>
  <si>
    <t>Serangan tornado yang memukul lawan.</t>
  </si>
  <si>
    <t>Overheat</t>
  </si>
  <si>
    <t>Serangan api yang sangat kuat, membakar segalanya.</t>
  </si>
  <si>
    <t>Sludge Bomb</t>
  </si>
  <si>
    <t>Serangan racun yang mengancam.</t>
  </si>
  <si>
    <t>Inferno</t>
  </si>
  <si>
    <t>Memiliki kemungkinan 100% untuk membakar target.</t>
  </si>
  <si>
    <t>Serangan api yang sangat berbahaya.</t>
  </si>
  <si>
    <t>Giga Drain</t>
  </si>
  <si>
    <t>Heal</t>
  </si>
  <si>
    <t>Mengembalikan setengah dari damage yang diberikan.</t>
  </si>
  <si>
    <t>Serangan tanaman yang menyerap energi lawan.</t>
  </si>
  <si>
    <t>Play Nice</t>
  </si>
  <si>
    <t>Menurunkan Attack target.</t>
  </si>
  <si>
    <t>Tindakan lembut yang mengurangi kekuatan lawan.</t>
  </si>
  <si>
    <t>Quash</t>
  </si>
  <si>
    <t>Membuat target menyerang lebih lambat.</t>
  </si>
  <si>
    <t>Mengganggu urutan serangan lawan.</t>
  </si>
  <si>
    <t>Pin Missile</t>
  </si>
  <si>
    <t>Serangan beruntun dengan jarum tajam.</t>
  </si>
  <si>
    <t>Crabhammer</t>
  </si>
  <si>
    <t>Serangan kuat dengan cakar.</t>
  </si>
  <si>
    <t>Aurora Beam</t>
  </si>
  <si>
    <t>Memiliki kemungkinan 30% untuk menurunkan Attack target.</t>
  </si>
  <si>
    <t>Serangan sinar beku yang menyakiti lawan.</t>
  </si>
  <si>
    <t>Rock Polish</t>
  </si>
  <si>
    <t>Meningkatkan kecepatan pengguna.</t>
  </si>
  <si>
    <t>Memoles batu untuk mempercepat serangan.</t>
  </si>
  <si>
    <t>Aura Sphere</t>
  </si>
  <si>
    <t>Serangan bola aura yang tidak terhindarkan.</t>
  </si>
  <si>
    <t>Wood Hammer</t>
  </si>
  <si>
    <t>Recoil</t>
  </si>
  <si>
    <t>Mengurangi HP pengguna sebesar 50% dari damage yang diberikan.</t>
  </si>
  <si>
    <t>Serangan kuat menggunakan kayu.</t>
  </si>
  <si>
    <t>Helping Hand</t>
  </si>
  <si>
    <t>Boost Ally</t>
  </si>
  <si>
    <t>Meningkatkan serangan Pokémon sekutu.</t>
  </si>
  <si>
    <t>Membantu sekutu untuk menyerang lebih kuat.</t>
  </si>
  <si>
    <t>Magnet Bomb</t>
  </si>
  <si>
    <t>Serangan magnet yang tidak dapat dihindari.</t>
  </si>
  <si>
    <t>Telekinesis</t>
  </si>
  <si>
    <t>Float</t>
  </si>
  <si>
    <t>Membuat target melayang dan tidak bisa menyerang.</t>
  </si>
  <si>
    <t>Kekuatan psikik yang membuat lawan terbang.</t>
  </si>
  <si>
    <t>Rage</t>
  </si>
  <si>
    <t>Attack Boost</t>
  </si>
  <si>
    <t>Meningkatkan Attack setiap kali menerima damage.</t>
  </si>
  <si>
    <t>Amarah yang membakar semangat untuk menyerang.</t>
  </si>
  <si>
    <t>Force Palm</t>
  </si>
  <si>
    <t>Serangan tinju yang kuat dan membuat target lumpuh.</t>
  </si>
  <si>
    <t>Confuse Ray</t>
  </si>
  <si>
    <t>Memiliki kemungkinan 100% untuk membingungkan target.</t>
  </si>
  <si>
    <t>Cahaya misterius yang membuat lawan bingung.</t>
  </si>
  <si>
    <t>728</t>
  </si>
  <si>
    <t>Popplio</t>
  </si>
  <si>
    <t>Popplio suka bermain di air dan sering menggunakan gelembung untuk menyerang.</t>
  </si>
  <si>
    <t>729</t>
  </si>
  <si>
    <t>Brionne</t>
  </si>
  <si>
    <t>Brionne suka menari untuk menghindari serangan, lalu menyerang balik dengan gelembung.</t>
  </si>
  <si>
    <t>730</t>
  </si>
  <si>
    <t>Primarina</t>
  </si>
  <si>
    <t>74</t>
  </si>
  <si>
    <t>Primarina menggunakan nyanyiannya untuk menyerang dan menyembuhkan dengan kekuatan air.</t>
  </si>
  <si>
    <t>734</t>
  </si>
  <si>
    <t>Yungoos</t>
  </si>
  <si>
    <t>Yungoos memiliki sifat agresif dan dikenal sebagai pemburu yang tak kenal lelah.</t>
  </si>
  <si>
    <t>735</t>
  </si>
  <si>
    <t>Gumshoos</t>
  </si>
  <si>
    <t>Gumshoos adalah pemburu yang sangat gigih, sering menguntit mangsanya sampai lelah.</t>
  </si>
  <si>
    <t>736</t>
  </si>
  <si>
    <t>Grubbin</t>
  </si>
  <si>
    <t>Grubbin menggunakan rahangnya yang kuat untuk menggali tanah dan menciptakan tempat tinggal.</t>
  </si>
  <si>
    <t>737</t>
  </si>
  <si>
    <t>Charjabug</t>
  </si>
  <si>
    <t>Charjabug bertindak seperti baterai hidup, mampu menyimpan listrik dalam tubuhnya.</t>
  </si>
  <si>
    <t>738</t>
  </si>
  <si>
    <t>Vikavolt</t>
  </si>
  <si>
    <t>Vikavolt memiliki serangan listrik yang sangat kuat, sering menyerang musuh dari kejauhan.</t>
  </si>
  <si>
    <t>741</t>
  </si>
  <si>
    <t>Oricorio (Baile)</t>
  </si>
  <si>
    <t>Oricorio Baile memiliki tarian berapi-api yang memicu semangatnya untuk menyerang.</t>
  </si>
  <si>
    <t>741_1</t>
  </si>
  <si>
    <t>Oricorio (Pom-Pom)</t>
  </si>
  <si>
    <t>Oricorio Pom-Pom menari dengan penuh energi listrik, memotivasi diri dan rekan setimnya.</t>
  </si>
  <si>
    <t>741_2</t>
  </si>
  <si>
    <t>Oricorio (Pa'u)</t>
  </si>
  <si>
    <t>Oricorio Pa'u menari dengan tenang, mampu menyerang lawan dengan energi psikis.</t>
  </si>
  <si>
    <t>741_3</t>
  </si>
  <si>
    <t>Oricorio (Sensu)</t>
  </si>
  <si>
    <t>Oricorio Sensu menari dengan elegan, mampu memanipulasi roh untuk menyerang musuhnya.</t>
  </si>
  <si>
    <t>744</t>
  </si>
  <si>
    <t>Rockruff</t>
  </si>
  <si>
    <t>745</t>
  </si>
  <si>
    <t>Lycanroc (Midday)</t>
  </si>
  <si>
    <t>Lycanroc Midday berlari dengan kecepatan tinggi dan menyerang dengan presisi menggunakan cakar batunya.</t>
  </si>
  <si>
    <t>745_1</t>
  </si>
  <si>
    <t>Lycanroc (Midnight)</t>
  </si>
  <si>
    <t>Lycanroc Midnight memiliki sikap liar dan akan bertarung habis-habisan saat marah.</t>
  </si>
  <si>
    <t>745_2</t>
  </si>
  <si>
    <t>Lycanroc (Dusk)</t>
  </si>
  <si>
    <t>Lycanroc Dusk menggabungkan kekuatan bentuk siang dan malam, membuatnya sangat tangguh.</t>
  </si>
  <si>
    <t>777</t>
  </si>
  <si>
    <t>Togedemaru</t>
  </si>
  <si>
    <t>Togedemaru melindungi dirinya dengan duri-duri tajam di tubuhnya, dan mampu menyimpan listrik sebagai senjata.</t>
  </si>
  <si>
    <t>Raikou adalah Pokemon legendaris yang mewakili petir, dengan kecepatan kilat dan serangan yang menghancurkan.</t>
  </si>
  <si>
    <t>Entei adalah Pokemon legendaris yang menguasai api, sering kali menimbulkan letusan vulkanik saat berlari.</t>
  </si>
  <si>
    <t>Suicune dianggap sebagai Pokemon legendaris yang dapat memurnikan air dengan langkahnya.</t>
  </si>
  <si>
    <t>Ho-Oh dikatakan dapat menghidupkan kembali Pokemon yang mati dan membangkitkan harapan bagi mereka yang melihatnya.</t>
  </si>
  <si>
    <t>Blaziken adalah Pokemon petarung yang memiliki tendangan berapi, mampu membakar musuhnya.</t>
  </si>
  <si>
    <t>Mudkip adalah Pokemon yang dikenal dengan kekuatan luar biasa di air dan kemampuan berenang cepat.</t>
  </si>
  <si>
    <t>Mewtwo adalah Pokemon buatan manusia yang diciptakan dari DNA Mew, terkenal karena kekuatan psikisnya yang sangat besar.</t>
  </si>
  <si>
    <t>Mew adalah Pokemon mitos yang mampu mempelajari setiap gerakan, dan dikatakan menyimpan DNA dari semua Pokemon.</t>
  </si>
  <si>
    <t>Magikarp dikenal sebagai Pokemon yang sangat lemah, namun dapat berevolusi menjadi Gyarados yang sangat kuat.</t>
  </si>
  <si>
    <t>Gyarados adalah Pokemon ular air yang sangat kuat dan ganas, mampu menyebabkan kehancuran besar.</t>
  </si>
  <si>
    <t>Dratini adalah Pokemon Naga kecil yang hidup di perairan, dan mampu tumbuh menjadi sangat besar saat berevolusi.</t>
  </si>
  <si>
    <t>Dragonite adalah Pokemon Naga kuat, terkenal karena kecepatan terbangnya dan kemampuannya mengendalikan cuaca.</t>
  </si>
  <si>
    <t>Aerodactyl adalah Pokemon fosil prasejarah yang menggunakan kecepatan dan kekuatan sayapnya dalam pertempuran.</t>
  </si>
  <si>
    <t>Gastly adalah Pokemon hantu dengan tubuh gas yang bisa menyusup ke tempat manapun dan menakuti musuh.</t>
  </si>
  <si>
    <t>Gengar adalah Pokemon hantu yang sangat berbahaya dengan kemampuan untuk menyerang musuh dari bayang-bayang.</t>
  </si>
  <si>
    <t>Porygon adalah Pokemon buatan manusia yang dapat memasuki dunia digital dan mengubah datanya.</t>
  </si>
  <si>
    <t>Omanyte adalah Pokemon fosil dengan cangkang keras yang melindunginya dari serangan musuh.</t>
  </si>
  <si>
    <t>Kabuto adalah Pokemon fosil dengan tubuh kecil yang terlindungi oleh cangkang kerasnya.</t>
  </si>
  <si>
    <t>Heracross adalah Pokemon tipe Bug dan Fighting yang memiliki kekuatan serang yang sangat besar.</t>
  </si>
  <si>
    <t>Larvitar adalah Pokemon tipe Batu dan Tanah yang akhirnya akan berevolusi menjadi Tyranitar yang kuat.</t>
  </si>
  <si>
    <t>Tyranitar adalah Pokemon tipe Batu dan Kegelapan yang dikenal karena kekuatan fisiknya yang luar biasa dan kemampuannya menciptakan badai pasir.</t>
  </si>
  <si>
    <t>Miltank adalah Pokemon sapi yang dikenal karena kemampuannya menghasilkan susu dan kekuatan pertahanan yang tinggi.</t>
  </si>
  <si>
    <t>Houndour adalah Pokemon tipe Kegelapan dan Api yang menyerang dengan serangan api dan taktik intimidasi.</t>
  </si>
  <si>
    <t>Onix adalah Pokemon tipe Batu dan Tanah yang memiliki pertahanan fisik yang tinggi dan serangan tanah yang kuat.</t>
  </si>
  <si>
    <t>Chansey adalah Pokemon tipe Normal yang dikenal karena kemampuannya menyembuhkan dan kapasitas penyimpanan telurnya yang besar.</t>
  </si>
  <si>
    <t>Pokemon mitos yang hanya bangun selama tujuh hari setiap seribu tahun.</t>
  </si>
  <si>
    <t>Pokemon legendaris yang menguasai dimensi ruang. Mampu memanipulasi ruang-waktu.</t>
  </si>
  <si>
    <t>Pokemon legendaris yang menguasai dimensi distorsi, dunia yang berlawanan dengan dunia kita.</t>
  </si>
  <si>
    <t>Pokemon mitos yang dikatakan memberi kemenangan dalam segala situasi.</t>
  </si>
  <si>
    <t>Pokemon legendaris pemimpin dari Swords of Justice, memiliki hati yang adil dan berani.</t>
  </si>
  <si>
    <t>Pokemon legendaris yang sangat gesit, dilindungi oleh bulu hijau cerahnya.</t>
  </si>
  <si>
    <t>Pokemon legendaris yang dapat menciptakan badai angin besar.</t>
  </si>
  <si>
    <t>Pokemon legendaris yang memanipulasi petir untuk menguasai cuaca.</t>
  </si>
  <si>
    <t>Pokemon legendaris yang menciptakan dunia dengan kebenaran dan api putih.</t>
  </si>
  <si>
    <t>Pokemon legendaris yang menciptakan dunia dengan idealisme dan listrik hitam.</t>
  </si>
  <si>
    <t>Pokemon legendaris yang mengendalikan tanah untuk membantu pertanian.</t>
  </si>
  <si>
    <t>Pokemon legendaris yang diyakini dapat menghidupkan kembali alam.</t>
  </si>
  <si>
    <t>Pokemon legendaris yang menyerap kehidupan ketika sayapnya terbentang.</t>
  </si>
  <si>
    <t>Pokemon penjaga ekosistem yang muncul ketika dunia dalam keadaan krisis.</t>
  </si>
  <si>
    <t>Pelindung Pulau Melemele, Pokemon yang memiliki hubungan dengan alam listrik.</t>
  </si>
  <si>
    <t>Pelindung Pulau Akala, Pokemon yang mampu memanipulasi kekuatan mental.</t>
  </si>
  <si>
    <t>Pelindung Pulau Poni, Pokemon yang dapat memurnikan air dan mengendalikan laut.</t>
  </si>
  <si>
    <t>Pokemon legendaris yang menyerap cahaya untuk memperkuat dirinya.</t>
  </si>
  <si>
    <t>Pokemon legendaris yang mampu menyerap energi dari Galar. Sangat kuat dan berbahaya.</t>
  </si>
  <si>
    <t>Pokemon legendaris yang dapat menghasilkan arus listrik yang sangat kuat.</t>
  </si>
  <si>
    <t>Pokemon yang memiliki kekuatan luar biasa yang tertidur di dalam tubuhnya.</t>
  </si>
  <si>
    <t>Pokemon yang menggunakan daunnya untuk merasakan sinyal di sekitarnya.</t>
  </si>
  <si>
    <t>Pokemon yang dapat memulihkan tumbuhan layu hanya dengan menghembuskan nafasnya.</t>
  </si>
  <si>
    <t>Pokemon yang pemalu dan menyalakan punggung apinya saat terancam.</t>
  </si>
  <si>
    <t>Pokemon buaya yang ceria namun cenderung menggigit apapun tanpa berpikir.</t>
  </si>
  <si>
    <t>Pokemon yang merasakan emosi orang di sekitarnya dengan tanduk di kepalanya.</t>
  </si>
  <si>
    <t>Pokemon yang memiliki kekuatan besar untuk melindungi pelatihnya dari bahaya.</t>
  </si>
  <si>
    <t>Pokemon kecil yang suka bermain-main dengan ekornya yang berbentuk bola.</t>
  </si>
  <si>
    <t>Pokemon kecil dengan daun di kepalanya yang menyerap sinar matahari untuk menghasilkan energi.</t>
  </si>
  <si>
    <t>Pokemon besar yang memiliki taman mini di punggungnya, dikenal sebagai pembawa kehidupan.</t>
  </si>
  <si>
    <t>Pokemon yang sangat gesit, sering menggunakan api di ekornya sebagai alat pertahanan.</t>
  </si>
  <si>
    <t>Pokemon yang cepat dan gesit, menggunakan teknik bertarung untuk mengatasi musuh yang lebih besar.</t>
  </si>
  <si>
    <t>Pokemon penguin yang canggung di darat tetapi sangat terampil berenang.</t>
  </si>
  <si>
    <t>Prinplup sangat bangga, tidak suka bergaul dengan Pokemon lain.</t>
  </si>
  <si>
    <t>Pokemon kecil yang menghasilkan kilatan cahaya saat merasa terancam.</t>
  </si>
  <si>
    <t>Luxio adalah Pokemon yang sangat setia dan melindungi kelompoknya.</t>
  </si>
  <si>
    <t>Pokemon yang anggun dan sangat cepat, menggunakan kakinya untuk menyerang dengan tendangan.</t>
  </si>
  <si>
    <t>Pokemon yang hidup di daerah bersalju, dan menyebarkan salju kemana pun dia pergi.</t>
  </si>
  <si>
    <t>Pokemon anjing yang selalu setia kepada pelatihnya dan sangat cepat belajar.</t>
  </si>
  <si>
    <t>Zoroark adalah Pokemon cerdik yang dapat menciptakan ilusi realistis untuk melindungi kawannya.</t>
  </si>
  <si>
    <t>Pokemon yang menggunakan duri di punggungnya untuk bertahan dari serangan musuh.</t>
  </si>
  <si>
    <t>Goomy adalah Pokemon berlendir yang selalu basah, dan tinggal di daerah lembab.</t>
  </si>
  <si>
    <t>Rockruff adalah Pokemon yang penuh semangat, selalu mencari pelatih kuat untuk diikuti.</t>
  </si>
  <si>
    <t>Gigantamax Butterfree</t>
  </si>
  <si>
    <t>Butterfree</t>
  </si>
  <si>
    <t>Gigantamax Meowth</t>
  </si>
  <si>
    <t>Meowth</t>
  </si>
  <si>
    <t>068_1</t>
  </si>
  <si>
    <t>Gigantamax Machamp</t>
  </si>
  <si>
    <t>Machamp</t>
  </si>
  <si>
    <t>094_2</t>
  </si>
  <si>
    <t>Gigantamax Gengar</t>
  </si>
  <si>
    <t>Gengar berubah menjadi raksasa, dan mulutnya menjadi pintu dimensi yang bisa menelan segalanya.</t>
  </si>
  <si>
    <t>131_1</t>
  </si>
  <si>
    <t>Gigantamax Lapras</t>
  </si>
  <si>
    <t>Lapras</t>
  </si>
  <si>
    <t>143_1</t>
  </si>
  <si>
    <t>Gigantamax Snorlax</t>
  </si>
  <si>
    <t>Gigantamax Snorlax begitu besar dan tertutupi oleh pohon dan tanaman di perutnya yang telah menjadi hutan kecil.</t>
  </si>
  <si>
    <t>Corviknight</t>
  </si>
  <si>
    <t>Gigantamax Drednaw</t>
  </si>
  <si>
    <t>Drednaw</t>
  </si>
  <si>
    <t>Gigantamax Alcremie</t>
  </si>
  <si>
    <t>Alcremie</t>
  </si>
  <si>
    <t>849_1</t>
  </si>
  <si>
    <t>Gigantamax Toxtricity</t>
  </si>
  <si>
    <t>Toxtricity</t>
  </si>
  <si>
    <t>Toxtricity berubah menjadi raksasa dan serangan listrik serta racunnya menjadi jauh lebih destruktif.</t>
  </si>
  <si>
    <t>858_1</t>
  </si>
  <si>
    <t>Gigantamax Hatterene</t>
  </si>
  <si>
    <t>Hatterene</t>
  </si>
  <si>
    <t>Hatterene dalam bentuk Gigantamax sangat berbahaya, menggunakan kekuatan psikis untuk menghancurkan mental musuhnya.</t>
  </si>
  <si>
    <t>Gigantamax Grimmsnarl</t>
  </si>
  <si>
    <t>Grimmsnarl</t>
  </si>
  <si>
    <t>Gigantamax Grimmsnarl menggunakan rambutnya yang sangat panjang sebagai senjata untuk mengikat dan menghancurkan lawan.</t>
  </si>
  <si>
    <t>869_1</t>
  </si>
  <si>
    <t>Gigantamax Sandaconda</t>
  </si>
  <si>
    <t>Sandaconda</t>
  </si>
  <si>
    <t>Gigantamax Coalossal</t>
  </si>
  <si>
    <t>Coalossal</t>
  </si>
  <si>
    <t>892_1</t>
  </si>
  <si>
    <t>Gigantamax Urshifu (Single Strike)</t>
  </si>
  <si>
    <t>Urshifu (Single Strike)</t>
  </si>
  <si>
    <t>Urshifu dalam bentuk Gigantamax dapat melancarkan serangan mematikan yang menghancurkan apapun dalam jalurnya.</t>
  </si>
  <si>
    <t>892_2</t>
  </si>
  <si>
    <t>Gigantamax Urshifu (Rapid Strike)</t>
  </si>
  <si>
    <t>Urshifu (Rapid Strike)</t>
  </si>
  <si>
    <t>Urshifu Gigantamax Rapid Strike memiliki kekuatan untuk meluncurkan serangan air yang mampu memotong baja.</t>
  </si>
  <si>
    <t>012</t>
  </si>
  <si>
    <t>Metapod</t>
  </si>
  <si>
    <t>Butterfree terbang menggunakan sayapnya yang mengeluarkan serbuk beracun untuk menyerang lawan.</t>
  </si>
  <si>
    <t>052</t>
  </si>
  <si>
    <t>Meowth suka mengumpulkan koin dan dapat berjalan di atas dua kaki, membuatnya lebih lincah.</t>
  </si>
  <si>
    <t>053</t>
  </si>
  <si>
    <t>Persian</t>
  </si>
  <si>
    <t>Persian dikenal karena kecepatannya, serta kemampuannya untuk menyerang lawan dengan cakarnya yang tajam.</t>
  </si>
  <si>
    <t>068</t>
  </si>
  <si>
    <t>Machoke</t>
  </si>
  <si>
    <t>Machamp memiliki kekuatan fisik luar biasa, mampu menghantam musuh dengan pukulan yang sangat kuat.</t>
  </si>
  <si>
    <t>823</t>
  </si>
  <si>
    <t>Corvisquire</t>
  </si>
  <si>
    <t>Corviknight adalah burung baja yang sering dijadikan transportasi. Sayapnya yang kuat mampu mematahkan serangan lawan.</t>
  </si>
  <si>
    <t>834</t>
  </si>
  <si>
    <t>Chewtle</t>
  </si>
  <si>
    <t>Drednaw terkenal karena cangkang kerasnya yang sulit ditembus, dan rahangnya yang kuat mampu menghancurkan batu.</t>
  </si>
  <si>
    <t>869</t>
  </si>
  <si>
    <t>Milcery</t>
  </si>
  <si>
    <t>849</t>
  </si>
  <si>
    <t>Toxel</t>
  </si>
  <si>
    <t>858</t>
  </si>
  <si>
    <t>Hattrem</t>
  </si>
  <si>
    <t>Hatterene memiliki kekuatan psikis yang besar, dan dikenal sangat sensitif terhadap emosi manusia.</t>
  </si>
  <si>
    <t>861</t>
  </si>
  <si>
    <t>Morgrem</t>
  </si>
  <si>
    <t>Grimmsnarl menggunakan otot-otot di rambutnya yang kuat untuk membungkus lawan dan menekan mereka.</t>
  </si>
  <si>
    <t>844</t>
  </si>
  <si>
    <t>Silicobra</t>
  </si>
  <si>
    <t>Sandaconda menciptakan tornado pasir dengan menggulung tubuhnya, dan melindungi diri dari musuh dengan pasirnya.</t>
  </si>
  <si>
    <t>839</t>
  </si>
  <si>
    <t>Carkol</t>
  </si>
  <si>
    <t>Coalossal menyimpan energi besar di dalam tubuhnya yang berfungsi seperti tungku, memuntahkan batu bara yang sangat panas.</t>
  </si>
  <si>
    <t>Kubfu</t>
  </si>
  <si>
    <t>Urshifu Single Strike dikenal dengan gaya bertarungnya yang agresif dan serangannya yang sangat kuat dan mematikan.</t>
  </si>
  <si>
    <t>Urshifu Rapid Strike menekankan teknik-teknik bertarung dengan pukulan cepat, menyerang musuh dengan serangan air bertubi-tubi.</t>
  </si>
  <si>
    <t>011</t>
  </si>
  <si>
    <t>Caterpie</t>
  </si>
  <si>
    <t>Metapod berdiam diri untuk mempersiapkan evolusinya, dengan cangkang keras yang melindunginya dari serangan musuh.</t>
  </si>
  <si>
    <t>067</t>
  </si>
  <si>
    <t>Machop</t>
  </si>
  <si>
    <t>Machoke memiliki otot yang kuat, dan sering terlihat melatih diri atau mengangkat benda berat untuk mempertahankan kekuatannya.</t>
  </si>
  <si>
    <t>822</t>
  </si>
  <si>
    <t>Rookidee</t>
  </si>
  <si>
    <t>Corvisquire adalah burung yang ahli dalam pertarungan udara, dengan kemampuan manuver yang cepat dan lincah.</t>
  </si>
  <si>
    <t>833</t>
  </si>
  <si>
    <t>Chewtle memiliki gigitan yang kuat, menggunakan rahangnya yang besar untuk menyerang lawan.</t>
  </si>
  <si>
    <t>868</t>
  </si>
  <si>
    <t>848</t>
  </si>
  <si>
    <t>Toxel memiliki sifat beracun dan listrik yang berkembang dengan cepat, sering memancarkan percikan listrik.</t>
  </si>
  <si>
    <t>857</t>
  </si>
  <si>
    <t>Hatenna</t>
  </si>
  <si>
    <t>Hattrem menggunakan kekuatan psikisnya untuk mendeteksi emosi negatif, dan akan menyerang mereka yang bersikap kasar.</t>
  </si>
  <si>
    <t>860</t>
  </si>
  <si>
    <t>Impidimp</t>
  </si>
  <si>
    <t>Morgrem sering menggunakan tipu daya dalam bertarung, memanfaatkan kegelapan untuk menyerang dari tempat tersembunyi.</t>
  </si>
  <si>
    <t>843</t>
  </si>
  <si>
    <t>57</t>
  </si>
  <si>
    <t>Silicobra menggulung tubuhnya untuk melindungi diri dan dapat mengeluarkan pasir dari tubuhnya untuk menyerang lawan.</t>
  </si>
  <si>
    <t>838</t>
  </si>
  <si>
    <t>Rolycoly</t>
  </si>
  <si>
    <t>Carkol menggunakan batubara di tubuhnya untuk membakar apapun di jalannya, dan juga bergerak sangat cepat di medan berbatu.</t>
  </si>
  <si>
    <t>891</t>
  </si>
  <si>
    <t>Kubfu adalah petarung yang gigih, berlatih keras untuk menguasai teknik bertarung yang sangat kuat.</t>
  </si>
  <si>
    <t>010</t>
  </si>
  <si>
    <t>Caterpie dikenal karena kemampuannya untuk melepaskan benang sutera untuk melindungi diri dan melarikan diri dari musuh.</t>
  </si>
  <si>
    <t>066</t>
  </si>
  <si>
    <t>Machop memiliki kekuatan fisik yang luar biasa, meskipun ukurannya kecil, ia sangat lincah dan ahli dalam pertarungan jarak dekat.</t>
  </si>
  <si>
    <t>821</t>
  </si>
  <si>
    <t>Rookidee adalah burung kecil yang gesit dan pemberani, sering melawan lawan yang lebih besar tanpa ragu.</t>
  </si>
  <si>
    <t>856</t>
  </si>
  <si>
    <t>Hatenna memiliki kemampuan untuk merasakan emosi manusia, terutama yang sedang tenang atau damai.</t>
  </si>
  <si>
    <t>859</t>
  </si>
  <si>
    <t>Impidimp suka mencuri energi lawan dengan menyerang mereka secara diam-diam, sering menipu musuh dengan perilakunya yang licik.</t>
  </si>
  <si>
    <t>837</t>
  </si>
  <si>
    <t>Rolycoly dapat bergerak cepat di medan berbatu dan berfungsi seperti kendaraan roda satu yang membakar batubara.</t>
  </si>
  <si>
    <t>Bonus</t>
  </si>
  <si>
    <t>Mega</t>
  </si>
  <si>
    <t>181_1</t>
  </si>
  <si>
    <t>Mega Ampharos</t>
  </si>
  <si>
    <t>Ampharos</t>
  </si>
  <si>
    <t>Mega Ampharos berubah menjadi tipe Naga, dengan kekuatan listrik dan serangan kuat dari rambut panjang yang penuh energi.</t>
  </si>
  <si>
    <t>282_1</t>
  </si>
  <si>
    <t>Mega Gardevoir</t>
  </si>
  <si>
    <t>Mega Gardevoir menggabungkan kekuatan psikisnya dengan energi peri, mampu melindungi dan menyerang dengan kekuatan besar.</t>
  </si>
  <si>
    <t>376_1</t>
  </si>
  <si>
    <t>Mega Metagross</t>
  </si>
  <si>
    <t>Metagross</t>
  </si>
  <si>
    <t>Mega Metagross adalah mesin tempur dengan kecerdasan super tinggi dan kemampuan serangan fisik serta psikis yang sangat kuat.</t>
  </si>
  <si>
    <t>380_1</t>
  </si>
  <si>
    <t>Mega Latias</t>
  </si>
  <si>
    <t>Latias</t>
  </si>
  <si>
    <t>Mega Latias adalah bentuk evolusi yang lebih cepat dan lebih kuat dari Latias, dengan kemampuan terbang dan serangan psikis.</t>
  </si>
  <si>
    <t>381_1</t>
  </si>
  <si>
    <t>Mega Latios</t>
  </si>
  <si>
    <t>Latios</t>
  </si>
  <si>
    <t>Mega Latios memiliki kekuatan serangan yang jauh lebih tinggi dan kecepatan yang mampu menandingi musuh dengan mudah.</t>
  </si>
  <si>
    <t>448_1</t>
  </si>
  <si>
    <t>Mega Lucario</t>
  </si>
  <si>
    <t>Mega Lucario memperkuat kecepatan dan kekuatan fisik, serta energinya, sehingga serangannya lebih cepat dan lebih mematikan.</t>
  </si>
  <si>
    <t>065_1</t>
  </si>
  <si>
    <t>Mega Alakazam</t>
  </si>
  <si>
    <t>Alakazam</t>
  </si>
  <si>
    <t>Mega Alakazam memiliki kecerdasan luar biasa dan dapat melakukan serangan psikis dengan ketepatan yang sempurna.</t>
  </si>
  <si>
    <t>179</t>
  </si>
  <si>
    <t>Mareep</t>
  </si>
  <si>
    <t>Flaaffy</t>
  </si>
  <si>
    <t>Flaaffy menggunakan bulunya yang telah menipis untuk lebih mudah mengalirkan listrik.</t>
  </si>
  <si>
    <t>181</t>
  </si>
  <si>
    <t>Ampharos dapat menghasilkan sinar cahaya dari ekornya, sering digunakan sebagai mercusuar di perairan.</t>
  </si>
  <si>
    <t>374</t>
  </si>
  <si>
    <t>Beldum</t>
  </si>
  <si>
    <t>375</t>
  </si>
  <si>
    <t>Metang</t>
  </si>
  <si>
    <t>Metang lebih kuat dan cepat dari Beldum, menggunakan lengan besinya untuk menghancurkan lawan.</t>
  </si>
  <si>
    <t>376</t>
  </si>
  <si>
    <t>Metagross adalah mesin tempur dengan kecerdasan tinggi, menggunakan empat kaki besi untuk menghancurkan musuh.</t>
  </si>
  <si>
    <t>380</t>
  </si>
  <si>
    <t>381</t>
  </si>
  <si>
    <t>063</t>
  </si>
  <si>
    <t>Abra</t>
  </si>
  <si>
    <t>Abra dikenal karena selalu tertidur, tetapi dapat teleportasi saat dalam bahaya.</t>
  </si>
  <si>
    <t>064</t>
  </si>
  <si>
    <t>Kadabra</t>
  </si>
  <si>
    <t>Kadabra memiliki kekuatan psikis yang lebih kuat dan lebih terampil dalam serangan mental dibanding Abra.</t>
  </si>
  <si>
    <t>065</t>
  </si>
  <si>
    <t>Alakazam memiliki kecerdasan luar biasa dan dapat menggunakan kekuatan psikisnya untuk mengendalikan objek besar.</t>
  </si>
  <si>
    <t>Lapras adalah Pokemon yang baik hati, sering membantu manusia dengan mengantarkan mereka melintasi lautan.</t>
  </si>
  <si>
    <t>Alcremie adalah Pokemon berbentuk krim yang dapat mengubah wujud dan rasa tergantung bahan-bahan yang digunakannya.</t>
  </si>
  <si>
    <t>Toxtricity adalah Pokemon dengan listrik beracun, yang menghasilkan suara bising saat bertarung dan menyerang.</t>
  </si>
  <si>
    <t>Milcery adalah Pokemon berbentuk krim yang suka berputar untuk menciptakan rasa manis, dan dapat berubah bentuk.</t>
  </si>
  <si>
    <t>Mareep adalah Pokemon listrik dengan bulu tebal yang dapat menyimpan dan melepaskan energi listrik.</t>
  </si>
  <si>
    <t>Beldum adalah Pokemon baja yang menggunakan medan magnet untuk bergerak dan berkomunikasi dengan kelompoknya.</t>
  </si>
  <si>
    <t>Latias adalah Pokemon legendaris yang dikenal karena kecepatannya dan kemampuan untuk menyamar sebagai manusia.</t>
  </si>
  <si>
    <t>Latios adalah Pokemon legendaris dengan kecerdasan tinggi, mampu berkomunikasi secara telepati dengan manusia.</t>
  </si>
  <si>
    <t>012_1</t>
  </si>
  <si>
    <t>Gigantamax</t>
  </si>
  <si>
    <t>Gigantamax Butterfree melepaskan racun mematikan dari sayap besarnya yang bisa melumpuhkan lawan.</t>
  </si>
  <si>
    <t>052_1</t>
  </si>
  <si>
    <t>Gigantamax Meowth menjadi sangat besar dengan tubuh yang memanjang dan mampu menyerang dari kejauhan.</t>
  </si>
  <si>
    <t>Gigantamax Machamp meningkatkan otot-ototnya sehingga mampu menghancurkan apapun yang ada di depannya.</t>
  </si>
  <si>
    <t>Gigantamax Lapras menggunakan gelombang suara dari badannya untuk menghasilkan melodi yang melindungi timnya.</t>
  </si>
  <si>
    <t>128</t>
  </si>
  <si>
    <t>Tauros</t>
  </si>
  <si>
    <t>Tauros adalah Pokemon banteng yang sangat agresif, sering menyerang dengan kecepatan tinggi dan tanduknya yang kuat.</t>
  </si>
  <si>
    <t>861_1</t>
  </si>
  <si>
    <t>FWatery, Ice, Rock</t>
  </si>
  <si>
    <t>Ghost, Normal</t>
  </si>
  <si>
    <t>Ghost, Grass</t>
  </si>
  <si>
    <t>Grass, Ghost</t>
  </si>
  <si>
    <t>Ghost, Bug</t>
  </si>
  <si>
    <t>Grass, Bug</t>
  </si>
  <si>
    <t>Psychic, Grass, Ghost</t>
  </si>
  <si>
    <t>Ghost, Psychic</t>
  </si>
  <si>
    <t>Psychic, Bug, Grass</t>
  </si>
  <si>
    <t>Ghost, Psychic, Bug</t>
  </si>
  <si>
    <t>Psychic, Dark, Grass</t>
  </si>
  <si>
    <t>Bug, Dark, Dark</t>
  </si>
  <si>
    <t>Bug, Psychic, Dark</t>
  </si>
  <si>
    <t>Bug, Dark, Psychic</t>
  </si>
  <si>
    <t>Dark, Ghost, Bug</t>
  </si>
  <si>
    <t>Dark, Ghost, Psychic</t>
  </si>
  <si>
    <t>Dark, Psychic</t>
  </si>
  <si>
    <t>Dark, Ghost, Grass</t>
  </si>
  <si>
    <t>Dark, Psychic, Ghost</t>
  </si>
  <si>
    <t>Normal, Dark, Ghost</t>
  </si>
  <si>
    <t>Psychic, Ghost, Dark</t>
  </si>
  <si>
    <t>Psychic, Dark, Bug</t>
  </si>
  <si>
    <t>Psychic, Dark, Ghost</t>
  </si>
  <si>
    <t>Psychic, Water, Dark</t>
  </si>
  <si>
    <t>Ghost, Dark</t>
  </si>
  <si>
    <t>Grass, Dark, Psychic</t>
  </si>
  <si>
    <t>Water, Dark, Psychic</t>
  </si>
  <si>
    <t>Ghost, Psychic, Dark</t>
  </si>
  <si>
    <t>Grass, Psychic, Dark</t>
  </si>
  <si>
    <t>Grass, Bug, Dark</t>
  </si>
  <si>
    <t>Psychic, Grass, Dark</t>
  </si>
  <si>
    <t>Ghost, Normal, Dark</t>
  </si>
  <si>
    <t>Psychic, Dark, Electric</t>
  </si>
  <si>
    <t>Electric, Normal</t>
  </si>
  <si>
    <t>Bug, Electric</t>
  </si>
  <si>
    <t>Steel, Psychic</t>
  </si>
  <si>
    <t>Psychic, Dark, Steel</t>
  </si>
  <si>
    <t>Bug, Steel, Ghost</t>
  </si>
  <si>
    <t>Psychic, Steel, Ghost</t>
  </si>
  <si>
    <t>Electric, Steel</t>
  </si>
  <si>
    <t>Water, Steel</t>
  </si>
  <si>
    <t>Electric, Steel, Grass</t>
  </si>
  <si>
    <t>Psychic, Ghost, Steel</t>
  </si>
  <si>
    <t>Steel, Dark, Bug</t>
  </si>
  <si>
    <t>Poison, Bug, Grass</t>
  </si>
  <si>
    <t>Electric, Fairy</t>
  </si>
  <si>
    <t>Psychic, Fairy</t>
  </si>
  <si>
    <t>Grass, Fairy</t>
  </si>
  <si>
    <t>Water, Fairy</t>
  </si>
  <si>
    <t>Fairy, Steel</t>
  </si>
  <si>
    <t>Psychic, Fairy, Bug</t>
  </si>
  <si>
    <t>Normal, Fairy</t>
  </si>
  <si>
    <t>Fairy, Psychic</t>
  </si>
  <si>
    <t>Water, Fairy, Psychic</t>
  </si>
  <si>
    <t>Dark, Fairy</t>
  </si>
  <si>
    <t>Psychic, Steel, Rock</t>
  </si>
  <si>
    <t>Water, Steel, Rock</t>
  </si>
  <si>
    <t>Steel, Rock, Dark</t>
  </si>
  <si>
    <t>Bug, Rock, Dark</t>
  </si>
  <si>
    <t>Rock, Steel, Dark</t>
  </si>
  <si>
    <t>Rock, Fairy</t>
  </si>
  <si>
    <t>Water, Rock</t>
  </si>
  <si>
    <t>Rock, Dark, Bug</t>
  </si>
  <si>
    <t>Dark, Bug, Rock</t>
  </si>
  <si>
    <t>Rock, Steel, Psychic</t>
  </si>
  <si>
    <t>Rock, Dark, Normal</t>
  </si>
  <si>
    <t>Dark, Flying</t>
  </si>
  <si>
    <t>Electric, Steel, Flying</t>
  </si>
  <si>
    <t>Grass, Flying</t>
  </si>
  <si>
    <t>Flying, Steel, Electric</t>
  </si>
  <si>
    <t>Psychic, Flying, Dark</t>
  </si>
  <si>
    <t>Ghost, Flying</t>
  </si>
  <si>
    <t>Water, Rock, Flying</t>
  </si>
  <si>
    <t>Steel, Flying, Dark</t>
  </si>
  <si>
    <t>Flying, Steel</t>
  </si>
  <si>
    <t>Water, Steel, Flying</t>
  </si>
  <si>
    <t>Water, Dragon</t>
  </si>
  <si>
    <t>Ghost, Dragon</t>
  </si>
  <si>
    <t>Dragon, Electric</t>
  </si>
  <si>
    <t>Electric, Steel, Dragon</t>
  </si>
  <si>
    <t>Dragon, Dark, Dragon</t>
  </si>
  <si>
    <t>Bug, Dark, Dragon</t>
  </si>
  <si>
    <t>Dragon, Flying, Dark</t>
  </si>
  <si>
    <t>Bug, Psychic, Dragon</t>
  </si>
  <si>
    <t>Psychic, Bug, Dragon</t>
  </si>
  <si>
    <t>Poison, Dragon</t>
  </si>
  <si>
    <t>Dark, Steel, Dragon</t>
  </si>
  <si>
    <t>Dark, Dragon</t>
  </si>
  <si>
    <t>Dragon, Psychic, Ghost</t>
  </si>
  <si>
    <t>Dark, Dragon, Psychic</t>
  </si>
  <si>
    <t>Dragon, Psychic, Dark</t>
  </si>
  <si>
    <t>Dark, Psychic, Dragon</t>
  </si>
  <si>
    <t>Psychic, Dragon, Dark</t>
  </si>
  <si>
    <t>Electric, Dragon</t>
  </si>
  <si>
    <t>Psychic, Dark, Dragon</t>
  </si>
  <si>
    <t>Dragon, Psychic</t>
  </si>
  <si>
    <t>Steel, Dragon, Psychic</t>
  </si>
  <si>
    <t>Fire, Electric, Dragon</t>
  </si>
  <si>
    <t>Normal, Fire, Electric</t>
  </si>
  <si>
    <t>Psychic, Fire</t>
  </si>
  <si>
    <t>Psychic, Steel, Fire</t>
  </si>
  <si>
    <t>Psychic, Fire, Dark</t>
  </si>
  <si>
    <t>Dragon, Fire</t>
  </si>
  <si>
    <t>Water, Flying, Fire</t>
  </si>
  <si>
    <t>Fire, Steel, Rock</t>
  </si>
  <si>
    <t>Fire, Dragon, Dark</t>
  </si>
  <si>
    <t>Fire, Water, Dragon</t>
  </si>
  <si>
    <t>Water, Fire, Dragon</t>
  </si>
  <si>
    <t>Fire, Steel, Bug</t>
  </si>
  <si>
    <t>Fire, Dragon, Rock</t>
  </si>
  <si>
    <t>Ghost, Fire</t>
  </si>
  <si>
    <t>Normal, Fire, Ghost</t>
  </si>
  <si>
    <t>Fire, Electric, Grass</t>
  </si>
  <si>
    <t>Water, Fire, Electric</t>
  </si>
  <si>
    <t>Fire, Steel, Grass</t>
  </si>
  <si>
    <t>Fire, Psychic</t>
  </si>
  <si>
    <t>Fire, Psychic, Grass</t>
  </si>
  <si>
    <t>Fire, Flying, Steel</t>
  </si>
  <si>
    <t>Dragon, Dark, Fire</t>
  </si>
  <si>
    <t>Fire, Dark</t>
  </si>
  <si>
    <t>Rock, Fire</t>
  </si>
  <si>
    <t>Fire, Water, Steel</t>
  </si>
  <si>
    <t>Steel, Fire, Water</t>
  </si>
  <si>
    <t>Electric, Rock, Fire</t>
  </si>
  <si>
    <t>Steel, Electric, Fire</t>
  </si>
  <si>
    <t>Fire, Electric, Flying</t>
  </si>
  <si>
    <t>Electric, Steel, Fire</t>
  </si>
  <si>
    <t>Fire, Rock, Dragon</t>
  </si>
  <si>
    <t>Steel, Fighting</t>
  </si>
  <si>
    <t>Rock, Fighting</t>
  </si>
  <si>
    <t>Grass, Fighting</t>
  </si>
  <si>
    <t>Dragon, Dark, Fighting</t>
  </si>
  <si>
    <t>Fighting, Poison, Fire</t>
  </si>
  <si>
    <t>Fighting, Steel</t>
  </si>
  <si>
    <t>Dragon, Fighting, Dark</t>
  </si>
  <si>
    <t>Poison, Fighting</t>
  </si>
  <si>
    <t>Fighting, Dark</t>
  </si>
  <si>
    <t>Fighting, Water</t>
  </si>
  <si>
    <t>Dark, Dragon, Fighting</t>
  </si>
  <si>
    <t>RIceistan Terhadap</t>
  </si>
  <si>
    <t>Fighting, Poison, Ice</t>
  </si>
  <si>
    <t>Steel, Bug, Ice</t>
  </si>
  <si>
    <t>Steel, Ice, Rock</t>
  </si>
  <si>
    <t>Steel, Dark, Ice</t>
  </si>
  <si>
    <t>Flying, Steel, Ice</t>
  </si>
  <si>
    <t>Ice, Bug, Steel</t>
  </si>
  <si>
    <t>Fire, Water, Ice</t>
  </si>
  <si>
    <t>Water, Ice, Steel</t>
  </si>
  <si>
    <t>Water, Ice, Dragon</t>
  </si>
  <si>
    <t>Ice, Rock, Steel</t>
  </si>
  <si>
    <t>Psychic, Grass, Ice</t>
  </si>
  <si>
    <t>Grass, Ice</t>
  </si>
  <si>
    <t>Water, Fire, Ice</t>
  </si>
  <si>
    <t>Fire, Dark, Ice</t>
  </si>
  <si>
    <t>Fire, Ice, Steel</t>
  </si>
  <si>
    <t>Ice, Flying, Water</t>
  </si>
  <si>
    <t>Dragon, Dark, Ice</t>
  </si>
  <si>
    <t>Ice, Bug, Grass</t>
  </si>
  <si>
    <t>Fire, Ice, Grass</t>
  </si>
  <si>
    <t>Ice, Bug, Psychic</t>
  </si>
  <si>
    <t>Dark, Fire, Ice</t>
  </si>
  <si>
    <t>Bug, Ice, Grass</t>
  </si>
  <si>
    <t>Fire, Flying, Ice</t>
  </si>
  <si>
    <t>Normal, Ice, Steel</t>
  </si>
  <si>
    <t>Normal, Ice, Rock</t>
  </si>
  <si>
    <t>Dark, Ice, Normal</t>
  </si>
  <si>
    <t>Normal, Rock, Ice</t>
  </si>
  <si>
    <t>Ice, Rock, Normal</t>
  </si>
  <si>
    <t>Ice, Rock, Dark</t>
  </si>
  <si>
    <t>Fire, Rock, Ground</t>
  </si>
  <si>
    <t>Water, Rock, Ground</t>
  </si>
  <si>
    <t>Bug, Ground, Grass</t>
  </si>
  <si>
    <t>Water, Bug, Ground</t>
  </si>
  <si>
    <t>Ground, Flying</t>
  </si>
  <si>
    <t>Electric, Ground, Rock</t>
  </si>
  <si>
    <t>Ground, Dark, Ghost</t>
  </si>
  <si>
    <t>Dragon, Ground</t>
  </si>
  <si>
    <t>Ground, Dark, Rock</t>
  </si>
  <si>
    <t>Electric, Grass, Ground</t>
  </si>
  <si>
    <t>Dragon, Rock, Ground</t>
  </si>
  <si>
    <t>Ground, Electric, Ice</t>
  </si>
  <si>
    <t>Water, Grass, Ground</t>
  </si>
  <si>
    <t>Fire, Ice, Ground</t>
  </si>
  <si>
    <t>Grass, Ground</t>
  </si>
  <si>
    <t>Ground, Water, Rock</t>
  </si>
  <si>
    <t>Water, Ground, Grass</t>
  </si>
  <si>
    <t>Rock, Dark, Ground</t>
  </si>
  <si>
    <t>Ground, Grass, Rock</t>
  </si>
  <si>
    <t>Fire, Psychic, Ground</t>
  </si>
  <si>
    <t>Psychic, Water, Ground</t>
  </si>
  <si>
    <t>Ground, Grass, Flying</t>
  </si>
  <si>
    <t>Dark, Ice, Ground</t>
  </si>
  <si>
    <t>Ground, Rock, Water</t>
  </si>
  <si>
    <t>Grass, Ground, Rock</t>
  </si>
  <si>
    <t>Dark, Ground, Ghost</t>
  </si>
  <si>
    <t>Ground, Grass, Dark</t>
  </si>
  <si>
    <t>Fire, Ground, Flying</t>
  </si>
  <si>
    <t>Water, Ground, Flying</t>
  </si>
  <si>
    <t>Electric, Dark, Ground</t>
  </si>
  <si>
    <t>Dark, Psychic, Ground</t>
  </si>
  <si>
    <t>Dark, Ground, Psychic</t>
  </si>
  <si>
    <t>Ice, Ground, Steel</t>
  </si>
  <si>
    <t>Grass, Bug, Ground</t>
  </si>
  <si>
    <t>Steel, Ice, Ground</t>
  </si>
  <si>
    <t>Steel, Fire, Ground</t>
  </si>
  <si>
    <t>Psychic, Dark, Ground</t>
  </si>
  <si>
    <t>Fire, Ground, Dragon</t>
  </si>
  <si>
    <t>092</t>
  </si>
  <si>
    <t>093</t>
  </si>
  <si>
    <t>id</t>
  </si>
  <si>
    <t>check MG</t>
  </si>
  <si>
    <t>chek error</t>
  </si>
  <si>
    <t>834_1</t>
  </si>
  <si>
    <t>Gigantamax Drednaw memiliki rahang yang lebih kuat dan mampu menghancurkan apapun, termasuk baja terkuat.</t>
  </si>
  <si>
    <t>Gigantamax Alcremie melepaskan krim manis yang sangat melimpah, menarik banyak lawan dalam pertempuran.</t>
  </si>
  <si>
    <t>844_1</t>
  </si>
  <si>
    <t>Electric, Rock, Poison</t>
  </si>
  <si>
    <t>Gigantamax Sandaconda melepaskan pasir dari tubuhnya yang sangat besar, membuat badai pasir yang dahsyat.</t>
  </si>
  <si>
    <t>839_1</t>
  </si>
  <si>
    <t>Bug, Fire, Ice, Flying</t>
  </si>
  <si>
    <t>Fire, Bug, Ice, Fairy</t>
  </si>
  <si>
    <t>Gigantamax Coalossal melepaskan panas dan energi dari tubuhnya yang besar, bisa melelehkan logam dan batu dengan mudah.</t>
  </si>
  <si>
    <t>Weedle</t>
  </si>
  <si>
    <t>Bug, Poison</t>
  </si>
  <si>
    <t>Grass, Fairy, Psychic</t>
  </si>
  <si>
    <t>Bug, Poison, Fighting</t>
  </si>
  <si>
    <t>Weedle adalah larva beracun yang sering ditemukan di hutan, menggunakan tanduknya untuk menyerang lawan.</t>
  </si>
  <si>
    <t>Kakuna</t>
  </si>
  <si>
    <t>25</t>
  </si>
  <si>
    <t>Kakuna hampir tidak bergerak saat berevolusi, tetapi dapat melindungi dirinya dengan kulit kerasnya.</t>
  </si>
  <si>
    <t>Beedrill</t>
  </si>
  <si>
    <t>015_1</t>
  </si>
  <si>
    <t>Mega Beedrill</t>
  </si>
  <si>
    <t>Mega Beedrill menjadi lebih cepat dan kuat, dengan racun yang sangat mematikan.</t>
  </si>
  <si>
    <t>013</t>
  </si>
  <si>
    <t>014</t>
  </si>
  <si>
    <t>015</t>
  </si>
  <si>
    <t>016</t>
  </si>
  <si>
    <t>Pidgey</t>
  </si>
  <si>
    <t>Normal, Flying</t>
  </si>
  <si>
    <t>Bug, Grass, Fighting</t>
  </si>
  <si>
    <t>Pidgey adalah burung kecil yang sering ditemukan di daerah padang rumput, terkenal karena sifatnya yang tenang.</t>
  </si>
  <si>
    <t>017</t>
  </si>
  <si>
    <t>Pidgeotto</t>
  </si>
  <si>
    <t>Pidgeotto lebih agresif dari Pidgey dan sering mempertahankan wilayahnya dari penyusup.</t>
  </si>
  <si>
    <t>018</t>
  </si>
  <si>
    <t>Pidgeot</t>
  </si>
  <si>
    <t>Pidgeot memiliki kemampuan terbang yang luar biasa dan dapat terbang dengan kecepatan sangat tinggi.</t>
  </si>
  <si>
    <t>018_1</t>
  </si>
  <si>
    <t>Mega Pidgeot</t>
  </si>
  <si>
    <t>Mega Pidgeot mampu terbang dengan kecepatan yang luar biasa, dengan kekuatan angin yang sangat kuat.</t>
  </si>
  <si>
    <t>Bug, Grass, Fairy</t>
  </si>
  <si>
    <t>823_1</t>
  </si>
  <si>
    <t>Gigantamax Corviknight</t>
  </si>
  <si>
    <t>Gigantamax Corviknight menggunakan bulu-bulu baja yang besar untuk memukul lawan dari udara.</t>
  </si>
  <si>
    <t>840</t>
  </si>
  <si>
    <t>Applin</t>
  </si>
  <si>
    <t>Grass, Water, Electric</t>
  </si>
  <si>
    <t>Applin adalah apel yang dihuni oleh dua ekor naga, mereka sangat pandai bersembunyi dari musuh.</t>
  </si>
  <si>
    <t>841</t>
  </si>
  <si>
    <t>Flapple</t>
  </si>
  <si>
    <t>Flapple terbang menggunakan apel besar sebagai pelindung dan menyerang musuh dengan cairan manis yang lengket.</t>
  </si>
  <si>
    <t>841_1</t>
  </si>
  <si>
    <t>Gigantamax Flapple</t>
  </si>
  <si>
    <t>Gigantamax Flapple melepaskan kabut asam manis yang membuat lawan kehilangan tenaga dan fokus.</t>
  </si>
  <si>
    <t>842</t>
  </si>
  <si>
    <t>Appletun</t>
  </si>
  <si>
    <t>Appletun memiliki kulit apel tebal yang melindunginya dari serangan, dan mampu menyemburkan api manis yang panas.</t>
  </si>
  <si>
    <t>842_1</t>
  </si>
  <si>
    <t>Gigantamax Appletun</t>
  </si>
  <si>
    <t>Gigantamax Appletun menyemburkan cairan apel yang sangat manis dan berbahaya dari punggungnya.</t>
  </si>
  <si>
    <t>428_1</t>
  </si>
  <si>
    <t>Mega Lopunny</t>
  </si>
  <si>
    <t>94</t>
  </si>
  <si>
    <t>Dark, Steel, Rock</t>
  </si>
  <si>
    <t>Mega Lopunny memiliki kekuatan serangan fisik luar biasa dan sangat gesit dalam pertempuran.</t>
  </si>
  <si>
    <t>307</t>
  </si>
  <si>
    <t>Meditite</t>
  </si>
  <si>
    <t>Fighting, Psychic</t>
  </si>
  <si>
    <t>Normal, Fighting, Rock</t>
  </si>
  <si>
    <t>Fighting, Normal, Psychic</t>
  </si>
  <si>
    <t>Meditite berlatih meditasi untuk meningkatkan kekuatan serangannya dan mencapai kesempurnaan fisik.</t>
  </si>
  <si>
    <t>308</t>
  </si>
  <si>
    <t>Medicham</t>
  </si>
  <si>
    <t>Medicham menggunakan kekuatan mental dan fisik untuk menyerang dengan presisi tinggi.</t>
  </si>
  <si>
    <t>308_1</t>
  </si>
  <si>
    <t>Mega Medicham</t>
  </si>
  <si>
    <t>Mega Medicham mencapai potensi penuh dengan meditasi yang membuat kekuatan fisiknya luar biasa.</t>
  </si>
  <si>
    <t>098</t>
  </si>
  <si>
    <t>Krabby</t>
  </si>
  <si>
    <t>Water, Ice, Fire</t>
  </si>
  <si>
    <t>Krabby menggunakan capit besarnya untuk menangkap mangsa dan menyerang musuhnya di pantai.</t>
  </si>
  <si>
    <t>099</t>
  </si>
  <si>
    <t>Kingler</t>
  </si>
  <si>
    <t>Kingler terkenal karena capitnya yang sangat besar dan mampu menghancurkan batu dengan mudah.</t>
  </si>
  <si>
    <t>099_1</t>
  </si>
  <si>
    <t>Gigantamax Kingler</t>
  </si>
  <si>
    <t>Gigantamax Kingler memiliki capit yang begitu besar dan kuat, bisa menghancurkan kapal dengan sekali serang.</t>
  </si>
  <si>
    <t>816</t>
  </si>
  <si>
    <t>Sobble</t>
  </si>
  <si>
    <t>817</t>
  </si>
  <si>
    <t>Drizzile</t>
  </si>
  <si>
    <t>Drizzile menjadi lebih strategis dalam bertarung, menggunakan air untuk menyerang dari jarak jauh.</t>
  </si>
  <si>
    <t>818</t>
  </si>
  <si>
    <t>Inteleon</t>
  </si>
  <si>
    <t>Inteleon adalah penembak jitu yang cerdas, menyerang lawan dengan presisi tinggi menggunakan air.</t>
  </si>
  <si>
    <t>818_1</t>
  </si>
  <si>
    <t>Gigantamax Inteleon</t>
  </si>
  <si>
    <t>Gigantamax Inteleon menyerang dari menara air yang tinggi, mengincar musuh dengan Sniper Shot yang akurat.</t>
  </si>
  <si>
    <t>813</t>
  </si>
  <si>
    <t>Scorbunny</t>
  </si>
  <si>
    <t>Fire, Grass, Ice</t>
  </si>
  <si>
    <t>Scorbunny penuh energi dan menggunakan kecepatan tinggi untuk menyerang dengan tendangan yang kuat.</t>
  </si>
  <si>
    <t>814</t>
  </si>
  <si>
    <t>Raboot</t>
  </si>
  <si>
    <t>Raboot lebih terampil dalam bertarung, menggunakan teknik tendangan untuk menyerang lawan dari jarak dekat.</t>
  </si>
  <si>
    <t>815</t>
  </si>
  <si>
    <t>Cinderace</t>
  </si>
  <si>
    <t>116</t>
  </si>
  <si>
    <t>Cinderace adalah striker ulung yang mengubah bola api menjadi serangan berdaya ledak.</t>
  </si>
  <si>
    <t>815_1</t>
  </si>
  <si>
    <t>Gigantamax Cinderace</t>
  </si>
  <si>
    <t>Gigantamax Cinderace menyerang dengan bola api raksasa yang bisa menghancurkan apa saja dengan tendangan kuatnya.</t>
  </si>
  <si>
    <t>Grookey</t>
  </si>
  <si>
    <t>Grookey menggunakan ranting kecilnya untuk menyerang dan memperbaiki tanaman yang rusak.</t>
  </si>
  <si>
    <t>811</t>
  </si>
  <si>
    <t>Thwackey</t>
  </si>
  <si>
    <t>Thwackey menggunakan dua batang ranting untuk menyerang dan menghasilkan ritme yang memicu kekuatan serangan.</t>
  </si>
  <si>
    <t>812</t>
  </si>
  <si>
    <t>Rillaboom</t>
  </si>
  <si>
    <t>Rillaboom memanfaatkan drum besarnya untuk mengirimkan gelombang suara yang menghancurkan.</t>
  </si>
  <si>
    <t>812_1</t>
  </si>
  <si>
    <t>Gigantamax Rillaboom</t>
  </si>
  <si>
    <t>Gigantamax Rillaboom menggunakan drum raksasa yang mengeluarkan suara mematikan di medan tempur.</t>
  </si>
  <si>
    <t>Beedrill adalah Pokemon lebah yang sangat agresif dan sering menyerang dengan sengat racunnya.</t>
  </si>
  <si>
    <t>Sobble adalah Pokemon yang pemalu dan sering bersembunyi, namun memiliki kemampuan kamuflase yang baik.</t>
  </si>
  <si>
    <t>333</t>
  </si>
  <si>
    <t>Swablu</t>
  </si>
  <si>
    <t>Ground, Grass, Bug</t>
  </si>
  <si>
    <t>Swablu suka bersih-bersih dan sering duduk di bahu orang, terlihat seperti awan kecil.</t>
  </si>
  <si>
    <t>334</t>
  </si>
  <si>
    <t>Altaria</t>
  </si>
  <si>
    <t>Fire, Water, Electric</t>
  </si>
  <si>
    <t>Altaria dikenal karena menyanyi dengan suara merdu dan menggunakan sayapnya untuk menari di langit.</t>
  </si>
  <si>
    <t>334_1</t>
  </si>
  <si>
    <t>Mega Altaria</t>
  </si>
  <si>
    <t>Dragon, Fairy</t>
  </si>
  <si>
    <t>Dark, Fighting, Dragon</t>
  </si>
  <si>
    <t>Fighting, Bug, Dark</t>
  </si>
  <si>
    <t>Mega Altaria bertransformasi menjadi lebih kuat, dengan kekuatan serangan naga dan peri yang luar biasa.</t>
  </si>
  <si>
    <t>475_1</t>
  </si>
  <si>
    <t>Mega Gallade</t>
  </si>
  <si>
    <t>165</t>
  </si>
  <si>
    <t>Dark, Fighting, Psychic</t>
  </si>
  <si>
    <t>Psychic, Fighting, Fairy</t>
  </si>
  <si>
    <t>Mega Gallade memiliki kekuatan serangan luar biasa dan mempertahankan semangat kepahlawanannya dengan serangan pedangnya yang presisi.</t>
  </si>
  <si>
    <t>824</t>
  </si>
  <si>
    <t>Blipbug</t>
  </si>
  <si>
    <t>Blipbug sangat cerdas meskipun terlihat lemah, dan tertarik mempelajari lingkungan sekitarnya dengan sangat fokus.</t>
  </si>
  <si>
    <t>825</t>
  </si>
  <si>
    <t>Dottler</t>
  </si>
  <si>
    <t>Grass, Fighting, Poison</t>
  </si>
  <si>
    <t>Grass, Fighting, Psychic</t>
  </si>
  <si>
    <t>Dottler menggunakan cangkangnya yang keras untuk melindungi dirinya saat berkonsentrasi mengumpulkan energi psikis.</t>
  </si>
  <si>
    <t>826</t>
  </si>
  <si>
    <t>Orbeetle</t>
  </si>
  <si>
    <t>Fighting, Psychic, Poison</t>
  </si>
  <si>
    <t>Orbeetle dikenal memiliki kecerdasan tingkat tinggi, dan bisa menggunakan energi psikis untuk mengendalikan objek di sekitarnya.</t>
  </si>
  <si>
    <t>826_1</t>
  </si>
  <si>
    <t>Gigantamax Orbeetle</t>
  </si>
  <si>
    <t>Gigantamax Orbeetle memperluas kemampuan psikisnya, mengendalikan area yang sangat luas dengan sinyal energinya.</t>
  </si>
  <si>
    <t>384</t>
  </si>
  <si>
    <t>Rayquaza</t>
  </si>
  <si>
    <t>Rayquaza adalah penjaga langit yang sangat kuat, mengendalikan atmosfer dan menjaga keseimbangan antara Kyogre dan Groudon.</t>
  </si>
  <si>
    <t>384_1</t>
  </si>
  <si>
    <t>Mega Rayquaza</t>
  </si>
  <si>
    <t>Mega Rayquaza memiliki kekuatan yang tak tertandingi, menghancurkan musuhnya dengan kekuatan dahsyat dari langit.</t>
  </si>
  <si>
    <t>810</t>
  </si>
  <si>
    <t>Normal, Grass, Poison</t>
  </si>
  <si>
    <t>213</t>
  </si>
  <si>
    <t>Shuckle</t>
  </si>
  <si>
    <t>Bug, Rock</t>
  </si>
  <si>
    <t>Shuckle dikenal sebagai Pokemon yang sangat kuat dalam pertahanan, namun memiliki serangan yang sangat rendah.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</si>
</sst>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  <xf numFmtId="9" fontId="0" fillId="0" borderId="0" xfId="0" applyNumberFormat="1"/>
    <xf numFmtId="0" fontId="1" fillId="0" borderId="0" xfId="0" applyFont="1"/>
    <xf numFmtId="49" fontId="0" fillId="0" borderId="0" xfId="0" applyNumberFormat="1" applyFill="1"/>
    <xf numFmtId="0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3"/>
  <sheetViews>
    <sheetView tabSelected="1" topLeftCell="C320" workbookViewId="0">
      <selection activeCell="J332" sqref="J332"/>
    </sheetView>
  </sheetViews>
  <sheetFormatPr defaultRowHeight="14.4" x14ac:dyDescent="0.3"/>
  <cols>
    <col min="2" max="2" width="28.6640625" bestFit="1" customWidth="1"/>
    <col min="5" max="5" width="18.109375" bestFit="1" customWidth="1"/>
    <col min="9" max="9" width="8.88671875" customWidth="1"/>
    <col min="16" max="16" width="11.88671875" bestFit="1" customWidth="1"/>
    <col min="17" max="17" width="6.21875" bestFit="1" customWidth="1"/>
    <col min="18" max="18" width="6.44140625" bestFit="1" customWidth="1"/>
    <col min="19" max="19" width="8.44140625" bestFit="1" customWidth="1"/>
  </cols>
  <sheetData>
    <row r="1" spans="1:22" x14ac:dyDescent="0.3">
      <c r="A1" s="2" t="s">
        <v>0</v>
      </c>
      <c r="B1" s="2" t="s">
        <v>1</v>
      </c>
      <c r="C1" s="2" t="s">
        <v>100</v>
      </c>
      <c r="D1" s="2" t="s">
        <v>101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1526</v>
      </c>
      <c r="K1" s="2" t="s">
        <v>97</v>
      </c>
      <c r="L1" s="2" t="s">
        <v>8</v>
      </c>
      <c r="M1" s="2" t="s">
        <v>98</v>
      </c>
      <c r="N1" s="2" t="s">
        <v>99</v>
      </c>
      <c r="O1" s="2" t="s">
        <v>96</v>
      </c>
      <c r="P1" s="2" t="s">
        <v>135</v>
      </c>
      <c r="Q1" s="6" t="s">
        <v>1317</v>
      </c>
      <c r="R1" s="2" t="s">
        <v>2</v>
      </c>
      <c r="S1" s="2" t="s">
        <v>102</v>
      </c>
      <c r="T1" s="2" t="s">
        <v>1596</v>
      </c>
      <c r="U1" s="2" t="s">
        <v>1597</v>
      </c>
      <c r="V1" s="2" t="s">
        <v>1598</v>
      </c>
    </row>
    <row r="2" spans="1:22" x14ac:dyDescent="0.3">
      <c r="A2" s="1" t="s">
        <v>46</v>
      </c>
      <c r="B2" s="1" t="s">
        <v>9</v>
      </c>
      <c r="C2" s="1">
        <v>49</v>
      </c>
      <c r="D2" s="1">
        <v>49</v>
      </c>
      <c r="E2" s="1" t="s">
        <v>10</v>
      </c>
      <c r="F2" s="3" t="s">
        <v>48</v>
      </c>
      <c r="G2" s="3" t="s">
        <v>49</v>
      </c>
      <c r="H2" s="1" t="s">
        <v>11</v>
      </c>
      <c r="I2" s="1" t="s">
        <v>12</v>
      </c>
      <c r="J2" s="1" t="s">
        <v>92</v>
      </c>
      <c r="K2" s="1" t="s">
        <v>103</v>
      </c>
      <c r="L2" s="1" t="s">
        <v>104</v>
      </c>
      <c r="N2" s="5" t="str">
        <f t="shared" ref="N2" si="0">IF((OR(ISNUMBER(SEARCH("Mega ",B2)),ISNUMBER(SEARCH("Gigantamax ",B2)))),"M/G","")</f>
        <v/>
      </c>
      <c r="O2" s="5">
        <f t="shared" ref="O2:O65" si="1">IF(N2="M/G",2+VLOOKUP(E2,$B:$O,14,FALSE),IF(K2="Ya",6,IF(AND(G2="3",F2="1"),1,IF(AND(G2="3",F2="2"),3,IF(AND(G2="3",F2="3"),5,IF(AND(G2="2",F2="1"),2,IF(AND(G2="2",F2="2"),4,4)))))))</f>
        <v>1</v>
      </c>
      <c r="P2" s="5" t="str">
        <f t="shared" ref="P2:P65" si="2">IF(E2="-","-",VLOOKUP(E2,$B:$B,1,FALSE))</f>
        <v>-</v>
      </c>
      <c r="Q2" s="5">
        <f>IF(N2="M/G",1,0)+O2-1-(SUM(LEN(I2)-LEN(SUBSTITUTE(I2,",","")))+SUM(LEN(J2)-LEN(SUBSTITUTE(J2,",","")))-SUM(LEN(H2)-LEN(SUBSTITUTE(H2,",",""))))</f>
        <v>-2</v>
      </c>
      <c r="R2" s="5">
        <f>ROUND(O2*(500+10*Q2)*VALUE(C2)/(VALUE(C2)+VALUE(D2)),-1)</f>
        <v>240</v>
      </c>
      <c r="S2" s="5">
        <f>O2*500+10*Q2-R2</f>
        <v>240</v>
      </c>
      <c r="T2" s="1" t="str">
        <f>A2</f>
        <v>001</v>
      </c>
      <c r="U2" s="5" t="str">
        <f t="shared" ref="U2:U65" si="3">IF(N2="M/G",VLOOKUP(E2,$B:$T,19,FALSE),"")</f>
        <v/>
      </c>
      <c r="V2" t="str">
        <f>IF(U2="","",IF(LEFT(T2,3)=LEFT(U2,3),"v","!"))</f>
        <v/>
      </c>
    </row>
    <row r="3" spans="1:22" x14ac:dyDescent="0.3">
      <c r="A3" s="3" t="s">
        <v>50</v>
      </c>
      <c r="B3" s="3" t="s">
        <v>13</v>
      </c>
      <c r="C3" s="3" t="s">
        <v>51</v>
      </c>
      <c r="D3" s="3" t="s">
        <v>52</v>
      </c>
      <c r="E3" s="3" t="s">
        <v>9</v>
      </c>
      <c r="F3" s="3" t="s">
        <v>53</v>
      </c>
      <c r="G3" s="3" t="s">
        <v>49</v>
      </c>
      <c r="H3" s="3" t="s">
        <v>11</v>
      </c>
      <c r="I3" s="3" t="s">
        <v>12</v>
      </c>
      <c r="J3" s="3" t="s">
        <v>92</v>
      </c>
      <c r="K3" s="3" t="s">
        <v>103</v>
      </c>
      <c r="L3" s="3" t="s">
        <v>105</v>
      </c>
      <c r="M3" s="1"/>
      <c r="N3" s="5" t="str">
        <f t="shared" ref="N3:N22" si="4">IF((OR(ISNUMBER(SEARCH("Mega ",B3)),ISNUMBER(SEARCH("Gigantamax ",B3)))),"M/G","")</f>
        <v/>
      </c>
      <c r="O3" s="5">
        <f t="shared" si="1"/>
        <v>3</v>
      </c>
      <c r="P3" s="5" t="str">
        <f t="shared" si="2"/>
        <v>Bulbasaur</v>
      </c>
      <c r="Q3" s="5">
        <f t="shared" ref="Q3:Q66" si="5">IF(N3="M/G",1,0)+O3-1-(SUM(LEN(I3)-LEN(SUBSTITUTE(I3,",","")))+SUM(LEN(J3)-LEN(SUBSTITUTE(J3,",","")))-SUM(LEN(H3)-LEN(SUBSTITUTE(H3,",",""))))</f>
        <v>0</v>
      </c>
      <c r="R3" s="5">
        <f t="shared" ref="R3:R66" si="6">ROUND(O3*(500+10*Q3)*VALUE(C3)/(VALUE(C3)+VALUE(D3)),-1)</f>
        <v>740</v>
      </c>
      <c r="S3" s="5">
        <f t="shared" ref="S3:S66" si="7">O3*500+10*Q3-R3</f>
        <v>760</v>
      </c>
      <c r="T3" s="1" t="str">
        <f t="shared" ref="T3:T66" si="8">A3</f>
        <v>002</v>
      </c>
      <c r="U3" s="5" t="str">
        <f t="shared" si="3"/>
        <v/>
      </c>
      <c r="V3" t="str">
        <f t="shared" ref="V3:V66" si="9">IF(U3="","",IF(LEFT(T3,3)=LEFT(U3,3),"v","!"))</f>
        <v/>
      </c>
    </row>
    <row r="4" spans="1:22" x14ac:dyDescent="0.3">
      <c r="A4" s="3" t="s">
        <v>54</v>
      </c>
      <c r="B4" s="3" t="s">
        <v>14</v>
      </c>
      <c r="C4" s="3" t="s">
        <v>55</v>
      </c>
      <c r="D4" s="3" t="s">
        <v>56</v>
      </c>
      <c r="E4" s="3" t="s">
        <v>13</v>
      </c>
      <c r="F4" s="3" t="s">
        <v>49</v>
      </c>
      <c r="G4" s="3" t="s">
        <v>49</v>
      </c>
      <c r="H4" s="3" t="s">
        <v>11</v>
      </c>
      <c r="I4" s="3" t="s">
        <v>12</v>
      </c>
      <c r="J4" s="3" t="s">
        <v>92</v>
      </c>
      <c r="K4" s="3" t="s">
        <v>103</v>
      </c>
      <c r="L4" s="3" t="s">
        <v>106</v>
      </c>
      <c r="M4" s="1"/>
      <c r="N4" s="5" t="str">
        <f t="shared" si="4"/>
        <v/>
      </c>
      <c r="O4" s="5">
        <f t="shared" si="1"/>
        <v>5</v>
      </c>
      <c r="P4" s="5" t="str">
        <f t="shared" si="2"/>
        <v>Ivysaur</v>
      </c>
      <c r="Q4" s="5">
        <f t="shared" si="5"/>
        <v>2</v>
      </c>
      <c r="R4" s="5">
        <f t="shared" si="6"/>
        <v>1290</v>
      </c>
      <c r="S4" s="5">
        <f t="shared" si="7"/>
        <v>1230</v>
      </c>
      <c r="T4" s="1" t="str">
        <f t="shared" si="8"/>
        <v>003</v>
      </c>
      <c r="U4" s="5" t="str">
        <f t="shared" si="3"/>
        <v/>
      </c>
      <c r="V4" t="str">
        <f t="shared" si="9"/>
        <v/>
      </c>
    </row>
    <row r="5" spans="1:22" x14ac:dyDescent="0.3">
      <c r="A5" s="3" t="s">
        <v>15</v>
      </c>
      <c r="B5" s="3" t="s">
        <v>16</v>
      </c>
      <c r="C5" s="3" t="s">
        <v>57</v>
      </c>
      <c r="D5" s="3" t="s">
        <v>58</v>
      </c>
      <c r="E5" s="3" t="s">
        <v>14</v>
      </c>
      <c r="F5" s="3" t="s">
        <v>10</v>
      </c>
      <c r="G5" s="3" t="s">
        <v>10</v>
      </c>
      <c r="H5" s="3" t="s">
        <v>11</v>
      </c>
      <c r="I5" s="3" t="s">
        <v>12</v>
      </c>
      <c r="J5" s="3" t="s">
        <v>92</v>
      </c>
      <c r="K5" s="3" t="s">
        <v>103</v>
      </c>
      <c r="L5" s="3" t="s">
        <v>107</v>
      </c>
      <c r="M5" s="1"/>
      <c r="N5" s="5" t="str">
        <f t="shared" si="4"/>
        <v>M/G</v>
      </c>
      <c r="O5" s="5">
        <f t="shared" si="1"/>
        <v>7</v>
      </c>
      <c r="P5" s="5" t="str">
        <f t="shared" si="2"/>
        <v>Venusaur</v>
      </c>
      <c r="Q5" s="5">
        <f t="shared" si="5"/>
        <v>5</v>
      </c>
      <c r="R5" s="5">
        <f t="shared" si="6"/>
        <v>1730</v>
      </c>
      <c r="S5" s="5">
        <f t="shared" si="7"/>
        <v>1820</v>
      </c>
      <c r="T5" s="1" t="str">
        <f t="shared" si="8"/>
        <v>003_1</v>
      </c>
      <c r="U5" s="5" t="str">
        <f t="shared" si="3"/>
        <v>003</v>
      </c>
      <c r="V5" t="str">
        <f t="shared" si="9"/>
        <v>v</v>
      </c>
    </row>
    <row r="6" spans="1:22" x14ac:dyDescent="0.3">
      <c r="A6" s="3" t="s">
        <v>17</v>
      </c>
      <c r="B6" s="3" t="s">
        <v>18</v>
      </c>
      <c r="C6" s="3" t="s">
        <v>90</v>
      </c>
      <c r="D6" s="3" t="s">
        <v>69</v>
      </c>
      <c r="E6" s="3" t="s">
        <v>14</v>
      </c>
      <c r="F6" s="3" t="s">
        <v>10</v>
      </c>
      <c r="G6" s="3" t="s">
        <v>10</v>
      </c>
      <c r="H6" s="3" t="s">
        <v>11</v>
      </c>
      <c r="I6" s="3" t="s">
        <v>12</v>
      </c>
      <c r="J6" s="3" t="s">
        <v>92</v>
      </c>
      <c r="K6" s="3" t="s">
        <v>103</v>
      </c>
      <c r="L6" s="3" t="s">
        <v>108</v>
      </c>
      <c r="M6" s="1"/>
      <c r="N6" s="5" t="str">
        <f t="shared" si="4"/>
        <v>M/G</v>
      </c>
      <c r="O6" s="5">
        <f t="shared" si="1"/>
        <v>7</v>
      </c>
      <c r="P6" s="5" t="str">
        <f t="shared" si="2"/>
        <v>Venusaur</v>
      </c>
      <c r="Q6" s="5">
        <f t="shared" si="5"/>
        <v>5</v>
      </c>
      <c r="R6" s="5">
        <f t="shared" si="6"/>
        <v>1760</v>
      </c>
      <c r="S6" s="5">
        <f t="shared" si="7"/>
        <v>1790</v>
      </c>
      <c r="T6" s="1" t="str">
        <f t="shared" si="8"/>
        <v>003_2</v>
      </c>
      <c r="U6" s="5" t="str">
        <f t="shared" si="3"/>
        <v>003</v>
      </c>
      <c r="V6" t="str">
        <f t="shared" si="9"/>
        <v>v</v>
      </c>
    </row>
    <row r="7" spans="1:22" x14ac:dyDescent="0.3">
      <c r="A7" s="3" t="s">
        <v>60</v>
      </c>
      <c r="B7" s="3" t="s">
        <v>19</v>
      </c>
      <c r="C7" s="3" t="s">
        <v>61</v>
      </c>
      <c r="D7" s="3" t="s">
        <v>62</v>
      </c>
      <c r="E7" s="3" t="s">
        <v>10</v>
      </c>
      <c r="F7" s="3" t="s">
        <v>48</v>
      </c>
      <c r="G7" s="3" t="s">
        <v>49</v>
      </c>
      <c r="H7" s="3" t="s">
        <v>20</v>
      </c>
      <c r="I7" s="3" t="s">
        <v>109</v>
      </c>
      <c r="J7" s="3" t="s">
        <v>24</v>
      </c>
      <c r="K7" s="3" t="s">
        <v>103</v>
      </c>
      <c r="L7" s="3" t="s">
        <v>110</v>
      </c>
      <c r="M7" s="1"/>
      <c r="N7" s="5" t="str">
        <f t="shared" si="4"/>
        <v/>
      </c>
      <c r="O7" s="5">
        <f t="shared" si="1"/>
        <v>1</v>
      </c>
      <c r="P7" s="5" t="str">
        <f t="shared" si="2"/>
        <v>-</v>
      </c>
      <c r="Q7" s="5">
        <f t="shared" si="5"/>
        <v>-4</v>
      </c>
      <c r="R7" s="5">
        <f t="shared" si="6"/>
        <v>250</v>
      </c>
      <c r="S7" s="5">
        <f t="shared" si="7"/>
        <v>210</v>
      </c>
      <c r="T7" s="1" t="str">
        <f t="shared" si="8"/>
        <v>004</v>
      </c>
      <c r="U7" s="5" t="str">
        <f t="shared" si="3"/>
        <v/>
      </c>
      <c r="V7" t="str">
        <f t="shared" si="9"/>
        <v/>
      </c>
    </row>
    <row r="8" spans="1:22" x14ac:dyDescent="0.3">
      <c r="A8" s="3" t="s">
        <v>63</v>
      </c>
      <c r="B8" s="3" t="s">
        <v>21</v>
      </c>
      <c r="C8" s="3" t="s">
        <v>64</v>
      </c>
      <c r="D8" s="3" t="s">
        <v>65</v>
      </c>
      <c r="E8" s="3" t="s">
        <v>19</v>
      </c>
      <c r="F8" s="3" t="s">
        <v>53</v>
      </c>
      <c r="G8" s="3" t="s">
        <v>49</v>
      </c>
      <c r="H8" s="3" t="s">
        <v>20</v>
      </c>
      <c r="I8" s="3" t="s">
        <v>109</v>
      </c>
      <c r="J8" s="3" t="s">
        <v>24</v>
      </c>
      <c r="K8" s="3" t="s">
        <v>103</v>
      </c>
      <c r="L8" s="3" t="s">
        <v>111</v>
      </c>
      <c r="M8" s="1"/>
      <c r="N8" s="5" t="str">
        <f t="shared" si="4"/>
        <v/>
      </c>
      <c r="O8" s="5">
        <f t="shared" si="1"/>
        <v>3</v>
      </c>
      <c r="P8" s="5" t="str">
        <f t="shared" si="2"/>
        <v>Charmander</v>
      </c>
      <c r="Q8" s="5">
        <f t="shared" si="5"/>
        <v>-2</v>
      </c>
      <c r="R8" s="5">
        <f t="shared" si="6"/>
        <v>760</v>
      </c>
      <c r="S8" s="5">
        <f t="shared" si="7"/>
        <v>720</v>
      </c>
      <c r="T8" s="1" t="str">
        <f t="shared" si="8"/>
        <v>005</v>
      </c>
      <c r="U8" s="5" t="str">
        <f t="shared" si="3"/>
        <v/>
      </c>
      <c r="V8" t="str">
        <f t="shared" si="9"/>
        <v/>
      </c>
    </row>
    <row r="9" spans="1:22" x14ac:dyDescent="0.3">
      <c r="A9" s="3" t="s">
        <v>66</v>
      </c>
      <c r="B9" s="3" t="s">
        <v>22</v>
      </c>
      <c r="C9" s="3" t="s">
        <v>67</v>
      </c>
      <c r="D9" s="3" t="s">
        <v>68</v>
      </c>
      <c r="E9" s="3" t="s">
        <v>21</v>
      </c>
      <c r="F9" s="3" t="s">
        <v>49</v>
      </c>
      <c r="G9" s="3" t="s">
        <v>49</v>
      </c>
      <c r="H9" s="3" t="s">
        <v>23</v>
      </c>
      <c r="I9" s="3" t="s">
        <v>109</v>
      </c>
      <c r="J9" s="3" t="s">
        <v>112</v>
      </c>
      <c r="K9" s="3" t="s">
        <v>103</v>
      </c>
      <c r="L9" s="3" t="s">
        <v>113</v>
      </c>
      <c r="M9" s="1"/>
      <c r="N9" s="5" t="str">
        <f t="shared" si="4"/>
        <v/>
      </c>
      <c r="O9" s="5">
        <f t="shared" si="1"/>
        <v>5</v>
      </c>
      <c r="P9" s="5" t="str">
        <f t="shared" si="2"/>
        <v>Charmeleon</v>
      </c>
      <c r="Q9" s="5">
        <f t="shared" si="5"/>
        <v>1</v>
      </c>
      <c r="R9" s="5">
        <f t="shared" si="6"/>
        <v>1320</v>
      </c>
      <c r="S9" s="5">
        <f t="shared" si="7"/>
        <v>1190</v>
      </c>
      <c r="T9" s="1" t="str">
        <f t="shared" si="8"/>
        <v>006</v>
      </c>
      <c r="U9" s="5" t="str">
        <f t="shared" si="3"/>
        <v/>
      </c>
      <c r="V9" t="str">
        <f t="shared" si="9"/>
        <v/>
      </c>
    </row>
    <row r="10" spans="1:22" x14ac:dyDescent="0.3">
      <c r="A10" s="3" t="s">
        <v>25</v>
      </c>
      <c r="B10" s="3" t="s">
        <v>26</v>
      </c>
      <c r="C10" s="3" t="s">
        <v>69</v>
      </c>
      <c r="D10" s="3" t="s">
        <v>70</v>
      </c>
      <c r="E10" s="3" t="s">
        <v>22</v>
      </c>
      <c r="F10" s="3" t="s">
        <v>10</v>
      </c>
      <c r="G10" s="3" t="s">
        <v>10</v>
      </c>
      <c r="H10" s="3" t="s">
        <v>27</v>
      </c>
      <c r="I10" s="3" t="s">
        <v>109</v>
      </c>
      <c r="J10" s="3" t="s">
        <v>114</v>
      </c>
      <c r="K10" s="3" t="s">
        <v>103</v>
      </c>
      <c r="L10" s="3" t="s">
        <v>115</v>
      </c>
      <c r="M10" s="1"/>
      <c r="N10" s="5" t="str">
        <f t="shared" si="4"/>
        <v>M/G</v>
      </c>
      <c r="O10" s="5">
        <f t="shared" si="1"/>
        <v>7</v>
      </c>
      <c r="P10" s="5" t="str">
        <f t="shared" si="2"/>
        <v>Charizard</v>
      </c>
      <c r="Q10" s="5">
        <f t="shared" si="5"/>
        <v>4</v>
      </c>
      <c r="R10" s="5">
        <f t="shared" si="6"/>
        <v>2040</v>
      </c>
      <c r="S10" s="5">
        <f t="shared" si="7"/>
        <v>1500</v>
      </c>
      <c r="T10" s="1" t="str">
        <f t="shared" si="8"/>
        <v>006_1</v>
      </c>
      <c r="U10" s="5" t="str">
        <f t="shared" si="3"/>
        <v>006</v>
      </c>
      <c r="V10" t="str">
        <f t="shared" si="9"/>
        <v>v</v>
      </c>
    </row>
    <row r="11" spans="1:22" x14ac:dyDescent="0.3">
      <c r="A11" s="3" t="s">
        <v>28</v>
      </c>
      <c r="B11" s="3" t="s">
        <v>29</v>
      </c>
      <c r="C11" s="3" t="s">
        <v>71</v>
      </c>
      <c r="D11" s="3" t="s">
        <v>68</v>
      </c>
      <c r="E11" s="3" t="s">
        <v>22</v>
      </c>
      <c r="F11" s="3" t="s">
        <v>10</v>
      </c>
      <c r="G11" s="3" t="s">
        <v>10</v>
      </c>
      <c r="H11" s="3" t="s">
        <v>23</v>
      </c>
      <c r="I11" s="3" t="s">
        <v>109</v>
      </c>
      <c r="J11" s="3" t="s">
        <v>112</v>
      </c>
      <c r="K11" s="3" t="s">
        <v>103</v>
      </c>
      <c r="L11" s="3" t="s">
        <v>116</v>
      </c>
      <c r="M11" s="1"/>
      <c r="N11" s="5" t="str">
        <f t="shared" si="4"/>
        <v>M/G</v>
      </c>
      <c r="O11" s="5">
        <f t="shared" si="1"/>
        <v>7</v>
      </c>
      <c r="P11" s="5" t="str">
        <f t="shared" si="2"/>
        <v>Charizard</v>
      </c>
      <c r="Q11" s="5">
        <f t="shared" si="5"/>
        <v>4</v>
      </c>
      <c r="R11" s="5">
        <f t="shared" si="6"/>
        <v>2160</v>
      </c>
      <c r="S11" s="5">
        <f t="shared" si="7"/>
        <v>1380</v>
      </c>
      <c r="T11" s="1" t="str">
        <f t="shared" si="8"/>
        <v>006_2</v>
      </c>
      <c r="U11" s="5" t="str">
        <f t="shared" si="3"/>
        <v>006</v>
      </c>
      <c r="V11" t="str">
        <f t="shared" si="9"/>
        <v>v</v>
      </c>
    </row>
    <row r="12" spans="1:22" x14ac:dyDescent="0.3">
      <c r="A12" s="3" t="s">
        <v>30</v>
      </c>
      <c r="B12" s="3" t="s">
        <v>31</v>
      </c>
      <c r="C12" s="3" t="s">
        <v>59</v>
      </c>
      <c r="D12" s="3" t="s">
        <v>72</v>
      </c>
      <c r="E12" s="3" t="s">
        <v>22</v>
      </c>
      <c r="F12" s="3" t="s">
        <v>10</v>
      </c>
      <c r="G12" s="3" t="s">
        <v>10</v>
      </c>
      <c r="H12" s="3" t="s">
        <v>23</v>
      </c>
      <c r="I12" s="3" t="s">
        <v>109</v>
      </c>
      <c r="J12" s="3" t="s">
        <v>112</v>
      </c>
      <c r="K12" s="3" t="s">
        <v>103</v>
      </c>
      <c r="L12" s="3" t="s">
        <v>117</v>
      </c>
      <c r="M12" s="1"/>
      <c r="N12" s="5" t="str">
        <f t="shared" si="4"/>
        <v>M/G</v>
      </c>
      <c r="O12" s="5">
        <f t="shared" si="1"/>
        <v>7</v>
      </c>
      <c r="P12" s="5" t="str">
        <f t="shared" si="2"/>
        <v>Charizard</v>
      </c>
      <c r="Q12" s="5">
        <f t="shared" si="5"/>
        <v>4</v>
      </c>
      <c r="R12" s="5">
        <f t="shared" si="6"/>
        <v>2210</v>
      </c>
      <c r="S12" s="5">
        <f t="shared" si="7"/>
        <v>1330</v>
      </c>
      <c r="T12" s="1" t="str">
        <f t="shared" si="8"/>
        <v>006_3</v>
      </c>
      <c r="U12" s="5" t="str">
        <f t="shared" si="3"/>
        <v>006</v>
      </c>
      <c r="V12" t="str">
        <f t="shared" si="9"/>
        <v>v</v>
      </c>
    </row>
    <row r="13" spans="1:22" x14ac:dyDescent="0.3">
      <c r="A13" s="3" t="s">
        <v>73</v>
      </c>
      <c r="B13" s="3" t="s">
        <v>32</v>
      </c>
      <c r="C13" s="3" t="s">
        <v>74</v>
      </c>
      <c r="D13" s="3" t="s">
        <v>75</v>
      </c>
      <c r="E13" s="3" t="s">
        <v>10</v>
      </c>
      <c r="F13" s="3" t="s">
        <v>48</v>
      </c>
      <c r="G13" s="3" t="s">
        <v>49</v>
      </c>
      <c r="H13" s="3" t="s">
        <v>33</v>
      </c>
      <c r="I13" s="3" t="s">
        <v>34</v>
      </c>
      <c r="J13" s="3" t="s">
        <v>35</v>
      </c>
      <c r="K13" s="3" t="s">
        <v>103</v>
      </c>
      <c r="L13" s="3" t="s">
        <v>118</v>
      </c>
      <c r="M13" s="1"/>
      <c r="N13" s="5" t="str">
        <f t="shared" si="4"/>
        <v/>
      </c>
      <c r="O13" s="5">
        <f t="shared" si="1"/>
        <v>1</v>
      </c>
      <c r="P13" s="5" t="str">
        <f t="shared" si="2"/>
        <v>-</v>
      </c>
      <c r="Q13" s="5">
        <f t="shared" si="5"/>
        <v>-3</v>
      </c>
      <c r="R13" s="5">
        <f t="shared" si="6"/>
        <v>200</v>
      </c>
      <c r="S13" s="5">
        <f t="shared" si="7"/>
        <v>270</v>
      </c>
      <c r="T13" s="1" t="str">
        <f t="shared" si="8"/>
        <v>007</v>
      </c>
      <c r="U13" s="5" t="str">
        <f t="shared" si="3"/>
        <v/>
      </c>
      <c r="V13" t="str">
        <f t="shared" si="9"/>
        <v/>
      </c>
    </row>
    <row r="14" spans="1:22" x14ac:dyDescent="0.3">
      <c r="A14" s="3" t="s">
        <v>76</v>
      </c>
      <c r="B14" s="3" t="s">
        <v>36</v>
      </c>
      <c r="C14" s="3" t="s">
        <v>52</v>
      </c>
      <c r="D14" s="3" t="s">
        <v>77</v>
      </c>
      <c r="E14" s="3" t="s">
        <v>32</v>
      </c>
      <c r="F14" s="3" t="s">
        <v>53</v>
      </c>
      <c r="G14" s="3" t="s">
        <v>49</v>
      </c>
      <c r="H14" s="3" t="s">
        <v>33</v>
      </c>
      <c r="I14" s="3" t="s">
        <v>34</v>
      </c>
      <c r="J14" s="3" t="s">
        <v>35</v>
      </c>
      <c r="K14" s="3" t="s">
        <v>103</v>
      </c>
      <c r="L14" s="3" t="s">
        <v>119</v>
      </c>
      <c r="M14" s="1"/>
      <c r="N14" s="5" t="str">
        <f t="shared" si="4"/>
        <v/>
      </c>
      <c r="O14" s="5">
        <f t="shared" si="1"/>
        <v>3</v>
      </c>
      <c r="P14" s="5" t="str">
        <f t="shared" si="2"/>
        <v>Squirtle</v>
      </c>
      <c r="Q14" s="5">
        <f t="shared" si="5"/>
        <v>-1</v>
      </c>
      <c r="R14" s="5">
        <f t="shared" si="6"/>
        <v>650</v>
      </c>
      <c r="S14" s="5">
        <f t="shared" si="7"/>
        <v>840</v>
      </c>
      <c r="T14" s="1" t="str">
        <f t="shared" si="8"/>
        <v>008</v>
      </c>
      <c r="U14" s="5" t="str">
        <f t="shared" si="3"/>
        <v/>
      </c>
      <c r="V14" t="str">
        <f t="shared" si="9"/>
        <v/>
      </c>
    </row>
    <row r="15" spans="1:22" x14ac:dyDescent="0.3">
      <c r="A15" s="3" t="s">
        <v>78</v>
      </c>
      <c r="B15" s="3" t="s">
        <v>37</v>
      </c>
      <c r="C15" s="3" t="s">
        <v>56</v>
      </c>
      <c r="D15" s="3" t="s">
        <v>57</v>
      </c>
      <c r="E15" s="3" t="s">
        <v>36</v>
      </c>
      <c r="F15" s="3" t="s">
        <v>49</v>
      </c>
      <c r="G15" s="3" t="s">
        <v>49</v>
      </c>
      <c r="H15" s="3" t="s">
        <v>33</v>
      </c>
      <c r="I15" s="3" t="s">
        <v>34</v>
      </c>
      <c r="J15" s="3" t="s">
        <v>35</v>
      </c>
      <c r="K15" s="3" t="s">
        <v>103</v>
      </c>
      <c r="L15" s="3" t="s">
        <v>120</v>
      </c>
      <c r="M15" s="1"/>
      <c r="N15" s="5" t="str">
        <f t="shared" si="4"/>
        <v/>
      </c>
      <c r="O15" s="5">
        <f t="shared" si="1"/>
        <v>5</v>
      </c>
      <c r="P15" s="5" t="str">
        <f t="shared" si="2"/>
        <v>Wartortle</v>
      </c>
      <c r="Q15" s="5">
        <f t="shared" si="5"/>
        <v>1</v>
      </c>
      <c r="R15" s="5">
        <f t="shared" si="6"/>
        <v>1160</v>
      </c>
      <c r="S15" s="5">
        <f t="shared" si="7"/>
        <v>1350</v>
      </c>
      <c r="T15" s="1" t="str">
        <f t="shared" si="8"/>
        <v>009</v>
      </c>
      <c r="U15" s="5" t="str">
        <f t="shared" si="3"/>
        <v/>
      </c>
      <c r="V15" t="str">
        <f t="shared" si="9"/>
        <v/>
      </c>
    </row>
    <row r="16" spans="1:22" x14ac:dyDescent="0.3">
      <c r="A16" s="3" t="s">
        <v>38</v>
      </c>
      <c r="B16" s="3" t="s">
        <v>39</v>
      </c>
      <c r="C16" s="3" t="s">
        <v>129</v>
      </c>
      <c r="D16" s="3" t="s">
        <v>59</v>
      </c>
      <c r="E16" s="3" t="s">
        <v>37</v>
      </c>
      <c r="F16" s="3" t="s">
        <v>10</v>
      </c>
      <c r="G16" s="3" t="s">
        <v>10</v>
      </c>
      <c r="H16" s="3" t="s">
        <v>33</v>
      </c>
      <c r="I16" s="3" t="s">
        <v>34</v>
      </c>
      <c r="J16" s="3" t="s">
        <v>35</v>
      </c>
      <c r="K16" s="3" t="s">
        <v>103</v>
      </c>
      <c r="L16" s="3" t="s">
        <v>121</v>
      </c>
      <c r="M16" s="1"/>
      <c r="N16" s="5" t="str">
        <f t="shared" si="4"/>
        <v>M/G</v>
      </c>
      <c r="O16" s="5">
        <f t="shared" si="1"/>
        <v>7</v>
      </c>
      <c r="P16" s="5" t="str">
        <f t="shared" si="2"/>
        <v>Blastoise</v>
      </c>
      <c r="Q16" s="5">
        <f t="shared" si="5"/>
        <v>4</v>
      </c>
      <c r="R16" s="5">
        <f t="shared" si="6"/>
        <v>1750</v>
      </c>
      <c r="S16" s="5">
        <f t="shared" si="7"/>
        <v>1790</v>
      </c>
      <c r="T16" s="1" t="str">
        <f t="shared" si="8"/>
        <v>009_1</v>
      </c>
      <c r="U16" s="5" t="str">
        <f t="shared" si="3"/>
        <v>009</v>
      </c>
      <c r="V16" t="str">
        <f t="shared" si="9"/>
        <v>v</v>
      </c>
    </row>
    <row r="17" spans="1:22" x14ac:dyDescent="0.3">
      <c r="A17" s="3" t="s">
        <v>40</v>
      </c>
      <c r="B17" s="3" t="s">
        <v>41</v>
      </c>
      <c r="C17" s="3" t="s">
        <v>90</v>
      </c>
      <c r="D17" s="3" t="s">
        <v>69</v>
      </c>
      <c r="E17" s="3" t="s">
        <v>37</v>
      </c>
      <c r="F17" s="3" t="s">
        <v>10</v>
      </c>
      <c r="G17" s="3" t="s">
        <v>10</v>
      </c>
      <c r="H17" s="3" t="s">
        <v>33</v>
      </c>
      <c r="I17" s="3" t="s">
        <v>34</v>
      </c>
      <c r="J17" s="3" t="s">
        <v>35</v>
      </c>
      <c r="K17" s="3" t="s">
        <v>103</v>
      </c>
      <c r="L17" s="3" t="s">
        <v>122</v>
      </c>
      <c r="M17" s="1"/>
      <c r="N17" s="5" t="str">
        <f t="shared" si="4"/>
        <v>M/G</v>
      </c>
      <c r="O17" s="5">
        <f t="shared" si="1"/>
        <v>7</v>
      </c>
      <c r="P17" s="5" t="str">
        <f t="shared" si="2"/>
        <v>Blastoise</v>
      </c>
      <c r="Q17" s="5">
        <f t="shared" si="5"/>
        <v>4</v>
      </c>
      <c r="R17" s="5">
        <f t="shared" si="6"/>
        <v>1730</v>
      </c>
      <c r="S17" s="5">
        <f t="shared" si="7"/>
        <v>1810</v>
      </c>
      <c r="T17" s="1" t="str">
        <f t="shared" si="8"/>
        <v>009_2</v>
      </c>
      <c r="U17" s="5" t="str">
        <f t="shared" si="3"/>
        <v>009</v>
      </c>
      <c r="V17" t="str">
        <f t="shared" si="9"/>
        <v>v</v>
      </c>
    </row>
    <row r="18" spans="1:22" x14ac:dyDescent="0.3">
      <c r="A18" s="3" t="s">
        <v>94</v>
      </c>
      <c r="B18" s="3" t="s">
        <v>93</v>
      </c>
      <c r="C18" s="3" t="s">
        <v>81</v>
      </c>
      <c r="D18" s="3" t="s">
        <v>95</v>
      </c>
      <c r="E18" s="3" t="s">
        <v>10</v>
      </c>
      <c r="F18" s="3" t="s">
        <v>48</v>
      </c>
      <c r="G18" s="3" t="s">
        <v>49</v>
      </c>
      <c r="H18" s="3" t="s">
        <v>43</v>
      </c>
      <c r="I18" s="3" t="s">
        <v>44</v>
      </c>
      <c r="J18" s="3" t="s">
        <v>45</v>
      </c>
      <c r="K18" s="3" t="s">
        <v>103</v>
      </c>
      <c r="L18" s="3" t="s">
        <v>123</v>
      </c>
      <c r="M18" s="1"/>
      <c r="N18" s="5" t="str">
        <f t="shared" si="4"/>
        <v/>
      </c>
      <c r="O18" s="5">
        <f t="shared" si="1"/>
        <v>1</v>
      </c>
      <c r="P18" s="5" t="str">
        <f t="shared" si="2"/>
        <v>-</v>
      </c>
      <c r="Q18" s="5">
        <f t="shared" si="5"/>
        <v>-2</v>
      </c>
      <c r="R18" s="5">
        <f t="shared" si="6"/>
        <v>350</v>
      </c>
      <c r="S18" s="5">
        <f t="shared" si="7"/>
        <v>130</v>
      </c>
      <c r="T18" s="1" t="str">
        <f t="shared" si="8"/>
        <v>172</v>
      </c>
      <c r="U18" s="5" t="str">
        <f t="shared" si="3"/>
        <v/>
      </c>
      <c r="V18" t="str">
        <f t="shared" si="9"/>
        <v/>
      </c>
    </row>
    <row r="19" spans="1:22" x14ac:dyDescent="0.3">
      <c r="A19" s="3" t="s">
        <v>79</v>
      </c>
      <c r="B19" s="3" t="s">
        <v>42</v>
      </c>
      <c r="C19" s="3" t="s">
        <v>80</v>
      </c>
      <c r="D19" s="3" t="s">
        <v>81</v>
      </c>
      <c r="E19" s="3" t="s">
        <v>93</v>
      </c>
      <c r="F19" s="3" t="s">
        <v>53</v>
      </c>
      <c r="G19" s="3" t="s">
        <v>49</v>
      </c>
      <c r="H19" s="3" t="s">
        <v>43</v>
      </c>
      <c r="I19" s="3" t="s">
        <v>44</v>
      </c>
      <c r="J19" s="3" t="s">
        <v>45</v>
      </c>
      <c r="K19" s="3" t="s">
        <v>103</v>
      </c>
      <c r="L19" s="3" t="s">
        <v>124</v>
      </c>
      <c r="M19" s="1"/>
      <c r="N19" s="5" t="str">
        <f t="shared" si="4"/>
        <v/>
      </c>
      <c r="O19" s="5">
        <f t="shared" si="1"/>
        <v>3</v>
      </c>
      <c r="P19" s="5" t="str">
        <f t="shared" si="2"/>
        <v>Pichu</v>
      </c>
      <c r="Q19" s="5">
        <f t="shared" si="5"/>
        <v>0</v>
      </c>
      <c r="R19" s="5">
        <f t="shared" si="6"/>
        <v>870</v>
      </c>
      <c r="S19" s="5">
        <f t="shared" si="7"/>
        <v>630</v>
      </c>
      <c r="T19" s="1" t="str">
        <f t="shared" si="8"/>
        <v>025</v>
      </c>
      <c r="U19" s="5" t="str">
        <f t="shared" si="3"/>
        <v/>
      </c>
      <c r="V19" t="str">
        <f t="shared" si="9"/>
        <v/>
      </c>
    </row>
    <row r="20" spans="1:22" x14ac:dyDescent="0.3">
      <c r="A20" s="3" t="s">
        <v>130</v>
      </c>
      <c r="B20" s="3" t="s">
        <v>131</v>
      </c>
      <c r="C20" s="3" t="s">
        <v>132</v>
      </c>
      <c r="D20" s="3" t="s">
        <v>133</v>
      </c>
      <c r="E20" s="3" t="s">
        <v>42</v>
      </c>
      <c r="F20" s="3" t="s">
        <v>10</v>
      </c>
      <c r="G20" s="3" t="s">
        <v>10</v>
      </c>
      <c r="H20" s="3" t="s">
        <v>43</v>
      </c>
      <c r="I20" s="3" t="s">
        <v>44</v>
      </c>
      <c r="J20" s="3" t="s">
        <v>45</v>
      </c>
      <c r="K20" s="3" t="s">
        <v>103</v>
      </c>
      <c r="L20" s="3" t="s">
        <v>134</v>
      </c>
      <c r="M20" s="1"/>
      <c r="N20" s="5" t="str">
        <f t="shared" si="4"/>
        <v>M/G</v>
      </c>
      <c r="O20" s="5">
        <f t="shared" si="1"/>
        <v>5</v>
      </c>
      <c r="P20" s="5" t="str">
        <f t="shared" si="2"/>
        <v>Pikachu</v>
      </c>
      <c r="Q20" s="5">
        <f t="shared" si="5"/>
        <v>3</v>
      </c>
      <c r="R20" s="5">
        <f t="shared" si="6"/>
        <v>1590</v>
      </c>
      <c r="S20" s="5">
        <f t="shared" si="7"/>
        <v>940</v>
      </c>
      <c r="T20" s="1" t="str">
        <f t="shared" si="8"/>
        <v>025_1</v>
      </c>
      <c r="U20" s="5" t="str">
        <f t="shared" si="3"/>
        <v>025</v>
      </c>
      <c r="V20" t="str">
        <f t="shared" si="9"/>
        <v>v</v>
      </c>
    </row>
    <row r="21" spans="1:22" x14ac:dyDescent="0.3">
      <c r="A21" s="3" t="s">
        <v>83</v>
      </c>
      <c r="B21" s="3" t="s">
        <v>84</v>
      </c>
      <c r="C21" s="3" t="s">
        <v>82</v>
      </c>
      <c r="D21" s="3" t="s">
        <v>80</v>
      </c>
      <c r="E21" s="3" t="s">
        <v>42</v>
      </c>
      <c r="F21" s="3" t="s">
        <v>49</v>
      </c>
      <c r="G21" s="3" t="s">
        <v>49</v>
      </c>
      <c r="H21" s="3" t="s">
        <v>43</v>
      </c>
      <c r="I21" s="3" t="s">
        <v>44</v>
      </c>
      <c r="J21" s="3" t="s">
        <v>45</v>
      </c>
      <c r="K21" s="3" t="s">
        <v>103</v>
      </c>
      <c r="L21" s="3" t="s">
        <v>125</v>
      </c>
      <c r="M21" s="1"/>
      <c r="N21" s="5" t="str">
        <f t="shared" si="4"/>
        <v/>
      </c>
      <c r="O21" s="5">
        <f t="shared" si="1"/>
        <v>5</v>
      </c>
      <c r="P21" s="5" t="str">
        <f t="shared" si="2"/>
        <v>Pikachu</v>
      </c>
      <c r="Q21" s="5">
        <f t="shared" si="5"/>
        <v>2</v>
      </c>
      <c r="R21" s="5">
        <f t="shared" si="6"/>
        <v>1610</v>
      </c>
      <c r="S21" s="5">
        <f t="shared" si="7"/>
        <v>910</v>
      </c>
      <c r="T21" s="1" t="str">
        <f t="shared" si="8"/>
        <v>026</v>
      </c>
      <c r="U21" s="5" t="str">
        <f t="shared" si="3"/>
        <v/>
      </c>
      <c r="V21" t="str">
        <f t="shared" si="9"/>
        <v/>
      </c>
    </row>
    <row r="22" spans="1:22" x14ac:dyDescent="0.3">
      <c r="A22" s="3" t="s">
        <v>126</v>
      </c>
      <c r="B22" s="3" t="s">
        <v>85</v>
      </c>
      <c r="C22" s="3" t="s">
        <v>91</v>
      </c>
      <c r="D22" s="3" t="s">
        <v>88</v>
      </c>
      <c r="E22" s="3" t="s">
        <v>42</v>
      </c>
      <c r="F22" s="3" t="s">
        <v>49</v>
      </c>
      <c r="G22" s="3" t="s">
        <v>49</v>
      </c>
      <c r="H22" s="3" t="s">
        <v>86</v>
      </c>
      <c r="I22" s="3" t="s">
        <v>127</v>
      </c>
      <c r="J22" s="3" t="s">
        <v>86</v>
      </c>
      <c r="K22" s="3" t="s">
        <v>103</v>
      </c>
      <c r="L22" s="3" t="s">
        <v>128</v>
      </c>
      <c r="M22" s="1"/>
      <c r="N22" s="5" t="str">
        <f t="shared" si="4"/>
        <v/>
      </c>
      <c r="O22" s="5">
        <f t="shared" si="1"/>
        <v>5</v>
      </c>
      <c r="P22" s="5" t="str">
        <f t="shared" si="2"/>
        <v>Pikachu</v>
      </c>
      <c r="Q22" s="5">
        <f t="shared" si="5"/>
        <v>2</v>
      </c>
      <c r="R22" s="5">
        <f t="shared" si="6"/>
        <v>1500</v>
      </c>
      <c r="S22" s="5">
        <f t="shared" si="7"/>
        <v>1020</v>
      </c>
      <c r="T22" s="1" t="str">
        <f t="shared" si="8"/>
        <v>026_1</v>
      </c>
      <c r="U22" s="5" t="str">
        <f t="shared" si="3"/>
        <v/>
      </c>
      <c r="V22" t="str">
        <f t="shared" si="9"/>
        <v/>
      </c>
    </row>
    <row r="23" spans="1:22" x14ac:dyDescent="0.3">
      <c r="A23" s="3" t="s">
        <v>58</v>
      </c>
      <c r="B23" s="3" t="s">
        <v>165</v>
      </c>
      <c r="C23" s="3" t="s">
        <v>90</v>
      </c>
      <c r="D23" s="3" t="s">
        <v>77</v>
      </c>
      <c r="E23" s="3" t="s">
        <v>10</v>
      </c>
      <c r="F23" s="3" t="s">
        <v>48</v>
      </c>
      <c r="G23" s="3" t="s">
        <v>53</v>
      </c>
      <c r="H23" s="3" t="s">
        <v>187</v>
      </c>
      <c r="I23" s="3" t="s">
        <v>188</v>
      </c>
      <c r="J23" s="3" t="s">
        <v>189</v>
      </c>
      <c r="K23" s="3" t="s">
        <v>103</v>
      </c>
      <c r="L23" s="3" t="s">
        <v>190</v>
      </c>
      <c r="M23" s="1"/>
      <c r="N23" s="5" t="str">
        <f t="shared" ref="N23:N33" si="10">IF((OR(ISNUMBER(SEARCH("Mega ",B23)),ISNUMBER(SEARCH("Gigantamax ",B23)))),"M/G","")</f>
        <v/>
      </c>
      <c r="O23" s="5">
        <f t="shared" si="1"/>
        <v>2</v>
      </c>
      <c r="P23" s="5" t="str">
        <f t="shared" si="2"/>
        <v>-</v>
      </c>
      <c r="Q23" s="5">
        <f t="shared" si="5"/>
        <v>0</v>
      </c>
      <c r="R23" s="5">
        <f t="shared" si="6"/>
        <v>580</v>
      </c>
      <c r="S23" s="5">
        <f t="shared" si="7"/>
        <v>420</v>
      </c>
      <c r="T23" s="1" t="str">
        <f t="shared" si="8"/>
        <v>123</v>
      </c>
      <c r="U23" s="5" t="str">
        <f t="shared" si="3"/>
        <v/>
      </c>
      <c r="V23" t="str">
        <f t="shared" si="9"/>
        <v/>
      </c>
    </row>
    <row r="24" spans="1:22" x14ac:dyDescent="0.3">
      <c r="A24" s="3" t="s">
        <v>163</v>
      </c>
      <c r="B24" s="3" t="s">
        <v>164</v>
      </c>
      <c r="C24" s="3" t="s">
        <v>69</v>
      </c>
      <c r="D24" s="3" t="s">
        <v>57</v>
      </c>
      <c r="E24" s="3" t="s">
        <v>165</v>
      </c>
      <c r="F24" s="3" t="s">
        <v>53</v>
      </c>
      <c r="G24" s="3" t="s">
        <v>53</v>
      </c>
      <c r="H24" s="3" t="s">
        <v>166</v>
      </c>
      <c r="I24" s="3" t="s">
        <v>1387</v>
      </c>
      <c r="J24" s="3" t="s">
        <v>167</v>
      </c>
      <c r="K24" s="3" t="s">
        <v>103</v>
      </c>
      <c r="L24" s="3" t="s">
        <v>168</v>
      </c>
      <c r="M24" s="1"/>
      <c r="N24" s="5" t="str">
        <f t="shared" si="10"/>
        <v/>
      </c>
      <c r="O24" s="5">
        <f t="shared" si="1"/>
        <v>4</v>
      </c>
      <c r="P24" s="5" t="str">
        <f t="shared" si="2"/>
        <v>Scyther</v>
      </c>
      <c r="Q24" s="5">
        <f t="shared" si="5"/>
        <v>1</v>
      </c>
      <c r="R24" s="5">
        <f t="shared" si="6"/>
        <v>1150</v>
      </c>
      <c r="S24" s="5">
        <f t="shared" si="7"/>
        <v>860</v>
      </c>
      <c r="T24" s="1" t="str">
        <f t="shared" si="8"/>
        <v>212</v>
      </c>
      <c r="U24" s="5" t="str">
        <f t="shared" si="3"/>
        <v/>
      </c>
      <c r="V24" t="str">
        <f t="shared" si="9"/>
        <v/>
      </c>
    </row>
    <row r="25" spans="1:22" x14ac:dyDescent="0.3">
      <c r="A25" s="4" t="s">
        <v>169</v>
      </c>
      <c r="B25" s="4" t="s">
        <v>170</v>
      </c>
      <c r="C25" s="4" t="s">
        <v>171</v>
      </c>
      <c r="D25" s="4" t="s">
        <v>172</v>
      </c>
      <c r="E25" s="4" t="s">
        <v>164</v>
      </c>
      <c r="F25" s="4" t="s">
        <v>10</v>
      </c>
      <c r="G25" s="4" t="s">
        <v>10</v>
      </c>
      <c r="H25" s="4" t="s">
        <v>166</v>
      </c>
      <c r="I25" s="4" t="s">
        <v>1387</v>
      </c>
      <c r="J25" s="4" t="s">
        <v>167</v>
      </c>
      <c r="K25" s="4" t="s">
        <v>103</v>
      </c>
      <c r="L25" s="3" t="s">
        <v>173</v>
      </c>
      <c r="M25" s="1"/>
      <c r="N25" s="5" t="str">
        <f t="shared" si="10"/>
        <v>M/G</v>
      </c>
      <c r="O25" s="5">
        <f t="shared" si="1"/>
        <v>6</v>
      </c>
      <c r="P25" s="5" t="str">
        <f t="shared" si="2"/>
        <v>Scizor</v>
      </c>
      <c r="Q25" s="5">
        <f t="shared" si="5"/>
        <v>4</v>
      </c>
      <c r="R25" s="5">
        <f t="shared" si="6"/>
        <v>1680</v>
      </c>
      <c r="S25" s="5">
        <f t="shared" si="7"/>
        <v>1360</v>
      </c>
      <c r="T25" s="1" t="str">
        <f t="shared" si="8"/>
        <v>212_1</v>
      </c>
      <c r="U25" s="5" t="str">
        <f t="shared" si="3"/>
        <v>212</v>
      </c>
      <c r="V25" t="str">
        <f t="shared" si="9"/>
        <v>v</v>
      </c>
    </row>
    <row r="26" spans="1:22" x14ac:dyDescent="0.3">
      <c r="A26" s="4" t="s">
        <v>136</v>
      </c>
      <c r="B26" s="4" t="s">
        <v>137</v>
      </c>
      <c r="C26" s="4" t="s">
        <v>80</v>
      </c>
      <c r="D26" s="4" t="s">
        <v>133</v>
      </c>
      <c r="E26" s="4" t="s">
        <v>10</v>
      </c>
      <c r="F26" s="4" t="s">
        <v>48</v>
      </c>
      <c r="G26" s="4" t="s">
        <v>53</v>
      </c>
      <c r="H26" s="4" t="s">
        <v>138</v>
      </c>
      <c r="I26" s="4" t="s">
        <v>139</v>
      </c>
      <c r="J26" s="4" t="s">
        <v>140</v>
      </c>
      <c r="K26" s="4" t="s">
        <v>103</v>
      </c>
      <c r="L26" s="3" t="s">
        <v>141</v>
      </c>
      <c r="M26" s="1"/>
      <c r="N26" s="5" t="str">
        <f t="shared" si="10"/>
        <v/>
      </c>
      <c r="O26" s="5">
        <f t="shared" si="1"/>
        <v>2</v>
      </c>
      <c r="P26" s="5" t="str">
        <f t="shared" si="2"/>
        <v>-</v>
      </c>
      <c r="Q26" s="5">
        <f t="shared" si="5"/>
        <v>0</v>
      </c>
      <c r="R26" s="5">
        <f t="shared" si="6"/>
        <v>520</v>
      </c>
      <c r="S26" s="5">
        <f t="shared" si="7"/>
        <v>480</v>
      </c>
      <c r="T26" s="1" t="str">
        <f t="shared" si="8"/>
        <v>133</v>
      </c>
      <c r="U26" s="5" t="str">
        <f t="shared" si="3"/>
        <v/>
      </c>
      <c r="V26" t="str">
        <f t="shared" si="9"/>
        <v/>
      </c>
    </row>
    <row r="27" spans="1:22" x14ac:dyDescent="0.3">
      <c r="A27" s="4" t="s">
        <v>191</v>
      </c>
      <c r="B27" s="4" t="s">
        <v>192</v>
      </c>
      <c r="C27" s="4" t="s">
        <v>72</v>
      </c>
      <c r="D27" s="4" t="s">
        <v>132</v>
      </c>
      <c r="E27" s="4" t="s">
        <v>137</v>
      </c>
      <c r="F27" s="4" t="s">
        <v>10</v>
      </c>
      <c r="G27" s="4" t="s">
        <v>10</v>
      </c>
      <c r="H27" s="4" t="s">
        <v>138</v>
      </c>
      <c r="I27" s="4" t="s">
        <v>139</v>
      </c>
      <c r="J27" s="4" t="s">
        <v>140</v>
      </c>
      <c r="K27" s="4" t="s">
        <v>103</v>
      </c>
      <c r="L27" s="3" t="s">
        <v>193</v>
      </c>
      <c r="M27" s="1"/>
      <c r="N27" s="5" t="str">
        <f t="shared" si="10"/>
        <v>M/G</v>
      </c>
      <c r="O27" s="5">
        <f t="shared" si="1"/>
        <v>4</v>
      </c>
      <c r="P27" s="5" t="str">
        <f t="shared" si="2"/>
        <v>Eevee</v>
      </c>
      <c r="Q27" s="5">
        <f t="shared" si="5"/>
        <v>3</v>
      </c>
      <c r="R27" s="5">
        <f t="shared" si="6"/>
        <v>1130</v>
      </c>
      <c r="S27" s="5">
        <f t="shared" si="7"/>
        <v>900</v>
      </c>
      <c r="T27" s="1" t="str">
        <f t="shared" si="8"/>
        <v>133_1</v>
      </c>
      <c r="U27" s="5" t="str">
        <f t="shared" si="3"/>
        <v>133</v>
      </c>
      <c r="V27" t="str">
        <f t="shared" si="9"/>
        <v>v</v>
      </c>
    </row>
    <row r="28" spans="1:22" x14ac:dyDescent="0.3">
      <c r="A28" s="4" t="s">
        <v>142</v>
      </c>
      <c r="B28" s="4" t="s">
        <v>143</v>
      </c>
      <c r="C28" s="4" t="s">
        <v>75</v>
      </c>
      <c r="D28" s="4" t="s">
        <v>87</v>
      </c>
      <c r="E28" s="4" t="s">
        <v>137</v>
      </c>
      <c r="F28" s="4" t="s">
        <v>53</v>
      </c>
      <c r="G28" s="4" t="s">
        <v>53</v>
      </c>
      <c r="H28" s="4" t="s">
        <v>33</v>
      </c>
      <c r="I28" s="4" t="s">
        <v>34</v>
      </c>
      <c r="J28" s="4" t="s">
        <v>144</v>
      </c>
      <c r="K28" s="4" t="s">
        <v>103</v>
      </c>
      <c r="L28" s="3" t="s">
        <v>145</v>
      </c>
      <c r="M28" s="1"/>
      <c r="N28" s="5" t="str">
        <f t="shared" si="10"/>
        <v/>
      </c>
      <c r="O28" s="5">
        <f t="shared" si="1"/>
        <v>4</v>
      </c>
      <c r="P28" s="5" t="str">
        <f t="shared" si="2"/>
        <v>Eevee</v>
      </c>
      <c r="Q28" s="5">
        <f t="shared" si="5"/>
        <v>0</v>
      </c>
      <c r="R28" s="5">
        <f t="shared" si="6"/>
        <v>1040</v>
      </c>
      <c r="S28" s="5">
        <f t="shared" si="7"/>
        <v>960</v>
      </c>
      <c r="T28" s="1" t="str">
        <f t="shared" si="8"/>
        <v>134</v>
      </c>
      <c r="U28" s="5" t="str">
        <f t="shared" si="3"/>
        <v/>
      </c>
      <c r="V28" t="str">
        <f t="shared" si="9"/>
        <v/>
      </c>
    </row>
    <row r="29" spans="1:22" x14ac:dyDescent="0.3">
      <c r="A29" s="4" t="s">
        <v>146</v>
      </c>
      <c r="B29" s="4" t="s">
        <v>147</v>
      </c>
      <c r="C29" s="4" t="s">
        <v>75</v>
      </c>
      <c r="D29" s="4" t="s">
        <v>87</v>
      </c>
      <c r="E29" s="4" t="s">
        <v>137</v>
      </c>
      <c r="F29" s="4" t="s">
        <v>53</v>
      </c>
      <c r="G29" s="4" t="s">
        <v>53</v>
      </c>
      <c r="H29" s="4" t="s">
        <v>43</v>
      </c>
      <c r="I29" s="4" t="s">
        <v>44</v>
      </c>
      <c r="J29" s="4" t="s">
        <v>45</v>
      </c>
      <c r="K29" s="4" t="s">
        <v>103</v>
      </c>
      <c r="L29" s="3" t="s">
        <v>148</v>
      </c>
      <c r="M29" s="1"/>
      <c r="N29" s="5" t="str">
        <f t="shared" si="10"/>
        <v/>
      </c>
      <c r="O29" s="5">
        <f t="shared" si="1"/>
        <v>4</v>
      </c>
      <c r="P29" s="5" t="str">
        <f t="shared" si="2"/>
        <v>Eevee</v>
      </c>
      <c r="Q29" s="5">
        <f t="shared" si="5"/>
        <v>1</v>
      </c>
      <c r="R29" s="5">
        <f t="shared" si="6"/>
        <v>1060</v>
      </c>
      <c r="S29" s="5">
        <f t="shared" si="7"/>
        <v>950</v>
      </c>
      <c r="T29" s="1" t="str">
        <f t="shared" si="8"/>
        <v>135</v>
      </c>
      <c r="U29" s="5" t="str">
        <f t="shared" si="3"/>
        <v/>
      </c>
      <c r="V29" t="str">
        <f t="shared" si="9"/>
        <v/>
      </c>
    </row>
    <row r="30" spans="1:22" x14ac:dyDescent="0.3">
      <c r="A30" s="4" t="s">
        <v>149</v>
      </c>
      <c r="B30" s="4" t="s">
        <v>150</v>
      </c>
      <c r="C30" s="4" t="s">
        <v>75</v>
      </c>
      <c r="D30" s="4" t="s">
        <v>87</v>
      </c>
      <c r="E30" s="4" t="s">
        <v>137</v>
      </c>
      <c r="F30" s="4" t="s">
        <v>53</v>
      </c>
      <c r="G30" s="4" t="s">
        <v>53</v>
      </c>
      <c r="H30" s="4" t="s">
        <v>20</v>
      </c>
      <c r="I30" s="4" t="s">
        <v>109</v>
      </c>
      <c r="J30" s="4" t="s">
        <v>24</v>
      </c>
      <c r="K30" s="4" t="s">
        <v>103</v>
      </c>
      <c r="L30" s="3" t="s">
        <v>151</v>
      </c>
      <c r="M30" s="1"/>
      <c r="N30" s="5" t="str">
        <f t="shared" si="10"/>
        <v/>
      </c>
      <c r="O30" s="5">
        <f t="shared" si="1"/>
        <v>4</v>
      </c>
      <c r="P30" s="5" t="str">
        <f t="shared" si="2"/>
        <v>Eevee</v>
      </c>
      <c r="Q30" s="5">
        <f t="shared" si="5"/>
        <v>-1</v>
      </c>
      <c r="R30" s="5">
        <f t="shared" si="6"/>
        <v>1020</v>
      </c>
      <c r="S30" s="5">
        <f t="shared" si="7"/>
        <v>970</v>
      </c>
      <c r="T30" s="1" t="str">
        <f t="shared" si="8"/>
        <v>136</v>
      </c>
      <c r="U30" s="5" t="str">
        <f t="shared" si="3"/>
        <v/>
      </c>
      <c r="V30" t="str">
        <f t="shared" si="9"/>
        <v/>
      </c>
    </row>
    <row r="31" spans="1:22" x14ac:dyDescent="0.3">
      <c r="A31" s="4" t="s">
        <v>152</v>
      </c>
      <c r="B31" s="4" t="s">
        <v>153</v>
      </c>
      <c r="C31" s="4" t="s">
        <v>75</v>
      </c>
      <c r="D31" s="4" t="s">
        <v>87</v>
      </c>
      <c r="E31" s="4" t="s">
        <v>137</v>
      </c>
      <c r="F31" s="4" t="s">
        <v>53</v>
      </c>
      <c r="G31" s="4" t="s">
        <v>53</v>
      </c>
      <c r="H31" s="4" t="s">
        <v>154</v>
      </c>
      <c r="I31" s="4" t="s">
        <v>155</v>
      </c>
      <c r="J31" s="4" t="s">
        <v>156</v>
      </c>
      <c r="K31" s="4" t="s">
        <v>103</v>
      </c>
      <c r="L31" s="3" t="s">
        <v>157</v>
      </c>
      <c r="M31" s="1"/>
      <c r="N31" s="5" t="str">
        <f t="shared" si="10"/>
        <v/>
      </c>
      <c r="O31" s="5">
        <f t="shared" si="1"/>
        <v>4</v>
      </c>
      <c r="P31" s="5" t="str">
        <f t="shared" si="2"/>
        <v>Eevee</v>
      </c>
      <c r="Q31" s="5">
        <f t="shared" si="5"/>
        <v>1</v>
      </c>
      <c r="R31" s="5">
        <f t="shared" si="6"/>
        <v>1060</v>
      </c>
      <c r="S31" s="5">
        <f t="shared" si="7"/>
        <v>950</v>
      </c>
      <c r="T31" s="1" t="str">
        <f t="shared" si="8"/>
        <v>196</v>
      </c>
      <c r="U31" s="5" t="str">
        <f t="shared" si="3"/>
        <v/>
      </c>
      <c r="V31" t="str">
        <f t="shared" si="9"/>
        <v/>
      </c>
    </row>
    <row r="32" spans="1:22" x14ac:dyDescent="0.3">
      <c r="A32" s="4" t="s">
        <v>158</v>
      </c>
      <c r="B32" s="4" t="s">
        <v>159</v>
      </c>
      <c r="C32" s="4" t="s">
        <v>75</v>
      </c>
      <c r="D32" s="4" t="s">
        <v>87</v>
      </c>
      <c r="E32" s="4" t="s">
        <v>137</v>
      </c>
      <c r="F32" s="4" t="s">
        <v>53</v>
      </c>
      <c r="G32" s="4" t="s">
        <v>53</v>
      </c>
      <c r="H32" s="4" t="s">
        <v>160</v>
      </c>
      <c r="I32" s="4" t="s">
        <v>89</v>
      </c>
      <c r="J32" s="4" t="s">
        <v>161</v>
      </c>
      <c r="K32" s="4" t="s">
        <v>103</v>
      </c>
      <c r="L32" s="3" t="s">
        <v>162</v>
      </c>
      <c r="M32" s="1"/>
      <c r="N32" s="5" t="str">
        <f t="shared" si="10"/>
        <v/>
      </c>
      <c r="O32" s="5">
        <f t="shared" si="1"/>
        <v>4</v>
      </c>
      <c r="P32" s="5" t="str">
        <f t="shared" si="2"/>
        <v>Eevee</v>
      </c>
      <c r="Q32" s="5">
        <f t="shared" si="5"/>
        <v>1</v>
      </c>
      <c r="R32" s="5">
        <f t="shared" si="6"/>
        <v>1060</v>
      </c>
      <c r="S32" s="5">
        <f t="shared" si="7"/>
        <v>950</v>
      </c>
      <c r="T32" s="1" t="str">
        <f t="shared" si="8"/>
        <v>197</v>
      </c>
      <c r="U32" s="5" t="str">
        <f t="shared" si="3"/>
        <v/>
      </c>
      <c r="V32" t="str">
        <f t="shared" si="9"/>
        <v/>
      </c>
    </row>
    <row r="33" spans="1:22" x14ac:dyDescent="0.3">
      <c r="A33" s="4" t="s">
        <v>196</v>
      </c>
      <c r="B33" s="4" t="s">
        <v>194</v>
      </c>
      <c r="C33" s="4" t="s">
        <v>72</v>
      </c>
      <c r="D33" s="4" t="s">
        <v>132</v>
      </c>
      <c r="E33" s="4" t="s">
        <v>10</v>
      </c>
      <c r="F33" s="4" t="s">
        <v>48</v>
      </c>
      <c r="G33" s="4" t="s">
        <v>48</v>
      </c>
      <c r="H33" s="4" t="s">
        <v>43</v>
      </c>
      <c r="I33" s="4" t="s">
        <v>44</v>
      </c>
      <c r="J33" s="4" t="s">
        <v>45</v>
      </c>
      <c r="K33" s="4" t="s">
        <v>177</v>
      </c>
      <c r="L33" s="3" t="s">
        <v>1128</v>
      </c>
      <c r="M33" s="1"/>
      <c r="N33" s="5" t="str">
        <f t="shared" si="10"/>
        <v/>
      </c>
      <c r="O33" s="5">
        <f t="shared" si="1"/>
        <v>6</v>
      </c>
      <c r="P33" s="5" t="str">
        <f t="shared" si="2"/>
        <v>-</v>
      </c>
      <c r="Q33" s="5">
        <f t="shared" si="5"/>
        <v>3</v>
      </c>
      <c r="R33" s="5">
        <f t="shared" si="6"/>
        <v>1690</v>
      </c>
      <c r="S33" s="5">
        <f t="shared" si="7"/>
        <v>1340</v>
      </c>
      <c r="T33" s="1" t="str">
        <f t="shared" si="8"/>
        <v>243</v>
      </c>
      <c r="U33" s="5" t="str">
        <f t="shared" si="3"/>
        <v/>
      </c>
      <c r="V33" t="str">
        <f t="shared" si="9"/>
        <v/>
      </c>
    </row>
    <row r="34" spans="1:22" x14ac:dyDescent="0.3">
      <c r="A34" s="4" t="s">
        <v>197</v>
      </c>
      <c r="B34" s="4" t="s">
        <v>195</v>
      </c>
      <c r="C34" s="4" t="s">
        <v>176</v>
      </c>
      <c r="D34" s="4" t="s">
        <v>72</v>
      </c>
      <c r="E34" s="4" t="s">
        <v>10</v>
      </c>
      <c r="F34" s="4" t="s">
        <v>48</v>
      </c>
      <c r="G34" s="4" t="s">
        <v>48</v>
      </c>
      <c r="H34" s="4" t="s">
        <v>20</v>
      </c>
      <c r="I34" s="4" t="s">
        <v>109</v>
      </c>
      <c r="J34" s="4" t="s">
        <v>24</v>
      </c>
      <c r="K34" s="4" t="s">
        <v>177</v>
      </c>
      <c r="L34" s="3" t="s">
        <v>1129</v>
      </c>
      <c r="M34" s="1"/>
      <c r="N34" s="5" t="str">
        <f t="shared" ref="N34:N37" si="11">IF((OR(ISNUMBER(SEARCH("Mega ",B34)),ISNUMBER(SEARCH("Gigantamax ",B34)))),"M/G","")</f>
        <v/>
      </c>
      <c r="O34" s="5">
        <f t="shared" si="1"/>
        <v>6</v>
      </c>
      <c r="P34" s="5" t="str">
        <f t="shared" si="2"/>
        <v>-</v>
      </c>
      <c r="Q34" s="5">
        <f t="shared" si="5"/>
        <v>1</v>
      </c>
      <c r="R34" s="5">
        <f t="shared" si="6"/>
        <v>1760</v>
      </c>
      <c r="S34" s="5">
        <f t="shared" si="7"/>
        <v>1250</v>
      </c>
      <c r="T34" s="1" t="str">
        <f t="shared" si="8"/>
        <v>244</v>
      </c>
      <c r="U34" s="5" t="str">
        <f t="shared" si="3"/>
        <v/>
      </c>
      <c r="V34" t="str">
        <f t="shared" si="9"/>
        <v/>
      </c>
    </row>
    <row r="35" spans="1:22" x14ac:dyDescent="0.3">
      <c r="A35" s="4" t="s">
        <v>174</v>
      </c>
      <c r="B35" s="4" t="s">
        <v>175</v>
      </c>
      <c r="C35" s="4" t="s">
        <v>132</v>
      </c>
      <c r="D35" s="4" t="s">
        <v>176</v>
      </c>
      <c r="E35" s="4" t="s">
        <v>10</v>
      </c>
      <c r="F35" s="4" t="s">
        <v>48</v>
      </c>
      <c r="G35" s="4" t="s">
        <v>48</v>
      </c>
      <c r="H35" s="4" t="s">
        <v>33</v>
      </c>
      <c r="I35" s="4" t="s">
        <v>34</v>
      </c>
      <c r="J35" s="4" t="s">
        <v>144</v>
      </c>
      <c r="K35" s="4" t="s">
        <v>177</v>
      </c>
      <c r="L35" s="3" t="s">
        <v>1130</v>
      </c>
      <c r="M35" s="1"/>
      <c r="N35" s="5" t="str">
        <f t="shared" si="11"/>
        <v/>
      </c>
      <c r="O35" s="5">
        <f t="shared" si="1"/>
        <v>6</v>
      </c>
      <c r="P35" s="5" t="str">
        <f t="shared" si="2"/>
        <v>-</v>
      </c>
      <c r="Q35" s="5">
        <f t="shared" si="5"/>
        <v>2</v>
      </c>
      <c r="R35" s="5">
        <f t="shared" si="6"/>
        <v>1230</v>
      </c>
      <c r="S35" s="5">
        <f t="shared" si="7"/>
        <v>1790</v>
      </c>
      <c r="T35" s="1" t="str">
        <f t="shared" si="8"/>
        <v>245</v>
      </c>
      <c r="U35" s="5" t="str">
        <f t="shared" si="3"/>
        <v/>
      </c>
      <c r="V35" t="str">
        <f t="shared" si="9"/>
        <v/>
      </c>
    </row>
    <row r="36" spans="1:22" x14ac:dyDescent="0.3">
      <c r="A36" s="4" t="s">
        <v>178</v>
      </c>
      <c r="B36" s="4" t="s">
        <v>179</v>
      </c>
      <c r="C36" s="4" t="s">
        <v>82</v>
      </c>
      <c r="D36" s="4" t="s">
        <v>69</v>
      </c>
      <c r="E36" s="4" t="s">
        <v>10</v>
      </c>
      <c r="F36" s="4" t="s">
        <v>48</v>
      </c>
      <c r="G36" s="4" t="s">
        <v>48</v>
      </c>
      <c r="H36" s="4" t="s">
        <v>180</v>
      </c>
      <c r="I36" s="4" t="s">
        <v>181</v>
      </c>
      <c r="J36" s="4" t="s">
        <v>182</v>
      </c>
      <c r="K36" s="4" t="s">
        <v>177</v>
      </c>
      <c r="L36" s="3" t="s">
        <v>183</v>
      </c>
      <c r="M36" s="1"/>
      <c r="N36" s="5" t="str">
        <f t="shared" si="11"/>
        <v/>
      </c>
      <c r="O36" s="5">
        <f t="shared" si="1"/>
        <v>6</v>
      </c>
      <c r="P36" s="5" t="str">
        <f t="shared" si="2"/>
        <v>-</v>
      </c>
      <c r="Q36" s="5">
        <f t="shared" si="5"/>
        <v>4</v>
      </c>
      <c r="R36" s="5">
        <f t="shared" si="6"/>
        <v>1330</v>
      </c>
      <c r="S36" s="5">
        <f t="shared" si="7"/>
        <v>1710</v>
      </c>
      <c r="T36" s="1" t="str">
        <f t="shared" si="8"/>
        <v>249</v>
      </c>
      <c r="U36" s="5" t="str">
        <f t="shared" si="3"/>
        <v/>
      </c>
      <c r="V36" t="str">
        <f t="shared" si="9"/>
        <v/>
      </c>
    </row>
    <row r="37" spans="1:22" x14ac:dyDescent="0.3">
      <c r="A37" s="4" t="s">
        <v>184</v>
      </c>
      <c r="B37" s="4" t="s">
        <v>185</v>
      </c>
      <c r="C37" s="4" t="s">
        <v>69</v>
      </c>
      <c r="D37" s="4" t="s">
        <v>82</v>
      </c>
      <c r="E37" s="4" t="s">
        <v>10</v>
      </c>
      <c r="F37" s="4" t="s">
        <v>48</v>
      </c>
      <c r="G37" s="4" t="s">
        <v>48</v>
      </c>
      <c r="H37" s="4" t="s">
        <v>23</v>
      </c>
      <c r="I37" s="4" t="s">
        <v>109</v>
      </c>
      <c r="J37" s="4" t="s">
        <v>186</v>
      </c>
      <c r="K37" s="4" t="s">
        <v>177</v>
      </c>
      <c r="L37" s="3" t="s">
        <v>1131</v>
      </c>
      <c r="M37" s="1"/>
      <c r="N37" s="5" t="str">
        <f t="shared" si="11"/>
        <v/>
      </c>
      <c r="O37" s="5">
        <f t="shared" si="1"/>
        <v>6</v>
      </c>
      <c r="P37" s="5" t="str">
        <f t="shared" si="2"/>
        <v>-</v>
      </c>
      <c r="Q37" s="5">
        <f t="shared" si="5"/>
        <v>2</v>
      </c>
      <c r="R37" s="5">
        <f t="shared" si="6"/>
        <v>1840</v>
      </c>
      <c r="S37" s="5">
        <f t="shared" si="7"/>
        <v>1180</v>
      </c>
      <c r="T37" s="1" t="str">
        <f t="shared" si="8"/>
        <v>250</v>
      </c>
      <c r="U37" s="5" t="str">
        <f t="shared" si="3"/>
        <v/>
      </c>
      <c r="V37" t="str">
        <f t="shared" si="9"/>
        <v/>
      </c>
    </row>
    <row r="38" spans="1:22" x14ac:dyDescent="0.3">
      <c r="A38" s="4" t="s">
        <v>198</v>
      </c>
      <c r="B38" s="4" t="s">
        <v>199</v>
      </c>
      <c r="C38" s="4" t="s">
        <v>200</v>
      </c>
      <c r="D38" s="4" t="s">
        <v>201</v>
      </c>
      <c r="E38" s="4" t="s">
        <v>10</v>
      </c>
      <c r="F38" s="4" t="s">
        <v>48</v>
      </c>
      <c r="G38" s="4" t="s">
        <v>49</v>
      </c>
      <c r="H38" s="4" t="s">
        <v>202</v>
      </c>
      <c r="I38" s="4" t="s">
        <v>12</v>
      </c>
      <c r="J38" s="4" t="s">
        <v>203</v>
      </c>
      <c r="K38" s="4" t="s">
        <v>103</v>
      </c>
      <c r="L38" s="3" t="s">
        <v>204</v>
      </c>
      <c r="M38" s="1"/>
      <c r="N38" s="5" t="str">
        <f t="shared" ref="N38:N58" si="12">IF((OR(ISNUMBER(SEARCH("Mega ",B38)),ISNUMBER(SEARCH("Gigantamax ",B38)))),"M/G","")</f>
        <v/>
      </c>
      <c r="O38" s="5">
        <f t="shared" si="1"/>
        <v>1</v>
      </c>
      <c r="P38" s="5" t="str">
        <f t="shared" si="2"/>
        <v>-</v>
      </c>
      <c r="Q38" s="5">
        <f t="shared" si="5"/>
        <v>-3</v>
      </c>
      <c r="R38" s="5">
        <f t="shared" si="6"/>
        <v>260</v>
      </c>
      <c r="S38" s="5">
        <f t="shared" si="7"/>
        <v>210</v>
      </c>
      <c r="T38" s="1" t="str">
        <f t="shared" si="8"/>
        <v>252</v>
      </c>
      <c r="U38" s="5" t="str">
        <f t="shared" si="3"/>
        <v/>
      </c>
      <c r="V38" t="str">
        <f t="shared" si="9"/>
        <v/>
      </c>
    </row>
    <row r="39" spans="1:22" x14ac:dyDescent="0.3">
      <c r="A39" s="4" t="s">
        <v>205</v>
      </c>
      <c r="B39" s="4" t="s">
        <v>206</v>
      </c>
      <c r="C39" s="4" t="s">
        <v>75</v>
      </c>
      <c r="D39" s="4" t="s">
        <v>200</v>
      </c>
      <c r="E39" s="4" t="s">
        <v>199</v>
      </c>
      <c r="F39" s="4" t="s">
        <v>53</v>
      </c>
      <c r="G39" s="4" t="s">
        <v>49</v>
      </c>
      <c r="H39" s="4" t="s">
        <v>202</v>
      </c>
      <c r="I39" s="4" t="s">
        <v>12</v>
      </c>
      <c r="J39" s="4" t="s">
        <v>203</v>
      </c>
      <c r="K39" s="4" t="s">
        <v>103</v>
      </c>
      <c r="L39" s="3" t="s">
        <v>207</v>
      </c>
      <c r="M39" s="1"/>
      <c r="N39" s="5" t="str">
        <f t="shared" si="12"/>
        <v/>
      </c>
      <c r="O39" s="5">
        <f t="shared" si="1"/>
        <v>3</v>
      </c>
      <c r="P39" s="5" t="str">
        <f t="shared" si="2"/>
        <v>Treecko</v>
      </c>
      <c r="Q39" s="5">
        <f t="shared" si="5"/>
        <v>-1</v>
      </c>
      <c r="R39" s="5">
        <f t="shared" si="6"/>
        <v>870</v>
      </c>
      <c r="S39" s="5">
        <f t="shared" si="7"/>
        <v>620</v>
      </c>
      <c r="T39" s="1" t="str">
        <f t="shared" si="8"/>
        <v>253</v>
      </c>
      <c r="U39" s="5" t="str">
        <f t="shared" si="3"/>
        <v/>
      </c>
      <c r="V39" t="str">
        <f t="shared" si="9"/>
        <v/>
      </c>
    </row>
    <row r="40" spans="1:22" x14ac:dyDescent="0.3">
      <c r="A40" s="4" t="s">
        <v>208</v>
      </c>
      <c r="B40" s="4" t="s">
        <v>209</v>
      </c>
      <c r="C40" s="4" t="s">
        <v>72</v>
      </c>
      <c r="D40" s="4" t="s">
        <v>75</v>
      </c>
      <c r="E40" s="4" t="s">
        <v>206</v>
      </c>
      <c r="F40" s="4" t="s">
        <v>49</v>
      </c>
      <c r="G40" s="4" t="s">
        <v>49</v>
      </c>
      <c r="H40" s="4" t="s">
        <v>202</v>
      </c>
      <c r="I40" s="4" t="s">
        <v>12</v>
      </c>
      <c r="J40" s="4" t="s">
        <v>203</v>
      </c>
      <c r="K40" s="4" t="s">
        <v>103</v>
      </c>
      <c r="L40" s="3" t="s">
        <v>210</v>
      </c>
      <c r="M40" s="1"/>
      <c r="N40" s="5" t="str">
        <f t="shared" si="12"/>
        <v/>
      </c>
      <c r="O40" s="5">
        <f t="shared" si="1"/>
        <v>5</v>
      </c>
      <c r="P40" s="5" t="str">
        <f t="shared" si="2"/>
        <v>Grovyle</v>
      </c>
      <c r="Q40" s="5">
        <f t="shared" si="5"/>
        <v>1</v>
      </c>
      <c r="R40" s="5">
        <f t="shared" si="6"/>
        <v>1450</v>
      </c>
      <c r="S40" s="5">
        <f t="shared" si="7"/>
        <v>1060</v>
      </c>
      <c r="T40" s="1" t="str">
        <f t="shared" si="8"/>
        <v>254</v>
      </c>
      <c r="U40" s="5" t="str">
        <f t="shared" si="3"/>
        <v/>
      </c>
      <c r="V40" t="str">
        <f t="shared" si="9"/>
        <v/>
      </c>
    </row>
    <row r="41" spans="1:22" x14ac:dyDescent="0.3">
      <c r="A41" s="4" t="s">
        <v>211</v>
      </c>
      <c r="B41" s="4" t="s">
        <v>212</v>
      </c>
      <c r="C41" s="4" t="s">
        <v>90</v>
      </c>
      <c r="D41" s="4" t="s">
        <v>132</v>
      </c>
      <c r="E41" s="4" t="s">
        <v>209</v>
      </c>
      <c r="F41" s="4" t="s">
        <v>10</v>
      </c>
      <c r="G41" s="4" t="s">
        <v>10</v>
      </c>
      <c r="H41" s="4" t="s">
        <v>213</v>
      </c>
      <c r="I41" s="4" t="s">
        <v>12</v>
      </c>
      <c r="J41" s="4" t="s">
        <v>92</v>
      </c>
      <c r="K41" s="4" t="s">
        <v>103</v>
      </c>
      <c r="L41" s="3" t="s">
        <v>214</v>
      </c>
      <c r="M41" s="1"/>
      <c r="N41" s="5" t="str">
        <f t="shared" si="12"/>
        <v>M/G</v>
      </c>
      <c r="O41" s="5">
        <f t="shared" si="1"/>
        <v>7</v>
      </c>
      <c r="P41" s="5" t="str">
        <f t="shared" si="2"/>
        <v>Sceptile</v>
      </c>
      <c r="Q41" s="5">
        <f t="shared" si="5"/>
        <v>5</v>
      </c>
      <c r="R41" s="5">
        <f t="shared" si="6"/>
        <v>2290</v>
      </c>
      <c r="S41" s="5">
        <f t="shared" si="7"/>
        <v>1260</v>
      </c>
      <c r="T41" s="1" t="str">
        <f t="shared" si="8"/>
        <v>254_1</v>
      </c>
      <c r="U41" s="5" t="str">
        <f t="shared" si="3"/>
        <v>254</v>
      </c>
      <c r="V41" t="str">
        <f t="shared" si="9"/>
        <v>v</v>
      </c>
    </row>
    <row r="42" spans="1:22" x14ac:dyDescent="0.3">
      <c r="A42" s="4" t="s">
        <v>233</v>
      </c>
      <c r="B42" s="4" t="s">
        <v>234</v>
      </c>
      <c r="C42" s="4" t="s">
        <v>133</v>
      </c>
      <c r="D42" s="4" t="s">
        <v>81</v>
      </c>
      <c r="E42" s="4" t="s">
        <v>10</v>
      </c>
      <c r="F42" s="4" t="s">
        <v>48</v>
      </c>
      <c r="G42" s="4" t="s">
        <v>49</v>
      </c>
      <c r="H42" s="4" t="s">
        <v>20</v>
      </c>
      <c r="I42" s="4" t="s">
        <v>109</v>
      </c>
      <c r="J42" s="4" t="s">
        <v>235</v>
      </c>
      <c r="K42" s="4" t="s">
        <v>103</v>
      </c>
      <c r="L42" s="3" t="s">
        <v>236</v>
      </c>
      <c r="M42" s="1"/>
      <c r="N42" s="5" t="str">
        <f t="shared" si="12"/>
        <v/>
      </c>
      <c r="O42" s="5">
        <f t="shared" si="1"/>
        <v>1</v>
      </c>
      <c r="P42" s="5" t="str">
        <f t="shared" si="2"/>
        <v>-</v>
      </c>
      <c r="Q42" s="5">
        <f t="shared" si="5"/>
        <v>-4</v>
      </c>
      <c r="R42" s="5">
        <f t="shared" si="6"/>
        <v>260</v>
      </c>
      <c r="S42" s="5">
        <f t="shared" si="7"/>
        <v>200</v>
      </c>
      <c r="T42" s="1" t="str">
        <f t="shared" si="8"/>
        <v>255</v>
      </c>
      <c r="U42" s="5" t="str">
        <f t="shared" si="3"/>
        <v/>
      </c>
      <c r="V42" t="str">
        <f t="shared" si="9"/>
        <v/>
      </c>
    </row>
    <row r="43" spans="1:22" x14ac:dyDescent="0.3">
      <c r="A43" s="4" t="s">
        <v>237</v>
      </c>
      <c r="B43" s="4" t="s">
        <v>217</v>
      </c>
      <c r="C43" s="4" t="s">
        <v>72</v>
      </c>
      <c r="D43" s="4" t="s">
        <v>87</v>
      </c>
      <c r="E43" s="4" t="s">
        <v>234</v>
      </c>
      <c r="F43" s="4" t="s">
        <v>53</v>
      </c>
      <c r="G43" s="4" t="s">
        <v>49</v>
      </c>
      <c r="H43" s="4" t="s">
        <v>218</v>
      </c>
      <c r="I43" s="4" t="s">
        <v>238</v>
      </c>
      <c r="J43" s="4" t="s">
        <v>239</v>
      </c>
      <c r="K43" s="4" t="s">
        <v>103</v>
      </c>
      <c r="L43" s="3" t="s">
        <v>240</v>
      </c>
      <c r="M43" s="1"/>
      <c r="N43" s="5" t="str">
        <f t="shared" si="12"/>
        <v/>
      </c>
      <c r="O43" s="5">
        <f t="shared" si="1"/>
        <v>3</v>
      </c>
      <c r="P43" s="5" t="str">
        <f t="shared" si="2"/>
        <v>Torchic</v>
      </c>
      <c r="Q43" s="5">
        <f t="shared" si="5"/>
        <v>-1</v>
      </c>
      <c r="R43" s="5">
        <f t="shared" si="6"/>
        <v>860</v>
      </c>
      <c r="S43" s="5">
        <f t="shared" si="7"/>
        <v>630</v>
      </c>
      <c r="T43" s="1" t="str">
        <f t="shared" si="8"/>
        <v>256</v>
      </c>
      <c r="U43" s="5" t="str">
        <f t="shared" si="3"/>
        <v/>
      </c>
      <c r="V43" t="str">
        <f t="shared" si="9"/>
        <v/>
      </c>
    </row>
    <row r="44" spans="1:22" x14ac:dyDescent="0.3">
      <c r="A44" s="1" t="s">
        <v>215</v>
      </c>
      <c r="B44" s="1" t="s">
        <v>216</v>
      </c>
      <c r="C44" s="1" t="s">
        <v>59</v>
      </c>
      <c r="D44" s="1" t="s">
        <v>88</v>
      </c>
      <c r="E44" s="1" t="s">
        <v>217</v>
      </c>
      <c r="F44" s="1" t="s">
        <v>49</v>
      </c>
      <c r="G44" s="1" t="s">
        <v>49</v>
      </c>
      <c r="H44" s="1" t="s">
        <v>218</v>
      </c>
      <c r="I44" s="1" t="s">
        <v>219</v>
      </c>
      <c r="J44" s="1" t="s">
        <v>239</v>
      </c>
      <c r="K44" s="1" t="s">
        <v>103</v>
      </c>
      <c r="L44" s="3" t="s">
        <v>1132</v>
      </c>
      <c r="M44" s="1"/>
      <c r="N44" s="5" t="str">
        <f t="shared" si="12"/>
        <v/>
      </c>
      <c r="O44" s="5">
        <f t="shared" si="1"/>
        <v>5</v>
      </c>
      <c r="P44" s="5" t="str">
        <f t="shared" si="2"/>
        <v>Combusken</v>
      </c>
      <c r="Q44" s="5">
        <f t="shared" si="5"/>
        <v>1</v>
      </c>
      <c r="R44" s="5">
        <f t="shared" si="6"/>
        <v>1610</v>
      </c>
      <c r="S44" s="5">
        <f t="shared" si="7"/>
        <v>900</v>
      </c>
      <c r="T44" s="1" t="str">
        <f t="shared" si="8"/>
        <v>257</v>
      </c>
      <c r="U44" s="5" t="str">
        <f t="shared" si="3"/>
        <v/>
      </c>
      <c r="V44" t="str">
        <f t="shared" si="9"/>
        <v/>
      </c>
    </row>
    <row r="45" spans="1:22" x14ac:dyDescent="0.3">
      <c r="A45" s="1" t="s">
        <v>220</v>
      </c>
      <c r="B45" s="1" t="s">
        <v>221</v>
      </c>
      <c r="C45" s="1" t="s">
        <v>222</v>
      </c>
      <c r="D45" s="1" t="s">
        <v>77</v>
      </c>
      <c r="E45" s="1" t="s">
        <v>216</v>
      </c>
      <c r="F45" s="1" t="s">
        <v>10</v>
      </c>
      <c r="G45" s="1" t="s">
        <v>10</v>
      </c>
      <c r="H45" s="1" t="s">
        <v>218</v>
      </c>
      <c r="I45" s="1" t="s">
        <v>219</v>
      </c>
      <c r="J45" s="1" t="s">
        <v>239</v>
      </c>
      <c r="K45" s="1" t="s">
        <v>103</v>
      </c>
      <c r="L45" s="3" t="s">
        <v>223</v>
      </c>
      <c r="M45" s="1"/>
      <c r="N45" s="5" t="str">
        <f t="shared" si="12"/>
        <v>M/G</v>
      </c>
      <c r="O45" s="5">
        <f t="shared" si="1"/>
        <v>7</v>
      </c>
      <c r="P45" s="5" t="str">
        <f t="shared" si="2"/>
        <v>Blaziken</v>
      </c>
      <c r="Q45" s="5">
        <f t="shared" si="5"/>
        <v>4</v>
      </c>
      <c r="R45" s="5">
        <f t="shared" si="6"/>
        <v>2520</v>
      </c>
      <c r="S45" s="5">
        <f t="shared" si="7"/>
        <v>1020</v>
      </c>
      <c r="T45" s="1" t="str">
        <f t="shared" si="8"/>
        <v>257_1</v>
      </c>
      <c r="U45" s="5" t="str">
        <f t="shared" si="3"/>
        <v>257</v>
      </c>
      <c r="V45" t="str">
        <f t="shared" si="9"/>
        <v>v</v>
      </c>
    </row>
    <row r="46" spans="1:22" x14ac:dyDescent="0.3">
      <c r="A46" s="1" t="s">
        <v>241</v>
      </c>
      <c r="B46" s="1" t="s">
        <v>242</v>
      </c>
      <c r="C46" s="1" t="s">
        <v>133</v>
      </c>
      <c r="D46" s="1" t="s">
        <v>133</v>
      </c>
      <c r="E46" s="1" t="s">
        <v>10</v>
      </c>
      <c r="F46" s="1" t="s">
        <v>48</v>
      </c>
      <c r="G46" s="1" t="s">
        <v>49</v>
      </c>
      <c r="H46" s="1" t="s">
        <v>33</v>
      </c>
      <c r="I46" s="1" t="s">
        <v>34</v>
      </c>
      <c r="J46" s="1" t="s">
        <v>144</v>
      </c>
      <c r="K46" s="1" t="s">
        <v>103</v>
      </c>
      <c r="L46" s="3" t="s">
        <v>1133</v>
      </c>
      <c r="M46" s="1"/>
      <c r="N46" s="5" t="str">
        <f t="shared" si="12"/>
        <v/>
      </c>
      <c r="O46" s="5">
        <f t="shared" si="1"/>
        <v>1</v>
      </c>
      <c r="P46" s="5" t="str">
        <f t="shared" si="2"/>
        <v>-</v>
      </c>
      <c r="Q46" s="5">
        <f t="shared" si="5"/>
        <v>-3</v>
      </c>
      <c r="R46" s="5">
        <f t="shared" si="6"/>
        <v>240</v>
      </c>
      <c r="S46" s="5">
        <f t="shared" si="7"/>
        <v>230</v>
      </c>
      <c r="T46" s="1" t="str">
        <f t="shared" si="8"/>
        <v>258</v>
      </c>
      <c r="U46" s="5" t="str">
        <f t="shared" si="3"/>
        <v/>
      </c>
      <c r="V46" t="str">
        <f t="shared" si="9"/>
        <v/>
      </c>
    </row>
    <row r="47" spans="1:22" x14ac:dyDescent="0.3">
      <c r="A47" s="1" t="s">
        <v>243</v>
      </c>
      <c r="B47" s="1" t="s">
        <v>244</v>
      </c>
      <c r="C47" s="1" t="s">
        <v>88</v>
      </c>
      <c r="D47" s="1" t="s">
        <v>87</v>
      </c>
      <c r="E47" s="1" t="s">
        <v>242</v>
      </c>
      <c r="F47" s="1" t="s">
        <v>53</v>
      </c>
      <c r="G47" s="1" t="s">
        <v>49</v>
      </c>
      <c r="H47" s="1" t="s">
        <v>245</v>
      </c>
      <c r="I47" s="1" t="s">
        <v>246</v>
      </c>
      <c r="J47" s="1" t="s">
        <v>247</v>
      </c>
      <c r="K47" s="1" t="s">
        <v>103</v>
      </c>
      <c r="L47" s="3" t="s">
        <v>248</v>
      </c>
      <c r="M47" s="1"/>
      <c r="N47" s="5" t="str">
        <f t="shared" si="12"/>
        <v/>
      </c>
      <c r="O47" s="5">
        <f t="shared" si="1"/>
        <v>3</v>
      </c>
      <c r="P47" s="5" t="str">
        <f t="shared" si="2"/>
        <v>Mudkip</v>
      </c>
      <c r="Q47" s="5">
        <f t="shared" si="5"/>
        <v>0</v>
      </c>
      <c r="R47" s="5">
        <f t="shared" si="6"/>
        <v>810</v>
      </c>
      <c r="S47" s="5">
        <f t="shared" si="7"/>
        <v>690</v>
      </c>
      <c r="T47" s="1" t="str">
        <f t="shared" si="8"/>
        <v>259</v>
      </c>
      <c r="U47" s="5" t="str">
        <f t="shared" si="3"/>
        <v/>
      </c>
      <c r="V47" t="str">
        <f t="shared" si="9"/>
        <v/>
      </c>
    </row>
    <row r="48" spans="1:22" x14ac:dyDescent="0.3">
      <c r="A48" s="1" t="s">
        <v>249</v>
      </c>
      <c r="B48" s="1" t="s">
        <v>250</v>
      </c>
      <c r="C48" s="1" t="s">
        <v>90</v>
      </c>
      <c r="D48" s="1" t="s">
        <v>82</v>
      </c>
      <c r="E48" s="1" t="s">
        <v>244</v>
      </c>
      <c r="F48" s="1" t="s">
        <v>49</v>
      </c>
      <c r="G48" s="1" t="s">
        <v>49</v>
      </c>
      <c r="H48" s="1" t="s">
        <v>245</v>
      </c>
      <c r="I48" s="1" t="s">
        <v>246</v>
      </c>
      <c r="J48" s="1" t="s">
        <v>247</v>
      </c>
      <c r="K48" s="1" t="s">
        <v>103</v>
      </c>
      <c r="L48" s="3" t="s">
        <v>251</v>
      </c>
      <c r="M48" s="1"/>
      <c r="N48" s="5" t="str">
        <f t="shared" si="12"/>
        <v/>
      </c>
      <c r="O48" s="5">
        <f t="shared" si="1"/>
        <v>5</v>
      </c>
      <c r="P48" s="5" t="str">
        <f t="shared" si="2"/>
        <v>Marshtomp</v>
      </c>
      <c r="Q48" s="5">
        <f t="shared" si="5"/>
        <v>2</v>
      </c>
      <c r="R48" s="5">
        <f t="shared" si="6"/>
        <v>1430</v>
      </c>
      <c r="S48" s="5">
        <f t="shared" si="7"/>
        <v>1090</v>
      </c>
      <c r="T48" s="1" t="str">
        <f t="shared" si="8"/>
        <v>260</v>
      </c>
      <c r="U48" s="5" t="str">
        <f t="shared" si="3"/>
        <v/>
      </c>
      <c r="V48" t="str">
        <f t="shared" si="9"/>
        <v/>
      </c>
    </row>
    <row r="49" spans="1:22" x14ac:dyDescent="0.3">
      <c r="A49" s="1" t="s">
        <v>252</v>
      </c>
      <c r="B49" s="1" t="s">
        <v>253</v>
      </c>
      <c r="C49" s="1" t="s">
        <v>171</v>
      </c>
      <c r="D49" s="1" t="s">
        <v>90</v>
      </c>
      <c r="E49" s="1" t="s">
        <v>250</v>
      </c>
      <c r="F49" s="1" t="s">
        <v>10</v>
      </c>
      <c r="G49" s="1" t="s">
        <v>10</v>
      </c>
      <c r="H49" s="1" t="s">
        <v>245</v>
      </c>
      <c r="I49" s="1" t="s">
        <v>246</v>
      </c>
      <c r="J49" s="1" t="s">
        <v>247</v>
      </c>
      <c r="K49" s="1" t="s">
        <v>103</v>
      </c>
      <c r="L49" s="3" t="s">
        <v>254</v>
      </c>
      <c r="M49" s="1"/>
      <c r="N49" s="5" t="str">
        <f t="shared" si="12"/>
        <v>M/G</v>
      </c>
      <c r="O49" s="5">
        <f t="shared" si="1"/>
        <v>7</v>
      </c>
      <c r="P49" s="5" t="str">
        <f t="shared" si="2"/>
        <v>Swampert</v>
      </c>
      <c r="Q49" s="5">
        <f t="shared" si="5"/>
        <v>5</v>
      </c>
      <c r="R49" s="5">
        <f t="shared" si="6"/>
        <v>2220</v>
      </c>
      <c r="S49" s="5">
        <f t="shared" si="7"/>
        <v>1330</v>
      </c>
      <c r="T49" s="1" t="str">
        <f t="shared" si="8"/>
        <v>260_1</v>
      </c>
      <c r="U49" s="5" t="str">
        <f t="shared" si="3"/>
        <v>260</v>
      </c>
      <c r="V49" t="str">
        <f t="shared" si="9"/>
        <v>v</v>
      </c>
    </row>
    <row r="50" spans="1:22" x14ac:dyDescent="0.3">
      <c r="A50" s="1" t="s">
        <v>224</v>
      </c>
      <c r="B50" s="1" t="s">
        <v>225</v>
      </c>
      <c r="C50" s="1" t="s">
        <v>132</v>
      </c>
      <c r="D50" s="1" t="s">
        <v>132</v>
      </c>
      <c r="E50" s="1" t="s">
        <v>10</v>
      </c>
      <c r="F50" s="1" t="s">
        <v>48</v>
      </c>
      <c r="G50" s="1" t="s">
        <v>48</v>
      </c>
      <c r="H50" s="1" t="s">
        <v>161</v>
      </c>
      <c r="I50" s="1" t="s">
        <v>89</v>
      </c>
      <c r="J50" s="1" t="s">
        <v>226</v>
      </c>
      <c r="K50" s="1" t="s">
        <v>103</v>
      </c>
      <c r="L50" s="3" t="s">
        <v>227</v>
      </c>
      <c r="M50" s="1"/>
      <c r="N50" s="5" t="str">
        <f t="shared" si="12"/>
        <v/>
      </c>
      <c r="O50" s="5">
        <f t="shared" si="1"/>
        <v>4</v>
      </c>
      <c r="P50" s="5" t="str">
        <f t="shared" si="2"/>
        <v>-</v>
      </c>
      <c r="Q50" s="5">
        <f t="shared" si="5"/>
        <v>2</v>
      </c>
      <c r="R50" s="5">
        <f t="shared" si="6"/>
        <v>1040</v>
      </c>
      <c r="S50" s="5">
        <f t="shared" si="7"/>
        <v>980</v>
      </c>
      <c r="T50" s="1" t="str">
        <f t="shared" si="8"/>
        <v>302</v>
      </c>
      <c r="U50" s="5" t="str">
        <f t="shared" si="3"/>
        <v/>
      </c>
      <c r="V50" t="str">
        <f t="shared" si="9"/>
        <v/>
      </c>
    </row>
    <row r="51" spans="1:22" x14ac:dyDescent="0.3">
      <c r="A51" s="1" t="s">
        <v>228</v>
      </c>
      <c r="B51" s="1" t="s">
        <v>229</v>
      </c>
      <c r="C51" s="1" t="s">
        <v>72</v>
      </c>
      <c r="D51" s="1" t="s">
        <v>230</v>
      </c>
      <c r="E51" s="1" t="s">
        <v>225</v>
      </c>
      <c r="F51" s="1" t="s">
        <v>10</v>
      </c>
      <c r="G51" s="1" t="s">
        <v>10</v>
      </c>
      <c r="H51" s="1" t="s">
        <v>161</v>
      </c>
      <c r="I51" s="1" t="s">
        <v>89</v>
      </c>
      <c r="J51" s="1" t="s">
        <v>226</v>
      </c>
      <c r="K51" s="1" t="s">
        <v>103</v>
      </c>
      <c r="L51" s="3" t="s">
        <v>231</v>
      </c>
      <c r="M51" s="1"/>
      <c r="N51" s="5" t="str">
        <f t="shared" si="12"/>
        <v>M/G</v>
      </c>
      <c r="O51" s="5">
        <f t="shared" si="1"/>
        <v>6</v>
      </c>
      <c r="P51" s="5" t="str">
        <f t="shared" si="2"/>
        <v>Sableye</v>
      </c>
      <c r="Q51" s="5">
        <f t="shared" si="5"/>
        <v>5</v>
      </c>
      <c r="R51" s="5">
        <f t="shared" si="6"/>
        <v>1340</v>
      </c>
      <c r="S51" s="5">
        <f t="shared" si="7"/>
        <v>1710</v>
      </c>
      <c r="T51" s="1" t="str">
        <f t="shared" si="8"/>
        <v>302_1</v>
      </c>
      <c r="U51" s="5" t="str">
        <f t="shared" si="3"/>
        <v>302</v>
      </c>
      <c r="V51" t="str">
        <f t="shared" si="9"/>
        <v>v</v>
      </c>
    </row>
    <row r="52" spans="1:22" x14ac:dyDescent="0.3">
      <c r="A52" s="1" t="s">
        <v>255</v>
      </c>
      <c r="B52" s="1" t="s">
        <v>256</v>
      </c>
      <c r="C52" s="1" t="s">
        <v>72</v>
      </c>
      <c r="D52" s="1" t="s">
        <v>57</v>
      </c>
      <c r="E52" s="1" t="s">
        <v>10</v>
      </c>
      <c r="F52" s="1" t="s">
        <v>48</v>
      </c>
      <c r="G52" s="1" t="s">
        <v>48</v>
      </c>
      <c r="H52" s="1" t="s">
        <v>257</v>
      </c>
      <c r="I52" s="1" t="s">
        <v>258</v>
      </c>
      <c r="J52" s="1" t="s">
        <v>259</v>
      </c>
      <c r="K52" s="1" t="s">
        <v>177</v>
      </c>
      <c r="L52" s="3" t="s">
        <v>260</v>
      </c>
      <c r="M52" s="1"/>
      <c r="N52" s="5" t="str">
        <f t="shared" si="12"/>
        <v/>
      </c>
      <c r="O52" s="5">
        <f t="shared" si="1"/>
        <v>6</v>
      </c>
      <c r="P52" s="5" t="str">
        <f t="shared" si="2"/>
        <v>-</v>
      </c>
      <c r="Q52" s="5">
        <f t="shared" si="5"/>
        <v>2</v>
      </c>
      <c r="R52" s="5">
        <f t="shared" si="6"/>
        <v>1430</v>
      </c>
      <c r="S52" s="5">
        <f t="shared" si="7"/>
        <v>1590</v>
      </c>
      <c r="T52" s="1" t="str">
        <f t="shared" si="8"/>
        <v>144</v>
      </c>
      <c r="U52" s="5" t="str">
        <f t="shared" si="3"/>
        <v/>
      </c>
      <c r="V52" t="str">
        <f t="shared" si="9"/>
        <v/>
      </c>
    </row>
    <row r="53" spans="1:22" x14ac:dyDescent="0.3">
      <c r="A53" s="1" t="s">
        <v>232</v>
      </c>
      <c r="B53" s="1" t="s">
        <v>261</v>
      </c>
      <c r="C53" s="1" t="s">
        <v>82</v>
      </c>
      <c r="D53" s="1" t="s">
        <v>72</v>
      </c>
      <c r="E53" s="1" t="s">
        <v>10</v>
      </c>
      <c r="F53" s="1" t="s">
        <v>48</v>
      </c>
      <c r="G53" s="1" t="s">
        <v>48</v>
      </c>
      <c r="H53" s="1" t="s">
        <v>45</v>
      </c>
      <c r="I53" s="1" t="s">
        <v>262</v>
      </c>
      <c r="J53" s="1" t="s">
        <v>263</v>
      </c>
      <c r="K53" s="1" t="s">
        <v>177</v>
      </c>
      <c r="L53" s="3" t="s">
        <v>264</v>
      </c>
      <c r="M53" s="1"/>
      <c r="N53" s="5" t="str">
        <f t="shared" si="12"/>
        <v/>
      </c>
      <c r="O53" s="5">
        <f t="shared" si="1"/>
        <v>6</v>
      </c>
      <c r="P53" s="5" t="str">
        <f t="shared" si="2"/>
        <v>-</v>
      </c>
      <c r="Q53" s="5">
        <f t="shared" si="5"/>
        <v>2</v>
      </c>
      <c r="R53" s="5">
        <f t="shared" si="6"/>
        <v>1600</v>
      </c>
      <c r="S53" s="5">
        <f t="shared" si="7"/>
        <v>1420</v>
      </c>
      <c r="T53" s="1" t="str">
        <f t="shared" si="8"/>
        <v>145</v>
      </c>
      <c r="U53" s="5" t="str">
        <f t="shared" si="3"/>
        <v/>
      </c>
      <c r="V53" t="str">
        <f t="shared" si="9"/>
        <v/>
      </c>
    </row>
    <row r="54" spans="1:22" x14ac:dyDescent="0.3">
      <c r="A54" s="1" t="s">
        <v>265</v>
      </c>
      <c r="B54" s="1" t="s">
        <v>266</v>
      </c>
      <c r="C54" s="1" t="s">
        <v>57</v>
      </c>
      <c r="D54" s="1" t="s">
        <v>82</v>
      </c>
      <c r="E54" s="1" t="s">
        <v>10</v>
      </c>
      <c r="F54" s="1" t="s">
        <v>48</v>
      </c>
      <c r="G54" s="1" t="s">
        <v>48</v>
      </c>
      <c r="H54" s="1" t="s">
        <v>23</v>
      </c>
      <c r="I54" s="1" t="s">
        <v>109</v>
      </c>
      <c r="J54" s="1" t="s">
        <v>267</v>
      </c>
      <c r="K54" s="1" t="s">
        <v>177</v>
      </c>
      <c r="L54" s="3" t="s">
        <v>268</v>
      </c>
      <c r="M54" s="1"/>
      <c r="N54" s="5" t="str">
        <f t="shared" si="12"/>
        <v/>
      </c>
      <c r="O54" s="5">
        <f t="shared" si="1"/>
        <v>6</v>
      </c>
      <c r="P54" s="5" t="str">
        <f t="shared" si="2"/>
        <v>-</v>
      </c>
      <c r="Q54" s="5">
        <f t="shared" si="5"/>
        <v>2</v>
      </c>
      <c r="R54" s="5">
        <f t="shared" si="6"/>
        <v>1640</v>
      </c>
      <c r="S54" s="5">
        <f t="shared" si="7"/>
        <v>1380</v>
      </c>
      <c r="T54" s="1" t="str">
        <f t="shared" si="8"/>
        <v>146</v>
      </c>
      <c r="U54" s="5" t="str">
        <f t="shared" si="3"/>
        <v/>
      </c>
      <c r="V54" t="str">
        <f t="shared" si="9"/>
        <v/>
      </c>
    </row>
    <row r="55" spans="1:22" x14ac:dyDescent="0.3">
      <c r="A55" s="1" t="s">
        <v>171</v>
      </c>
      <c r="B55" s="1" t="s">
        <v>269</v>
      </c>
      <c r="C55" s="1" t="s">
        <v>90</v>
      </c>
      <c r="D55" s="1" t="s">
        <v>82</v>
      </c>
      <c r="E55" s="1" t="s">
        <v>10</v>
      </c>
      <c r="F55" s="1" t="s">
        <v>48</v>
      </c>
      <c r="G55" s="1" t="s">
        <v>48</v>
      </c>
      <c r="H55" s="1" t="s">
        <v>154</v>
      </c>
      <c r="I55" s="1" t="s">
        <v>155</v>
      </c>
      <c r="J55" s="1" t="s">
        <v>89</v>
      </c>
      <c r="K55" s="1" t="s">
        <v>177</v>
      </c>
      <c r="L55" s="3" t="s">
        <v>1134</v>
      </c>
      <c r="M55" s="1"/>
      <c r="N55" s="5" t="str">
        <f t="shared" si="12"/>
        <v/>
      </c>
      <c r="O55" s="5">
        <f t="shared" si="1"/>
        <v>6</v>
      </c>
      <c r="P55" s="5" t="str">
        <f t="shared" si="2"/>
        <v>-</v>
      </c>
      <c r="Q55" s="5">
        <f t="shared" si="5"/>
        <v>3</v>
      </c>
      <c r="R55" s="5">
        <f t="shared" si="6"/>
        <v>1750</v>
      </c>
      <c r="S55" s="5">
        <f t="shared" si="7"/>
        <v>1280</v>
      </c>
      <c r="T55" s="1" t="str">
        <f t="shared" si="8"/>
        <v>150</v>
      </c>
      <c r="U55" s="5" t="str">
        <f t="shared" si="3"/>
        <v/>
      </c>
      <c r="V55" t="str">
        <f t="shared" si="9"/>
        <v/>
      </c>
    </row>
    <row r="56" spans="1:22" x14ac:dyDescent="0.3">
      <c r="A56" s="1" t="s">
        <v>270</v>
      </c>
      <c r="B56" s="1" t="s">
        <v>271</v>
      </c>
      <c r="C56" s="1" t="s">
        <v>69</v>
      </c>
      <c r="D56" s="1" t="s">
        <v>57</v>
      </c>
      <c r="E56" s="1" t="s">
        <v>269</v>
      </c>
      <c r="F56" s="1" t="s">
        <v>10</v>
      </c>
      <c r="G56" s="1" t="s">
        <v>10</v>
      </c>
      <c r="H56" s="1" t="s">
        <v>272</v>
      </c>
      <c r="I56" s="1" t="s">
        <v>273</v>
      </c>
      <c r="J56" s="1" t="s">
        <v>272</v>
      </c>
      <c r="K56" s="1" t="s">
        <v>177</v>
      </c>
      <c r="L56" s="3" t="s">
        <v>274</v>
      </c>
      <c r="M56" s="1"/>
      <c r="N56" s="5" t="str">
        <f t="shared" si="12"/>
        <v>M/G</v>
      </c>
      <c r="O56" s="5">
        <f t="shared" si="1"/>
        <v>8</v>
      </c>
      <c r="P56" s="5" t="str">
        <f t="shared" si="2"/>
        <v>Mewtwo</v>
      </c>
      <c r="Q56" s="5">
        <f t="shared" si="5"/>
        <v>6</v>
      </c>
      <c r="R56" s="5">
        <f t="shared" si="6"/>
        <v>2530</v>
      </c>
      <c r="S56" s="5">
        <f t="shared" si="7"/>
        <v>1530</v>
      </c>
      <c r="T56" s="1" t="str">
        <f t="shared" si="8"/>
        <v>150_1</v>
      </c>
      <c r="U56" s="5" t="str">
        <f t="shared" si="3"/>
        <v>150</v>
      </c>
      <c r="V56" t="str">
        <f t="shared" si="9"/>
        <v>v</v>
      </c>
    </row>
    <row r="57" spans="1:22" x14ac:dyDescent="0.3">
      <c r="A57" s="1" t="s">
        <v>275</v>
      </c>
      <c r="B57" s="1" t="s">
        <v>276</v>
      </c>
      <c r="C57" s="1" t="s">
        <v>59</v>
      </c>
      <c r="D57" s="1" t="s">
        <v>77</v>
      </c>
      <c r="E57" s="1" t="s">
        <v>269</v>
      </c>
      <c r="F57" s="1" t="s">
        <v>10</v>
      </c>
      <c r="G57" s="1" t="s">
        <v>10</v>
      </c>
      <c r="H57" s="1" t="s">
        <v>154</v>
      </c>
      <c r="I57" s="1" t="s">
        <v>155</v>
      </c>
      <c r="J57" s="1" t="s">
        <v>89</v>
      </c>
      <c r="K57" s="1" t="s">
        <v>177</v>
      </c>
      <c r="L57" s="3" t="s">
        <v>277</v>
      </c>
      <c r="M57" s="1"/>
      <c r="N57" s="5" t="str">
        <f t="shared" si="12"/>
        <v>M/G</v>
      </c>
      <c r="O57" s="5">
        <f t="shared" si="1"/>
        <v>8</v>
      </c>
      <c r="P57" s="5" t="str">
        <f t="shared" si="2"/>
        <v>Mewtwo</v>
      </c>
      <c r="Q57" s="5">
        <f t="shared" si="5"/>
        <v>6</v>
      </c>
      <c r="R57" s="5">
        <f t="shared" si="6"/>
        <v>2690</v>
      </c>
      <c r="S57" s="5">
        <f t="shared" si="7"/>
        <v>1370</v>
      </c>
      <c r="T57" s="1" t="str">
        <f t="shared" si="8"/>
        <v>150_2</v>
      </c>
      <c r="U57" s="5" t="str">
        <f t="shared" si="3"/>
        <v>150</v>
      </c>
      <c r="V57" t="str">
        <f t="shared" si="9"/>
        <v>v</v>
      </c>
    </row>
    <row r="58" spans="1:22" x14ac:dyDescent="0.3">
      <c r="A58" s="1" t="s">
        <v>278</v>
      </c>
      <c r="B58" s="1" t="s">
        <v>279</v>
      </c>
      <c r="C58" s="1" t="s">
        <v>57</v>
      </c>
      <c r="D58" s="1" t="s">
        <v>57</v>
      </c>
      <c r="E58" s="1" t="s">
        <v>10</v>
      </c>
      <c r="F58" s="1" t="s">
        <v>48</v>
      </c>
      <c r="G58" s="1" t="s">
        <v>48</v>
      </c>
      <c r="H58" s="1" t="s">
        <v>154</v>
      </c>
      <c r="I58" s="1" t="s">
        <v>155</v>
      </c>
      <c r="J58" s="1" t="s">
        <v>89</v>
      </c>
      <c r="K58" s="1" t="s">
        <v>177</v>
      </c>
      <c r="L58" s="3" t="s">
        <v>1135</v>
      </c>
      <c r="M58" s="1"/>
      <c r="N58" s="5" t="str">
        <f t="shared" si="12"/>
        <v/>
      </c>
      <c r="O58" s="5">
        <f t="shared" si="1"/>
        <v>6</v>
      </c>
      <c r="P58" s="5" t="str">
        <f t="shared" si="2"/>
        <v>-</v>
      </c>
      <c r="Q58" s="5">
        <f t="shared" si="5"/>
        <v>3</v>
      </c>
      <c r="R58" s="5">
        <f t="shared" si="6"/>
        <v>1590</v>
      </c>
      <c r="S58" s="5">
        <f t="shared" si="7"/>
        <v>1440</v>
      </c>
      <c r="T58" s="1" t="str">
        <f t="shared" si="8"/>
        <v>151</v>
      </c>
      <c r="U58" s="5" t="str">
        <f t="shared" si="3"/>
        <v/>
      </c>
      <c r="V58" t="str">
        <f t="shared" si="9"/>
        <v/>
      </c>
    </row>
    <row r="59" spans="1:22" x14ac:dyDescent="0.3">
      <c r="A59" s="1" t="s">
        <v>280</v>
      </c>
      <c r="B59" s="1" t="s">
        <v>281</v>
      </c>
      <c r="C59" s="1" t="s">
        <v>90</v>
      </c>
      <c r="D59" s="1" t="s">
        <v>75</v>
      </c>
      <c r="E59" s="1" t="s">
        <v>10</v>
      </c>
      <c r="F59" s="1" t="s">
        <v>48</v>
      </c>
      <c r="G59" s="1" t="s">
        <v>48</v>
      </c>
      <c r="H59" s="1" t="s">
        <v>138</v>
      </c>
      <c r="I59" s="1" t="s">
        <v>139</v>
      </c>
      <c r="J59" s="1" t="s">
        <v>282</v>
      </c>
      <c r="K59" s="1" t="s">
        <v>103</v>
      </c>
      <c r="L59" s="3" t="s">
        <v>283</v>
      </c>
      <c r="M59" s="1"/>
      <c r="N59" s="5" t="str">
        <f t="shared" ref="N59:N68" si="13">IF((OR(ISNUMBER(SEARCH("Mega ",B59)),ISNUMBER(SEARCH("Gigantamax ",B59)))),"M/G","")</f>
        <v/>
      </c>
      <c r="O59" s="5">
        <f t="shared" si="1"/>
        <v>4</v>
      </c>
      <c r="P59" s="5" t="str">
        <f t="shared" si="2"/>
        <v>-</v>
      </c>
      <c r="Q59" s="5">
        <f t="shared" si="5"/>
        <v>1</v>
      </c>
      <c r="R59" s="5">
        <f t="shared" si="6"/>
        <v>1280</v>
      </c>
      <c r="S59" s="5">
        <f t="shared" si="7"/>
        <v>730</v>
      </c>
      <c r="T59" s="1" t="str">
        <f t="shared" si="8"/>
        <v>143</v>
      </c>
      <c r="U59" s="5" t="str">
        <f t="shared" si="3"/>
        <v/>
      </c>
      <c r="V59" t="str">
        <f t="shared" si="9"/>
        <v/>
      </c>
    </row>
    <row r="60" spans="1:22" x14ac:dyDescent="0.3">
      <c r="A60" s="1" t="s">
        <v>300</v>
      </c>
      <c r="B60" s="1" t="s">
        <v>301</v>
      </c>
      <c r="C60" s="1" t="s">
        <v>302</v>
      </c>
      <c r="D60" s="1" t="s">
        <v>77</v>
      </c>
      <c r="E60" s="1" t="s">
        <v>296</v>
      </c>
      <c r="F60" s="1" t="s">
        <v>10</v>
      </c>
      <c r="G60" s="1" t="s">
        <v>10</v>
      </c>
      <c r="H60" s="1" t="s">
        <v>298</v>
      </c>
      <c r="I60" s="1" t="s">
        <v>89</v>
      </c>
      <c r="J60" s="1" t="s">
        <v>299</v>
      </c>
      <c r="K60" s="1" t="s">
        <v>103</v>
      </c>
      <c r="L60" s="3" t="s">
        <v>303</v>
      </c>
      <c r="M60" s="1"/>
      <c r="N60" s="5" t="str">
        <f t="shared" si="13"/>
        <v>M/G</v>
      </c>
      <c r="O60" s="5">
        <f t="shared" si="1"/>
        <v>7</v>
      </c>
      <c r="P60" s="5" t="str">
        <f t="shared" si="2"/>
        <v>Gengar</v>
      </c>
      <c r="Q60" s="5">
        <f t="shared" si="5"/>
        <v>6</v>
      </c>
      <c r="R60" s="5">
        <f t="shared" si="6"/>
        <v>2670</v>
      </c>
      <c r="S60" s="5">
        <f t="shared" si="7"/>
        <v>890</v>
      </c>
      <c r="T60" s="1" t="str">
        <f t="shared" si="8"/>
        <v>094_1</v>
      </c>
      <c r="U60" s="5" t="str">
        <f t="shared" si="3"/>
        <v>094</v>
      </c>
      <c r="V60" t="str">
        <f t="shared" si="9"/>
        <v>v</v>
      </c>
    </row>
    <row r="61" spans="1:22" x14ac:dyDescent="0.3">
      <c r="A61" s="1" t="s">
        <v>310</v>
      </c>
      <c r="B61" s="1" t="s">
        <v>286</v>
      </c>
      <c r="C61" s="1" t="s">
        <v>311</v>
      </c>
      <c r="D61" s="1" t="s">
        <v>80</v>
      </c>
      <c r="E61" s="1" t="s">
        <v>10</v>
      </c>
      <c r="F61" s="1" t="s">
        <v>48</v>
      </c>
      <c r="G61" s="1" t="s">
        <v>53</v>
      </c>
      <c r="H61" s="1" t="s">
        <v>33</v>
      </c>
      <c r="I61" s="1" t="s">
        <v>34</v>
      </c>
      <c r="J61" s="1" t="s">
        <v>144</v>
      </c>
      <c r="K61" s="1" t="s">
        <v>103</v>
      </c>
      <c r="L61" s="3" t="s">
        <v>1136</v>
      </c>
      <c r="M61" s="1"/>
      <c r="N61" s="5" t="str">
        <f t="shared" si="13"/>
        <v/>
      </c>
      <c r="O61" s="5">
        <f t="shared" si="1"/>
        <v>2</v>
      </c>
      <c r="P61" s="5" t="str">
        <f t="shared" si="2"/>
        <v>-</v>
      </c>
      <c r="Q61" s="5">
        <f t="shared" si="5"/>
        <v>-2</v>
      </c>
      <c r="R61" s="5">
        <f t="shared" si="6"/>
        <v>150</v>
      </c>
      <c r="S61" s="5">
        <f t="shared" si="7"/>
        <v>830</v>
      </c>
      <c r="T61" s="1" t="str">
        <f t="shared" si="8"/>
        <v>129</v>
      </c>
      <c r="U61" s="5" t="str">
        <f t="shared" si="3"/>
        <v/>
      </c>
      <c r="V61" t="str">
        <f t="shared" si="9"/>
        <v/>
      </c>
    </row>
    <row r="62" spans="1:22" x14ac:dyDescent="0.3">
      <c r="A62" s="1" t="s">
        <v>69</v>
      </c>
      <c r="B62" s="1" t="s">
        <v>284</v>
      </c>
      <c r="C62" s="1" t="s">
        <v>230</v>
      </c>
      <c r="D62" s="1" t="s">
        <v>285</v>
      </c>
      <c r="E62" s="1" t="s">
        <v>286</v>
      </c>
      <c r="F62" s="1" t="s">
        <v>53</v>
      </c>
      <c r="G62" s="1" t="s">
        <v>53</v>
      </c>
      <c r="H62" s="1" t="s">
        <v>44</v>
      </c>
      <c r="I62" s="1" t="s">
        <v>34</v>
      </c>
      <c r="J62" s="1" t="s">
        <v>189</v>
      </c>
      <c r="K62" s="1" t="s">
        <v>103</v>
      </c>
      <c r="L62" s="3" t="s">
        <v>1137</v>
      </c>
      <c r="M62" s="1"/>
      <c r="N62" s="5" t="str">
        <f t="shared" si="13"/>
        <v/>
      </c>
      <c r="O62" s="5">
        <f t="shared" si="1"/>
        <v>4</v>
      </c>
      <c r="P62" s="5" t="str">
        <f t="shared" si="2"/>
        <v>Magikarp</v>
      </c>
      <c r="Q62" s="5">
        <f t="shared" si="5"/>
        <v>1</v>
      </c>
      <c r="R62" s="5">
        <f t="shared" si="6"/>
        <v>1250</v>
      </c>
      <c r="S62" s="5">
        <f t="shared" si="7"/>
        <v>760</v>
      </c>
      <c r="T62" s="1" t="str">
        <f t="shared" si="8"/>
        <v>130</v>
      </c>
      <c r="U62" s="5" t="str">
        <f t="shared" si="3"/>
        <v/>
      </c>
      <c r="V62" t="str">
        <f t="shared" si="9"/>
        <v/>
      </c>
    </row>
    <row r="63" spans="1:22" x14ac:dyDescent="0.3">
      <c r="A63" s="1" t="s">
        <v>287</v>
      </c>
      <c r="B63" s="1" t="s">
        <v>288</v>
      </c>
      <c r="C63" s="1" t="s">
        <v>289</v>
      </c>
      <c r="D63" s="1" t="s">
        <v>290</v>
      </c>
      <c r="E63" s="1" t="s">
        <v>284</v>
      </c>
      <c r="F63" s="1" t="s">
        <v>10</v>
      </c>
      <c r="G63" s="1" t="s">
        <v>10</v>
      </c>
      <c r="H63" s="1" t="s">
        <v>291</v>
      </c>
      <c r="I63" s="1" t="s">
        <v>292</v>
      </c>
      <c r="J63" s="1" t="s">
        <v>293</v>
      </c>
      <c r="K63" s="1" t="s">
        <v>103</v>
      </c>
      <c r="L63" s="3" t="s">
        <v>294</v>
      </c>
      <c r="M63" s="1"/>
      <c r="N63" s="5" t="str">
        <f t="shared" si="13"/>
        <v>M/G</v>
      </c>
      <c r="O63" s="5">
        <f t="shared" si="1"/>
        <v>6</v>
      </c>
      <c r="P63" s="5" t="str">
        <f t="shared" si="2"/>
        <v>Gyarados</v>
      </c>
      <c r="Q63" s="5">
        <f t="shared" si="5"/>
        <v>4</v>
      </c>
      <c r="R63" s="5">
        <f t="shared" si="6"/>
        <v>1900</v>
      </c>
      <c r="S63" s="5">
        <f t="shared" si="7"/>
        <v>1140</v>
      </c>
      <c r="T63" s="1" t="str">
        <f t="shared" si="8"/>
        <v>130_1</v>
      </c>
      <c r="U63" s="5" t="str">
        <f t="shared" si="3"/>
        <v>130</v>
      </c>
      <c r="V63" t="str">
        <f t="shared" si="9"/>
        <v>v</v>
      </c>
    </row>
    <row r="64" spans="1:22" x14ac:dyDescent="0.3">
      <c r="A64" s="1" t="s">
        <v>312</v>
      </c>
      <c r="B64" s="1" t="s">
        <v>313</v>
      </c>
      <c r="C64" s="1" t="s">
        <v>64</v>
      </c>
      <c r="D64" s="1" t="s">
        <v>200</v>
      </c>
      <c r="E64" s="1" t="s">
        <v>10</v>
      </c>
      <c r="F64" s="1" t="s">
        <v>48</v>
      </c>
      <c r="G64" s="1" t="s">
        <v>49</v>
      </c>
      <c r="H64" s="1" t="s">
        <v>314</v>
      </c>
      <c r="I64" s="1" t="s">
        <v>315</v>
      </c>
      <c r="J64" s="1" t="s">
        <v>92</v>
      </c>
      <c r="K64" s="1" t="s">
        <v>103</v>
      </c>
      <c r="L64" s="3" t="s">
        <v>1138</v>
      </c>
      <c r="M64" s="1"/>
      <c r="N64" s="5" t="str">
        <f t="shared" si="13"/>
        <v/>
      </c>
      <c r="O64" s="5">
        <f t="shared" si="1"/>
        <v>1</v>
      </c>
      <c r="P64" s="5" t="str">
        <f t="shared" si="2"/>
        <v>-</v>
      </c>
      <c r="Q64" s="5">
        <f t="shared" si="5"/>
        <v>-3</v>
      </c>
      <c r="R64" s="5">
        <f t="shared" si="6"/>
        <v>280</v>
      </c>
      <c r="S64" s="5">
        <f t="shared" si="7"/>
        <v>190</v>
      </c>
      <c r="T64" s="1" t="str">
        <f t="shared" si="8"/>
        <v>147</v>
      </c>
      <c r="U64" s="5" t="str">
        <f t="shared" si="3"/>
        <v/>
      </c>
      <c r="V64" t="str">
        <f t="shared" si="9"/>
        <v/>
      </c>
    </row>
    <row r="65" spans="1:22" x14ac:dyDescent="0.3">
      <c r="A65" s="1" t="s">
        <v>316</v>
      </c>
      <c r="B65" s="1" t="s">
        <v>306</v>
      </c>
      <c r="C65" s="1" t="s">
        <v>67</v>
      </c>
      <c r="D65" s="1" t="s">
        <v>88</v>
      </c>
      <c r="E65" s="1" t="s">
        <v>313</v>
      </c>
      <c r="F65" s="1" t="s">
        <v>53</v>
      </c>
      <c r="G65" s="1" t="s">
        <v>49</v>
      </c>
      <c r="H65" s="1" t="s">
        <v>314</v>
      </c>
      <c r="I65" s="1" t="s">
        <v>315</v>
      </c>
      <c r="J65" s="1" t="s">
        <v>92</v>
      </c>
      <c r="K65" s="1" t="s">
        <v>103</v>
      </c>
      <c r="L65" s="3" t="s">
        <v>317</v>
      </c>
      <c r="M65" s="1"/>
      <c r="N65" s="5" t="str">
        <f t="shared" si="13"/>
        <v/>
      </c>
      <c r="O65" s="5">
        <f t="shared" si="1"/>
        <v>3</v>
      </c>
      <c r="P65" s="5" t="str">
        <f t="shared" si="2"/>
        <v>Dratini</v>
      </c>
      <c r="Q65" s="5">
        <f t="shared" si="5"/>
        <v>-1</v>
      </c>
      <c r="R65" s="5">
        <f t="shared" si="6"/>
        <v>800</v>
      </c>
      <c r="S65" s="5">
        <f t="shared" si="7"/>
        <v>690</v>
      </c>
      <c r="T65" s="1" t="str">
        <f t="shared" si="8"/>
        <v>148</v>
      </c>
      <c r="U65" s="5" t="str">
        <f t="shared" si="3"/>
        <v/>
      </c>
      <c r="V65" t="str">
        <f t="shared" si="9"/>
        <v/>
      </c>
    </row>
    <row r="66" spans="1:22" x14ac:dyDescent="0.3">
      <c r="A66" s="1" t="s">
        <v>304</v>
      </c>
      <c r="B66" s="1" t="s">
        <v>305</v>
      </c>
      <c r="C66" s="1" t="s">
        <v>142</v>
      </c>
      <c r="D66" s="1" t="s">
        <v>91</v>
      </c>
      <c r="E66" s="1" t="s">
        <v>306</v>
      </c>
      <c r="F66" s="1" t="s">
        <v>49</v>
      </c>
      <c r="G66" s="1" t="s">
        <v>49</v>
      </c>
      <c r="H66" s="1" t="s">
        <v>307</v>
      </c>
      <c r="I66" s="1" t="s">
        <v>308</v>
      </c>
      <c r="J66" s="1" t="s">
        <v>309</v>
      </c>
      <c r="K66" s="1" t="s">
        <v>103</v>
      </c>
      <c r="L66" s="3" t="s">
        <v>1139</v>
      </c>
      <c r="M66" s="1"/>
      <c r="N66" s="5" t="str">
        <f t="shared" si="13"/>
        <v/>
      </c>
      <c r="O66" s="5">
        <f t="shared" ref="O66:O129" si="14">IF(N66="M/G",2+VLOOKUP(E66,$B:$O,14,FALSE),IF(K66="Ya",6,IF(AND(G66="3",F66="1"),1,IF(AND(G66="3",F66="2"),3,IF(AND(G66="3",F66="3"),5,IF(AND(G66="2",F66="1"),2,IF(AND(G66="2",F66="2"),4,4)))))))</f>
        <v>5</v>
      </c>
      <c r="P66" s="5" t="str">
        <f t="shared" ref="P66:P129" si="15">IF(E66="-","-",VLOOKUP(E66,$B:$B,1,FALSE))</f>
        <v>Dragonair</v>
      </c>
      <c r="Q66" s="5">
        <f t="shared" si="5"/>
        <v>1</v>
      </c>
      <c r="R66" s="5">
        <f t="shared" si="6"/>
        <v>1490</v>
      </c>
      <c r="S66" s="5">
        <f t="shared" si="7"/>
        <v>1020</v>
      </c>
      <c r="T66" s="1" t="str">
        <f t="shared" si="8"/>
        <v>149</v>
      </c>
      <c r="U66" s="5" t="str">
        <f t="shared" ref="U66:U129" si="16">IF(N66="M/G",VLOOKUP(E66,$B:$T,19,FALSE),"")</f>
        <v/>
      </c>
      <c r="V66" t="str">
        <f t="shared" si="9"/>
        <v/>
      </c>
    </row>
    <row r="67" spans="1:22" x14ac:dyDescent="0.3">
      <c r="A67" s="1" t="s">
        <v>318</v>
      </c>
      <c r="B67" s="1" t="s">
        <v>319</v>
      </c>
      <c r="C67" s="1" t="s">
        <v>320</v>
      </c>
      <c r="D67" s="1" t="s">
        <v>75</v>
      </c>
      <c r="E67" s="1" t="s">
        <v>10</v>
      </c>
      <c r="F67" s="1" t="s">
        <v>48</v>
      </c>
      <c r="G67" s="1" t="s">
        <v>48</v>
      </c>
      <c r="H67" s="1" t="s">
        <v>321</v>
      </c>
      <c r="I67" s="1" t="s">
        <v>259</v>
      </c>
      <c r="J67" s="1" t="s">
        <v>322</v>
      </c>
      <c r="K67" s="1" t="s">
        <v>103</v>
      </c>
      <c r="L67" s="3" t="s">
        <v>1140</v>
      </c>
      <c r="M67" s="1"/>
      <c r="N67" s="5" t="str">
        <f t="shared" si="13"/>
        <v/>
      </c>
      <c r="O67" s="5">
        <f t="shared" si="14"/>
        <v>4</v>
      </c>
      <c r="P67" s="5" t="str">
        <f t="shared" si="15"/>
        <v>-</v>
      </c>
      <c r="Q67" s="5">
        <f t="shared" ref="Q67:Q130" si="17">IF(N67="M/G",1,0)+O67-1-(SUM(LEN(I67)-LEN(SUBSTITUTE(I67,",","")))+SUM(LEN(J67)-LEN(SUBSTITUTE(J67,",","")))-SUM(LEN(H67)-LEN(SUBSTITUTE(H67,",",""))))</f>
        <v>0</v>
      </c>
      <c r="R67" s="5">
        <f t="shared" ref="R67:R130" si="18">ROUND(O67*(500+10*Q67)*VALUE(C67)/(VALUE(C67)+VALUE(D67)),-1)</f>
        <v>1240</v>
      </c>
      <c r="S67" s="5">
        <f t="shared" ref="S67:S130" si="19">O67*500+10*Q67-R67</f>
        <v>760</v>
      </c>
      <c r="T67" s="1" t="str">
        <f t="shared" ref="T67:T130" si="20">A67</f>
        <v>142</v>
      </c>
      <c r="U67" s="5" t="str">
        <f t="shared" si="16"/>
        <v/>
      </c>
      <c r="V67" t="str">
        <f t="shared" ref="V67:V130" si="21">IF(U67="","",IF(LEFT(T67,3)=LEFT(U67,3),"v","!"))</f>
        <v/>
      </c>
    </row>
    <row r="68" spans="1:22" x14ac:dyDescent="0.3">
      <c r="A68" s="1" t="s">
        <v>323</v>
      </c>
      <c r="B68" s="1" t="s">
        <v>324</v>
      </c>
      <c r="C68" s="1" t="s">
        <v>146</v>
      </c>
      <c r="D68" s="1" t="s">
        <v>72</v>
      </c>
      <c r="E68" s="1" t="s">
        <v>319</v>
      </c>
      <c r="F68" s="1" t="s">
        <v>10</v>
      </c>
      <c r="G68" s="1" t="s">
        <v>10</v>
      </c>
      <c r="H68" s="1" t="s">
        <v>321</v>
      </c>
      <c r="I68" s="1" t="s">
        <v>259</v>
      </c>
      <c r="J68" s="1" t="s">
        <v>322</v>
      </c>
      <c r="K68" s="1" t="s">
        <v>103</v>
      </c>
      <c r="L68" s="3" t="s">
        <v>325</v>
      </c>
      <c r="M68" s="1"/>
      <c r="N68" s="5" t="str">
        <f t="shared" si="13"/>
        <v>M/G</v>
      </c>
      <c r="O68" s="5">
        <f t="shared" si="14"/>
        <v>6</v>
      </c>
      <c r="P68" s="5" t="str">
        <f t="shared" si="15"/>
        <v>Aerodactyl</v>
      </c>
      <c r="Q68" s="5">
        <f t="shared" si="17"/>
        <v>3</v>
      </c>
      <c r="R68" s="5">
        <f t="shared" si="18"/>
        <v>1950</v>
      </c>
      <c r="S68" s="5">
        <f t="shared" si="19"/>
        <v>1080</v>
      </c>
      <c r="T68" s="1" t="str">
        <f t="shared" si="20"/>
        <v>142_1</v>
      </c>
      <c r="U68" s="5" t="str">
        <f t="shared" si="16"/>
        <v>142</v>
      </c>
      <c r="V68" t="str">
        <f t="shared" si="21"/>
        <v>v</v>
      </c>
    </row>
    <row r="69" spans="1:22" x14ac:dyDescent="0.3">
      <c r="A69" s="1" t="s">
        <v>1594</v>
      </c>
      <c r="B69" s="1" t="s">
        <v>326</v>
      </c>
      <c r="C69" s="1" t="s">
        <v>201</v>
      </c>
      <c r="D69" s="1" t="s">
        <v>327</v>
      </c>
      <c r="E69" s="1" t="s">
        <v>10</v>
      </c>
      <c r="F69" s="1" t="s">
        <v>48</v>
      </c>
      <c r="G69" s="1" t="s">
        <v>49</v>
      </c>
      <c r="H69" s="1" t="s">
        <v>298</v>
      </c>
      <c r="I69" s="1" t="s">
        <v>328</v>
      </c>
      <c r="J69" s="1" t="s">
        <v>226</v>
      </c>
      <c r="K69" s="1" t="s">
        <v>103</v>
      </c>
      <c r="L69" s="1" t="s">
        <v>1141</v>
      </c>
      <c r="M69" s="1"/>
      <c r="N69" s="5" t="str">
        <f t="shared" ref="N69:N71" si="22">IF((OR(ISNUMBER(SEARCH("Mega ",B69)),ISNUMBER(SEARCH("Gigantamax ",B69)))),"M/G","")</f>
        <v/>
      </c>
      <c r="O69" s="5">
        <f t="shared" si="14"/>
        <v>1</v>
      </c>
      <c r="P69" s="5" t="str">
        <f t="shared" si="15"/>
        <v>-</v>
      </c>
      <c r="Q69" s="5">
        <f t="shared" si="17"/>
        <v>-1</v>
      </c>
      <c r="R69" s="5">
        <f t="shared" si="18"/>
        <v>260</v>
      </c>
      <c r="S69" s="5">
        <f t="shared" si="19"/>
        <v>230</v>
      </c>
      <c r="T69" s="1" t="str">
        <f t="shared" si="20"/>
        <v>092</v>
      </c>
      <c r="U69" s="5" t="str">
        <f t="shared" si="16"/>
        <v/>
      </c>
      <c r="V69" t="str">
        <f t="shared" si="21"/>
        <v/>
      </c>
    </row>
    <row r="70" spans="1:22" x14ac:dyDescent="0.3">
      <c r="A70" s="1" t="s">
        <v>1595</v>
      </c>
      <c r="B70" s="1" t="s">
        <v>297</v>
      </c>
      <c r="C70" s="1" t="s">
        <v>133</v>
      </c>
      <c r="D70" s="1" t="s">
        <v>200</v>
      </c>
      <c r="E70" s="1" t="s">
        <v>326</v>
      </c>
      <c r="F70" s="1" t="s">
        <v>53</v>
      </c>
      <c r="G70" s="1" t="s">
        <v>49</v>
      </c>
      <c r="H70" s="1" t="s">
        <v>298</v>
      </c>
      <c r="I70" s="1" t="s">
        <v>328</v>
      </c>
      <c r="J70" s="1" t="s">
        <v>226</v>
      </c>
      <c r="K70" s="1" t="s">
        <v>103</v>
      </c>
      <c r="L70" s="1" t="s">
        <v>330</v>
      </c>
      <c r="M70" s="1"/>
      <c r="N70" s="5" t="str">
        <f t="shared" si="22"/>
        <v/>
      </c>
      <c r="O70" s="5">
        <f t="shared" si="14"/>
        <v>3</v>
      </c>
      <c r="P70" s="5" t="str">
        <f t="shared" si="15"/>
        <v>Gastly</v>
      </c>
      <c r="Q70" s="5">
        <f t="shared" si="17"/>
        <v>1</v>
      </c>
      <c r="R70" s="5">
        <f t="shared" si="18"/>
        <v>810</v>
      </c>
      <c r="S70" s="5">
        <f t="shared" si="19"/>
        <v>700</v>
      </c>
      <c r="T70" s="1" t="str">
        <f t="shared" si="20"/>
        <v>093</v>
      </c>
      <c r="U70" s="5" t="str">
        <f t="shared" si="16"/>
        <v/>
      </c>
      <c r="V70" t="str">
        <f t="shared" si="21"/>
        <v/>
      </c>
    </row>
    <row r="71" spans="1:22" x14ac:dyDescent="0.3">
      <c r="A71" s="1" t="s">
        <v>295</v>
      </c>
      <c r="B71" s="1" t="s">
        <v>296</v>
      </c>
      <c r="C71" s="1" t="s">
        <v>75</v>
      </c>
      <c r="D71" s="1" t="s">
        <v>87</v>
      </c>
      <c r="E71" s="1" t="s">
        <v>297</v>
      </c>
      <c r="F71" s="1" t="s">
        <v>49</v>
      </c>
      <c r="G71" s="1" t="s">
        <v>49</v>
      </c>
      <c r="H71" s="1" t="s">
        <v>298</v>
      </c>
      <c r="I71" s="1" t="s">
        <v>328</v>
      </c>
      <c r="J71" s="1" t="s">
        <v>226</v>
      </c>
      <c r="K71" s="1" t="s">
        <v>103</v>
      </c>
      <c r="L71" s="1" t="s">
        <v>1142</v>
      </c>
      <c r="M71" s="1"/>
      <c r="N71" s="5" t="str">
        <f t="shared" si="22"/>
        <v/>
      </c>
      <c r="O71" s="5">
        <f t="shared" si="14"/>
        <v>5</v>
      </c>
      <c r="P71" s="5" t="str">
        <f t="shared" si="15"/>
        <v>Haunter</v>
      </c>
      <c r="Q71" s="5">
        <f t="shared" si="17"/>
        <v>3</v>
      </c>
      <c r="R71" s="5">
        <f t="shared" si="18"/>
        <v>1380</v>
      </c>
      <c r="S71" s="5">
        <f t="shared" si="19"/>
        <v>1150</v>
      </c>
      <c r="T71" s="1" t="str">
        <f t="shared" si="20"/>
        <v>094</v>
      </c>
      <c r="U71" s="5" t="str">
        <f t="shared" si="16"/>
        <v/>
      </c>
      <c r="V71" t="str">
        <f t="shared" si="21"/>
        <v/>
      </c>
    </row>
    <row r="72" spans="1:22" x14ac:dyDescent="0.3">
      <c r="A72" s="1" t="s">
        <v>331</v>
      </c>
      <c r="B72" s="1" t="s">
        <v>332</v>
      </c>
      <c r="C72" s="1" t="s">
        <v>87</v>
      </c>
      <c r="D72" s="1" t="s">
        <v>88</v>
      </c>
      <c r="E72" s="1" t="s">
        <v>10</v>
      </c>
      <c r="F72" s="1" t="s">
        <v>48</v>
      </c>
      <c r="G72" s="1" t="s">
        <v>49</v>
      </c>
      <c r="H72" s="1" t="s">
        <v>138</v>
      </c>
      <c r="I72" s="1" t="s">
        <v>139</v>
      </c>
      <c r="J72" s="1" t="s">
        <v>333</v>
      </c>
      <c r="K72" s="1" t="s">
        <v>103</v>
      </c>
      <c r="L72" s="3" t="s">
        <v>1143</v>
      </c>
      <c r="M72" s="1"/>
      <c r="N72" s="5" t="str">
        <f t="shared" ref="N72:N76" si="23">IF((OR(ISNUMBER(SEARCH("Mega ",B72)),ISNUMBER(SEARCH("Gigantamax ",B72)))),"M/G","")</f>
        <v/>
      </c>
      <c r="O72" s="5">
        <f t="shared" si="14"/>
        <v>1</v>
      </c>
      <c r="P72" s="5" t="str">
        <f t="shared" si="15"/>
        <v>-</v>
      </c>
      <c r="Q72" s="5">
        <f t="shared" si="17"/>
        <v>-2</v>
      </c>
      <c r="R72" s="5">
        <f t="shared" si="18"/>
        <v>220</v>
      </c>
      <c r="S72" s="5">
        <f t="shared" si="19"/>
        <v>260</v>
      </c>
      <c r="T72" s="1" t="str">
        <f t="shared" si="20"/>
        <v>137</v>
      </c>
      <c r="U72" s="5" t="str">
        <f t="shared" si="16"/>
        <v/>
      </c>
      <c r="V72" t="str">
        <f t="shared" si="21"/>
        <v/>
      </c>
    </row>
    <row r="73" spans="1:22" x14ac:dyDescent="0.3">
      <c r="A73" s="1" t="s">
        <v>334</v>
      </c>
      <c r="B73" s="1" t="s">
        <v>335</v>
      </c>
      <c r="C73" s="1" t="s">
        <v>81</v>
      </c>
      <c r="D73" s="1" t="s">
        <v>57</v>
      </c>
      <c r="E73" s="1" t="s">
        <v>10</v>
      </c>
      <c r="F73" s="1" t="s">
        <v>48</v>
      </c>
      <c r="G73" s="1" t="s">
        <v>53</v>
      </c>
      <c r="H73" s="1" t="s">
        <v>336</v>
      </c>
      <c r="I73" s="1" t="s">
        <v>337</v>
      </c>
      <c r="J73" s="1" t="s">
        <v>338</v>
      </c>
      <c r="K73" s="1" t="s">
        <v>103</v>
      </c>
      <c r="L73" s="3" t="s">
        <v>1144</v>
      </c>
      <c r="M73" s="1"/>
      <c r="N73" s="5" t="str">
        <f t="shared" si="23"/>
        <v/>
      </c>
      <c r="O73" s="5">
        <f t="shared" si="14"/>
        <v>2</v>
      </c>
      <c r="P73" s="5" t="str">
        <f t="shared" si="15"/>
        <v>-</v>
      </c>
      <c r="Q73" s="5">
        <f t="shared" si="17"/>
        <v>-2</v>
      </c>
      <c r="R73" s="5">
        <f t="shared" si="18"/>
        <v>270</v>
      </c>
      <c r="S73" s="5">
        <f t="shared" si="19"/>
        <v>710</v>
      </c>
      <c r="T73" s="1" t="str">
        <f t="shared" si="20"/>
        <v>138</v>
      </c>
      <c r="U73" s="5" t="str">
        <f t="shared" si="16"/>
        <v/>
      </c>
      <c r="V73" t="str">
        <f t="shared" si="21"/>
        <v/>
      </c>
    </row>
    <row r="74" spans="1:22" x14ac:dyDescent="0.3">
      <c r="A74" s="1" t="s">
        <v>339</v>
      </c>
      <c r="B74" s="1" t="s">
        <v>340</v>
      </c>
      <c r="C74" s="1" t="s">
        <v>88</v>
      </c>
      <c r="D74" s="1" t="s">
        <v>230</v>
      </c>
      <c r="E74" s="1" t="s">
        <v>335</v>
      </c>
      <c r="F74" s="1" t="s">
        <v>53</v>
      </c>
      <c r="G74" s="1" t="s">
        <v>53</v>
      </c>
      <c r="H74" s="1" t="s">
        <v>336</v>
      </c>
      <c r="I74" s="1" t="s">
        <v>337</v>
      </c>
      <c r="J74" s="1" t="s">
        <v>338</v>
      </c>
      <c r="K74" s="1" t="s">
        <v>103</v>
      </c>
      <c r="L74" s="3" t="s">
        <v>341</v>
      </c>
      <c r="M74" s="1"/>
      <c r="N74" s="5" t="str">
        <f t="shared" si="23"/>
        <v/>
      </c>
      <c r="O74" s="5">
        <f t="shared" si="14"/>
        <v>4</v>
      </c>
      <c r="P74" s="5" t="str">
        <f t="shared" si="15"/>
        <v>Omanyte</v>
      </c>
      <c r="Q74" s="5">
        <f t="shared" si="17"/>
        <v>0</v>
      </c>
      <c r="R74" s="5">
        <f t="shared" si="18"/>
        <v>720</v>
      </c>
      <c r="S74" s="5">
        <f t="shared" si="19"/>
        <v>1280</v>
      </c>
      <c r="T74" s="1" t="str">
        <f t="shared" si="20"/>
        <v>139</v>
      </c>
      <c r="U74" s="5" t="str">
        <f t="shared" si="16"/>
        <v/>
      </c>
      <c r="V74" t="str">
        <f t="shared" si="21"/>
        <v/>
      </c>
    </row>
    <row r="75" spans="1:22" x14ac:dyDescent="0.3">
      <c r="A75" s="1" t="s">
        <v>172</v>
      </c>
      <c r="B75" s="1" t="s">
        <v>342</v>
      </c>
      <c r="C75" s="1" t="s">
        <v>77</v>
      </c>
      <c r="D75" s="1" t="s">
        <v>82</v>
      </c>
      <c r="E75" s="1" t="s">
        <v>10</v>
      </c>
      <c r="F75" s="1" t="s">
        <v>48</v>
      </c>
      <c r="G75" s="1" t="s">
        <v>53</v>
      </c>
      <c r="H75" s="1" t="s">
        <v>336</v>
      </c>
      <c r="I75" s="1" t="s">
        <v>337</v>
      </c>
      <c r="J75" s="1" t="s">
        <v>338</v>
      </c>
      <c r="K75" s="1" t="s">
        <v>103</v>
      </c>
      <c r="L75" s="3" t="s">
        <v>1145</v>
      </c>
      <c r="M75" s="1"/>
      <c r="N75" s="5" t="str">
        <f t="shared" si="23"/>
        <v/>
      </c>
      <c r="O75" s="5">
        <f t="shared" si="14"/>
        <v>2</v>
      </c>
      <c r="P75" s="5" t="str">
        <f t="shared" si="15"/>
        <v>-</v>
      </c>
      <c r="Q75" s="5">
        <f t="shared" si="17"/>
        <v>-2</v>
      </c>
      <c r="R75" s="5">
        <f t="shared" si="18"/>
        <v>450</v>
      </c>
      <c r="S75" s="5">
        <f t="shared" si="19"/>
        <v>530</v>
      </c>
      <c r="T75" s="1" t="str">
        <f t="shared" si="20"/>
        <v>140</v>
      </c>
      <c r="U75" s="5" t="str">
        <f t="shared" si="16"/>
        <v/>
      </c>
      <c r="V75" t="str">
        <f t="shared" si="21"/>
        <v/>
      </c>
    </row>
    <row r="76" spans="1:22" x14ac:dyDescent="0.3">
      <c r="A76" s="1" t="s">
        <v>343</v>
      </c>
      <c r="B76" s="1" t="s">
        <v>344</v>
      </c>
      <c r="C76" s="1" t="s">
        <v>176</v>
      </c>
      <c r="D76" s="1" t="s">
        <v>320</v>
      </c>
      <c r="E76" s="1" t="s">
        <v>342</v>
      </c>
      <c r="F76" s="1" t="s">
        <v>53</v>
      </c>
      <c r="G76" s="1" t="s">
        <v>53</v>
      </c>
      <c r="H76" s="1" t="s">
        <v>336</v>
      </c>
      <c r="I76" s="1" t="s">
        <v>337</v>
      </c>
      <c r="J76" s="1" t="s">
        <v>338</v>
      </c>
      <c r="K76" s="1" t="s">
        <v>103</v>
      </c>
      <c r="L76" s="3" t="s">
        <v>345</v>
      </c>
      <c r="M76" s="1"/>
      <c r="N76" s="5" t="str">
        <f t="shared" si="23"/>
        <v/>
      </c>
      <c r="O76" s="5">
        <f t="shared" si="14"/>
        <v>4</v>
      </c>
      <c r="P76" s="5" t="str">
        <f t="shared" si="15"/>
        <v>Kabuto</v>
      </c>
      <c r="Q76" s="5">
        <f t="shared" si="17"/>
        <v>0</v>
      </c>
      <c r="R76" s="5">
        <f t="shared" si="18"/>
        <v>1050</v>
      </c>
      <c r="S76" s="5">
        <f t="shared" si="19"/>
        <v>950</v>
      </c>
      <c r="T76" s="1" t="str">
        <f t="shared" si="20"/>
        <v>141</v>
      </c>
      <c r="U76" s="5" t="str">
        <f t="shared" si="16"/>
        <v/>
      </c>
      <c r="V76" t="str">
        <f t="shared" si="21"/>
        <v/>
      </c>
    </row>
    <row r="77" spans="1:22" x14ac:dyDescent="0.3">
      <c r="A77" s="1" t="s">
        <v>346</v>
      </c>
      <c r="B77" s="1" t="s">
        <v>347</v>
      </c>
      <c r="C77" s="1" t="s">
        <v>75</v>
      </c>
      <c r="D77" s="1" t="s">
        <v>57</v>
      </c>
      <c r="E77" s="1" t="s">
        <v>10</v>
      </c>
      <c r="F77" s="1" t="s">
        <v>48</v>
      </c>
      <c r="G77" s="1" t="s">
        <v>53</v>
      </c>
      <c r="H77" s="1" t="s">
        <v>33</v>
      </c>
      <c r="I77" s="1" t="s">
        <v>34</v>
      </c>
      <c r="J77" s="1" t="s">
        <v>144</v>
      </c>
      <c r="K77" s="1" t="s">
        <v>103</v>
      </c>
      <c r="L77" s="3" t="s">
        <v>348</v>
      </c>
      <c r="M77" s="1"/>
      <c r="N77" s="5" t="str">
        <f t="shared" ref="N77:N99" si="24">IF((OR(ISNUMBER(SEARCH("Mega ",B77)),ISNUMBER(SEARCH("Gigantamax ",B77)))),"M/G","")</f>
        <v/>
      </c>
      <c r="O77" s="5">
        <f t="shared" si="14"/>
        <v>2</v>
      </c>
      <c r="P77" s="5" t="str">
        <f t="shared" si="15"/>
        <v>-</v>
      </c>
      <c r="Q77" s="5">
        <f t="shared" si="17"/>
        <v>-2</v>
      </c>
      <c r="R77" s="5">
        <f t="shared" si="18"/>
        <v>380</v>
      </c>
      <c r="S77" s="5">
        <f t="shared" si="19"/>
        <v>600</v>
      </c>
      <c r="T77" s="1" t="str">
        <f t="shared" si="20"/>
        <v>090</v>
      </c>
      <c r="U77" s="5" t="str">
        <f t="shared" si="16"/>
        <v/>
      </c>
      <c r="V77" t="str">
        <f t="shared" si="21"/>
        <v/>
      </c>
    </row>
    <row r="78" spans="1:22" x14ac:dyDescent="0.3">
      <c r="A78" s="1" t="s">
        <v>349</v>
      </c>
      <c r="B78" s="1" t="s">
        <v>350</v>
      </c>
      <c r="C78" s="1" t="s">
        <v>91</v>
      </c>
      <c r="D78" s="1" t="s">
        <v>351</v>
      </c>
      <c r="E78" s="1" t="s">
        <v>347</v>
      </c>
      <c r="F78" s="1" t="s">
        <v>53</v>
      </c>
      <c r="G78" s="1" t="s">
        <v>53</v>
      </c>
      <c r="H78" s="1" t="s">
        <v>144</v>
      </c>
      <c r="I78" s="1" t="s">
        <v>34</v>
      </c>
      <c r="J78" s="1" t="s">
        <v>144</v>
      </c>
      <c r="K78" s="1" t="s">
        <v>103</v>
      </c>
      <c r="L78" s="3" t="s">
        <v>352</v>
      </c>
      <c r="M78" s="1"/>
      <c r="N78" s="5" t="str">
        <f t="shared" si="24"/>
        <v/>
      </c>
      <c r="O78" s="5">
        <f t="shared" si="14"/>
        <v>4</v>
      </c>
      <c r="P78" s="5" t="str">
        <f t="shared" si="15"/>
        <v>Shellder</v>
      </c>
      <c r="Q78" s="5">
        <f t="shared" si="17"/>
        <v>1</v>
      </c>
      <c r="R78" s="5">
        <f t="shared" si="18"/>
        <v>700</v>
      </c>
      <c r="S78" s="5">
        <f t="shared" si="19"/>
        <v>1310</v>
      </c>
      <c r="T78" s="1" t="str">
        <f t="shared" si="20"/>
        <v>091</v>
      </c>
      <c r="U78" s="5" t="str">
        <f t="shared" si="16"/>
        <v/>
      </c>
      <c r="V78" t="str">
        <f t="shared" si="21"/>
        <v/>
      </c>
    </row>
    <row r="79" spans="1:22" x14ac:dyDescent="0.3">
      <c r="A79" s="1" t="s">
        <v>353</v>
      </c>
      <c r="B79" s="1" t="s">
        <v>354</v>
      </c>
      <c r="C79" s="1" t="s">
        <v>230</v>
      </c>
      <c r="D79" s="1" t="s">
        <v>132</v>
      </c>
      <c r="E79" s="1" t="s">
        <v>10</v>
      </c>
      <c r="F79" s="1" t="s">
        <v>48</v>
      </c>
      <c r="G79" s="1" t="s">
        <v>48</v>
      </c>
      <c r="H79" s="1" t="s">
        <v>189</v>
      </c>
      <c r="I79" s="1" t="s">
        <v>355</v>
      </c>
      <c r="J79" s="1" t="s">
        <v>356</v>
      </c>
      <c r="K79" s="1" t="s">
        <v>103</v>
      </c>
      <c r="L79" s="3" t="s">
        <v>1146</v>
      </c>
      <c r="M79" s="1"/>
      <c r="N79" s="5" t="str">
        <f t="shared" si="24"/>
        <v/>
      </c>
      <c r="O79" s="5">
        <f t="shared" si="14"/>
        <v>4</v>
      </c>
      <c r="P79" s="5" t="str">
        <f t="shared" si="15"/>
        <v>-</v>
      </c>
      <c r="Q79" s="5">
        <f t="shared" si="17"/>
        <v>1</v>
      </c>
      <c r="R79" s="5">
        <f t="shared" si="18"/>
        <v>1280</v>
      </c>
      <c r="S79" s="5">
        <f t="shared" si="19"/>
        <v>730</v>
      </c>
      <c r="T79" s="1" t="str">
        <f t="shared" si="20"/>
        <v>214</v>
      </c>
      <c r="U79" s="5" t="str">
        <f t="shared" si="16"/>
        <v/>
      </c>
      <c r="V79" t="str">
        <f t="shared" si="21"/>
        <v/>
      </c>
    </row>
    <row r="80" spans="1:22" x14ac:dyDescent="0.3">
      <c r="A80" s="1" t="s">
        <v>371</v>
      </c>
      <c r="B80" s="1" t="s">
        <v>359</v>
      </c>
      <c r="C80" s="1" t="s">
        <v>82</v>
      </c>
      <c r="D80" s="1" t="s">
        <v>133</v>
      </c>
      <c r="E80" s="1" t="s">
        <v>372</v>
      </c>
      <c r="F80" s="1" t="s">
        <v>53</v>
      </c>
      <c r="G80" s="1" t="s">
        <v>53</v>
      </c>
      <c r="H80" s="1" t="s">
        <v>360</v>
      </c>
      <c r="I80" s="1" t="s">
        <v>373</v>
      </c>
      <c r="J80" s="1" t="s">
        <v>362</v>
      </c>
      <c r="K80" s="1" t="s">
        <v>103</v>
      </c>
      <c r="L80" s="1" t="s">
        <v>374</v>
      </c>
      <c r="M80" s="1"/>
      <c r="N80" s="5" t="str">
        <f t="shared" si="24"/>
        <v/>
      </c>
      <c r="O80" s="5">
        <f t="shared" si="14"/>
        <v>4</v>
      </c>
      <c r="P80" s="5" t="str">
        <f t="shared" si="15"/>
        <v>Houndour</v>
      </c>
      <c r="Q80" s="5">
        <f t="shared" si="17"/>
        <v>0</v>
      </c>
      <c r="R80" s="5">
        <f t="shared" si="18"/>
        <v>1290</v>
      </c>
      <c r="S80" s="5">
        <f t="shared" si="19"/>
        <v>710</v>
      </c>
      <c r="T80" s="1" t="str">
        <f t="shared" si="20"/>
        <v>229</v>
      </c>
      <c r="U80" s="5" t="str">
        <f t="shared" si="16"/>
        <v/>
      </c>
      <c r="V80" t="str">
        <f t="shared" si="21"/>
        <v/>
      </c>
    </row>
    <row r="81" spans="1:22" x14ac:dyDescent="0.3">
      <c r="A81" s="1" t="s">
        <v>357</v>
      </c>
      <c r="B81" s="1" t="s">
        <v>358</v>
      </c>
      <c r="C81" s="1" t="s">
        <v>172</v>
      </c>
      <c r="D81" s="1" t="s">
        <v>82</v>
      </c>
      <c r="E81" s="1" t="s">
        <v>359</v>
      </c>
      <c r="F81" s="1" t="s">
        <v>10</v>
      </c>
      <c r="G81" s="1" t="s">
        <v>10</v>
      </c>
      <c r="H81" s="1" t="s">
        <v>360</v>
      </c>
      <c r="I81" s="1" t="s">
        <v>361</v>
      </c>
      <c r="J81" s="1" t="s">
        <v>362</v>
      </c>
      <c r="K81" s="1" t="s">
        <v>103</v>
      </c>
      <c r="L81" s="1" t="s">
        <v>363</v>
      </c>
      <c r="M81" s="1"/>
      <c r="N81" s="5" t="str">
        <f t="shared" si="24"/>
        <v>M/G</v>
      </c>
      <c r="O81" s="5">
        <f t="shared" si="14"/>
        <v>6</v>
      </c>
      <c r="P81" s="5" t="str">
        <f t="shared" si="15"/>
        <v>Houndoom</v>
      </c>
      <c r="Q81" s="5">
        <f t="shared" si="17"/>
        <v>3</v>
      </c>
      <c r="R81" s="5">
        <f t="shared" si="18"/>
        <v>1940</v>
      </c>
      <c r="S81" s="5">
        <f t="shared" si="19"/>
        <v>1090</v>
      </c>
      <c r="T81" s="1" t="str">
        <f t="shared" si="20"/>
        <v>229_1</v>
      </c>
      <c r="U81" s="5" t="str">
        <f t="shared" si="16"/>
        <v>229</v>
      </c>
      <c r="V81" t="str">
        <f t="shared" si="21"/>
        <v>v</v>
      </c>
    </row>
    <row r="82" spans="1:22" x14ac:dyDescent="0.3">
      <c r="A82" s="1" t="s">
        <v>375</v>
      </c>
      <c r="B82" s="1" t="s">
        <v>376</v>
      </c>
      <c r="C82" s="1" t="s">
        <v>64</v>
      </c>
      <c r="D82" s="1" t="s">
        <v>133</v>
      </c>
      <c r="E82" s="1" t="s">
        <v>10</v>
      </c>
      <c r="F82" s="1" t="s">
        <v>48</v>
      </c>
      <c r="G82" s="1" t="s">
        <v>49</v>
      </c>
      <c r="H82" s="1" t="s">
        <v>377</v>
      </c>
      <c r="I82" s="1" t="s">
        <v>378</v>
      </c>
      <c r="J82" s="1" t="s">
        <v>379</v>
      </c>
      <c r="K82" s="1" t="s">
        <v>103</v>
      </c>
      <c r="L82" s="1" t="s">
        <v>1147</v>
      </c>
      <c r="M82" s="1"/>
      <c r="N82" s="5" t="str">
        <f t="shared" si="24"/>
        <v/>
      </c>
      <c r="O82" s="5">
        <f t="shared" si="14"/>
        <v>1</v>
      </c>
      <c r="P82" s="5" t="str">
        <f t="shared" si="15"/>
        <v>-</v>
      </c>
      <c r="Q82" s="5">
        <f t="shared" si="17"/>
        <v>-3</v>
      </c>
      <c r="R82" s="5">
        <f t="shared" si="18"/>
        <v>260</v>
      </c>
      <c r="S82" s="5">
        <f t="shared" si="19"/>
        <v>210</v>
      </c>
      <c r="T82" s="1" t="str">
        <f t="shared" si="20"/>
        <v>246</v>
      </c>
      <c r="U82" s="5" t="str">
        <f t="shared" si="16"/>
        <v/>
      </c>
      <c r="V82" t="str">
        <f t="shared" si="21"/>
        <v/>
      </c>
    </row>
    <row r="83" spans="1:22" x14ac:dyDescent="0.3">
      <c r="A83" s="1" t="s">
        <v>380</v>
      </c>
      <c r="B83" s="1" t="s">
        <v>381</v>
      </c>
      <c r="C83" s="1" t="s">
        <v>67</v>
      </c>
      <c r="D83" s="1" t="s">
        <v>88</v>
      </c>
      <c r="E83" s="1" t="s">
        <v>376</v>
      </c>
      <c r="F83" s="1" t="s">
        <v>53</v>
      </c>
      <c r="G83" s="1" t="s">
        <v>49</v>
      </c>
      <c r="H83" s="1" t="s">
        <v>377</v>
      </c>
      <c r="I83" s="1" t="s">
        <v>378</v>
      </c>
      <c r="J83" s="1" t="s">
        <v>379</v>
      </c>
      <c r="K83" s="1" t="s">
        <v>103</v>
      </c>
      <c r="L83" s="1" t="s">
        <v>382</v>
      </c>
      <c r="M83" s="1"/>
      <c r="N83" s="5" t="str">
        <f t="shared" si="24"/>
        <v/>
      </c>
      <c r="O83" s="5">
        <f t="shared" si="14"/>
        <v>3</v>
      </c>
      <c r="P83" s="5" t="str">
        <f t="shared" si="15"/>
        <v>Larvitar</v>
      </c>
      <c r="Q83" s="5">
        <f t="shared" si="17"/>
        <v>-1</v>
      </c>
      <c r="R83" s="5">
        <f t="shared" si="18"/>
        <v>800</v>
      </c>
      <c r="S83" s="5">
        <f t="shared" si="19"/>
        <v>690</v>
      </c>
      <c r="T83" s="1" t="str">
        <f t="shared" si="20"/>
        <v>247</v>
      </c>
      <c r="U83" s="5" t="str">
        <f t="shared" si="16"/>
        <v/>
      </c>
      <c r="V83" t="str">
        <f t="shared" si="21"/>
        <v/>
      </c>
    </row>
    <row r="84" spans="1:22" x14ac:dyDescent="0.3">
      <c r="A84" s="1" t="s">
        <v>383</v>
      </c>
      <c r="B84" s="1" t="s">
        <v>367</v>
      </c>
      <c r="C84" s="1" t="s">
        <v>142</v>
      </c>
      <c r="D84" s="1" t="s">
        <v>90</v>
      </c>
      <c r="E84" s="1" t="s">
        <v>381</v>
      </c>
      <c r="F84" s="1" t="s">
        <v>49</v>
      </c>
      <c r="G84" s="1" t="s">
        <v>49</v>
      </c>
      <c r="H84" s="1" t="s">
        <v>368</v>
      </c>
      <c r="I84" s="1" t="s">
        <v>369</v>
      </c>
      <c r="J84" s="1" t="s">
        <v>89</v>
      </c>
      <c r="K84" s="1" t="s">
        <v>103</v>
      </c>
      <c r="L84" s="1" t="s">
        <v>1148</v>
      </c>
      <c r="M84" s="1"/>
      <c r="N84" s="5" t="str">
        <f t="shared" si="24"/>
        <v/>
      </c>
      <c r="O84" s="5">
        <f t="shared" si="14"/>
        <v>5</v>
      </c>
      <c r="P84" s="5" t="str">
        <f t="shared" si="15"/>
        <v>Pupitar</v>
      </c>
      <c r="Q84" s="5">
        <f t="shared" si="17"/>
        <v>2</v>
      </c>
      <c r="R84" s="5">
        <f t="shared" si="18"/>
        <v>1430</v>
      </c>
      <c r="S84" s="5">
        <f t="shared" si="19"/>
        <v>1090</v>
      </c>
      <c r="T84" s="1" t="str">
        <f t="shared" si="20"/>
        <v>248</v>
      </c>
      <c r="U84" s="5" t="str">
        <f t="shared" si="16"/>
        <v/>
      </c>
      <c r="V84" t="str">
        <f t="shared" si="21"/>
        <v/>
      </c>
    </row>
    <row r="85" spans="1:22" x14ac:dyDescent="0.3">
      <c r="A85" s="1" t="s">
        <v>364</v>
      </c>
      <c r="B85" s="1" t="s">
        <v>365</v>
      </c>
      <c r="C85" s="1" t="s">
        <v>366</v>
      </c>
      <c r="D85" s="1" t="s">
        <v>171</v>
      </c>
      <c r="E85" s="1" t="s">
        <v>367</v>
      </c>
      <c r="F85" s="1" t="s">
        <v>10</v>
      </c>
      <c r="G85" s="1" t="s">
        <v>10</v>
      </c>
      <c r="H85" s="1" t="s">
        <v>368</v>
      </c>
      <c r="I85" s="1" t="s">
        <v>369</v>
      </c>
      <c r="J85" s="1" t="s">
        <v>89</v>
      </c>
      <c r="K85" s="1" t="s">
        <v>103</v>
      </c>
      <c r="L85" s="1" t="s">
        <v>370</v>
      </c>
      <c r="M85" s="1"/>
      <c r="N85" s="5" t="str">
        <f t="shared" si="24"/>
        <v>M/G</v>
      </c>
      <c r="O85" s="5">
        <f t="shared" si="14"/>
        <v>7</v>
      </c>
      <c r="P85" s="5" t="str">
        <f t="shared" si="15"/>
        <v>Tyranitar</v>
      </c>
      <c r="Q85" s="5">
        <f t="shared" si="17"/>
        <v>5</v>
      </c>
      <c r="R85" s="5">
        <f t="shared" si="18"/>
        <v>2010</v>
      </c>
      <c r="S85" s="5">
        <f t="shared" si="19"/>
        <v>1540</v>
      </c>
      <c r="T85" s="1" t="str">
        <f t="shared" si="20"/>
        <v>248_1</v>
      </c>
      <c r="U85" s="5" t="str">
        <f t="shared" si="16"/>
        <v>248</v>
      </c>
      <c r="V85" t="str">
        <f t="shared" si="21"/>
        <v>v</v>
      </c>
    </row>
    <row r="86" spans="1:22" x14ac:dyDescent="0.3">
      <c r="A86" s="1" t="s">
        <v>384</v>
      </c>
      <c r="B86" s="1" t="s">
        <v>385</v>
      </c>
      <c r="C86" s="1" t="s">
        <v>77</v>
      </c>
      <c r="D86" s="1" t="s">
        <v>320</v>
      </c>
      <c r="E86" s="1" t="s">
        <v>10</v>
      </c>
      <c r="F86" s="1" t="s">
        <v>48</v>
      </c>
      <c r="G86" s="1" t="s">
        <v>48</v>
      </c>
      <c r="H86" s="1" t="s">
        <v>138</v>
      </c>
      <c r="I86" s="1" t="s">
        <v>139</v>
      </c>
      <c r="J86" s="1" t="s">
        <v>139</v>
      </c>
      <c r="K86" s="1" t="s">
        <v>103</v>
      </c>
      <c r="L86" s="1" t="s">
        <v>1149</v>
      </c>
      <c r="M86" s="1"/>
      <c r="N86" s="5" t="str">
        <f t="shared" si="24"/>
        <v/>
      </c>
      <c r="O86" s="5">
        <f t="shared" si="14"/>
        <v>4</v>
      </c>
      <c r="P86" s="5" t="str">
        <f t="shared" si="15"/>
        <v>-</v>
      </c>
      <c r="Q86" s="5">
        <f t="shared" si="17"/>
        <v>3</v>
      </c>
      <c r="R86" s="5">
        <f t="shared" si="18"/>
        <v>920</v>
      </c>
      <c r="S86" s="5">
        <f t="shared" si="19"/>
        <v>1110</v>
      </c>
      <c r="T86" s="1" t="str">
        <f t="shared" si="20"/>
        <v>241</v>
      </c>
      <c r="U86" s="5" t="str">
        <f t="shared" si="16"/>
        <v/>
      </c>
      <c r="V86" t="str">
        <f t="shared" si="21"/>
        <v/>
      </c>
    </row>
    <row r="87" spans="1:22" x14ac:dyDescent="0.3">
      <c r="A87" s="1" t="s">
        <v>393</v>
      </c>
      <c r="B87" s="1" t="s">
        <v>389</v>
      </c>
      <c r="C87" s="1" t="s">
        <v>72</v>
      </c>
      <c r="D87" s="1" t="s">
        <v>394</v>
      </c>
      <c r="E87" s="1" t="s">
        <v>395</v>
      </c>
      <c r="F87" s="1" t="s">
        <v>53</v>
      </c>
      <c r="G87" s="1" t="s">
        <v>53</v>
      </c>
      <c r="H87" s="1" t="s">
        <v>390</v>
      </c>
      <c r="I87" s="1" t="s">
        <v>391</v>
      </c>
      <c r="J87" s="1" t="s">
        <v>392</v>
      </c>
      <c r="K87" s="1" t="s">
        <v>103</v>
      </c>
      <c r="L87" s="1" t="s">
        <v>396</v>
      </c>
      <c r="M87" s="1"/>
      <c r="N87" s="5" t="str">
        <f t="shared" si="24"/>
        <v/>
      </c>
      <c r="O87" s="5">
        <f t="shared" si="14"/>
        <v>4</v>
      </c>
      <c r="P87" s="5" t="str">
        <f t="shared" si="15"/>
        <v>Onix</v>
      </c>
      <c r="Q87" s="5">
        <f t="shared" si="17"/>
        <v>1</v>
      </c>
      <c r="R87" s="5">
        <f t="shared" si="18"/>
        <v>610</v>
      </c>
      <c r="S87" s="5">
        <f t="shared" si="19"/>
        <v>1400</v>
      </c>
      <c r="T87" s="1" t="str">
        <f t="shared" si="20"/>
        <v>208</v>
      </c>
      <c r="U87" s="5" t="str">
        <f t="shared" si="16"/>
        <v/>
      </c>
      <c r="V87" t="str">
        <f t="shared" si="21"/>
        <v/>
      </c>
    </row>
    <row r="88" spans="1:22" x14ac:dyDescent="0.3">
      <c r="A88" s="1" t="s">
        <v>386</v>
      </c>
      <c r="B88" s="1" t="s">
        <v>387</v>
      </c>
      <c r="C88" s="1" t="s">
        <v>230</v>
      </c>
      <c r="D88" s="1" t="s">
        <v>388</v>
      </c>
      <c r="E88" s="1" t="s">
        <v>389</v>
      </c>
      <c r="F88" s="1" t="s">
        <v>10</v>
      </c>
      <c r="G88" s="1" t="s">
        <v>10</v>
      </c>
      <c r="H88" s="1" t="s">
        <v>390</v>
      </c>
      <c r="I88" s="1" t="s">
        <v>391</v>
      </c>
      <c r="J88" s="1" t="s">
        <v>392</v>
      </c>
      <c r="K88" s="1" t="s">
        <v>103</v>
      </c>
      <c r="L88" s="1" t="s">
        <v>397</v>
      </c>
      <c r="M88" s="1"/>
      <c r="N88" s="5" t="str">
        <f t="shared" si="24"/>
        <v>M/G</v>
      </c>
      <c r="O88" s="5">
        <f t="shared" si="14"/>
        <v>6</v>
      </c>
      <c r="P88" s="5" t="str">
        <f t="shared" si="15"/>
        <v>Steelix</v>
      </c>
      <c r="Q88" s="5">
        <f t="shared" si="17"/>
        <v>4</v>
      </c>
      <c r="R88" s="5">
        <f t="shared" si="18"/>
        <v>1140</v>
      </c>
      <c r="S88" s="5">
        <f t="shared" si="19"/>
        <v>1900</v>
      </c>
      <c r="T88" s="1" t="str">
        <f t="shared" si="20"/>
        <v>208_1</v>
      </c>
      <c r="U88" s="5" t="str">
        <f t="shared" si="16"/>
        <v>208</v>
      </c>
      <c r="V88" t="str">
        <f t="shared" si="21"/>
        <v>v</v>
      </c>
    </row>
    <row r="89" spans="1:22" x14ac:dyDescent="0.3">
      <c r="A89" s="1" t="s">
        <v>398</v>
      </c>
      <c r="B89" s="1" t="s">
        <v>399</v>
      </c>
      <c r="C89" s="1" t="s">
        <v>132</v>
      </c>
      <c r="D89" s="1" t="s">
        <v>146</v>
      </c>
      <c r="E89" s="1" t="s">
        <v>400</v>
      </c>
      <c r="F89" s="1" t="s">
        <v>53</v>
      </c>
      <c r="G89" s="1" t="s">
        <v>53</v>
      </c>
      <c r="H89" s="1" t="s">
        <v>138</v>
      </c>
      <c r="I89" s="1" t="s">
        <v>139</v>
      </c>
      <c r="J89" s="1" t="s">
        <v>139</v>
      </c>
      <c r="K89" s="1" t="s">
        <v>103</v>
      </c>
      <c r="L89" s="1" t="s">
        <v>401</v>
      </c>
      <c r="M89" s="1"/>
      <c r="N89" s="5" t="str">
        <f t="shared" si="24"/>
        <v/>
      </c>
      <c r="O89" s="5">
        <f t="shared" si="14"/>
        <v>4</v>
      </c>
      <c r="P89" s="5" t="str">
        <f t="shared" si="15"/>
        <v>Chansey</v>
      </c>
      <c r="Q89" s="5">
        <f t="shared" si="17"/>
        <v>3</v>
      </c>
      <c r="R89" s="5">
        <f t="shared" si="18"/>
        <v>760</v>
      </c>
      <c r="S89" s="5">
        <f t="shared" si="19"/>
        <v>1270</v>
      </c>
      <c r="T89" s="1" t="str">
        <f t="shared" si="20"/>
        <v>242</v>
      </c>
      <c r="U89" s="5" t="str">
        <f t="shared" si="16"/>
        <v/>
      </c>
      <c r="V89" t="str">
        <f t="shared" si="21"/>
        <v/>
      </c>
    </row>
    <row r="90" spans="1:22" x14ac:dyDescent="0.3">
      <c r="A90" s="1" t="s">
        <v>402</v>
      </c>
      <c r="B90" s="1" t="s">
        <v>372</v>
      </c>
      <c r="C90" s="1" t="s">
        <v>87</v>
      </c>
      <c r="D90" s="1" t="s">
        <v>327</v>
      </c>
      <c r="E90" s="1" t="s">
        <v>10</v>
      </c>
      <c r="F90" s="1" t="s">
        <v>48</v>
      </c>
      <c r="G90" s="1" t="s">
        <v>53</v>
      </c>
      <c r="H90" s="1" t="s">
        <v>360</v>
      </c>
      <c r="I90" s="1" t="s">
        <v>373</v>
      </c>
      <c r="J90" s="1" t="s">
        <v>362</v>
      </c>
      <c r="K90" s="1" t="s">
        <v>103</v>
      </c>
      <c r="L90" s="1" t="s">
        <v>1150</v>
      </c>
      <c r="M90" s="1"/>
      <c r="N90" s="5" t="str">
        <f t="shared" si="24"/>
        <v/>
      </c>
      <c r="O90" s="5">
        <f t="shared" si="14"/>
        <v>2</v>
      </c>
      <c r="P90" s="5" t="str">
        <f t="shared" si="15"/>
        <v>-</v>
      </c>
      <c r="Q90" s="5">
        <f t="shared" si="17"/>
        <v>-2</v>
      </c>
      <c r="R90" s="5">
        <f t="shared" si="18"/>
        <v>640</v>
      </c>
      <c r="S90" s="5">
        <f t="shared" si="19"/>
        <v>340</v>
      </c>
      <c r="T90" s="1" t="str">
        <f t="shared" si="20"/>
        <v>228</v>
      </c>
      <c r="U90" s="5" t="str">
        <f t="shared" si="16"/>
        <v/>
      </c>
      <c r="V90" t="str">
        <f t="shared" si="21"/>
        <v/>
      </c>
    </row>
    <row r="91" spans="1:22" x14ac:dyDescent="0.3">
      <c r="A91" s="1" t="s">
        <v>329</v>
      </c>
      <c r="B91" s="1" t="s">
        <v>395</v>
      </c>
      <c r="C91" s="1" t="s">
        <v>200</v>
      </c>
      <c r="D91" s="1" t="s">
        <v>222</v>
      </c>
      <c r="E91" s="1" t="s">
        <v>10</v>
      </c>
      <c r="F91" s="1" t="s">
        <v>48</v>
      </c>
      <c r="G91" s="1" t="s">
        <v>53</v>
      </c>
      <c r="H91" s="1" t="s">
        <v>377</v>
      </c>
      <c r="I91" s="1" t="s">
        <v>378</v>
      </c>
      <c r="J91" s="1" t="s">
        <v>403</v>
      </c>
      <c r="K91" s="1" t="s">
        <v>103</v>
      </c>
      <c r="L91" s="1" t="s">
        <v>1151</v>
      </c>
      <c r="M91" s="1"/>
      <c r="N91" s="5" t="str">
        <f t="shared" si="24"/>
        <v/>
      </c>
      <c r="O91" s="5">
        <f t="shared" si="14"/>
        <v>2</v>
      </c>
      <c r="P91" s="5" t="str">
        <f t="shared" si="15"/>
        <v>-</v>
      </c>
      <c r="Q91" s="5">
        <f t="shared" si="17"/>
        <v>-1</v>
      </c>
      <c r="R91" s="5">
        <f t="shared" si="18"/>
        <v>220</v>
      </c>
      <c r="S91" s="5">
        <f t="shared" si="19"/>
        <v>770</v>
      </c>
      <c r="T91" s="1" t="str">
        <f t="shared" si="20"/>
        <v>095</v>
      </c>
      <c r="U91" s="5" t="str">
        <f t="shared" si="16"/>
        <v/>
      </c>
      <c r="V91" t="str">
        <f t="shared" si="21"/>
        <v/>
      </c>
    </row>
    <row r="92" spans="1:22" x14ac:dyDescent="0.3">
      <c r="A92" s="1" t="s">
        <v>404</v>
      </c>
      <c r="B92" s="1" t="s">
        <v>400</v>
      </c>
      <c r="C92" s="1" t="s">
        <v>201</v>
      </c>
      <c r="D92" s="1" t="s">
        <v>133</v>
      </c>
      <c r="E92" s="1" t="s">
        <v>10</v>
      </c>
      <c r="F92" s="1" t="s">
        <v>48</v>
      </c>
      <c r="G92" s="1" t="s">
        <v>53</v>
      </c>
      <c r="H92" s="1" t="s">
        <v>138</v>
      </c>
      <c r="I92" s="1" t="s">
        <v>139</v>
      </c>
      <c r="J92" s="1" t="s">
        <v>139</v>
      </c>
      <c r="K92" s="1" t="s">
        <v>103</v>
      </c>
      <c r="L92" s="1" t="s">
        <v>1152</v>
      </c>
      <c r="M92" s="1"/>
      <c r="N92" s="5" t="str">
        <f t="shared" si="24"/>
        <v/>
      </c>
      <c r="O92" s="5">
        <f t="shared" si="14"/>
        <v>2</v>
      </c>
      <c r="P92" s="5" t="str">
        <f t="shared" si="15"/>
        <v>-</v>
      </c>
      <c r="Q92" s="5">
        <f t="shared" si="17"/>
        <v>1</v>
      </c>
      <c r="R92" s="5">
        <f t="shared" si="18"/>
        <v>420</v>
      </c>
      <c r="S92" s="5">
        <f t="shared" si="19"/>
        <v>590</v>
      </c>
      <c r="T92" s="1" t="str">
        <f t="shared" si="20"/>
        <v>113</v>
      </c>
      <c r="U92" s="5" t="str">
        <f t="shared" si="16"/>
        <v/>
      </c>
      <c r="V92" t="str">
        <f t="shared" si="21"/>
        <v/>
      </c>
    </row>
    <row r="93" spans="1:22" x14ac:dyDescent="0.3">
      <c r="A93" s="1" t="s">
        <v>409</v>
      </c>
      <c r="B93" s="1" t="s">
        <v>410</v>
      </c>
      <c r="C93" s="1" t="s">
        <v>57</v>
      </c>
      <c r="D93" s="1" t="s">
        <v>57</v>
      </c>
      <c r="E93" s="1" t="s">
        <v>10</v>
      </c>
      <c r="F93" s="1" t="s">
        <v>48</v>
      </c>
      <c r="G93" s="1" t="s">
        <v>48</v>
      </c>
      <c r="H93" s="1" t="s">
        <v>1422</v>
      </c>
      <c r="I93" s="1" t="s">
        <v>1527</v>
      </c>
      <c r="J93" s="1" t="s">
        <v>1442</v>
      </c>
      <c r="K93" s="1" t="s">
        <v>177</v>
      </c>
      <c r="L93" s="1" t="s">
        <v>1153</v>
      </c>
      <c r="M93" s="1"/>
      <c r="N93" s="5" t="str">
        <f t="shared" si="24"/>
        <v/>
      </c>
      <c r="O93" s="5">
        <f t="shared" si="14"/>
        <v>6</v>
      </c>
      <c r="P93" s="5" t="str">
        <f t="shared" si="15"/>
        <v>-</v>
      </c>
      <c r="Q93" s="5">
        <f t="shared" si="17"/>
        <v>2</v>
      </c>
      <c r="R93" s="5">
        <f t="shared" si="18"/>
        <v>1560</v>
      </c>
      <c r="S93" s="5">
        <f t="shared" si="19"/>
        <v>1460</v>
      </c>
      <c r="T93" s="1" t="str">
        <f t="shared" si="20"/>
        <v>385</v>
      </c>
      <c r="U93" s="5" t="str">
        <f t="shared" si="16"/>
        <v/>
      </c>
      <c r="V93" t="str">
        <f t="shared" si="21"/>
        <v/>
      </c>
    </row>
    <row r="94" spans="1:22" x14ac:dyDescent="0.3">
      <c r="A94" s="1" t="s">
        <v>411</v>
      </c>
      <c r="B94" s="1" t="s">
        <v>412</v>
      </c>
      <c r="C94" s="1" t="s">
        <v>59</v>
      </c>
      <c r="D94" s="1" t="s">
        <v>57</v>
      </c>
      <c r="E94" s="1" t="s">
        <v>10</v>
      </c>
      <c r="F94" s="1" t="s">
        <v>48</v>
      </c>
      <c r="G94" s="1" t="s">
        <v>48</v>
      </c>
      <c r="H94" s="1" t="s">
        <v>1463</v>
      </c>
      <c r="I94" s="1" t="s">
        <v>1556</v>
      </c>
      <c r="J94" s="1" t="s">
        <v>1484</v>
      </c>
      <c r="K94" s="1" t="s">
        <v>177</v>
      </c>
      <c r="L94" s="1" t="s">
        <v>1154</v>
      </c>
      <c r="M94" s="1"/>
      <c r="N94" s="5" t="str">
        <f t="shared" si="24"/>
        <v/>
      </c>
      <c r="O94" s="5">
        <f t="shared" si="14"/>
        <v>6</v>
      </c>
      <c r="P94" s="5" t="str">
        <f t="shared" si="15"/>
        <v>-</v>
      </c>
      <c r="Q94" s="5">
        <f t="shared" si="17"/>
        <v>2</v>
      </c>
      <c r="R94" s="5">
        <f t="shared" si="18"/>
        <v>1700</v>
      </c>
      <c r="S94" s="5">
        <f t="shared" si="19"/>
        <v>1320</v>
      </c>
      <c r="T94" s="1" t="str">
        <f t="shared" si="20"/>
        <v>484</v>
      </c>
      <c r="U94" s="5" t="str">
        <f t="shared" si="16"/>
        <v/>
      </c>
      <c r="V94" t="str">
        <f t="shared" si="21"/>
        <v/>
      </c>
    </row>
    <row r="95" spans="1:22" x14ac:dyDescent="0.3">
      <c r="A95" s="1" t="s">
        <v>413</v>
      </c>
      <c r="B95" s="1" t="s">
        <v>414</v>
      </c>
      <c r="C95" s="1" t="s">
        <v>59</v>
      </c>
      <c r="D95" s="1" t="s">
        <v>59</v>
      </c>
      <c r="E95" s="1" t="s">
        <v>10</v>
      </c>
      <c r="F95" s="1" t="s">
        <v>48</v>
      </c>
      <c r="G95" s="1" t="s">
        <v>48</v>
      </c>
      <c r="H95" s="1" t="s">
        <v>1464</v>
      </c>
      <c r="I95" s="1" t="s">
        <v>1419</v>
      </c>
      <c r="J95" s="1" t="s">
        <v>1485</v>
      </c>
      <c r="K95" s="1" t="s">
        <v>177</v>
      </c>
      <c r="L95" s="1" t="s">
        <v>1155</v>
      </c>
      <c r="M95" s="1"/>
      <c r="N95" s="5" t="str">
        <f t="shared" si="24"/>
        <v/>
      </c>
      <c r="O95" s="5">
        <f t="shared" si="14"/>
        <v>6</v>
      </c>
      <c r="P95" s="5" t="str">
        <f t="shared" si="15"/>
        <v>-</v>
      </c>
      <c r="Q95" s="5">
        <f t="shared" si="17"/>
        <v>2</v>
      </c>
      <c r="R95" s="5">
        <f t="shared" si="18"/>
        <v>1560</v>
      </c>
      <c r="S95" s="5">
        <f t="shared" si="19"/>
        <v>1460</v>
      </c>
      <c r="T95" s="1" t="str">
        <f t="shared" si="20"/>
        <v>487</v>
      </c>
      <c r="U95" s="5" t="str">
        <f t="shared" si="16"/>
        <v/>
      </c>
      <c r="V95" t="str">
        <f t="shared" si="21"/>
        <v/>
      </c>
    </row>
    <row r="96" spans="1:22" x14ac:dyDescent="0.3">
      <c r="A96" s="1" t="s">
        <v>415</v>
      </c>
      <c r="B96" s="1" t="s">
        <v>416</v>
      </c>
      <c r="C96" s="1" t="s">
        <v>57</v>
      </c>
      <c r="D96" s="1" t="s">
        <v>57</v>
      </c>
      <c r="E96" s="1" t="s">
        <v>10</v>
      </c>
      <c r="F96" s="1" t="s">
        <v>48</v>
      </c>
      <c r="G96" s="1" t="s">
        <v>48</v>
      </c>
      <c r="H96" s="1" t="s">
        <v>1486</v>
      </c>
      <c r="I96" s="1" t="s">
        <v>1528</v>
      </c>
      <c r="J96" s="1" t="s">
        <v>1487</v>
      </c>
      <c r="K96" s="1" t="s">
        <v>177</v>
      </c>
      <c r="L96" s="1" t="s">
        <v>1156</v>
      </c>
      <c r="M96" s="1"/>
      <c r="N96" s="5" t="str">
        <f t="shared" si="24"/>
        <v/>
      </c>
      <c r="O96" s="5">
        <f t="shared" si="14"/>
        <v>6</v>
      </c>
      <c r="P96" s="5" t="str">
        <f t="shared" si="15"/>
        <v>-</v>
      </c>
      <c r="Q96" s="5">
        <f t="shared" si="17"/>
        <v>2</v>
      </c>
      <c r="R96" s="5">
        <f t="shared" si="18"/>
        <v>1560</v>
      </c>
      <c r="S96" s="5">
        <f t="shared" si="19"/>
        <v>1460</v>
      </c>
      <c r="T96" s="1" t="str">
        <f t="shared" si="20"/>
        <v>494</v>
      </c>
      <c r="U96" s="5" t="str">
        <f t="shared" si="16"/>
        <v/>
      </c>
      <c r="V96" t="str">
        <f t="shared" si="21"/>
        <v/>
      </c>
    </row>
    <row r="97" spans="1:22" x14ac:dyDescent="0.3">
      <c r="A97" s="1" t="s">
        <v>417</v>
      </c>
      <c r="B97" s="1" t="s">
        <v>418</v>
      </c>
      <c r="C97" s="1" t="s">
        <v>82</v>
      </c>
      <c r="D97" s="1" t="s">
        <v>310</v>
      </c>
      <c r="E97" s="1" t="s">
        <v>10</v>
      </c>
      <c r="F97" s="1" t="s">
        <v>48</v>
      </c>
      <c r="G97" s="1" t="s">
        <v>48</v>
      </c>
      <c r="H97" s="1" t="s">
        <v>1515</v>
      </c>
      <c r="I97" s="1" t="s">
        <v>1529</v>
      </c>
      <c r="J97" s="1" t="s">
        <v>1423</v>
      </c>
      <c r="K97" s="1" t="s">
        <v>177</v>
      </c>
      <c r="L97" s="1" t="s">
        <v>1157</v>
      </c>
      <c r="M97" s="1"/>
      <c r="N97" s="5" t="str">
        <f t="shared" si="24"/>
        <v/>
      </c>
      <c r="O97" s="5">
        <f t="shared" si="14"/>
        <v>6</v>
      </c>
      <c r="P97" s="5" t="str">
        <f t="shared" si="15"/>
        <v>-</v>
      </c>
      <c r="Q97" s="5">
        <f t="shared" si="17"/>
        <v>2</v>
      </c>
      <c r="R97" s="5">
        <f t="shared" si="18"/>
        <v>1280</v>
      </c>
      <c r="S97" s="5">
        <f t="shared" si="19"/>
        <v>1740</v>
      </c>
      <c r="T97" s="1" t="str">
        <f t="shared" si="20"/>
        <v>638</v>
      </c>
      <c r="U97" s="5" t="str">
        <f t="shared" si="16"/>
        <v/>
      </c>
      <c r="V97" t="str">
        <f t="shared" si="21"/>
        <v/>
      </c>
    </row>
    <row r="98" spans="1:22" x14ac:dyDescent="0.3">
      <c r="A98" s="1" t="s">
        <v>419</v>
      </c>
      <c r="B98" s="1" t="s">
        <v>420</v>
      </c>
      <c r="C98" s="1" t="s">
        <v>310</v>
      </c>
      <c r="D98" s="1" t="s">
        <v>82</v>
      </c>
      <c r="E98" s="1" t="s">
        <v>10</v>
      </c>
      <c r="F98" s="1" t="s">
        <v>48</v>
      </c>
      <c r="G98" s="1" t="s">
        <v>48</v>
      </c>
      <c r="H98" s="1" t="s">
        <v>1516</v>
      </c>
      <c r="I98" s="1" t="s">
        <v>1530</v>
      </c>
      <c r="J98" s="1" t="s">
        <v>1488</v>
      </c>
      <c r="K98" s="1" t="s">
        <v>177</v>
      </c>
      <c r="L98" s="1" t="s">
        <v>421</v>
      </c>
      <c r="M98" s="1"/>
      <c r="N98" s="5" t="str">
        <f t="shared" si="24"/>
        <v/>
      </c>
      <c r="O98" s="5">
        <f t="shared" si="14"/>
        <v>6</v>
      </c>
      <c r="P98" s="5" t="str">
        <f t="shared" si="15"/>
        <v>-</v>
      </c>
      <c r="Q98" s="5">
        <f t="shared" si="17"/>
        <v>2</v>
      </c>
      <c r="R98" s="5">
        <f t="shared" si="18"/>
        <v>1840</v>
      </c>
      <c r="S98" s="5">
        <f t="shared" si="19"/>
        <v>1180</v>
      </c>
      <c r="T98" s="1" t="str">
        <f t="shared" si="20"/>
        <v>639</v>
      </c>
      <c r="U98" s="5" t="str">
        <f t="shared" si="16"/>
        <v/>
      </c>
      <c r="V98" t="str">
        <f t="shared" si="21"/>
        <v/>
      </c>
    </row>
    <row r="99" spans="1:22" x14ac:dyDescent="0.3">
      <c r="A99" s="1" t="s">
        <v>422</v>
      </c>
      <c r="B99" s="1" t="s">
        <v>423</v>
      </c>
      <c r="C99" s="1" t="s">
        <v>82</v>
      </c>
      <c r="D99" s="1" t="s">
        <v>424</v>
      </c>
      <c r="E99" s="1" t="s">
        <v>10</v>
      </c>
      <c r="F99" s="1" t="s">
        <v>48</v>
      </c>
      <c r="G99" s="1" t="s">
        <v>48</v>
      </c>
      <c r="H99" s="1" t="s">
        <v>1517</v>
      </c>
      <c r="I99" s="1" t="s">
        <v>1557</v>
      </c>
      <c r="J99" s="1" t="s">
        <v>1397</v>
      </c>
      <c r="K99" s="1" t="s">
        <v>177</v>
      </c>
      <c r="L99" s="1" t="s">
        <v>1158</v>
      </c>
      <c r="M99" s="1"/>
      <c r="N99" s="5" t="str">
        <f t="shared" si="24"/>
        <v/>
      </c>
      <c r="O99" s="5">
        <f t="shared" si="14"/>
        <v>6</v>
      </c>
      <c r="P99" s="5" t="str">
        <f t="shared" si="15"/>
        <v>-</v>
      </c>
      <c r="Q99" s="5">
        <f t="shared" si="17"/>
        <v>2</v>
      </c>
      <c r="R99" s="5">
        <f t="shared" si="18"/>
        <v>1730</v>
      </c>
      <c r="S99" s="5">
        <f t="shared" si="19"/>
        <v>1290</v>
      </c>
      <c r="T99" s="1" t="str">
        <f t="shared" si="20"/>
        <v>640</v>
      </c>
      <c r="U99" s="5" t="str">
        <f t="shared" si="16"/>
        <v/>
      </c>
      <c r="V99" t="str">
        <f t="shared" si="21"/>
        <v/>
      </c>
    </row>
    <row r="100" spans="1:22" x14ac:dyDescent="0.3">
      <c r="A100" s="1" t="s">
        <v>425</v>
      </c>
      <c r="B100" s="1" t="s">
        <v>426</v>
      </c>
      <c r="C100" s="1" t="s">
        <v>176</v>
      </c>
      <c r="D100" s="1" t="s">
        <v>77</v>
      </c>
      <c r="E100" s="1" t="s">
        <v>10</v>
      </c>
      <c r="F100" s="1" t="s">
        <v>48</v>
      </c>
      <c r="G100" s="1" t="s">
        <v>48</v>
      </c>
      <c r="H100" s="1" t="s">
        <v>824</v>
      </c>
      <c r="I100" s="1" t="s">
        <v>1558</v>
      </c>
      <c r="J100" s="1" t="s">
        <v>1424</v>
      </c>
      <c r="K100" s="1" t="s">
        <v>177</v>
      </c>
      <c r="L100" s="1" t="s">
        <v>1159</v>
      </c>
      <c r="M100" s="1"/>
      <c r="N100" s="5" t="str">
        <f t="shared" ref="N100:N154" si="25">IF((OR(ISNUMBER(SEARCH("Mega ",B100)),ISNUMBER(SEARCH("Gigantamax ",B100)))),"M/G","")</f>
        <v/>
      </c>
      <c r="O100" s="5">
        <f t="shared" si="14"/>
        <v>6</v>
      </c>
      <c r="P100" s="5" t="str">
        <f t="shared" si="15"/>
        <v>-</v>
      </c>
      <c r="Q100" s="5">
        <f t="shared" si="17"/>
        <v>1</v>
      </c>
      <c r="R100" s="5">
        <f t="shared" si="18"/>
        <v>1800</v>
      </c>
      <c r="S100" s="5">
        <f t="shared" si="19"/>
        <v>1210</v>
      </c>
      <c r="T100" s="1" t="str">
        <f t="shared" si="20"/>
        <v>641</v>
      </c>
      <c r="U100" s="5" t="str">
        <f t="shared" si="16"/>
        <v/>
      </c>
      <c r="V100" t="str">
        <f t="shared" si="21"/>
        <v/>
      </c>
    </row>
    <row r="101" spans="1:22" x14ac:dyDescent="0.3">
      <c r="A101" s="1" t="s">
        <v>407</v>
      </c>
      <c r="B101" s="1" t="s">
        <v>408</v>
      </c>
      <c r="C101" s="1" t="s">
        <v>176</v>
      </c>
      <c r="D101" s="1" t="s">
        <v>88</v>
      </c>
      <c r="E101" s="1" t="s">
        <v>10</v>
      </c>
      <c r="F101" s="1" t="s">
        <v>48</v>
      </c>
      <c r="G101" s="1" t="s">
        <v>48</v>
      </c>
      <c r="H101" s="1" t="s">
        <v>45</v>
      </c>
      <c r="I101" s="1" t="s">
        <v>1559</v>
      </c>
      <c r="J101" s="1" t="s">
        <v>1531</v>
      </c>
      <c r="K101" s="1" t="s">
        <v>177</v>
      </c>
      <c r="L101" s="1" t="s">
        <v>1160</v>
      </c>
      <c r="M101" s="1"/>
      <c r="N101" s="5" t="str">
        <f t="shared" si="25"/>
        <v/>
      </c>
      <c r="O101" s="5">
        <f t="shared" si="14"/>
        <v>6</v>
      </c>
      <c r="P101" s="5" t="str">
        <f t="shared" si="15"/>
        <v>-</v>
      </c>
      <c r="Q101" s="5">
        <f t="shared" si="17"/>
        <v>2</v>
      </c>
      <c r="R101" s="5">
        <f t="shared" si="18"/>
        <v>1940</v>
      </c>
      <c r="S101" s="5">
        <f t="shared" si="19"/>
        <v>1080</v>
      </c>
      <c r="T101" s="1" t="str">
        <f t="shared" si="20"/>
        <v>642</v>
      </c>
      <c r="U101" s="5" t="str">
        <f t="shared" si="16"/>
        <v/>
      </c>
      <c r="V101" t="str">
        <f t="shared" si="21"/>
        <v/>
      </c>
    </row>
    <row r="102" spans="1:22" x14ac:dyDescent="0.3">
      <c r="A102" s="1" t="s">
        <v>427</v>
      </c>
      <c r="B102" s="1" t="s">
        <v>428</v>
      </c>
      <c r="C102" s="1" t="s">
        <v>59</v>
      </c>
      <c r="D102" s="1" t="s">
        <v>57</v>
      </c>
      <c r="E102" s="1" t="s">
        <v>10</v>
      </c>
      <c r="F102" s="1" t="s">
        <v>48</v>
      </c>
      <c r="G102" s="1" t="s">
        <v>48</v>
      </c>
      <c r="H102" s="1" t="s">
        <v>1489</v>
      </c>
      <c r="I102" s="1" t="s">
        <v>1532</v>
      </c>
      <c r="J102" s="1" t="s">
        <v>34</v>
      </c>
      <c r="K102" s="1" t="s">
        <v>177</v>
      </c>
      <c r="L102" s="1" t="s">
        <v>1161</v>
      </c>
      <c r="M102" s="1"/>
      <c r="N102" s="5" t="str">
        <f t="shared" si="25"/>
        <v/>
      </c>
      <c r="O102" s="5">
        <f t="shared" si="14"/>
        <v>6</v>
      </c>
      <c r="P102" s="5" t="str">
        <f t="shared" si="15"/>
        <v>-</v>
      </c>
      <c r="Q102" s="5">
        <f t="shared" si="17"/>
        <v>2</v>
      </c>
      <c r="R102" s="5">
        <f t="shared" si="18"/>
        <v>1700</v>
      </c>
      <c r="S102" s="5">
        <f t="shared" si="19"/>
        <v>1320</v>
      </c>
      <c r="T102" s="1" t="str">
        <f t="shared" si="20"/>
        <v>643</v>
      </c>
      <c r="U102" s="5" t="str">
        <f t="shared" si="16"/>
        <v/>
      </c>
      <c r="V102" t="str">
        <f t="shared" si="21"/>
        <v/>
      </c>
    </row>
    <row r="103" spans="1:22" x14ac:dyDescent="0.3">
      <c r="A103" s="1" t="s">
        <v>429</v>
      </c>
      <c r="B103" s="1" t="s">
        <v>430</v>
      </c>
      <c r="C103" s="1" t="s">
        <v>59</v>
      </c>
      <c r="D103" s="1" t="s">
        <v>57</v>
      </c>
      <c r="E103" s="1" t="s">
        <v>10</v>
      </c>
      <c r="F103" s="1" t="s">
        <v>48</v>
      </c>
      <c r="G103" s="1" t="s">
        <v>48</v>
      </c>
      <c r="H103" s="1" t="s">
        <v>1465</v>
      </c>
      <c r="I103" s="1" t="s">
        <v>1490</v>
      </c>
      <c r="J103" s="1" t="s">
        <v>1466</v>
      </c>
      <c r="K103" s="1" t="s">
        <v>177</v>
      </c>
      <c r="L103" s="1" t="s">
        <v>1162</v>
      </c>
      <c r="M103" s="1"/>
      <c r="N103" s="5" t="str">
        <f t="shared" si="25"/>
        <v/>
      </c>
      <c r="O103" s="5">
        <f t="shared" si="14"/>
        <v>6</v>
      </c>
      <c r="P103" s="5" t="str">
        <f t="shared" si="15"/>
        <v>-</v>
      </c>
      <c r="Q103" s="5">
        <f t="shared" si="17"/>
        <v>2</v>
      </c>
      <c r="R103" s="5">
        <f t="shared" si="18"/>
        <v>1700</v>
      </c>
      <c r="S103" s="5">
        <f t="shared" si="19"/>
        <v>1320</v>
      </c>
      <c r="T103" s="1" t="str">
        <f t="shared" si="20"/>
        <v>644</v>
      </c>
      <c r="U103" s="5" t="str">
        <f t="shared" si="16"/>
        <v/>
      </c>
      <c r="V103" t="str">
        <f t="shared" si="21"/>
        <v/>
      </c>
    </row>
    <row r="104" spans="1:22" x14ac:dyDescent="0.3">
      <c r="A104" s="1" t="s">
        <v>405</v>
      </c>
      <c r="B104" s="1" t="s">
        <v>406</v>
      </c>
      <c r="C104" s="1" t="s">
        <v>230</v>
      </c>
      <c r="D104" s="1" t="s">
        <v>82</v>
      </c>
      <c r="E104" s="1" t="s">
        <v>10</v>
      </c>
      <c r="F104" s="1" t="s">
        <v>48</v>
      </c>
      <c r="G104" s="1" t="s">
        <v>48</v>
      </c>
      <c r="H104" s="1" t="s">
        <v>1560</v>
      </c>
      <c r="I104" s="1" t="s">
        <v>1491</v>
      </c>
      <c r="J104" s="1" t="s">
        <v>1561</v>
      </c>
      <c r="K104" s="1" t="s">
        <v>177</v>
      </c>
      <c r="L104" s="1" t="s">
        <v>1163</v>
      </c>
      <c r="M104" s="1"/>
      <c r="N104" s="5" t="str">
        <f t="shared" si="25"/>
        <v/>
      </c>
      <c r="O104" s="5">
        <f t="shared" si="14"/>
        <v>6</v>
      </c>
      <c r="P104" s="5" t="str">
        <f t="shared" si="15"/>
        <v>-</v>
      </c>
      <c r="Q104" s="5">
        <f t="shared" si="17"/>
        <v>2</v>
      </c>
      <c r="R104" s="5">
        <f t="shared" si="18"/>
        <v>1810</v>
      </c>
      <c r="S104" s="5">
        <f t="shared" si="19"/>
        <v>1210</v>
      </c>
      <c r="T104" s="1" t="str">
        <f t="shared" si="20"/>
        <v>645</v>
      </c>
      <c r="U104" s="5" t="str">
        <f t="shared" si="16"/>
        <v/>
      </c>
      <c r="V104" t="str">
        <f t="shared" si="21"/>
        <v/>
      </c>
    </row>
    <row r="105" spans="1:22" x14ac:dyDescent="0.3">
      <c r="A105" s="1" t="s">
        <v>431</v>
      </c>
      <c r="B105" s="1" t="s">
        <v>432</v>
      </c>
      <c r="C105" s="1" t="s">
        <v>433</v>
      </c>
      <c r="D105" s="1" t="s">
        <v>434</v>
      </c>
      <c r="E105" s="1" t="s">
        <v>10</v>
      </c>
      <c r="F105" s="1" t="s">
        <v>48</v>
      </c>
      <c r="G105" s="1" t="s">
        <v>48</v>
      </c>
      <c r="H105" s="1" t="s">
        <v>805</v>
      </c>
      <c r="I105" s="1" t="s">
        <v>1467</v>
      </c>
      <c r="J105" s="1" t="s">
        <v>1468</v>
      </c>
      <c r="K105" s="1" t="s">
        <v>177</v>
      </c>
      <c r="L105" s="1" t="s">
        <v>1164</v>
      </c>
      <c r="M105" s="1"/>
      <c r="N105" s="5" t="str">
        <f t="shared" si="25"/>
        <v/>
      </c>
      <c r="O105" s="5">
        <f t="shared" si="14"/>
        <v>6</v>
      </c>
      <c r="P105" s="5" t="str">
        <f t="shared" si="15"/>
        <v>-</v>
      </c>
      <c r="Q105" s="5">
        <f t="shared" si="17"/>
        <v>1</v>
      </c>
      <c r="R105" s="5">
        <f t="shared" si="18"/>
        <v>1750</v>
      </c>
      <c r="S105" s="5">
        <f t="shared" si="19"/>
        <v>1260</v>
      </c>
      <c r="T105" s="1" t="str">
        <f t="shared" si="20"/>
        <v>716</v>
      </c>
      <c r="U105" s="5" t="str">
        <f t="shared" si="16"/>
        <v/>
      </c>
      <c r="V105" t="str">
        <f t="shared" si="21"/>
        <v/>
      </c>
    </row>
    <row r="106" spans="1:22" x14ac:dyDescent="0.3">
      <c r="A106" s="1" t="s">
        <v>435</v>
      </c>
      <c r="B106" s="1" t="s">
        <v>436</v>
      </c>
      <c r="C106" s="1" t="s">
        <v>433</v>
      </c>
      <c r="D106" s="1" t="s">
        <v>91</v>
      </c>
      <c r="E106" s="1" t="s">
        <v>10</v>
      </c>
      <c r="F106" s="1" t="s">
        <v>48</v>
      </c>
      <c r="G106" s="1" t="s">
        <v>48</v>
      </c>
      <c r="H106" s="1" t="s">
        <v>1453</v>
      </c>
      <c r="I106" s="1" t="s">
        <v>1393</v>
      </c>
      <c r="J106" s="1" t="s">
        <v>1562</v>
      </c>
      <c r="K106" s="1" t="s">
        <v>177</v>
      </c>
      <c r="L106" s="1" t="s">
        <v>1165</v>
      </c>
      <c r="M106" s="1"/>
      <c r="N106" s="5" t="str">
        <f t="shared" si="25"/>
        <v/>
      </c>
      <c r="O106" s="5">
        <f t="shared" si="14"/>
        <v>6</v>
      </c>
      <c r="P106" s="5" t="str">
        <f t="shared" si="15"/>
        <v>-</v>
      </c>
      <c r="Q106" s="5">
        <f t="shared" si="17"/>
        <v>2</v>
      </c>
      <c r="R106" s="5">
        <f t="shared" si="18"/>
        <v>1810</v>
      </c>
      <c r="S106" s="5">
        <f t="shared" si="19"/>
        <v>1210</v>
      </c>
      <c r="T106" s="1" t="str">
        <f t="shared" si="20"/>
        <v>717</v>
      </c>
      <c r="U106" s="5" t="str">
        <f t="shared" si="16"/>
        <v/>
      </c>
      <c r="V106" t="str">
        <f t="shared" si="21"/>
        <v/>
      </c>
    </row>
    <row r="107" spans="1:22" x14ac:dyDescent="0.3">
      <c r="A107" s="1" t="s">
        <v>437</v>
      </c>
      <c r="B107" s="1" t="s">
        <v>438</v>
      </c>
      <c r="C107" s="1" t="s">
        <v>57</v>
      </c>
      <c r="D107" s="1" t="s">
        <v>439</v>
      </c>
      <c r="E107" s="1" t="s">
        <v>10</v>
      </c>
      <c r="F107" s="1" t="s">
        <v>48</v>
      </c>
      <c r="G107" s="1" t="s">
        <v>48</v>
      </c>
      <c r="H107" s="1" t="s">
        <v>1563</v>
      </c>
      <c r="I107" s="1" t="s">
        <v>1491</v>
      </c>
      <c r="J107" s="1" t="s">
        <v>1561</v>
      </c>
      <c r="K107" s="1" t="s">
        <v>177</v>
      </c>
      <c r="L107" s="1" t="s">
        <v>1166</v>
      </c>
      <c r="M107" s="1"/>
      <c r="N107" s="5" t="str">
        <f t="shared" si="25"/>
        <v/>
      </c>
      <c r="O107" s="5">
        <f t="shared" si="14"/>
        <v>6</v>
      </c>
      <c r="P107" s="5" t="str">
        <f t="shared" si="15"/>
        <v>-</v>
      </c>
      <c r="Q107" s="5">
        <f t="shared" si="17"/>
        <v>2</v>
      </c>
      <c r="R107" s="5">
        <f t="shared" si="18"/>
        <v>1410</v>
      </c>
      <c r="S107" s="5">
        <f t="shared" si="19"/>
        <v>1610</v>
      </c>
      <c r="T107" s="1" t="str">
        <f t="shared" si="20"/>
        <v>718</v>
      </c>
      <c r="U107" s="5" t="str">
        <f t="shared" si="16"/>
        <v/>
      </c>
      <c r="V107" t="str">
        <f t="shared" si="21"/>
        <v/>
      </c>
    </row>
    <row r="108" spans="1:22" x14ac:dyDescent="0.3">
      <c r="A108" s="1" t="s">
        <v>440</v>
      </c>
      <c r="B108" s="1" t="s">
        <v>441</v>
      </c>
      <c r="C108" s="1" t="s">
        <v>176</v>
      </c>
      <c r="D108" s="1" t="s">
        <v>72</v>
      </c>
      <c r="E108" s="1" t="s">
        <v>10</v>
      </c>
      <c r="F108" s="1" t="s">
        <v>48</v>
      </c>
      <c r="G108" s="1" t="s">
        <v>48</v>
      </c>
      <c r="H108" s="1" t="s">
        <v>1432</v>
      </c>
      <c r="I108" s="1" t="s">
        <v>1469</v>
      </c>
      <c r="J108" s="1" t="s">
        <v>1398</v>
      </c>
      <c r="K108" s="1" t="s">
        <v>177</v>
      </c>
      <c r="L108" s="1" t="s">
        <v>1167</v>
      </c>
      <c r="M108" s="1"/>
      <c r="N108" s="5" t="str">
        <f t="shared" si="25"/>
        <v/>
      </c>
      <c r="O108" s="5">
        <f t="shared" si="14"/>
        <v>6</v>
      </c>
      <c r="P108" s="5" t="str">
        <f t="shared" si="15"/>
        <v>-</v>
      </c>
      <c r="Q108" s="5">
        <f t="shared" si="17"/>
        <v>2</v>
      </c>
      <c r="R108" s="5">
        <f t="shared" si="18"/>
        <v>1790</v>
      </c>
      <c r="S108" s="5">
        <f t="shared" si="19"/>
        <v>1230</v>
      </c>
      <c r="T108" s="1" t="str">
        <f t="shared" si="20"/>
        <v>785</v>
      </c>
      <c r="U108" s="5" t="str">
        <f t="shared" si="16"/>
        <v/>
      </c>
      <c r="V108" t="str">
        <f t="shared" si="21"/>
        <v/>
      </c>
    </row>
    <row r="109" spans="1:22" x14ac:dyDescent="0.3">
      <c r="A109" s="1" t="s">
        <v>442</v>
      </c>
      <c r="B109" s="1" t="s">
        <v>443</v>
      </c>
      <c r="C109" s="1" t="s">
        <v>176</v>
      </c>
      <c r="D109" s="1" t="s">
        <v>72</v>
      </c>
      <c r="E109" s="1" t="s">
        <v>10</v>
      </c>
      <c r="F109" s="1" t="s">
        <v>48</v>
      </c>
      <c r="G109" s="1" t="s">
        <v>48</v>
      </c>
      <c r="H109" s="1" t="s">
        <v>1433</v>
      </c>
      <c r="I109" s="1" t="s">
        <v>1518</v>
      </c>
      <c r="J109" s="1" t="s">
        <v>1470</v>
      </c>
      <c r="K109" s="1" t="s">
        <v>177</v>
      </c>
      <c r="L109" s="1" t="s">
        <v>1168</v>
      </c>
      <c r="M109" s="1"/>
      <c r="N109" s="5" t="str">
        <f t="shared" si="25"/>
        <v/>
      </c>
      <c r="O109" s="5">
        <f t="shared" si="14"/>
        <v>6</v>
      </c>
      <c r="P109" s="5" t="str">
        <f t="shared" si="15"/>
        <v>-</v>
      </c>
      <c r="Q109" s="5">
        <f t="shared" si="17"/>
        <v>2</v>
      </c>
      <c r="R109" s="5">
        <f t="shared" si="18"/>
        <v>1790</v>
      </c>
      <c r="S109" s="5">
        <f t="shared" si="19"/>
        <v>1230</v>
      </c>
      <c r="T109" s="1" t="str">
        <f t="shared" si="20"/>
        <v>786</v>
      </c>
      <c r="U109" s="5" t="str">
        <f t="shared" si="16"/>
        <v/>
      </c>
      <c r="V109" t="str">
        <f t="shared" si="21"/>
        <v/>
      </c>
    </row>
    <row r="110" spans="1:22" x14ac:dyDescent="0.3">
      <c r="A110" s="1" t="s">
        <v>444</v>
      </c>
      <c r="B110" s="1" t="s">
        <v>445</v>
      </c>
      <c r="C110" s="1" t="s">
        <v>69</v>
      </c>
      <c r="D110" s="1" t="s">
        <v>176</v>
      </c>
      <c r="E110" s="1" t="s">
        <v>10</v>
      </c>
      <c r="F110" s="1" t="s">
        <v>48</v>
      </c>
      <c r="G110" s="1" t="s">
        <v>48</v>
      </c>
      <c r="H110" s="1" t="s">
        <v>1434</v>
      </c>
      <c r="I110" s="1" t="s">
        <v>1564</v>
      </c>
      <c r="J110" s="1" t="s">
        <v>1565</v>
      </c>
      <c r="K110" s="1" t="s">
        <v>177</v>
      </c>
      <c r="L110" s="1" t="s">
        <v>446</v>
      </c>
      <c r="M110" s="1"/>
      <c r="N110" s="5" t="str">
        <f t="shared" si="25"/>
        <v/>
      </c>
      <c r="O110" s="5">
        <f t="shared" si="14"/>
        <v>6</v>
      </c>
      <c r="P110" s="5" t="str">
        <f t="shared" si="15"/>
        <v>-</v>
      </c>
      <c r="Q110" s="5">
        <f t="shared" si="17"/>
        <v>2</v>
      </c>
      <c r="R110" s="5">
        <f t="shared" si="18"/>
        <v>1660</v>
      </c>
      <c r="S110" s="5">
        <f t="shared" si="19"/>
        <v>1360</v>
      </c>
      <c r="T110" s="1" t="str">
        <f t="shared" si="20"/>
        <v>787</v>
      </c>
      <c r="U110" s="5" t="str">
        <f t="shared" si="16"/>
        <v/>
      </c>
      <c r="V110" t="str">
        <f t="shared" si="21"/>
        <v/>
      </c>
    </row>
    <row r="111" spans="1:22" x14ac:dyDescent="0.3">
      <c r="A111" s="1" t="s">
        <v>447</v>
      </c>
      <c r="B111" s="1" t="s">
        <v>448</v>
      </c>
      <c r="C111" s="1" t="s">
        <v>91</v>
      </c>
      <c r="D111" s="1" t="s">
        <v>176</v>
      </c>
      <c r="E111" s="1" t="s">
        <v>10</v>
      </c>
      <c r="F111" s="1" t="s">
        <v>48</v>
      </c>
      <c r="G111" s="1" t="s">
        <v>48</v>
      </c>
      <c r="H111" s="1" t="s">
        <v>1435</v>
      </c>
      <c r="I111" s="1" t="s">
        <v>1492</v>
      </c>
      <c r="J111" s="1" t="s">
        <v>1493</v>
      </c>
      <c r="K111" s="1" t="s">
        <v>177</v>
      </c>
      <c r="L111" s="1" t="s">
        <v>1169</v>
      </c>
      <c r="M111" s="1"/>
      <c r="N111" s="5" t="str">
        <f t="shared" si="25"/>
        <v/>
      </c>
      <c r="O111" s="5">
        <f t="shared" si="14"/>
        <v>6</v>
      </c>
      <c r="P111" s="5" t="str">
        <f t="shared" si="15"/>
        <v>-</v>
      </c>
      <c r="Q111" s="5">
        <f t="shared" si="17"/>
        <v>2</v>
      </c>
      <c r="R111" s="5">
        <f t="shared" si="18"/>
        <v>1410</v>
      </c>
      <c r="S111" s="5">
        <f t="shared" si="19"/>
        <v>1610</v>
      </c>
      <c r="T111" s="1" t="str">
        <f t="shared" si="20"/>
        <v>788</v>
      </c>
      <c r="U111" s="5" t="str">
        <f t="shared" si="16"/>
        <v/>
      </c>
      <c r="V111" t="str">
        <f t="shared" si="21"/>
        <v/>
      </c>
    </row>
    <row r="112" spans="1:22" x14ac:dyDescent="0.3">
      <c r="A112" s="1" t="s">
        <v>449</v>
      </c>
      <c r="B112" s="1" t="s">
        <v>450</v>
      </c>
      <c r="C112" s="1" t="s">
        <v>451</v>
      </c>
      <c r="D112" s="1" t="s">
        <v>452</v>
      </c>
      <c r="E112" s="1" t="s">
        <v>10</v>
      </c>
      <c r="F112" s="1" t="s">
        <v>48</v>
      </c>
      <c r="G112" s="1" t="s">
        <v>48</v>
      </c>
      <c r="H112" s="1" t="s">
        <v>154</v>
      </c>
      <c r="I112" s="1" t="s">
        <v>1519</v>
      </c>
      <c r="J112" s="1" t="s">
        <v>1425</v>
      </c>
      <c r="K112" s="1" t="s">
        <v>177</v>
      </c>
      <c r="L112" s="1" t="s">
        <v>1170</v>
      </c>
      <c r="M112" s="1"/>
      <c r="N112" s="5" t="str">
        <f t="shared" si="25"/>
        <v/>
      </c>
      <c r="O112" s="5">
        <f t="shared" si="14"/>
        <v>6</v>
      </c>
      <c r="P112" s="5" t="str">
        <f t="shared" si="15"/>
        <v>-</v>
      </c>
      <c r="Q112" s="5">
        <f t="shared" si="17"/>
        <v>1</v>
      </c>
      <c r="R112" s="5">
        <f t="shared" si="18"/>
        <v>1730</v>
      </c>
      <c r="S112" s="5">
        <f t="shared" si="19"/>
        <v>1280</v>
      </c>
      <c r="T112" s="1" t="str">
        <f t="shared" si="20"/>
        <v>800</v>
      </c>
      <c r="U112" s="5" t="str">
        <f t="shared" si="16"/>
        <v/>
      </c>
      <c r="V112" t="str">
        <f t="shared" si="21"/>
        <v/>
      </c>
    </row>
    <row r="113" spans="1:22" x14ac:dyDescent="0.3">
      <c r="A113" s="1" t="s">
        <v>453</v>
      </c>
      <c r="B113" s="1" t="s">
        <v>454</v>
      </c>
      <c r="C113" s="1" t="s">
        <v>69</v>
      </c>
      <c r="D113" s="1" t="s">
        <v>176</v>
      </c>
      <c r="E113" s="1" t="s">
        <v>10</v>
      </c>
      <c r="F113" s="1" t="s">
        <v>48</v>
      </c>
      <c r="G113" s="1" t="s">
        <v>48</v>
      </c>
      <c r="H113" s="1" t="s">
        <v>1436</v>
      </c>
      <c r="I113" s="1" t="s">
        <v>1566</v>
      </c>
      <c r="J113" s="1" t="s">
        <v>1399</v>
      </c>
      <c r="K113" s="1" t="s">
        <v>177</v>
      </c>
      <c r="L113" s="1" t="s">
        <v>455</v>
      </c>
      <c r="M113" s="1"/>
      <c r="N113" s="5" t="str">
        <f t="shared" si="25"/>
        <v/>
      </c>
      <c r="O113" s="5">
        <f t="shared" si="14"/>
        <v>6</v>
      </c>
      <c r="P113" s="5" t="str">
        <f t="shared" si="15"/>
        <v>-</v>
      </c>
      <c r="Q113" s="5">
        <f t="shared" si="17"/>
        <v>2</v>
      </c>
      <c r="R113" s="5">
        <f t="shared" si="18"/>
        <v>1660</v>
      </c>
      <c r="S113" s="5">
        <f t="shared" si="19"/>
        <v>1360</v>
      </c>
      <c r="T113" s="1" t="str">
        <f t="shared" si="20"/>
        <v>888</v>
      </c>
      <c r="U113" s="5" t="str">
        <f t="shared" si="16"/>
        <v/>
      </c>
      <c r="V113" t="str">
        <f t="shared" si="21"/>
        <v/>
      </c>
    </row>
    <row r="114" spans="1:22" x14ac:dyDescent="0.3">
      <c r="A114" s="1" t="s">
        <v>456</v>
      </c>
      <c r="B114" s="1" t="s">
        <v>457</v>
      </c>
      <c r="C114" s="1" t="s">
        <v>69</v>
      </c>
      <c r="D114" s="1" t="s">
        <v>176</v>
      </c>
      <c r="E114" s="1" t="s">
        <v>10</v>
      </c>
      <c r="F114" s="1" t="s">
        <v>48</v>
      </c>
      <c r="G114" s="1" t="s">
        <v>48</v>
      </c>
      <c r="H114" s="1" t="s">
        <v>1520</v>
      </c>
      <c r="I114" s="1" t="s">
        <v>1566</v>
      </c>
      <c r="J114" s="1" t="s">
        <v>1471</v>
      </c>
      <c r="K114" s="1" t="s">
        <v>177</v>
      </c>
      <c r="L114" s="1" t="s">
        <v>458</v>
      </c>
      <c r="M114" s="1"/>
      <c r="N114" s="5" t="str">
        <f t="shared" si="25"/>
        <v/>
      </c>
      <c r="O114" s="5">
        <f t="shared" si="14"/>
        <v>6</v>
      </c>
      <c r="P114" s="5" t="str">
        <f t="shared" si="15"/>
        <v>-</v>
      </c>
      <c r="Q114" s="5">
        <f t="shared" si="17"/>
        <v>2</v>
      </c>
      <c r="R114" s="5">
        <f t="shared" si="18"/>
        <v>1660</v>
      </c>
      <c r="S114" s="5">
        <f t="shared" si="19"/>
        <v>1360</v>
      </c>
      <c r="T114" s="1" t="str">
        <f t="shared" si="20"/>
        <v>889</v>
      </c>
      <c r="U114" s="5" t="str">
        <f t="shared" si="16"/>
        <v/>
      </c>
      <c r="V114" t="str">
        <f t="shared" si="21"/>
        <v/>
      </c>
    </row>
    <row r="115" spans="1:22" x14ac:dyDescent="0.3">
      <c r="A115" s="1" t="s">
        <v>459</v>
      </c>
      <c r="B115" s="1" t="s">
        <v>460</v>
      </c>
      <c r="C115" s="1" t="s">
        <v>232</v>
      </c>
      <c r="D115" s="1" t="s">
        <v>91</v>
      </c>
      <c r="E115" s="1" t="s">
        <v>10</v>
      </c>
      <c r="F115" s="1" t="s">
        <v>48</v>
      </c>
      <c r="G115" s="1" t="s">
        <v>48</v>
      </c>
      <c r="H115" s="1" t="s">
        <v>1472</v>
      </c>
      <c r="I115" s="1" t="s">
        <v>24</v>
      </c>
      <c r="J115" s="1" t="s">
        <v>1567</v>
      </c>
      <c r="K115" s="1" t="s">
        <v>177</v>
      </c>
      <c r="L115" s="1" t="s">
        <v>1171</v>
      </c>
      <c r="M115" s="1"/>
      <c r="N115" s="5" t="str">
        <f t="shared" si="25"/>
        <v/>
      </c>
      <c r="O115" s="5">
        <f t="shared" si="14"/>
        <v>6</v>
      </c>
      <c r="P115" s="5" t="str">
        <f t="shared" si="15"/>
        <v>-</v>
      </c>
      <c r="Q115" s="5">
        <f t="shared" si="17"/>
        <v>2</v>
      </c>
      <c r="R115" s="5">
        <f t="shared" si="18"/>
        <v>1890</v>
      </c>
      <c r="S115" s="5">
        <f t="shared" si="19"/>
        <v>1130</v>
      </c>
      <c r="T115" s="1" t="str">
        <f t="shared" si="20"/>
        <v>890</v>
      </c>
      <c r="U115" s="5" t="str">
        <f t="shared" si="16"/>
        <v/>
      </c>
      <c r="V115" t="str">
        <f t="shared" si="21"/>
        <v/>
      </c>
    </row>
    <row r="116" spans="1:22" x14ac:dyDescent="0.3">
      <c r="A116" s="1" t="s">
        <v>461</v>
      </c>
      <c r="B116" s="1" t="s">
        <v>462</v>
      </c>
      <c r="C116" s="1" t="s">
        <v>57</v>
      </c>
      <c r="D116" s="1" t="s">
        <v>133</v>
      </c>
      <c r="E116" s="1" t="s">
        <v>10</v>
      </c>
      <c r="F116" s="1" t="s">
        <v>48</v>
      </c>
      <c r="G116" s="1" t="s">
        <v>48</v>
      </c>
      <c r="H116" s="1" t="s">
        <v>43</v>
      </c>
      <c r="I116" s="1" t="s">
        <v>44</v>
      </c>
      <c r="J116" s="1" t="s">
        <v>1426</v>
      </c>
      <c r="K116" s="1" t="s">
        <v>177</v>
      </c>
      <c r="L116" s="1" t="s">
        <v>1172</v>
      </c>
      <c r="M116" s="1"/>
      <c r="N116" s="5" t="str">
        <f t="shared" si="25"/>
        <v/>
      </c>
      <c r="O116" s="5">
        <f t="shared" si="14"/>
        <v>6</v>
      </c>
      <c r="P116" s="5" t="str">
        <f t="shared" si="15"/>
        <v>-</v>
      </c>
      <c r="Q116" s="5">
        <f t="shared" si="17"/>
        <v>3</v>
      </c>
      <c r="R116" s="5">
        <f t="shared" si="18"/>
        <v>2120</v>
      </c>
      <c r="S116" s="5">
        <f t="shared" si="19"/>
        <v>910</v>
      </c>
      <c r="T116" s="1" t="str">
        <f t="shared" si="20"/>
        <v>894</v>
      </c>
      <c r="U116" s="5" t="str">
        <f t="shared" si="16"/>
        <v/>
      </c>
      <c r="V116" t="str">
        <f t="shared" si="21"/>
        <v/>
      </c>
    </row>
    <row r="117" spans="1:22" x14ac:dyDescent="0.3">
      <c r="A117" s="1" t="s">
        <v>463</v>
      </c>
      <c r="B117" s="1" t="s">
        <v>464</v>
      </c>
      <c r="C117" s="1" t="s">
        <v>57</v>
      </c>
      <c r="D117" s="1" t="s">
        <v>133</v>
      </c>
      <c r="E117" s="1" t="s">
        <v>10</v>
      </c>
      <c r="F117" s="1" t="s">
        <v>48</v>
      </c>
      <c r="G117" s="1" t="s">
        <v>48</v>
      </c>
      <c r="H117" s="1" t="s">
        <v>314</v>
      </c>
      <c r="I117" s="1" t="s">
        <v>1566</v>
      </c>
      <c r="J117" s="1" t="s">
        <v>1494</v>
      </c>
      <c r="K117" s="1" t="s">
        <v>177</v>
      </c>
      <c r="L117" s="1" t="s">
        <v>1173</v>
      </c>
      <c r="M117" s="1"/>
      <c r="N117" s="5" t="str">
        <f t="shared" si="25"/>
        <v/>
      </c>
      <c r="O117" s="5">
        <f t="shared" si="14"/>
        <v>6</v>
      </c>
      <c r="P117" s="5" t="str">
        <f t="shared" si="15"/>
        <v>-</v>
      </c>
      <c r="Q117" s="5">
        <f t="shared" si="17"/>
        <v>1</v>
      </c>
      <c r="R117" s="5">
        <f t="shared" si="18"/>
        <v>2040</v>
      </c>
      <c r="S117" s="5">
        <f t="shared" si="19"/>
        <v>970</v>
      </c>
      <c r="T117" s="1" t="str">
        <f t="shared" si="20"/>
        <v>895</v>
      </c>
      <c r="U117" s="5" t="str">
        <f t="shared" si="16"/>
        <v/>
      </c>
      <c r="V117" t="str">
        <f t="shared" si="21"/>
        <v/>
      </c>
    </row>
    <row r="118" spans="1:22" x14ac:dyDescent="0.3">
      <c r="A118" s="1" t="s">
        <v>465</v>
      </c>
      <c r="B118" s="1" t="s">
        <v>466</v>
      </c>
      <c r="C118" s="1" t="s">
        <v>47</v>
      </c>
      <c r="D118" s="1" t="s">
        <v>75</v>
      </c>
      <c r="E118" s="1" t="s">
        <v>10</v>
      </c>
      <c r="F118" s="1" t="s">
        <v>48</v>
      </c>
      <c r="G118" s="1" t="s">
        <v>49</v>
      </c>
      <c r="H118" s="1" t="s">
        <v>202</v>
      </c>
      <c r="I118" s="1" t="s">
        <v>1557</v>
      </c>
      <c r="J118" s="1" t="s">
        <v>1568</v>
      </c>
      <c r="K118" s="1" t="s">
        <v>103</v>
      </c>
      <c r="L118" s="1" t="s">
        <v>1174</v>
      </c>
      <c r="M118" s="1"/>
      <c r="N118" s="5" t="str">
        <f t="shared" si="25"/>
        <v/>
      </c>
      <c r="O118" s="5">
        <f t="shared" si="14"/>
        <v>1</v>
      </c>
      <c r="P118" s="5" t="str">
        <f t="shared" si="15"/>
        <v>-</v>
      </c>
      <c r="Q118" s="5">
        <f t="shared" si="17"/>
        <v>-4</v>
      </c>
      <c r="R118" s="5">
        <f t="shared" si="18"/>
        <v>200</v>
      </c>
      <c r="S118" s="5">
        <f t="shared" si="19"/>
        <v>260</v>
      </c>
      <c r="T118" s="1" t="str">
        <f t="shared" si="20"/>
        <v>152</v>
      </c>
      <c r="U118" s="5" t="str">
        <f t="shared" si="16"/>
        <v/>
      </c>
      <c r="V118" t="str">
        <f t="shared" si="21"/>
        <v/>
      </c>
    </row>
    <row r="119" spans="1:22" x14ac:dyDescent="0.3">
      <c r="A119" s="1" t="s">
        <v>467</v>
      </c>
      <c r="B119" s="1" t="s">
        <v>468</v>
      </c>
      <c r="C119" s="1" t="s">
        <v>51</v>
      </c>
      <c r="D119" s="1" t="s">
        <v>77</v>
      </c>
      <c r="E119" s="1" t="s">
        <v>466</v>
      </c>
      <c r="F119" s="1" t="s">
        <v>53</v>
      </c>
      <c r="G119" s="1" t="s">
        <v>49</v>
      </c>
      <c r="H119" s="1" t="s">
        <v>202</v>
      </c>
      <c r="I119" s="1" t="s">
        <v>1557</v>
      </c>
      <c r="J119" s="1" t="s">
        <v>1568</v>
      </c>
      <c r="K119" s="1" t="s">
        <v>103</v>
      </c>
      <c r="L119" s="1" t="s">
        <v>469</v>
      </c>
      <c r="M119" s="1"/>
      <c r="N119" s="5" t="str">
        <f t="shared" si="25"/>
        <v/>
      </c>
      <c r="O119" s="5">
        <f t="shared" si="14"/>
        <v>3</v>
      </c>
      <c r="P119" s="5" t="str">
        <f t="shared" si="15"/>
        <v>Chikorita</v>
      </c>
      <c r="Q119" s="5">
        <f t="shared" si="17"/>
        <v>-2</v>
      </c>
      <c r="R119" s="5">
        <f t="shared" si="18"/>
        <v>630</v>
      </c>
      <c r="S119" s="5">
        <f t="shared" si="19"/>
        <v>850</v>
      </c>
      <c r="T119" s="1" t="str">
        <f t="shared" si="20"/>
        <v>153</v>
      </c>
      <c r="U119" s="5" t="str">
        <f t="shared" si="16"/>
        <v/>
      </c>
      <c r="V119" t="str">
        <f t="shared" si="21"/>
        <v/>
      </c>
    </row>
    <row r="120" spans="1:22" x14ac:dyDescent="0.3">
      <c r="A120" s="1" t="s">
        <v>470</v>
      </c>
      <c r="B120" s="1" t="s">
        <v>471</v>
      </c>
      <c r="C120" s="1" t="s">
        <v>55</v>
      </c>
      <c r="D120" s="1" t="s">
        <v>57</v>
      </c>
      <c r="E120" s="1" t="s">
        <v>468</v>
      </c>
      <c r="F120" s="1" t="s">
        <v>49</v>
      </c>
      <c r="G120" s="1" t="s">
        <v>49</v>
      </c>
      <c r="H120" s="1" t="s">
        <v>202</v>
      </c>
      <c r="I120" s="1" t="s">
        <v>1557</v>
      </c>
      <c r="J120" s="1" t="s">
        <v>1568</v>
      </c>
      <c r="K120" s="1" t="s">
        <v>103</v>
      </c>
      <c r="L120" s="1" t="s">
        <v>1175</v>
      </c>
      <c r="M120" s="1"/>
      <c r="N120" s="5" t="str">
        <f t="shared" si="25"/>
        <v/>
      </c>
      <c r="O120" s="5">
        <f t="shared" si="14"/>
        <v>5</v>
      </c>
      <c r="P120" s="5" t="str">
        <f t="shared" si="15"/>
        <v>Bayleef</v>
      </c>
      <c r="Q120" s="5">
        <f t="shared" si="17"/>
        <v>0</v>
      </c>
      <c r="R120" s="5">
        <f t="shared" si="18"/>
        <v>1130</v>
      </c>
      <c r="S120" s="5">
        <f t="shared" si="19"/>
        <v>1370</v>
      </c>
      <c r="T120" s="1" t="str">
        <f t="shared" si="20"/>
        <v>154</v>
      </c>
      <c r="U120" s="5" t="str">
        <f t="shared" si="16"/>
        <v/>
      </c>
      <c r="V120" t="str">
        <f t="shared" si="21"/>
        <v/>
      </c>
    </row>
    <row r="121" spans="1:22" x14ac:dyDescent="0.3">
      <c r="A121" s="1" t="s">
        <v>289</v>
      </c>
      <c r="B121" s="1" t="s">
        <v>472</v>
      </c>
      <c r="C121" s="1" t="s">
        <v>61</v>
      </c>
      <c r="D121" s="1" t="s">
        <v>62</v>
      </c>
      <c r="E121" s="1" t="s">
        <v>10</v>
      </c>
      <c r="F121" s="1" t="s">
        <v>48</v>
      </c>
      <c r="G121" s="1" t="s">
        <v>49</v>
      </c>
      <c r="H121" s="1" t="s">
        <v>20</v>
      </c>
      <c r="I121" s="1" t="s">
        <v>259</v>
      </c>
      <c r="J121" s="1" t="s">
        <v>1495</v>
      </c>
      <c r="K121" s="1" t="s">
        <v>103</v>
      </c>
      <c r="L121" s="1" t="s">
        <v>1176</v>
      </c>
      <c r="M121" s="1"/>
      <c r="N121" s="5" t="str">
        <f t="shared" si="25"/>
        <v/>
      </c>
      <c r="O121" s="5">
        <f t="shared" si="14"/>
        <v>1</v>
      </c>
      <c r="P121" s="5" t="str">
        <f t="shared" si="15"/>
        <v>-</v>
      </c>
      <c r="Q121" s="5">
        <f t="shared" si="17"/>
        <v>-4</v>
      </c>
      <c r="R121" s="5">
        <f t="shared" si="18"/>
        <v>250</v>
      </c>
      <c r="S121" s="5">
        <f t="shared" si="19"/>
        <v>210</v>
      </c>
      <c r="T121" s="1" t="str">
        <f t="shared" si="20"/>
        <v>155</v>
      </c>
      <c r="U121" s="5" t="str">
        <f t="shared" si="16"/>
        <v/>
      </c>
      <c r="V121" t="str">
        <f t="shared" si="21"/>
        <v/>
      </c>
    </row>
    <row r="122" spans="1:22" x14ac:dyDescent="0.3">
      <c r="A122" s="1" t="s">
        <v>473</v>
      </c>
      <c r="B122" s="1" t="s">
        <v>474</v>
      </c>
      <c r="C122" s="1" t="s">
        <v>64</v>
      </c>
      <c r="D122" s="1" t="s">
        <v>65</v>
      </c>
      <c r="E122" s="1" t="s">
        <v>472</v>
      </c>
      <c r="F122" s="1" t="s">
        <v>53</v>
      </c>
      <c r="G122" s="1" t="s">
        <v>49</v>
      </c>
      <c r="H122" s="1" t="s">
        <v>20</v>
      </c>
      <c r="I122" s="1" t="s">
        <v>259</v>
      </c>
      <c r="J122" s="1" t="s">
        <v>1495</v>
      </c>
      <c r="K122" s="1" t="s">
        <v>103</v>
      </c>
      <c r="L122" s="1" t="s">
        <v>475</v>
      </c>
      <c r="M122" s="1"/>
      <c r="N122" s="5" t="str">
        <f t="shared" si="25"/>
        <v/>
      </c>
      <c r="O122" s="5">
        <f t="shared" si="14"/>
        <v>3</v>
      </c>
      <c r="P122" s="5" t="str">
        <f t="shared" si="15"/>
        <v>Cyndaquil</v>
      </c>
      <c r="Q122" s="5">
        <f t="shared" si="17"/>
        <v>-2</v>
      </c>
      <c r="R122" s="5">
        <f t="shared" si="18"/>
        <v>760</v>
      </c>
      <c r="S122" s="5">
        <f t="shared" si="19"/>
        <v>720</v>
      </c>
      <c r="T122" s="1" t="str">
        <f t="shared" si="20"/>
        <v>156</v>
      </c>
      <c r="U122" s="5" t="str">
        <f t="shared" si="16"/>
        <v/>
      </c>
      <c r="V122" t="str">
        <f t="shared" si="21"/>
        <v/>
      </c>
    </row>
    <row r="123" spans="1:22" x14ac:dyDescent="0.3">
      <c r="A123" s="1" t="s">
        <v>476</v>
      </c>
      <c r="B123" s="1" t="s">
        <v>477</v>
      </c>
      <c r="C123" s="1" t="s">
        <v>67</v>
      </c>
      <c r="D123" s="1" t="s">
        <v>68</v>
      </c>
      <c r="E123" s="1" t="s">
        <v>474</v>
      </c>
      <c r="F123" s="1" t="s">
        <v>49</v>
      </c>
      <c r="G123" s="1" t="s">
        <v>49</v>
      </c>
      <c r="H123" s="1" t="s">
        <v>20</v>
      </c>
      <c r="I123" s="1" t="s">
        <v>259</v>
      </c>
      <c r="J123" s="1" t="s">
        <v>1495</v>
      </c>
      <c r="K123" s="1" t="s">
        <v>103</v>
      </c>
      <c r="L123" s="1" t="s">
        <v>478</v>
      </c>
      <c r="M123" s="1"/>
      <c r="N123" s="5" t="str">
        <f t="shared" si="25"/>
        <v/>
      </c>
      <c r="O123" s="5">
        <f t="shared" si="14"/>
        <v>5</v>
      </c>
      <c r="P123" s="5" t="str">
        <f t="shared" si="15"/>
        <v>Quilava</v>
      </c>
      <c r="Q123" s="5">
        <f t="shared" si="17"/>
        <v>0</v>
      </c>
      <c r="R123" s="5">
        <f t="shared" si="18"/>
        <v>1300</v>
      </c>
      <c r="S123" s="5">
        <f t="shared" si="19"/>
        <v>1200</v>
      </c>
      <c r="T123" s="1" t="str">
        <f t="shared" si="20"/>
        <v>157</v>
      </c>
      <c r="U123" s="5" t="str">
        <f t="shared" si="16"/>
        <v/>
      </c>
      <c r="V123" t="str">
        <f t="shared" si="21"/>
        <v/>
      </c>
    </row>
    <row r="124" spans="1:22" x14ac:dyDescent="0.3">
      <c r="A124" s="1" t="s">
        <v>479</v>
      </c>
      <c r="B124" s="1" t="s">
        <v>480</v>
      </c>
      <c r="C124" s="1" t="s">
        <v>75</v>
      </c>
      <c r="D124" s="1" t="s">
        <v>64</v>
      </c>
      <c r="E124" s="1" t="s">
        <v>10</v>
      </c>
      <c r="F124" s="1" t="s">
        <v>48</v>
      </c>
      <c r="G124" s="1" t="s">
        <v>49</v>
      </c>
      <c r="H124" s="1" t="s">
        <v>33</v>
      </c>
      <c r="I124" s="1" t="s">
        <v>34</v>
      </c>
      <c r="J124" s="1" t="s">
        <v>1533</v>
      </c>
      <c r="K124" s="1" t="s">
        <v>103</v>
      </c>
      <c r="L124" s="1" t="s">
        <v>1177</v>
      </c>
      <c r="M124" s="1"/>
      <c r="N124" s="5" t="str">
        <f t="shared" si="25"/>
        <v/>
      </c>
      <c r="O124" s="5">
        <f t="shared" si="14"/>
        <v>1</v>
      </c>
      <c r="P124" s="5" t="str">
        <f t="shared" si="15"/>
        <v>-</v>
      </c>
      <c r="Q124" s="5">
        <f t="shared" si="17"/>
        <v>-4</v>
      </c>
      <c r="R124" s="5">
        <f t="shared" si="18"/>
        <v>230</v>
      </c>
      <c r="S124" s="5">
        <f t="shared" si="19"/>
        <v>230</v>
      </c>
      <c r="T124" s="1" t="str">
        <f t="shared" si="20"/>
        <v>158</v>
      </c>
      <c r="U124" s="5" t="str">
        <f t="shared" si="16"/>
        <v/>
      </c>
      <c r="V124" t="str">
        <f t="shared" si="21"/>
        <v/>
      </c>
    </row>
    <row r="125" spans="1:22" x14ac:dyDescent="0.3">
      <c r="A125" s="1" t="s">
        <v>481</v>
      </c>
      <c r="B125" s="1" t="s">
        <v>482</v>
      </c>
      <c r="C125" s="1" t="s">
        <v>77</v>
      </c>
      <c r="D125" s="1" t="s">
        <v>77</v>
      </c>
      <c r="E125" s="1" t="s">
        <v>480</v>
      </c>
      <c r="F125" s="1" t="s">
        <v>53</v>
      </c>
      <c r="G125" s="1" t="s">
        <v>49</v>
      </c>
      <c r="H125" s="1" t="s">
        <v>33</v>
      </c>
      <c r="I125" s="1" t="s">
        <v>34</v>
      </c>
      <c r="J125" s="1" t="s">
        <v>1533</v>
      </c>
      <c r="K125" s="1" t="s">
        <v>103</v>
      </c>
      <c r="L125" s="1" t="s">
        <v>483</v>
      </c>
      <c r="M125" s="1"/>
      <c r="N125" s="5" t="str">
        <f t="shared" si="25"/>
        <v/>
      </c>
      <c r="O125" s="5">
        <f t="shared" si="14"/>
        <v>3</v>
      </c>
      <c r="P125" s="5" t="str">
        <f t="shared" si="15"/>
        <v>Totodile</v>
      </c>
      <c r="Q125" s="5">
        <f t="shared" si="17"/>
        <v>-2</v>
      </c>
      <c r="R125" s="5">
        <f t="shared" si="18"/>
        <v>720</v>
      </c>
      <c r="S125" s="5">
        <f t="shared" si="19"/>
        <v>760</v>
      </c>
      <c r="T125" s="1" t="str">
        <f t="shared" si="20"/>
        <v>159</v>
      </c>
      <c r="U125" s="5" t="str">
        <f t="shared" si="16"/>
        <v/>
      </c>
      <c r="V125" t="str">
        <f t="shared" si="21"/>
        <v/>
      </c>
    </row>
    <row r="126" spans="1:22" x14ac:dyDescent="0.3">
      <c r="A126" s="1" t="s">
        <v>222</v>
      </c>
      <c r="B126" s="1" t="s">
        <v>484</v>
      </c>
      <c r="C126" s="1" t="s">
        <v>320</v>
      </c>
      <c r="D126" s="1" t="s">
        <v>57</v>
      </c>
      <c r="E126" s="1" t="s">
        <v>482</v>
      </c>
      <c r="F126" s="1" t="s">
        <v>49</v>
      </c>
      <c r="G126" s="1" t="s">
        <v>49</v>
      </c>
      <c r="H126" s="1" t="s">
        <v>33</v>
      </c>
      <c r="I126" s="1" t="s">
        <v>34</v>
      </c>
      <c r="J126" s="1" t="s">
        <v>1533</v>
      </c>
      <c r="K126" s="1" t="s">
        <v>103</v>
      </c>
      <c r="L126" s="1" t="s">
        <v>485</v>
      </c>
      <c r="M126" s="1"/>
      <c r="N126" s="5" t="str">
        <f t="shared" si="25"/>
        <v/>
      </c>
      <c r="O126" s="5">
        <f t="shared" si="14"/>
        <v>5</v>
      </c>
      <c r="P126" s="5" t="str">
        <f t="shared" si="15"/>
        <v>Croconaw</v>
      </c>
      <c r="Q126" s="5">
        <f t="shared" si="17"/>
        <v>0</v>
      </c>
      <c r="R126" s="5">
        <f t="shared" si="18"/>
        <v>1280</v>
      </c>
      <c r="S126" s="5">
        <f t="shared" si="19"/>
        <v>1220</v>
      </c>
      <c r="T126" s="1" t="str">
        <f t="shared" si="20"/>
        <v>160</v>
      </c>
      <c r="U126" s="5" t="str">
        <f t="shared" si="16"/>
        <v/>
      </c>
      <c r="V126" t="str">
        <f t="shared" si="21"/>
        <v/>
      </c>
    </row>
    <row r="127" spans="1:22" x14ac:dyDescent="0.3">
      <c r="A127" s="1" t="s">
        <v>486</v>
      </c>
      <c r="B127" s="1" t="s">
        <v>487</v>
      </c>
      <c r="C127" s="1" t="s">
        <v>77</v>
      </c>
      <c r="D127" s="1" t="s">
        <v>133</v>
      </c>
      <c r="E127" s="1" t="s">
        <v>10</v>
      </c>
      <c r="F127" s="1" t="s">
        <v>48</v>
      </c>
      <c r="G127" s="1" t="s">
        <v>53</v>
      </c>
      <c r="H127" s="1" t="s">
        <v>805</v>
      </c>
      <c r="I127" s="1" t="s">
        <v>1518</v>
      </c>
      <c r="J127" s="1" t="s">
        <v>1400</v>
      </c>
      <c r="K127" s="1" t="s">
        <v>103</v>
      </c>
      <c r="L127" s="1" t="s">
        <v>488</v>
      </c>
      <c r="M127" s="1"/>
      <c r="N127" s="5" t="str">
        <f t="shared" si="25"/>
        <v/>
      </c>
      <c r="O127" s="5">
        <f t="shared" si="14"/>
        <v>2</v>
      </c>
      <c r="P127" s="5" t="str">
        <f t="shared" si="15"/>
        <v>-</v>
      </c>
      <c r="Q127" s="5">
        <f t="shared" si="17"/>
        <v>-3</v>
      </c>
      <c r="R127" s="5">
        <f t="shared" si="18"/>
        <v>580</v>
      </c>
      <c r="S127" s="5">
        <f t="shared" si="19"/>
        <v>390</v>
      </c>
      <c r="T127" s="1" t="str">
        <f t="shared" si="20"/>
        <v>209</v>
      </c>
      <c r="U127" s="5" t="str">
        <f t="shared" si="16"/>
        <v/>
      </c>
      <c r="V127" t="str">
        <f t="shared" si="21"/>
        <v/>
      </c>
    </row>
    <row r="128" spans="1:22" x14ac:dyDescent="0.3">
      <c r="A128" s="1" t="s">
        <v>489</v>
      </c>
      <c r="B128" s="1" t="s">
        <v>490</v>
      </c>
      <c r="C128" s="1" t="s">
        <v>59</v>
      </c>
      <c r="D128" s="1" t="s">
        <v>132</v>
      </c>
      <c r="E128" s="1" t="s">
        <v>487</v>
      </c>
      <c r="F128" s="1" t="s">
        <v>53</v>
      </c>
      <c r="G128" s="1" t="s">
        <v>53</v>
      </c>
      <c r="H128" s="1" t="s">
        <v>805</v>
      </c>
      <c r="I128" s="1" t="s">
        <v>1518</v>
      </c>
      <c r="J128" s="1" t="s">
        <v>1400</v>
      </c>
      <c r="K128" s="1" t="s">
        <v>103</v>
      </c>
      <c r="L128" s="1" t="s">
        <v>491</v>
      </c>
      <c r="M128" s="1"/>
      <c r="N128" s="5" t="str">
        <f t="shared" si="25"/>
        <v/>
      </c>
      <c r="O128" s="5">
        <f t="shared" si="14"/>
        <v>4</v>
      </c>
      <c r="P128" s="5" t="str">
        <f t="shared" si="15"/>
        <v>Snubbull</v>
      </c>
      <c r="Q128" s="5">
        <f t="shared" si="17"/>
        <v>-1</v>
      </c>
      <c r="R128" s="5">
        <f t="shared" si="18"/>
        <v>1210</v>
      </c>
      <c r="S128" s="5">
        <f t="shared" si="19"/>
        <v>780</v>
      </c>
      <c r="T128" s="1" t="str">
        <f t="shared" si="20"/>
        <v>210</v>
      </c>
      <c r="U128" s="5" t="str">
        <f t="shared" si="16"/>
        <v/>
      </c>
      <c r="V128" t="str">
        <f t="shared" si="21"/>
        <v/>
      </c>
    </row>
    <row r="129" spans="1:22" x14ac:dyDescent="0.3">
      <c r="A129" s="1" t="s">
        <v>492</v>
      </c>
      <c r="B129" s="1" t="s">
        <v>493</v>
      </c>
      <c r="C129" s="1" t="s">
        <v>200</v>
      </c>
      <c r="D129" s="1" t="s">
        <v>201</v>
      </c>
      <c r="E129" s="1" t="s">
        <v>10</v>
      </c>
      <c r="F129" s="1" t="s">
        <v>48</v>
      </c>
      <c r="G129" s="1" t="s">
        <v>49</v>
      </c>
      <c r="H129" s="1" t="s">
        <v>1433</v>
      </c>
      <c r="I129" s="1" t="s">
        <v>1518</v>
      </c>
      <c r="J129" s="1" t="s">
        <v>1468</v>
      </c>
      <c r="K129" s="1" t="s">
        <v>103</v>
      </c>
      <c r="L129" s="1" t="s">
        <v>1178</v>
      </c>
      <c r="M129" s="1"/>
      <c r="N129" s="5" t="str">
        <f t="shared" si="25"/>
        <v/>
      </c>
      <c r="O129" s="5">
        <f t="shared" si="14"/>
        <v>1</v>
      </c>
      <c r="P129" s="5" t="str">
        <f t="shared" si="15"/>
        <v>-</v>
      </c>
      <c r="Q129" s="5">
        <f t="shared" si="17"/>
        <v>-3</v>
      </c>
      <c r="R129" s="5">
        <f t="shared" si="18"/>
        <v>260</v>
      </c>
      <c r="S129" s="5">
        <f t="shared" si="19"/>
        <v>210</v>
      </c>
      <c r="T129" s="1" t="str">
        <f t="shared" si="20"/>
        <v>280</v>
      </c>
      <c r="U129" s="5" t="str">
        <f t="shared" si="16"/>
        <v/>
      </c>
      <c r="V129" t="str">
        <f t="shared" si="21"/>
        <v/>
      </c>
    </row>
    <row r="130" spans="1:22" x14ac:dyDescent="0.3">
      <c r="A130" s="1" t="s">
        <v>494</v>
      </c>
      <c r="B130" s="1" t="s">
        <v>495</v>
      </c>
      <c r="C130" s="1" t="s">
        <v>75</v>
      </c>
      <c r="D130" s="1" t="s">
        <v>80</v>
      </c>
      <c r="E130" s="1" t="s">
        <v>493</v>
      </c>
      <c r="F130" s="1" t="s">
        <v>53</v>
      </c>
      <c r="G130" s="1" t="s">
        <v>49</v>
      </c>
      <c r="H130" s="1" t="s">
        <v>1433</v>
      </c>
      <c r="I130" s="1" t="s">
        <v>1518</v>
      </c>
      <c r="J130" s="1" t="s">
        <v>1468</v>
      </c>
      <c r="K130" s="1" t="s">
        <v>103</v>
      </c>
      <c r="L130" s="1" t="s">
        <v>496</v>
      </c>
      <c r="M130" s="1"/>
      <c r="N130" s="5" t="str">
        <f t="shared" si="25"/>
        <v/>
      </c>
      <c r="O130" s="5">
        <f t="shared" ref="O130:O193" si="26">IF(N130="M/G",2+VLOOKUP(E130,$B:$O,14,FALSE),IF(K130="Ya",6,IF(AND(G130="3",F130="1"),1,IF(AND(G130="3",F130="2"),3,IF(AND(G130="3",F130="3"),5,IF(AND(G130="2",F130="1"),2,IF(AND(G130="2",F130="2"),4,4)))))))</f>
        <v>3</v>
      </c>
      <c r="P130" s="5" t="str">
        <f t="shared" ref="P130:P193" si="27">IF(E130="-","-",VLOOKUP(E130,$B:$B,1,FALSE))</f>
        <v>Ralts</v>
      </c>
      <c r="Q130" s="5">
        <f t="shared" si="17"/>
        <v>-1</v>
      </c>
      <c r="R130" s="5">
        <f t="shared" si="18"/>
        <v>800</v>
      </c>
      <c r="S130" s="5">
        <f t="shared" si="19"/>
        <v>690</v>
      </c>
      <c r="T130" s="1" t="str">
        <f t="shared" si="20"/>
        <v>281</v>
      </c>
      <c r="U130" s="5" t="str">
        <f t="shared" ref="U130:U193" si="28">IF(N130="M/G",VLOOKUP(E130,$B:$T,19,FALSE),"")</f>
        <v/>
      </c>
      <c r="V130" t="str">
        <f t="shared" si="21"/>
        <v/>
      </c>
    </row>
    <row r="131" spans="1:22" x14ac:dyDescent="0.3">
      <c r="A131" s="1" t="s">
        <v>497</v>
      </c>
      <c r="B131" s="1" t="s">
        <v>498</v>
      </c>
      <c r="C131" s="1" t="s">
        <v>72</v>
      </c>
      <c r="D131" s="1" t="s">
        <v>75</v>
      </c>
      <c r="E131" s="1" t="s">
        <v>495</v>
      </c>
      <c r="F131" s="1" t="s">
        <v>49</v>
      </c>
      <c r="G131" s="1" t="s">
        <v>49</v>
      </c>
      <c r="H131" s="1" t="s">
        <v>1433</v>
      </c>
      <c r="I131" s="1" t="s">
        <v>1518</v>
      </c>
      <c r="J131" s="1" t="s">
        <v>1468</v>
      </c>
      <c r="K131" s="1" t="s">
        <v>103</v>
      </c>
      <c r="L131" s="1" t="s">
        <v>1179</v>
      </c>
      <c r="M131" s="1"/>
      <c r="N131" s="5" t="str">
        <f t="shared" si="25"/>
        <v/>
      </c>
      <c r="O131" s="5">
        <f t="shared" si="26"/>
        <v>5</v>
      </c>
      <c r="P131" s="5" t="str">
        <f t="shared" si="27"/>
        <v>Kirlia</v>
      </c>
      <c r="Q131" s="5">
        <f t="shared" ref="Q131:Q194" si="29">IF(N131="M/G",1,0)+O131-1-(SUM(LEN(I131)-LEN(SUBSTITUTE(I131,",","")))+SUM(LEN(J131)-LEN(SUBSTITUTE(J131,",","")))-SUM(LEN(H131)-LEN(SUBSTITUTE(H131,",",""))))</f>
        <v>1</v>
      </c>
      <c r="R131" s="5">
        <f t="shared" ref="R131:R194" si="30">ROUND(O131*(500+10*Q131)*VALUE(C131)/(VALUE(C131)+VALUE(D131)),-1)</f>
        <v>1450</v>
      </c>
      <c r="S131" s="5">
        <f t="shared" ref="S131:S194" si="31">O131*500+10*Q131-R131</f>
        <v>1060</v>
      </c>
      <c r="T131" s="1" t="str">
        <f t="shared" ref="T131:T194" si="32">A131</f>
        <v>282</v>
      </c>
      <c r="U131" s="5" t="str">
        <f t="shared" si="28"/>
        <v/>
      </c>
      <c r="V131" t="str">
        <f t="shared" ref="V131:V194" si="33">IF(U131="","",IF(LEFT(T131,3)=LEFT(U131,3),"v","!"))</f>
        <v/>
      </c>
    </row>
    <row r="132" spans="1:22" x14ac:dyDescent="0.3">
      <c r="A132" s="1" t="s">
        <v>499</v>
      </c>
      <c r="B132" s="1" t="s">
        <v>500</v>
      </c>
      <c r="C132" s="1" t="s">
        <v>230</v>
      </c>
      <c r="D132" s="1" t="s">
        <v>75</v>
      </c>
      <c r="E132" s="1" t="s">
        <v>495</v>
      </c>
      <c r="F132" s="1" t="s">
        <v>49</v>
      </c>
      <c r="G132" s="1" t="s">
        <v>49</v>
      </c>
      <c r="H132" s="1" t="s">
        <v>272</v>
      </c>
      <c r="I132" s="1" t="s">
        <v>1473</v>
      </c>
      <c r="J132" s="1" t="s">
        <v>1437</v>
      </c>
      <c r="K132" s="1" t="s">
        <v>103</v>
      </c>
      <c r="L132" s="1" t="s">
        <v>501</v>
      </c>
      <c r="M132" s="1"/>
      <c r="N132" s="5" t="str">
        <f t="shared" si="25"/>
        <v/>
      </c>
      <c r="O132" s="5">
        <f t="shared" si="26"/>
        <v>5</v>
      </c>
      <c r="P132" s="5" t="str">
        <f t="shared" si="27"/>
        <v>Kirlia</v>
      </c>
      <c r="Q132" s="5">
        <f t="shared" si="29"/>
        <v>1</v>
      </c>
      <c r="R132" s="5">
        <f t="shared" si="30"/>
        <v>1680</v>
      </c>
      <c r="S132" s="5">
        <f t="shared" si="31"/>
        <v>830</v>
      </c>
      <c r="T132" s="1" t="str">
        <f t="shared" si="32"/>
        <v>475</v>
      </c>
      <c r="U132" s="5" t="str">
        <f t="shared" si="28"/>
        <v/>
      </c>
      <c r="V132" t="str">
        <f t="shared" si="33"/>
        <v/>
      </c>
    </row>
    <row r="133" spans="1:22" x14ac:dyDescent="0.3">
      <c r="A133" s="1" t="s">
        <v>502</v>
      </c>
      <c r="B133" s="1" t="s">
        <v>503</v>
      </c>
      <c r="C133" s="1" t="s">
        <v>504</v>
      </c>
      <c r="D133" s="1" t="s">
        <v>81</v>
      </c>
      <c r="E133" s="1" t="s">
        <v>10</v>
      </c>
      <c r="F133" s="1" t="s">
        <v>48</v>
      </c>
      <c r="G133" s="1" t="s">
        <v>49</v>
      </c>
      <c r="H133" s="1" t="s">
        <v>1438</v>
      </c>
      <c r="I133" s="1" t="s">
        <v>1521</v>
      </c>
      <c r="J133" s="1" t="s">
        <v>1468</v>
      </c>
      <c r="K133" s="1" t="s">
        <v>103</v>
      </c>
      <c r="L133" s="1" t="s">
        <v>1180</v>
      </c>
      <c r="M133" s="1"/>
      <c r="N133" s="5" t="str">
        <f t="shared" si="25"/>
        <v/>
      </c>
      <c r="O133" s="5">
        <f t="shared" si="26"/>
        <v>1</v>
      </c>
      <c r="P133" s="5" t="str">
        <f t="shared" si="27"/>
        <v>-</v>
      </c>
      <c r="Q133" s="5">
        <f t="shared" si="29"/>
        <v>-3</v>
      </c>
      <c r="R133" s="5">
        <f t="shared" si="30"/>
        <v>160</v>
      </c>
      <c r="S133" s="5">
        <f t="shared" si="31"/>
        <v>310</v>
      </c>
      <c r="T133" s="1" t="str">
        <f t="shared" si="32"/>
        <v>298</v>
      </c>
      <c r="U133" s="5" t="str">
        <f t="shared" si="28"/>
        <v/>
      </c>
      <c r="V133" t="str">
        <f t="shared" si="33"/>
        <v/>
      </c>
    </row>
    <row r="134" spans="1:22" x14ac:dyDescent="0.3">
      <c r="A134" s="1" t="s">
        <v>505</v>
      </c>
      <c r="B134" s="1" t="s">
        <v>506</v>
      </c>
      <c r="C134" s="1" t="s">
        <v>504</v>
      </c>
      <c r="D134" s="1" t="s">
        <v>133</v>
      </c>
      <c r="E134" s="1" t="s">
        <v>503</v>
      </c>
      <c r="F134" s="1" t="s">
        <v>53</v>
      </c>
      <c r="G134" s="1" t="s">
        <v>49</v>
      </c>
      <c r="H134" s="1" t="s">
        <v>1435</v>
      </c>
      <c r="I134" s="1" t="s">
        <v>1492</v>
      </c>
      <c r="J134" s="1" t="s">
        <v>1569</v>
      </c>
      <c r="K134" s="1" t="s">
        <v>103</v>
      </c>
      <c r="L134" s="1" t="s">
        <v>507</v>
      </c>
      <c r="M134" s="1"/>
      <c r="N134" s="5" t="str">
        <f t="shared" si="25"/>
        <v/>
      </c>
      <c r="O134" s="5">
        <f t="shared" si="26"/>
        <v>3</v>
      </c>
      <c r="P134" s="5" t="str">
        <f t="shared" si="27"/>
        <v>Azurill</v>
      </c>
      <c r="Q134" s="5">
        <f t="shared" si="29"/>
        <v>-1</v>
      </c>
      <c r="R134" s="5">
        <f t="shared" si="30"/>
        <v>420</v>
      </c>
      <c r="S134" s="5">
        <f t="shared" si="31"/>
        <v>1070</v>
      </c>
      <c r="T134" s="1" t="str">
        <f t="shared" si="32"/>
        <v>183</v>
      </c>
      <c r="U134" s="5" t="str">
        <f t="shared" si="28"/>
        <v/>
      </c>
      <c r="V134" t="str">
        <f t="shared" si="33"/>
        <v/>
      </c>
    </row>
    <row r="135" spans="1:22" x14ac:dyDescent="0.3">
      <c r="A135" s="1" t="s">
        <v>508</v>
      </c>
      <c r="B135" s="1" t="s">
        <v>509</v>
      </c>
      <c r="C135" s="1" t="s">
        <v>133</v>
      </c>
      <c r="D135" s="1" t="s">
        <v>77</v>
      </c>
      <c r="E135" s="1" t="s">
        <v>506</v>
      </c>
      <c r="F135" s="1" t="s">
        <v>49</v>
      </c>
      <c r="G135" s="1" t="s">
        <v>49</v>
      </c>
      <c r="H135" s="1" t="s">
        <v>1435</v>
      </c>
      <c r="I135" s="1" t="s">
        <v>1492</v>
      </c>
      <c r="J135" s="1" t="s">
        <v>1569</v>
      </c>
      <c r="K135" s="1" t="s">
        <v>103</v>
      </c>
      <c r="L135" s="1" t="s">
        <v>510</v>
      </c>
      <c r="M135" s="1"/>
      <c r="N135" s="5" t="str">
        <f t="shared" si="25"/>
        <v/>
      </c>
      <c r="O135" s="5">
        <f t="shared" si="26"/>
        <v>5</v>
      </c>
      <c r="P135" s="5" t="str">
        <f t="shared" si="27"/>
        <v>Marill</v>
      </c>
      <c r="Q135" s="5">
        <f t="shared" si="29"/>
        <v>1</v>
      </c>
      <c r="R135" s="5">
        <f t="shared" si="30"/>
        <v>980</v>
      </c>
      <c r="S135" s="5">
        <f t="shared" si="31"/>
        <v>1530</v>
      </c>
      <c r="T135" s="1" t="str">
        <f t="shared" si="32"/>
        <v>184</v>
      </c>
      <c r="U135" s="5" t="str">
        <f t="shared" si="28"/>
        <v/>
      </c>
      <c r="V135" t="str">
        <f t="shared" si="33"/>
        <v/>
      </c>
    </row>
    <row r="136" spans="1:22" x14ac:dyDescent="0.3">
      <c r="A136" s="1" t="s">
        <v>511</v>
      </c>
      <c r="B136" s="1" t="s">
        <v>512</v>
      </c>
      <c r="C136" s="1" t="s">
        <v>513</v>
      </c>
      <c r="D136" s="1" t="s">
        <v>64</v>
      </c>
      <c r="E136" s="1" t="s">
        <v>10</v>
      </c>
      <c r="F136" s="1" t="s">
        <v>48</v>
      </c>
      <c r="G136" s="1" t="s">
        <v>49</v>
      </c>
      <c r="H136" s="1" t="s">
        <v>202</v>
      </c>
      <c r="I136" s="1" t="s">
        <v>12</v>
      </c>
      <c r="J136" s="1" t="s">
        <v>1568</v>
      </c>
      <c r="K136" s="1" t="s">
        <v>103</v>
      </c>
      <c r="L136" s="1" t="s">
        <v>1181</v>
      </c>
      <c r="M136" s="1"/>
      <c r="N136" s="5" t="str">
        <f t="shared" si="25"/>
        <v/>
      </c>
      <c r="O136" s="5">
        <f t="shared" si="26"/>
        <v>1</v>
      </c>
      <c r="P136" s="5" t="str">
        <f t="shared" si="27"/>
        <v>-</v>
      </c>
      <c r="Q136" s="5">
        <f t="shared" si="29"/>
        <v>-4</v>
      </c>
      <c r="R136" s="5">
        <f t="shared" si="30"/>
        <v>240</v>
      </c>
      <c r="S136" s="5">
        <f t="shared" si="31"/>
        <v>220</v>
      </c>
      <c r="T136" s="1" t="str">
        <f t="shared" si="32"/>
        <v>387</v>
      </c>
      <c r="U136" s="5" t="str">
        <f t="shared" si="28"/>
        <v/>
      </c>
      <c r="V136" t="str">
        <f t="shared" si="33"/>
        <v/>
      </c>
    </row>
    <row r="137" spans="1:22" x14ac:dyDescent="0.3">
      <c r="A137" s="1" t="s">
        <v>514</v>
      </c>
      <c r="B137" s="1" t="s">
        <v>515</v>
      </c>
      <c r="C137" s="1" t="s">
        <v>516</v>
      </c>
      <c r="D137" s="1" t="s">
        <v>72</v>
      </c>
      <c r="E137" s="1" t="s">
        <v>512</v>
      </c>
      <c r="F137" s="1" t="s">
        <v>53</v>
      </c>
      <c r="G137" s="1" t="s">
        <v>49</v>
      </c>
      <c r="H137" s="1" t="s">
        <v>202</v>
      </c>
      <c r="I137" s="1" t="s">
        <v>12</v>
      </c>
      <c r="J137" s="1" t="s">
        <v>1568</v>
      </c>
      <c r="K137" s="1" t="s">
        <v>103</v>
      </c>
      <c r="L137" s="1" t="s">
        <v>517</v>
      </c>
      <c r="M137" s="1"/>
      <c r="N137" s="5" t="str">
        <f t="shared" si="25"/>
        <v/>
      </c>
      <c r="O137" s="5">
        <f t="shared" si="26"/>
        <v>3</v>
      </c>
      <c r="P137" s="5" t="str">
        <f t="shared" si="27"/>
        <v>Turtwig</v>
      </c>
      <c r="Q137" s="5">
        <f t="shared" si="29"/>
        <v>-2</v>
      </c>
      <c r="R137" s="5">
        <f t="shared" si="30"/>
        <v>740</v>
      </c>
      <c r="S137" s="5">
        <f t="shared" si="31"/>
        <v>740</v>
      </c>
      <c r="T137" s="1" t="str">
        <f t="shared" si="32"/>
        <v>388</v>
      </c>
      <c r="U137" s="5" t="str">
        <f t="shared" si="28"/>
        <v/>
      </c>
      <c r="V137" t="str">
        <f t="shared" si="33"/>
        <v/>
      </c>
    </row>
    <row r="138" spans="1:22" x14ac:dyDescent="0.3">
      <c r="A138" s="1" t="s">
        <v>518</v>
      </c>
      <c r="B138" s="1" t="s">
        <v>519</v>
      </c>
      <c r="C138" s="1" t="s">
        <v>290</v>
      </c>
      <c r="D138" s="1" t="s">
        <v>320</v>
      </c>
      <c r="E138" s="1" t="s">
        <v>515</v>
      </c>
      <c r="F138" s="1" t="s">
        <v>49</v>
      </c>
      <c r="G138" s="1" t="s">
        <v>49</v>
      </c>
      <c r="H138" s="1" t="s">
        <v>1570</v>
      </c>
      <c r="I138" s="1" t="s">
        <v>1443</v>
      </c>
      <c r="J138" s="1" t="s">
        <v>1568</v>
      </c>
      <c r="K138" s="1" t="s">
        <v>103</v>
      </c>
      <c r="L138" s="1" t="s">
        <v>1182</v>
      </c>
      <c r="M138" s="1"/>
      <c r="N138" s="5" t="str">
        <f t="shared" si="25"/>
        <v/>
      </c>
      <c r="O138" s="5">
        <f t="shared" si="26"/>
        <v>5</v>
      </c>
      <c r="P138" s="5" t="str">
        <f t="shared" si="27"/>
        <v>Grotle</v>
      </c>
      <c r="Q138" s="5">
        <f t="shared" si="29"/>
        <v>1</v>
      </c>
      <c r="R138" s="5">
        <f t="shared" si="30"/>
        <v>1300</v>
      </c>
      <c r="S138" s="5">
        <f t="shared" si="31"/>
        <v>1210</v>
      </c>
      <c r="T138" s="1" t="str">
        <f t="shared" si="32"/>
        <v>389</v>
      </c>
      <c r="U138" s="5" t="str">
        <f t="shared" si="28"/>
        <v/>
      </c>
      <c r="V138" t="str">
        <f t="shared" si="33"/>
        <v/>
      </c>
    </row>
    <row r="139" spans="1:22" x14ac:dyDescent="0.3">
      <c r="A139" s="1" t="s">
        <v>520</v>
      </c>
      <c r="B139" s="1" t="s">
        <v>521</v>
      </c>
      <c r="C139" s="1" t="s">
        <v>65</v>
      </c>
      <c r="D139" s="1" t="s">
        <v>522</v>
      </c>
      <c r="E139" s="1" t="s">
        <v>10</v>
      </c>
      <c r="F139" s="1" t="s">
        <v>48</v>
      </c>
      <c r="G139" s="1" t="s">
        <v>49</v>
      </c>
      <c r="H139" s="1" t="s">
        <v>20</v>
      </c>
      <c r="I139" s="1" t="s">
        <v>259</v>
      </c>
      <c r="J139" s="1" t="s">
        <v>1495</v>
      </c>
      <c r="K139" s="1" t="s">
        <v>103</v>
      </c>
      <c r="L139" s="1" t="s">
        <v>1183</v>
      </c>
      <c r="M139" s="1"/>
      <c r="N139" s="5" t="str">
        <f t="shared" si="25"/>
        <v/>
      </c>
      <c r="O139" s="5">
        <f t="shared" si="26"/>
        <v>1</v>
      </c>
      <c r="P139" s="5" t="str">
        <f t="shared" si="27"/>
        <v>-</v>
      </c>
      <c r="Q139" s="5">
        <f t="shared" si="29"/>
        <v>-4</v>
      </c>
      <c r="R139" s="5">
        <f t="shared" si="30"/>
        <v>260</v>
      </c>
      <c r="S139" s="5">
        <f t="shared" si="31"/>
        <v>200</v>
      </c>
      <c r="T139" s="1" t="str">
        <f t="shared" si="32"/>
        <v>390</v>
      </c>
      <c r="U139" s="5" t="str">
        <f t="shared" si="28"/>
        <v/>
      </c>
      <c r="V139" t="str">
        <f t="shared" si="33"/>
        <v/>
      </c>
    </row>
    <row r="140" spans="1:22" x14ac:dyDescent="0.3">
      <c r="A140" s="1" t="s">
        <v>523</v>
      </c>
      <c r="B140" s="1" t="s">
        <v>524</v>
      </c>
      <c r="C140" s="1" t="s">
        <v>68</v>
      </c>
      <c r="D140" s="1" t="s">
        <v>61</v>
      </c>
      <c r="E140" s="1" t="s">
        <v>521</v>
      </c>
      <c r="F140" s="1" t="s">
        <v>53</v>
      </c>
      <c r="G140" s="1" t="s">
        <v>49</v>
      </c>
      <c r="H140" s="1" t="s">
        <v>218</v>
      </c>
      <c r="I140" s="1" t="s">
        <v>1528</v>
      </c>
      <c r="J140" s="1" t="s">
        <v>1495</v>
      </c>
      <c r="K140" s="1" t="s">
        <v>103</v>
      </c>
      <c r="L140" s="1" t="s">
        <v>1184</v>
      </c>
      <c r="M140" s="1"/>
      <c r="N140" s="5" t="str">
        <f t="shared" si="25"/>
        <v/>
      </c>
      <c r="O140" s="5">
        <f t="shared" si="26"/>
        <v>3</v>
      </c>
      <c r="P140" s="5" t="str">
        <f t="shared" si="27"/>
        <v>Chimchar</v>
      </c>
      <c r="Q140" s="5">
        <f t="shared" si="29"/>
        <v>-1</v>
      </c>
      <c r="R140" s="5">
        <f t="shared" si="30"/>
        <v>880</v>
      </c>
      <c r="S140" s="5">
        <f t="shared" si="31"/>
        <v>610</v>
      </c>
      <c r="T140" s="1" t="str">
        <f t="shared" si="32"/>
        <v>391</v>
      </c>
      <c r="U140" s="5" t="str">
        <f t="shared" si="28"/>
        <v/>
      </c>
      <c r="V140" t="str">
        <f t="shared" si="33"/>
        <v/>
      </c>
    </row>
    <row r="141" spans="1:22" x14ac:dyDescent="0.3">
      <c r="A141" s="1" t="s">
        <v>525</v>
      </c>
      <c r="B141" s="1" t="s">
        <v>526</v>
      </c>
      <c r="C141" s="1" t="s">
        <v>71</v>
      </c>
      <c r="D141" s="1" t="s">
        <v>527</v>
      </c>
      <c r="E141" s="1" t="s">
        <v>524</v>
      </c>
      <c r="F141" s="1" t="s">
        <v>49</v>
      </c>
      <c r="G141" s="1" t="s">
        <v>49</v>
      </c>
      <c r="H141" s="1" t="s">
        <v>218</v>
      </c>
      <c r="I141" s="1" t="s">
        <v>1528</v>
      </c>
      <c r="J141" s="1" t="s">
        <v>1495</v>
      </c>
      <c r="K141" s="1" t="s">
        <v>103</v>
      </c>
      <c r="L141" s="1" t="s">
        <v>528</v>
      </c>
      <c r="M141" s="1"/>
      <c r="N141" s="5" t="str">
        <f t="shared" si="25"/>
        <v/>
      </c>
      <c r="O141" s="5">
        <f t="shared" si="26"/>
        <v>5</v>
      </c>
      <c r="P141" s="5" t="str">
        <f t="shared" si="27"/>
        <v>Monferno</v>
      </c>
      <c r="Q141" s="5">
        <f t="shared" si="29"/>
        <v>1</v>
      </c>
      <c r="R141" s="5">
        <f t="shared" si="30"/>
        <v>1520</v>
      </c>
      <c r="S141" s="5">
        <f t="shared" si="31"/>
        <v>990</v>
      </c>
      <c r="T141" s="1" t="str">
        <f t="shared" si="32"/>
        <v>392</v>
      </c>
      <c r="U141" s="5" t="str">
        <f t="shared" si="28"/>
        <v/>
      </c>
      <c r="V141" t="str">
        <f t="shared" si="33"/>
        <v/>
      </c>
    </row>
    <row r="142" spans="1:22" x14ac:dyDescent="0.3">
      <c r="A142" s="1" t="s">
        <v>529</v>
      </c>
      <c r="B142" s="1" t="s">
        <v>530</v>
      </c>
      <c r="C142" s="1" t="s">
        <v>531</v>
      </c>
      <c r="D142" s="1" t="s">
        <v>532</v>
      </c>
      <c r="E142" s="1" t="s">
        <v>10</v>
      </c>
      <c r="F142" s="1" t="s">
        <v>48</v>
      </c>
      <c r="G142" s="1" t="s">
        <v>49</v>
      </c>
      <c r="H142" s="1" t="s">
        <v>33</v>
      </c>
      <c r="I142" s="1" t="s">
        <v>34</v>
      </c>
      <c r="J142" s="1" t="s">
        <v>1534</v>
      </c>
      <c r="K142" s="1" t="s">
        <v>103</v>
      </c>
      <c r="L142" s="1" t="s">
        <v>1185</v>
      </c>
      <c r="M142" s="1"/>
      <c r="N142" s="5" t="str">
        <f t="shared" si="25"/>
        <v/>
      </c>
      <c r="O142" s="5">
        <f t="shared" si="26"/>
        <v>1</v>
      </c>
      <c r="P142" s="5" t="str">
        <f t="shared" si="27"/>
        <v>-</v>
      </c>
      <c r="Q142" s="5">
        <f t="shared" si="29"/>
        <v>-4</v>
      </c>
      <c r="R142" s="5">
        <f t="shared" si="30"/>
        <v>230</v>
      </c>
      <c r="S142" s="5">
        <f t="shared" si="31"/>
        <v>230</v>
      </c>
      <c r="T142" s="1" t="str">
        <f t="shared" si="32"/>
        <v>393</v>
      </c>
      <c r="U142" s="5" t="str">
        <f t="shared" si="28"/>
        <v/>
      </c>
      <c r="V142" t="str">
        <f t="shared" si="33"/>
        <v/>
      </c>
    </row>
    <row r="143" spans="1:22" x14ac:dyDescent="0.3">
      <c r="A143" s="1" t="s">
        <v>533</v>
      </c>
      <c r="B143" s="1" t="s">
        <v>534</v>
      </c>
      <c r="C143" s="1" t="s">
        <v>513</v>
      </c>
      <c r="D143" s="1" t="s">
        <v>535</v>
      </c>
      <c r="E143" s="1" t="s">
        <v>530</v>
      </c>
      <c r="F143" s="1" t="s">
        <v>53</v>
      </c>
      <c r="G143" s="1" t="s">
        <v>49</v>
      </c>
      <c r="H143" s="1" t="s">
        <v>33</v>
      </c>
      <c r="I143" s="1" t="s">
        <v>34</v>
      </c>
      <c r="J143" s="1" t="s">
        <v>1534</v>
      </c>
      <c r="K143" s="1" t="s">
        <v>103</v>
      </c>
      <c r="L143" s="1" t="s">
        <v>1186</v>
      </c>
      <c r="M143" s="1"/>
      <c r="N143" s="5" t="str">
        <f t="shared" si="25"/>
        <v/>
      </c>
      <c r="O143" s="5">
        <f t="shared" si="26"/>
        <v>3</v>
      </c>
      <c r="P143" s="5" t="str">
        <f t="shared" si="27"/>
        <v>Piplup</v>
      </c>
      <c r="Q143" s="5">
        <f t="shared" si="29"/>
        <v>-2</v>
      </c>
      <c r="R143" s="5">
        <f t="shared" si="30"/>
        <v>680</v>
      </c>
      <c r="S143" s="5">
        <f t="shared" si="31"/>
        <v>800</v>
      </c>
      <c r="T143" s="1" t="str">
        <f t="shared" si="32"/>
        <v>394</v>
      </c>
      <c r="U143" s="5" t="str">
        <f t="shared" si="28"/>
        <v/>
      </c>
      <c r="V143" t="str">
        <f t="shared" si="33"/>
        <v/>
      </c>
    </row>
    <row r="144" spans="1:22" x14ac:dyDescent="0.3">
      <c r="A144" s="1" t="s">
        <v>536</v>
      </c>
      <c r="B144" s="1" t="s">
        <v>537</v>
      </c>
      <c r="C144" s="1" t="s">
        <v>538</v>
      </c>
      <c r="D144" s="1" t="s">
        <v>539</v>
      </c>
      <c r="E144" s="1" t="s">
        <v>534</v>
      </c>
      <c r="F144" s="1" t="s">
        <v>49</v>
      </c>
      <c r="G144" s="1" t="s">
        <v>49</v>
      </c>
      <c r="H144" s="1" t="s">
        <v>1427</v>
      </c>
      <c r="I144" s="1" t="s">
        <v>1496</v>
      </c>
      <c r="J144" s="1" t="s">
        <v>1535</v>
      </c>
      <c r="K144" s="1" t="s">
        <v>103</v>
      </c>
      <c r="L144" s="1" t="s">
        <v>540</v>
      </c>
      <c r="M144" s="1"/>
      <c r="N144" s="5" t="str">
        <f t="shared" si="25"/>
        <v/>
      </c>
      <c r="O144" s="5">
        <f t="shared" si="26"/>
        <v>5</v>
      </c>
      <c r="P144" s="5" t="str">
        <f t="shared" si="27"/>
        <v>Prinplup</v>
      </c>
      <c r="Q144" s="5">
        <f t="shared" si="29"/>
        <v>1</v>
      </c>
      <c r="R144" s="5">
        <f t="shared" si="30"/>
        <v>1260</v>
      </c>
      <c r="S144" s="5">
        <f t="shared" si="31"/>
        <v>1250</v>
      </c>
      <c r="T144" s="1" t="str">
        <f t="shared" si="32"/>
        <v>395</v>
      </c>
      <c r="U144" s="5" t="str">
        <f t="shared" si="28"/>
        <v/>
      </c>
      <c r="V144" t="str">
        <f t="shared" si="33"/>
        <v/>
      </c>
    </row>
    <row r="145" spans="1:22" x14ac:dyDescent="0.3">
      <c r="A145" s="1" t="s">
        <v>541</v>
      </c>
      <c r="B145" s="1" t="s">
        <v>542</v>
      </c>
      <c r="C145" s="1" t="s">
        <v>75</v>
      </c>
      <c r="D145" s="1" t="s">
        <v>543</v>
      </c>
      <c r="E145" s="1" t="s">
        <v>10</v>
      </c>
      <c r="F145" s="1" t="s">
        <v>48</v>
      </c>
      <c r="G145" s="1" t="s">
        <v>49</v>
      </c>
      <c r="H145" s="1" t="s">
        <v>43</v>
      </c>
      <c r="I145" s="1" t="s">
        <v>262</v>
      </c>
      <c r="J145" s="1" t="s">
        <v>1454</v>
      </c>
      <c r="K145" s="1" t="s">
        <v>103</v>
      </c>
      <c r="L145" s="1" t="s">
        <v>1187</v>
      </c>
      <c r="M145" s="1"/>
      <c r="N145" s="5" t="str">
        <f t="shared" si="25"/>
        <v/>
      </c>
      <c r="O145" s="5">
        <f t="shared" si="26"/>
        <v>1</v>
      </c>
      <c r="P145" s="5" t="str">
        <f t="shared" si="27"/>
        <v>-</v>
      </c>
      <c r="Q145" s="5">
        <f t="shared" si="29"/>
        <v>-4</v>
      </c>
      <c r="R145" s="5">
        <f t="shared" si="30"/>
        <v>300</v>
      </c>
      <c r="S145" s="5">
        <f t="shared" si="31"/>
        <v>160</v>
      </c>
      <c r="T145" s="1" t="str">
        <f t="shared" si="32"/>
        <v>403</v>
      </c>
      <c r="U145" s="5" t="str">
        <f t="shared" si="28"/>
        <v/>
      </c>
      <c r="V145" t="str">
        <f t="shared" si="33"/>
        <v/>
      </c>
    </row>
    <row r="146" spans="1:22" x14ac:dyDescent="0.3">
      <c r="A146" s="1" t="s">
        <v>544</v>
      </c>
      <c r="B146" s="1" t="s">
        <v>545</v>
      </c>
      <c r="C146" s="1" t="s">
        <v>72</v>
      </c>
      <c r="D146" s="1" t="s">
        <v>47</v>
      </c>
      <c r="E146" s="1" t="s">
        <v>542</v>
      </c>
      <c r="F146" s="1" t="s">
        <v>53</v>
      </c>
      <c r="G146" s="1" t="s">
        <v>49</v>
      </c>
      <c r="H146" s="1" t="s">
        <v>43</v>
      </c>
      <c r="I146" s="1" t="s">
        <v>262</v>
      </c>
      <c r="J146" s="1" t="s">
        <v>1454</v>
      </c>
      <c r="K146" s="1" t="s">
        <v>103</v>
      </c>
      <c r="L146" s="1" t="s">
        <v>1188</v>
      </c>
      <c r="M146" s="1"/>
      <c r="N146" s="5" t="str">
        <f t="shared" si="25"/>
        <v/>
      </c>
      <c r="O146" s="5">
        <f t="shared" si="26"/>
        <v>3</v>
      </c>
      <c r="P146" s="5" t="str">
        <f t="shared" si="27"/>
        <v>Shinx</v>
      </c>
      <c r="Q146" s="5">
        <f t="shared" si="29"/>
        <v>-2</v>
      </c>
      <c r="R146" s="5">
        <f t="shared" si="30"/>
        <v>910</v>
      </c>
      <c r="S146" s="5">
        <f t="shared" si="31"/>
        <v>570</v>
      </c>
      <c r="T146" s="1" t="str">
        <f t="shared" si="32"/>
        <v>404</v>
      </c>
      <c r="U146" s="5" t="str">
        <f t="shared" si="28"/>
        <v/>
      </c>
      <c r="V146" t="str">
        <f t="shared" si="33"/>
        <v/>
      </c>
    </row>
    <row r="147" spans="1:22" x14ac:dyDescent="0.3">
      <c r="A147" s="1" t="s">
        <v>546</v>
      </c>
      <c r="B147" s="1" t="s">
        <v>547</v>
      </c>
      <c r="C147" s="1" t="s">
        <v>59</v>
      </c>
      <c r="D147" s="1" t="s">
        <v>285</v>
      </c>
      <c r="E147" s="1" t="s">
        <v>545</v>
      </c>
      <c r="F147" s="1" t="s">
        <v>49</v>
      </c>
      <c r="G147" s="1" t="s">
        <v>49</v>
      </c>
      <c r="H147" s="1" t="s">
        <v>43</v>
      </c>
      <c r="I147" s="1" t="s">
        <v>262</v>
      </c>
      <c r="J147" s="1" t="s">
        <v>1454</v>
      </c>
      <c r="K147" s="1" t="s">
        <v>103</v>
      </c>
      <c r="L147" s="1" t="s">
        <v>548</v>
      </c>
      <c r="M147" s="1"/>
      <c r="N147" s="5" t="str">
        <f t="shared" si="25"/>
        <v/>
      </c>
      <c r="O147" s="5">
        <f t="shared" si="26"/>
        <v>5</v>
      </c>
      <c r="P147" s="5" t="str">
        <f t="shared" si="27"/>
        <v>Luxio</v>
      </c>
      <c r="Q147" s="5">
        <f t="shared" si="29"/>
        <v>0</v>
      </c>
      <c r="R147" s="5">
        <f t="shared" si="30"/>
        <v>1510</v>
      </c>
      <c r="S147" s="5">
        <f t="shared" si="31"/>
        <v>990</v>
      </c>
      <c r="T147" s="1" t="str">
        <f t="shared" si="32"/>
        <v>405</v>
      </c>
      <c r="U147" s="5" t="str">
        <f t="shared" si="28"/>
        <v/>
      </c>
      <c r="V147" t="str">
        <f t="shared" si="33"/>
        <v/>
      </c>
    </row>
    <row r="148" spans="1:22" x14ac:dyDescent="0.3">
      <c r="A148" s="1" t="s">
        <v>549</v>
      </c>
      <c r="B148" s="1" t="s">
        <v>550</v>
      </c>
      <c r="C148" s="1" t="s">
        <v>551</v>
      </c>
      <c r="D148" s="1" t="s">
        <v>522</v>
      </c>
      <c r="E148" s="1" t="s">
        <v>10</v>
      </c>
      <c r="F148" s="1" t="s">
        <v>48</v>
      </c>
      <c r="G148" s="1" t="s">
        <v>53</v>
      </c>
      <c r="H148" s="1" t="s">
        <v>138</v>
      </c>
      <c r="I148" s="1" t="s">
        <v>139</v>
      </c>
      <c r="J148" s="1" t="s">
        <v>1394</v>
      </c>
      <c r="K148" s="1" t="s">
        <v>103</v>
      </c>
      <c r="L148" s="1" t="s">
        <v>552</v>
      </c>
      <c r="M148" s="1"/>
      <c r="N148" s="5" t="str">
        <f t="shared" si="25"/>
        <v/>
      </c>
      <c r="O148" s="5">
        <f t="shared" si="26"/>
        <v>2</v>
      </c>
      <c r="P148" s="5" t="str">
        <f t="shared" si="27"/>
        <v>-</v>
      </c>
      <c r="Q148" s="5">
        <f t="shared" si="29"/>
        <v>0</v>
      </c>
      <c r="R148" s="5">
        <f t="shared" si="30"/>
        <v>600</v>
      </c>
      <c r="S148" s="5">
        <f t="shared" si="31"/>
        <v>400</v>
      </c>
      <c r="T148" s="1" t="str">
        <f t="shared" si="32"/>
        <v>427</v>
      </c>
      <c r="U148" s="5" t="str">
        <f t="shared" si="28"/>
        <v/>
      </c>
      <c r="V148" t="str">
        <f t="shared" si="33"/>
        <v/>
      </c>
    </row>
    <row r="149" spans="1:22" x14ac:dyDescent="0.3">
      <c r="A149" s="1" t="s">
        <v>553</v>
      </c>
      <c r="B149" s="1" t="s">
        <v>554</v>
      </c>
      <c r="C149" s="1" t="s">
        <v>535</v>
      </c>
      <c r="D149" s="1" t="s">
        <v>67</v>
      </c>
      <c r="E149" s="1" t="s">
        <v>550</v>
      </c>
      <c r="F149" s="1" t="s">
        <v>53</v>
      </c>
      <c r="G149" s="1" t="s">
        <v>53</v>
      </c>
      <c r="H149" s="1" t="s">
        <v>138</v>
      </c>
      <c r="I149" s="1" t="s">
        <v>139</v>
      </c>
      <c r="J149" s="1" t="s">
        <v>1394</v>
      </c>
      <c r="K149" s="1" t="s">
        <v>103</v>
      </c>
      <c r="L149" s="1" t="s">
        <v>1189</v>
      </c>
      <c r="M149" s="1"/>
      <c r="N149" s="5" t="str">
        <f t="shared" si="25"/>
        <v/>
      </c>
      <c r="O149" s="5">
        <f t="shared" si="26"/>
        <v>4</v>
      </c>
      <c r="P149" s="5" t="str">
        <f t="shared" si="27"/>
        <v>Buneary</v>
      </c>
      <c r="Q149" s="5">
        <f t="shared" si="29"/>
        <v>2</v>
      </c>
      <c r="R149" s="5">
        <f t="shared" si="30"/>
        <v>990</v>
      </c>
      <c r="S149" s="5">
        <f t="shared" si="31"/>
        <v>1030</v>
      </c>
      <c r="T149" s="1" t="str">
        <f t="shared" si="32"/>
        <v>428</v>
      </c>
      <c r="U149" s="5" t="str">
        <f t="shared" si="28"/>
        <v/>
      </c>
      <c r="V149" t="str">
        <f t="shared" si="33"/>
        <v/>
      </c>
    </row>
    <row r="150" spans="1:22" x14ac:dyDescent="0.3">
      <c r="A150" s="1" t="s">
        <v>555</v>
      </c>
      <c r="B150" s="1" t="s">
        <v>556</v>
      </c>
      <c r="C150" s="1" t="s">
        <v>88</v>
      </c>
      <c r="D150" s="1" t="s">
        <v>81</v>
      </c>
      <c r="E150" s="1" t="s">
        <v>10</v>
      </c>
      <c r="F150" s="1" t="s">
        <v>48</v>
      </c>
      <c r="G150" s="1" t="s">
        <v>53</v>
      </c>
      <c r="H150" s="1" t="s">
        <v>790</v>
      </c>
      <c r="I150" s="1" t="s">
        <v>1444</v>
      </c>
      <c r="J150" s="1" t="s">
        <v>1445</v>
      </c>
      <c r="K150" s="1" t="s">
        <v>103</v>
      </c>
      <c r="L150" s="1" t="s">
        <v>557</v>
      </c>
      <c r="M150" s="1"/>
      <c r="N150" s="5" t="str">
        <f t="shared" si="25"/>
        <v/>
      </c>
      <c r="O150" s="5">
        <f t="shared" si="26"/>
        <v>2</v>
      </c>
      <c r="P150" s="5" t="str">
        <f t="shared" si="27"/>
        <v>-</v>
      </c>
      <c r="Q150" s="5">
        <f t="shared" si="29"/>
        <v>-3</v>
      </c>
      <c r="R150" s="5">
        <f t="shared" si="30"/>
        <v>600</v>
      </c>
      <c r="S150" s="5">
        <f t="shared" si="31"/>
        <v>370</v>
      </c>
      <c r="T150" s="1" t="str">
        <f t="shared" si="32"/>
        <v>447</v>
      </c>
      <c r="U150" s="5" t="str">
        <f t="shared" si="28"/>
        <v/>
      </c>
      <c r="V150" t="str">
        <f t="shared" si="33"/>
        <v/>
      </c>
    </row>
    <row r="151" spans="1:22" x14ac:dyDescent="0.3">
      <c r="A151" s="1" t="s">
        <v>558</v>
      </c>
      <c r="B151" s="1" t="s">
        <v>559</v>
      </c>
      <c r="C151" s="1" t="s">
        <v>90</v>
      </c>
      <c r="D151" s="1" t="s">
        <v>88</v>
      </c>
      <c r="E151" s="1" t="s">
        <v>556</v>
      </c>
      <c r="F151" s="1" t="s">
        <v>53</v>
      </c>
      <c r="G151" s="1" t="s">
        <v>53</v>
      </c>
      <c r="H151" s="1" t="s">
        <v>1520</v>
      </c>
      <c r="I151" s="1" t="s">
        <v>1536</v>
      </c>
      <c r="J151" s="1" t="s">
        <v>1444</v>
      </c>
      <c r="K151" s="1" t="s">
        <v>103</v>
      </c>
      <c r="L151" s="1" t="s">
        <v>560</v>
      </c>
      <c r="M151" s="1"/>
      <c r="N151" s="5" t="str">
        <f t="shared" si="25"/>
        <v/>
      </c>
      <c r="O151" s="5">
        <f t="shared" si="26"/>
        <v>4</v>
      </c>
      <c r="P151" s="5" t="str">
        <f t="shared" si="27"/>
        <v>Riolu</v>
      </c>
      <c r="Q151" s="5">
        <f t="shared" si="29"/>
        <v>0</v>
      </c>
      <c r="R151" s="5">
        <f t="shared" si="30"/>
        <v>1220</v>
      </c>
      <c r="S151" s="5">
        <f t="shared" si="31"/>
        <v>780</v>
      </c>
      <c r="T151" s="1" t="str">
        <f t="shared" si="32"/>
        <v>448</v>
      </c>
      <c r="U151" s="5" t="str">
        <f t="shared" si="28"/>
        <v/>
      </c>
      <c r="V151" t="str">
        <f t="shared" si="33"/>
        <v/>
      </c>
    </row>
    <row r="152" spans="1:22" x14ac:dyDescent="0.3">
      <c r="A152" s="1" t="s">
        <v>561</v>
      </c>
      <c r="B152" s="1" t="s">
        <v>562</v>
      </c>
      <c r="C152" s="1" t="s">
        <v>563</v>
      </c>
      <c r="D152" s="1" t="s">
        <v>81</v>
      </c>
      <c r="E152" s="1" t="s">
        <v>10</v>
      </c>
      <c r="F152" s="1" t="s">
        <v>48</v>
      </c>
      <c r="G152" s="1" t="s">
        <v>53</v>
      </c>
      <c r="H152" s="1" t="s">
        <v>1522</v>
      </c>
      <c r="I152" s="1" t="s">
        <v>1537</v>
      </c>
      <c r="J152" s="1" t="s">
        <v>1431</v>
      </c>
      <c r="K152" s="1" t="s">
        <v>103</v>
      </c>
      <c r="L152" s="1" t="s">
        <v>564</v>
      </c>
      <c r="M152" s="1"/>
      <c r="N152" s="5" t="str">
        <f t="shared" si="25"/>
        <v/>
      </c>
      <c r="O152" s="5">
        <f t="shared" si="26"/>
        <v>2</v>
      </c>
      <c r="P152" s="5" t="str">
        <f t="shared" si="27"/>
        <v>-</v>
      </c>
      <c r="Q152" s="5">
        <f t="shared" si="29"/>
        <v>-2</v>
      </c>
      <c r="R152" s="5">
        <f t="shared" si="30"/>
        <v>580</v>
      </c>
      <c r="S152" s="5">
        <f t="shared" si="31"/>
        <v>400</v>
      </c>
      <c r="T152" s="1" t="str">
        <f t="shared" si="32"/>
        <v>453</v>
      </c>
      <c r="U152" s="5" t="str">
        <f t="shared" si="28"/>
        <v/>
      </c>
      <c r="V152" t="str">
        <f t="shared" si="33"/>
        <v/>
      </c>
    </row>
    <row r="153" spans="1:22" x14ac:dyDescent="0.3">
      <c r="A153" s="1" t="s">
        <v>565</v>
      </c>
      <c r="B153" s="1" t="s">
        <v>566</v>
      </c>
      <c r="C153" s="1" t="s">
        <v>567</v>
      </c>
      <c r="D153" s="1" t="s">
        <v>75</v>
      </c>
      <c r="E153" s="1" t="s">
        <v>562</v>
      </c>
      <c r="F153" s="1" t="s">
        <v>53</v>
      </c>
      <c r="G153" s="1" t="s">
        <v>53</v>
      </c>
      <c r="H153" s="1" t="s">
        <v>1522</v>
      </c>
      <c r="I153" s="1" t="s">
        <v>1537</v>
      </c>
      <c r="J153" s="1" t="s">
        <v>1431</v>
      </c>
      <c r="K153" s="1" t="s">
        <v>103</v>
      </c>
      <c r="L153" s="1" t="s">
        <v>568</v>
      </c>
      <c r="M153" s="1"/>
      <c r="N153" s="5" t="str">
        <f t="shared" si="25"/>
        <v/>
      </c>
      <c r="O153" s="5">
        <f t="shared" si="26"/>
        <v>4</v>
      </c>
      <c r="P153" s="5" t="str">
        <f t="shared" si="27"/>
        <v>Croagunk</v>
      </c>
      <c r="Q153" s="5">
        <f t="shared" si="29"/>
        <v>0</v>
      </c>
      <c r="R153" s="5">
        <f t="shared" si="30"/>
        <v>1240</v>
      </c>
      <c r="S153" s="5">
        <f t="shared" si="31"/>
        <v>760</v>
      </c>
      <c r="T153" s="1" t="str">
        <f t="shared" si="32"/>
        <v>454</v>
      </c>
      <c r="U153" s="5" t="str">
        <f t="shared" si="28"/>
        <v/>
      </c>
      <c r="V153" t="str">
        <f t="shared" si="33"/>
        <v/>
      </c>
    </row>
    <row r="154" spans="1:22" x14ac:dyDescent="0.3">
      <c r="A154" s="1" t="s">
        <v>569</v>
      </c>
      <c r="B154" s="1" t="s">
        <v>570</v>
      </c>
      <c r="C154" s="1" t="s">
        <v>51</v>
      </c>
      <c r="D154" s="1" t="s">
        <v>133</v>
      </c>
      <c r="E154" s="1" t="s">
        <v>10</v>
      </c>
      <c r="F154" s="1" t="s">
        <v>48</v>
      </c>
      <c r="G154" s="1" t="s">
        <v>53</v>
      </c>
      <c r="H154" s="1" t="s">
        <v>1538</v>
      </c>
      <c r="I154" s="1" t="s">
        <v>1571</v>
      </c>
      <c r="J154" s="1" t="s">
        <v>1572</v>
      </c>
      <c r="K154" s="1" t="s">
        <v>103</v>
      </c>
      <c r="L154" s="1" t="s">
        <v>1190</v>
      </c>
      <c r="M154" s="1"/>
      <c r="N154" s="5" t="str">
        <f t="shared" si="25"/>
        <v/>
      </c>
      <c r="O154" s="5">
        <f t="shared" si="26"/>
        <v>2</v>
      </c>
      <c r="P154" s="5" t="str">
        <f t="shared" si="27"/>
        <v>-</v>
      </c>
      <c r="Q154" s="5">
        <f t="shared" si="29"/>
        <v>-2</v>
      </c>
      <c r="R154" s="5">
        <f t="shared" si="30"/>
        <v>530</v>
      </c>
      <c r="S154" s="5">
        <f t="shared" si="31"/>
        <v>450</v>
      </c>
      <c r="T154" s="1" t="str">
        <f t="shared" si="32"/>
        <v>459</v>
      </c>
      <c r="U154" s="5" t="str">
        <f t="shared" si="28"/>
        <v/>
      </c>
      <c r="V154" t="str">
        <f t="shared" si="33"/>
        <v/>
      </c>
    </row>
    <row r="155" spans="1:22" x14ac:dyDescent="0.3">
      <c r="A155" s="1" t="s">
        <v>571</v>
      </c>
      <c r="B155" s="1" t="s">
        <v>572</v>
      </c>
      <c r="C155" s="1" t="s">
        <v>573</v>
      </c>
      <c r="D155" s="1" t="s">
        <v>132</v>
      </c>
      <c r="E155" s="1" t="s">
        <v>570</v>
      </c>
      <c r="F155" s="1" t="s">
        <v>53</v>
      </c>
      <c r="G155" s="1" t="s">
        <v>53</v>
      </c>
      <c r="H155" s="1" t="s">
        <v>1538</v>
      </c>
      <c r="I155" s="1" t="s">
        <v>1571</v>
      </c>
      <c r="J155" s="1" t="s">
        <v>1572</v>
      </c>
      <c r="K155" s="1" t="s">
        <v>103</v>
      </c>
      <c r="L155" s="1" t="s">
        <v>574</v>
      </c>
      <c r="M155" s="1"/>
      <c r="N155" s="5" t="str">
        <f t="shared" ref="N155:N206" si="34">IF((OR(ISNUMBER(SEARCH("Mega ",B155)),ISNUMBER(SEARCH("Gigantamax ",B155)))),"M/G","")</f>
        <v/>
      </c>
      <c r="O155" s="5">
        <f t="shared" si="26"/>
        <v>4</v>
      </c>
      <c r="P155" s="5" t="str">
        <f t="shared" si="27"/>
        <v>Snover</v>
      </c>
      <c r="Q155" s="5">
        <f t="shared" si="29"/>
        <v>0</v>
      </c>
      <c r="R155" s="5">
        <f t="shared" si="30"/>
        <v>1100</v>
      </c>
      <c r="S155" s="5">
        <f t="shared" si="31"/>
        <v>900</v>
      </c>
      <c r="T155" s="1" t="str">
        <f t="shared" si="32"/>
        <v>460</v>
      </c>
      <c r="U155" s="5" t="str">
        <f t="shared" si="28"/>
        <v/>
      </c>
      <c r="V155" t="str">
        <f t="shared" si="33"/>
        <v/>
      </c>
    </row>
    <row r="156" spans="1:22" x14ac:dyDescent="0.3">
      <c r="A156" s="1" t="s">
        <v>575</v>
      </c>
      <c r="B156" s="1" t="s">
        <v>576</v>
      </c>
      <c r="C156" s="1" t="s">
        <v>87</v>
      </c>
      <c r="D156" s="1" t="s">
        <v>200</v>
      </c>
      <c r="E156" s="1" t="s">
        <v>10</v>
      </c>
      <c r="F156" s="1" t="s">
        <v>48</v>
      </c>
      <c r="G156" s="1" t="s">
        <v>49</v>
      </c>
      <c r="H156" s="1" t="s">
        <v>138</v>
      </c>
      <c r="I156" s="1" t="s">
        <v>139</v>
      </c>
      <c r="J156" s="1" t="s">
        <v>139</v>
      </c>
      <c r="K156" s="1" t="s">
        <v>103</v>
      </c>
      <c r="L156" s="1" t="s">
        <v>1191</v>
      </c>
      <c r="M156" s="1"/>
      <c r="N156" s="5" t="str">
        <f t="shared" si="34"/>
        <v/>
      </c>
      <c r="O156" s="5">
        <f t="shared" si="26"/>
        <v>1</v>
      </c>
      <c r="P156" s="5" t="str">
        <f t="shared" si="27"/>
        <v>-</v>
      </c>
      <c r="Q156" s="5">
        <f t="shared" si="29"/>
        <v>0</v>
      </c>
      <c r="R156" s="5">
        <f t="shared" si="30"/>
        <v>290</v>
      </c>
      <c r="S156" s="5">
        <f t="shared" si="31"/>
        <v>210</v>
      </c>
      <c r="T156" s="1" t="str">
        <f t="shared" si="32"/>
        <v>506</v>
      </c>
      <c r="U156" s="5" t="str">
        <f t="shared" si="28"/>
        <v/>
      </c>
      <c r="V156" t="str">
        <f t="shared" si="33"/>
        <v/>
      </c>
    </row>
    <row r="157" spans="1:22" x14ac:dyDescent="0.3">
      <c r="A157" s="1" t="s">
        <v>577</v>
      </c>
      <c r="B157" s="1" t="s">
        <v>578</v>
      </c>
      <c r="C157" s="1" t="s">
        <v>77</v>
      </c>
      <c r="D157" s="1" t="s">
        <v>75</v>
      </c>
      <c r="E157" s="1" t="s">
        <v>576</v>
      </c>
      <c r="F157" s="1" t="s">
        <v>53</v>
      </c>
      <c r="G157" s="1" t="s">
        <v>49</v>
      </c>
      <c r="H157" s="1" t="s">
        <v>138</v>
      </c>
      <c r="I157" s="1" t="s">
        <v>139</v>
      </c>
      <c r="J157" s="1" t="s">
        <v>139</v>
      </c>
      <c r="K157" s="1" t="s">
        <v>103</v>
      </c>
      <c r="L157" s="1" t="s">
        <v>579</v>
      </c>
      <c r="M157" s="1"/>
      <c r="N157" s="5" t="str">
        <f t="shared" si="34"/>
        <v/>
      </c>
      <c r="O157" s="5">
        <f t="shared" si="26"/>
        <v>3</v>
      </c>
      <c r="P157" s="5" t="str">
        <f t="shared" si="27"/>
        <v>Lillipup</v>
      </c>
      <c r="Q157" s="5">
        <f t="shared" si="29"/>
        <v>2</v>
      </c>
      <c r="R157" s="5">
        <f t="shared" si="30"/>
        <v>860</v>
      </c>
      <c r="S157" s="5">
        <f t="shared" si="31"/>
        <v>660</v>
      </c>
      <c r="T157" s="1" t="str">
        <f t="shared" si="32"/>
        <v>507</v>
      </c>
      <c r="U157" s="5" t="str">
        <f t="shared" si="28"/>
        <v/>
      </c>
      <c r="V157" t="str">
        <f t="shared" si="33"/>
        <v/>
      </c>
    </row>
    <row r="158" spans="1:22" x14ac:dyDescent="0.3">
      <c r="A158" s="1" t="s">
        <v>580</v>
      </c>
      <c r="B158" s="1" t="s">
        <v>581</v>
      </c>
      <c r="C158" s="1" t="s">
        <v>90</v>
      </c>
      <c r="D158" s="1" t="s">
        <v>82</v>
      </c>
      <c r="E158" s="1" t="s">
        <v>578</v>
      </c>
      <c r="F158" s="1" t="s">
        <v>49</v>
      </c>
      <c r="G158" s="1" t="s">
        <v>49</v>
      </c>
      <c r="H158" s="1" t="s">
        <v>138</v>
      </c>
      <c r="I158" s="1" t="s">
        <v>139</v>
      </c>
      <c r="J158" s="1" t="s">
        <v>139</v>
      </c>
      <c r="K158" s="1" t="s">
        <v>103</v>
      </c>
      <c r="L158" s="1" t="s">
        <v>582</v>
      </c>
      <c r="M158" s="1"/>
      <c r="N158" s="5" t="str">
        <f t="shared" si="34"/>
        <v/>
      </c>
      <c r="O158" s="5">
        <f t="shared" si="26"/>
        <v>5</v>
      </c>
      <c r="P158" s="5" t="str">
        <f t="shared" si="27"/>
        <v>Herdier</v>
      </c>
      <c r="Q158" s="5">
        <f t="shared" si="29"/>
        <v>4</v>
      </c>
      <c r="R158" s="5">
        <f t="shared" si="30"/>
        <v>1490</v>
      </c>
      <c r="S158" s="5">
        <f t="shared" si="31"/>
        <v>1050</v>
      </c>
      <c r="T158" s="1" t="str">
        <f t="shared" si="32"/>
        <v>508</v>
      </c>
      <c r="U158" s="5" t="str">
        <f t="shared" si="28"/>
        <v/>
      </c>
      <c r="V158" t="str">
        <f t="shared" si="33"/>
        <v/>
      </c>
    </row>
    <row r="159" spans="1:22" x14ac:dyDescent="0.3">
      <c r="A159" s="1" t="s">
        <v>583</v>
      </c>
      <c r="B159" s="1" t="s">
        <v>584</v>
      </c>
      <c r="C159" s="1" t="s">
        <v>72</v>
      </c>
      <c r="D159" s="1" t="s">
        <v>81</v>
      </c>
      <c r="E159" s="1" t="s">
        <v>10</v>
      </c>
      <c r="F159" s="1" t="s">
        <v>48</v>
      </c>
      <c r="G159" s="1" t="s">
        <v>53</v>
      </c>
      <c r="H159" s="1" t="s">
        <v>160</v>
      </c>
      <c r="I159" s="1" t="s">
        <v>361</v>
      </c>
      <c r="J159" s="1" t="s">
        <v>1401</v>
      </c>
      <c r="K159" s="1" t="s">
        <v>103</v>
      </c>
      <c r="L159" s="1" t="s">
        <v>585</v>
      </c>
      <c r="M159" s="1"/>
      <c r="N159" s="5" t="str">
        <f t="shared" si="34"/>
        <v/>
      </c>
      <c r="O159" s="5">
        <f t="shared" si="26"/>
        <v>2</v>
      </c>
      <c r="P159" s="5" t="str">
        <f t="shared" si="27"/>
        <v>-</v>
      </c>
      <c r="Q159" s="5">
        <f t="shared" si="29"/>
        <v>-3</v>
      </c>
      <c r="R159" s="5">
        <f t="shared" si="30"/>
        <v>640</v>
      </c>
      <c r="S159" s="5">
        <f t="shared" si="31"/>
        <v>330</v>
      </c>
      <c r="T159" s="1" t="str">
        <f t="shared" si="32"/>
        <v>570</v>
      </c>
      <c r="U159" s="5" t="str">
        <f t="shared" si="28"/>
        <v/>
      </c>
      <c r="V159" t="str">
        <f t="shared" si="33"/>
        <v/>
      </c>
    </row>
    <row r="160" spans="1:22" x14ac:dyDescent="0.3">
      <c r="A160" s="1" t="s">
        <v>586</v>
      </c>
      <c r="B160" s="1" t="s">
        <v>587</v>
      </c>
      <c r="C160" s="1" t="s">
        <v>320</v>
      </c>
      <c r="D160" s="1" t="s">
        <v>87</v>
      </c>
      <c r="E160" s="1" t="s">
        <v>584</v>
      </c>
      <c r="F160" s="1" t="s">
        <v>53</v>
      </c>
      <c r="G160" s="1" t="s">
        <v>53</v>
      </c>
      <c r="H160" s="1" t="s">
        <v>160</v>
      </c>
      <c r="I160" s="1" t="s">
        <v>361</v>
      </c>
      <c r="J160" s="1" t="s">
        <v>1401</v>
      </c>
      <c r="K160" s="1" t="s">
        <v>103</v>
      </c>
      <c r="L160" s="1" t="s">
        <v>1192</v>
      </c>
      <c r="M160" s="1"/>
      <c r="N160" s="5" t="str">
        <f t="shared" si="34"/>
        <v/>
      </c>
      <c r="O160" s="5">
        <f t="shared" si="26"/>
        <v>4</v>
      </c>
      <c r="P160" s="5" t="str">
        <f t="shared" si="27"/>
        <v>Zorua</v>
      </c>
      <c r="Q160" s="5">
        <f t="shared" si="29"/>
        <v>-1</v>
      </c>
      <c r="R160" s="5">
        <f t="shared" si="30"/>
        <v>1250</v>
      </c>
      <c r="S160" s="5">
        <f t="shared" si="31"/>
        <v>740</v>
      </c>
      <c r="T160" s="1" t="str">
        <f t="shared" si="32"/>
        <v>571</v>
      </c>
      <c r="U160" s="5" t="str">
        <f t="shared" si="28"/>
        <v/>
      </c>
      <c r="V160" t="str">
        <f t="shared" si="33"/>
        <v/>
      </c>
    </row>
    <row r="161" spans="1:22" x14ac:dyDescent="0.3">
      <c r="A161" s="1" t="s">
        <v>588</v>
      </c>
      <c r="B161" s="1" t="s">
        <v>589</v>
      </c>
      <c r="C161" s="1" t="s">
        <v>327</v>
      </c>
      <c r="D161" s="1" t="s">
        <v>80</v>
      </c>
      <c r="E161" s="1" t="s">
        <v>10</v>
      </c>
      <c r="F161" s="1" t="s">
        <v>48</v>
      </c>
      <c r="G161" s="1" t="s">
        <v>49</v>
      </c>
      <c r="H161" s="1" t="s">
        <v>1497</v>
      </c>
      <c r="I161" s="1" t="s">
        <v>259</v>
      </c>
      <c r="J161" s="1" t="s">
        <v>1498</v>
      </c>
      <c r="K161" s="1" t="s">
        <v>103</v>
      </c>
      <c r="L161" s="1" t="s">
        <v>590</v>
      </c>
      <c r="M161" s="1"/>
      <c r="N161" s="5" t="str">
        <f t="shared" si="34"/>
        <v/>
      </c>
      <c r="O161" s="5">
        <f t="shared" si="26"/>
        <v>1</v>
      </c>
      <c r="P161" s="5" t="str">
        <f t="shared" si="27"/>
        <v>-</v>
      </c>
      <c r="Q161" s="5">
        <f t="shared" si="29"/>
        <v>-3</v>
      </c>
      <c r="R161" s="5">
        <f t="shared" si="30"/>
        <v>170</v>
      </c>
      <c r="S161" s="5">
        <f t="shared" si="31"/>
        <v>300</v>
      </c>
      <c r="T161" s="1" t="str">
        <f t="shared" si="32"/>
        <v>607</v>
      </c>
      <c r="U161" s="5" t="str">
        <f t="shared" si="28"/>
        <v/>
      </c>
      <c r="V161" t="str">
        <f t="shared" si="33"/>
        <v/>
      </c>
    </row>
    <row r="162" spans="1:22" x14ac:dyDescent="0.3">
      <c r="A162" s="1" t="s">
        <v>591</v>
      </c>
      <c r="B162" s="1" t="s">
        <v>592</v>
      </c>
      <c r="C162" s="1" t="s">
        <v>81</v>
      </c>
      <c r="D162" s="1" t="s">
        <v>87</v>
      </c>
      <c r="E162" s="1" t="s">
        <v>589</v>
      </c>
      <c r="F162" s="1" t="s">
        <v>53</v>
      </c>
      <c r="G162" s="1" t="s">
        <v>49</v>
      </c>
      <c r="H162" s="1" t="s">
        <v>1497</v>
      </c>
      <c r="I162" s="1" t="s">
        <v>259</v>
      </c>
      <c r="J162" s="1" t="s">
        <v>1498</v>
      </c>
      <c r="K162" s="1" t="s">
        <v>103</v>
      </c>
      <c r="L162" s="1" t="s">
        <v>593</v>
      </c>
      <c r="M162" s="1"/>
      <c r="N162" s="5" t="str">
        <f t="shared" si="34"/>
        <v/>
      </c>
      <c r="O162" s="5">
        <f t="shared" si="26"/>
        <v>3</v>
      </c>
      <c r="P162" s="5" t="str">
        <f t="shared" si="27"/>
        <v>Litwick</v>
      </c>
      <c r="Q162" s="5">
        <f t="shared" si="29"/>
        <v>-1</v>
      </c>
      <c r="R162" s="5">
        <f t="shared" si="30"/>
        <v>590</v>
      </c>
      <c r="S162" s="5">
        <f t="shared" si="31"/>
        <v>900</v>
      </c>
      <c r="T162" s="1" t="str">
        <f t="shared" si="32"/>
        <v>608</v>
      </c>
      <c r="U162" s="5" t="str">
        <f t="shared" si="28"/>
        <v/>
      </c>
      <c r="V162" t="str">
        <f t="shared" si="33"/>
        <v/>
      </c>
    </row>
    <row r="163" spans="1:22" x14ac:dyDescent="0.3">
      <c r="A163" s="1" t="s">
        <v>594</v>
      </c>
      <c r="B163" s="1" t="s">
        <v>595</v>
      </c>
      <c r="C163" s="1" t="s">
        <v>87</v>
      </c>
      <c r="D163" s="1" t="s">
        <v>82</v>
      </c>
      <c r="E163" s="1" t="s">
        <v>592</v>
      </c>
      <c r="F163" s="1" t="s">
        <v>49</v>
      </c>
      <c r="G163" s="1" t="s">
        <v>49</v>
      </c>
      <c r="H163" s="1" t="s">
        <v>1497</v>
      </c>
      <c r="I163" s="1" t="s">
        <v>259</v>
      </c>
      <c r="J163" s="1" t="s">
        <v>1498</v>
      </c>
      <c r="K163" s="1" t="s">
        <v>103</v>
      </c>
      <c r="L163" s="1" t="s">
        <v>596</v>
      </c>
      <c r="M163" s="1"/>
      <c r="N163" s="5" t="str">
        <f t="shared" si="34"/>
        <v/>
      </c>
      <c r="O163" s="5">
        <f t="shared" si="26"/>
        <v>5</v>
      </c>
      <c r="P163" s="5" t="str">
        <f t="shared" si="27"/>
        <v>Lampent</v>
      </c>
      <c r="Q163" s="5">
        <f t="shared" si="29"/>
        <v>1</v>
      </c>
      <c r="R163" s="5">
        <f t="shared" si="30"/>
        <v>1020</v>
      </c>
      <c r="S163" s="5">
        <f t="shared" si="31"/>
        <v>1490</v>
      </c>
      <c r="T163" s="1" t="str">
        <f t="shared" si="32"/>
        <v>609</v>
      </c>
      <c r="U163" s="5" t="str">
        <f t="shared" si="28"/>
        <v/>
      </c>
      <c r="V163" t="str">
        <f t="shared" si="33"/>
        <v/>
      </c>
    </row>
    <row r="164" spans="1:22" x14ac:dyDescent="0.3">
      <c r="A164" s="1" t="s">
        <v>597</v>
      </c>
      <c r="B164" s="1" t="s">
        <v>598</v>
      </c>
      <c r="C164" s="1" t="s">
        <v>599</v>
      </c>
      <c r="D164" s="1" t="s">
        <v>87</v>
      </c>
      <c r="E164" s="1" t="s">
        <v>10</v>
      </c>
      <c r="F164" s="1" t="s">
        <v>48</v>
      </c>
      <c r="G164" s="1" t="s">
        <v>49</v>
      </c>
      <c r="H164" s="1" t="s">
        <v>314</v>
      </c>
      <c r="I164" s="1" t="s">
        <v>1499</v>
      </c>
      <c r="J164" s="1" t="s">
        <v>1500</v>
      </c>
      <c r="K164" s="1" t="s">
        <v>103</v>
      </c>
      <c r="L164" s="1" t="s">
        <v>600</v>
      </c>
      <c r="M164" s="1"/>
      <c r="N164" s="5" t="str">
        <f t="shared" si="34"/>
        <v/>
      </c>
      <c r="O164" s="5">
        <f t="shared" si="26"/>
        <v>1</v>
      </c>
      <c r="P164" s="5" t="str">
        <f t="shared" si="27"/>
        <v>-</v>
      </c>
      <c r="Q164" s="5">
        <f t="shared" si="29"/>
        <v>-4</v>
      </c>
      <c r="R164" s="5">
        <f t="shared" si="30"/>
        <v>270</v>
      </c>
      <c r="S164" s="5">
        <f t="shared" si="31"/>
        <v>190</v>
      </c>
      <c r="T164" s="1" t="str">
        <f t="shared" si="32"/>
        <v>610</v>
      </c>
      <c r="U164" s="5" t="str">
        <f t="shared" si="28"/>
        <v/>
      </c>
      <c r="V164" t="str">
        <f t="shared" si="33"/>
        <v/>
      </c>
    </row>
    <row r="165" spans="1:22" x14ac:dyDescent="0.3">
      <c r="A165" s="1" t="s">
        <v>601</v>
      </c>
      <c r="B165" s="1" t="s">
        <v>602</v>
      </c>
      <c r="C165" s="1" t="s">
        <v>603</v>
      </c>
      <c r="D165" s="1" t="s">
        <v>88</v>
      </c>
      <c r="E165" s="1" t="s">
        <v>598</v>
      </c>
      <c r="F165" s="1" t="s">
        <v>53</v>
      </c>
      <c r="G165" s="1" t="s">
        <v>49</v>
      </c>
      <c r="H165" s="1" t="s">
        <v>314</v>
      </c>
      <c r="I165" s="1" t="s">
        <v>1499</v>
      </c>
      <c r="J165" s="1" t="s">
        <v>1500</v>
      </c>
      <c r="K165" s="1" t="s">
        <v>103</v>
      </c>
      <c r="L165" s="1" t="s">
        <v>604</v>
      </c>
      <c r="M165" s="1"/>
      <c r="N165" s="5" t="str">
        <f t="shared" si="34"/>
        <v/>
      </c>
      <c r="O165" s="5">
        <f t="shared" si="26"/>
        <v>3</v>
      </c>
      <c r="P165" s="5" t="str">
        <f t="shared" si="27"/>
        <v>Axew</v>
      </c>
      <c r="Q165" s="5">
        <f t="shared" si="29"/>
        <v>-2</v>
      </c>
      <c r="R165" s="5">
        <f t="shared" si="30"/>
        <v>900</v>
      </c>
      <c r="S165" s="5">
        <f t="shared" si="31"/>
        <v>580</v>
      </c>
      <c r="T165" s="1" t="str">
        <f t="shared" si="32"/>
        <v>611</v>
      </c>
      <c r="U165" s="5" t="str">
        <f t="shared" si="28"/>
        <v/>
      </c>
      <c r="V165" t="str">
        <f t="shared" si="33"/>
        <v/>
      </c>
    </row>
    <row r="166" spans="1:22" x14ac:dyDescent="0.3">
      <c r="A166" s="1" t="s">
        <v>605</v>
      </c>
      <c r="B166" s="1" t="s">
        <v>606</v>
      </c>
      <c r="C166" s="1" t="s">
        <v>312</v>
      </c>
      <c r="D166" s="1" t="s">
        <v>82</v>
      </c>
      <c r="E166" s="1" t="s">
        <v>602</v>
      </c>
      <c r="F166" s="1" t="s">
        <v>49</v>
      </c>
      <c r="G166" s="1" t="s">
        <v>49</v>
      </c>
      <c r="H166" s="1" t="s">
        <v>314</v>
      </c>
      <c r="I166" s="1" t="s">
        <v>1499</v>
      </c>
      <c r="J166" s="1" t="s">
        <v>1500</v>
      </c>
      <c r="K166" s="1" t="s">
        <v>103</v>
      </c>
      <c r="L166" s="1" t="s">
        <v>607</v>
      </c>
      <c r="M166" s="1"/>
      <c r="N166" s="5" t="str">
        <f t="shared" si="34"/>
        <v/>
      </c>
      <c r="O166" s="5">
        <f t="shared" si="26"/>
        <v>5</v>
      </c>
      <c r="P166" s="5" t="str">
        <f t="shared" si="27"/>
        <v>Fraxure</v>
      </c>
      <c r="Q166" s="5">
        <f t="shared" si="29"/>
        <v>0</v>
      </c>
      <c r="R166" s="5">
        <f t="shared" si="30"/>
        <v>1550</v>
      </c>
      <c r="S166" s="5">
        <f t="shared" si="31"/>
        <v>950</v>
      </c>
      <c r="T166" s="1" t="str">
        <f t="shared" si="32"/>
        <v>612</v>
      </c>
      <c r="U166" s="5" t="str">
        <f t="shared" si="28"/>
        <v/>
      </c>
      <c r="V166" t="str">
        <f t="shared" si="33"/>
        <v/>
      </c>
    </row>
    <row r="167" spans="1:22" x14ac:dyDescent="0.3">
      <c r="A167" s="1" t="s">
        <v>608</v>
      </c>
      <c r="B167" s="1" t="s">
        <v>609</v>
      </c>
      <c r="C167" s="1" t="s">
        <v>80</v>
      </c>
      <c r="D167" s="1" t="s">
        <v>132</v>
      </c>
      <c r="E167" s="1" t="s">
        <v>10</v>
      </c>
      <c r="F167" s="1" t="s">
        <v>48</v>
      </c>
      <c r="G167" s="1" t="s">
        <v>53</v>
      </c>
      <c r="H167" s="1" t="s">
        <v>1453</v>
      </c>
      <c r="I167" s="1" t="s">
        <v>1395</v>
      </c>
      <c r="J167" s="1" t="s">
        <v>1402</v>
      </c>
      <c r="K167" s="1" t="s">
        <v>103</v>
      </c>
      <c r="L167" s="1" t="s">
        <v>610</v>
      </c>
      <c r="M167" s="1"/>
      <c r="N167" s="5" t="str">
        <f t="shared" si="34"/>
        <v/>
      </c>
      <c r="O167" s="5">
        <f t="shared" si="26"/>
        <v>2</v>
      </c>
      <c r="P167" s="5" t="str">
        <f t="shared" si="27"/>
        <v>-</v>
      </c>
      <c r="Q167" s="5">
        <f t="shared" si="29"/>
        <v>-2</v>
      </c>
      <c r="R167" s="5">
        <f t="shared" si="30"/>
        <v>410</v>
      </c>
      <c r="S167" s="5">
        <f t="shared" si="31"/>
        <v>570</v>
      </c>
      <c r="T167" s="1" t="str">
        <f t="shared" si="32"/>
        <v>629</v>
      </c>
      <c r="U167" s="5" t="str">
        <f t="shared" si="28"/>
        <v/>
      </c>
      <c r="V167" t="str">
        <f t="shared" si="33"/>
        <v/>
      </c>
    </row>
    <row r="168" spans="1:22" x14ac:dyDescent="0.3">
      <c r="A168" s="1" t="s">
        <v>611</v>
      </c>
      <c r="B168" s="1" t="s">
        <v>612</v>
      </c>
      <c r="C168" s="1" t="s">
        <v>320</v>
      </c>
      <c r="D168" s="1" t="s">
        <v>91</v>
      </c>
      <c r="E168" s="1" t="s">
        <v>609</v>
      </c>
      <c r="F168" s="1" t="s">
        <v>53</v>
      </c>
      <c r="G168" s="1" t="s">
        <v>53</v>
      </c>
      <c r="H168" s="1" t="s">
        <v>1453</v>
      </c>
      <c r="I168" s="1" t="s">
        <v>1395</v>
      </c>
      <c r="J168" s="1" t="s">
        <v>1402</v>
      </c>
      <c r="K168" s="1" t="s">
        <v>103</v>
      </c>
      <c r="L168" s="1" t="s">
        <v>613</v>
      </c>
      <c r="M168" s="1"/>
      <c r="N168" s="5" t="str">
        <f t="shared" si="34"/>
        <v/>
      </c>
      <c r="O168" s="5">
        <f t="shared" si="26"/>
        <v>4</v>
      </c>
      <c r="P168" s="5" t="str">
        <f t="shared" si="27"/>
        <v>Vullaby</v>
      </c>
      <c r="Q168" s="5">
        <f t="shared" si="29"/>
        <v>0</v>
      </c>
      <c r="R168" s="5">
        <f t="shared" si="30"/>
        <v>1050</v>
      </c>
      <c r="S168" s="5">
        <f t="shared" si="31"/>
        <v>950</v>
      </c>
      <c r="T168" s="1" t="str">
        <f t="shared" si="32"/>
        <v>630</v>
      </c>
      <c r="U168" s="5" t="str">
        <f t="shared" si="28"/>
        <v/>
      </c>
      <c r="V168" t="str">
        <f t="shared" si="33"/>
        <v/>
      </c>
    </row>
    <row r="169" spans="1:22" x14ac:dyDescent="0.3">
      <c r="A169" s="1" t="s">
        <v>614</v>
      </c>
      <c r="B169" s="1" t="s">
        <v>615</v>
      </c>
      <c r="C169" s="1" t="s">
        <v>75</v>
      </c>
      <c r="D169" s="1" t="s">
        <v>133</v>
      </c>
      <c r="E169" s="1" t="s">
        <v>10</v>
      </c>
      <c r="F169" s="1" t="s">
        <v>48</v>
      </c>
      <c r="G169" s="1" t="s">
        <v>49</v>
      </c>
      <c r="H169" s="1" t="s">
        <v>1474</v>
      </c>
      <c r="I169" s="1" t="s">
        <v>1488</v>
      </c>
      <c r="J169" s="1" t="s">
        <v>1402</v>
      </c>
      <c r="K169" s="1" t="s">
        <v>103</v>
      </c>
      <c r="L169" s="1" t="s">
        <v>616</v>
      </c>
      <c r="M169" s="1"/>
      <c r="N169" s="5" t="str">
        <f t="shared" si="34"/>
        <v/>
      </c>
      <c r="O169" s="5">
        <f t="shared" si="26"/>
        <v>1</v>
      </c>
      <c r="P169" s="5" t="str">
        <f t="shared" si="27"/>
        <v>-</v>
      </c>
      <c r="Q169" s="5">
        <f t="shared" si="29"/>
        <v>-3</v>
      </c>
      <c r="R169" s="5">
        <f t="shared" si="30"/>
        <v>270</v>
      </c>
      <c r="S169" s="5">
        <f t="shared" si="31"/>
        <v>200</v>
      </c>
      <c r="T169" s="1" t="str">
        <f t="shared" si="32"/>
        <v>633</v>
      </c>
      <c r="U169" s="5" t="str">
        <f t="shared" si="28"/>
        <v/>
      </c>
      <c r="V169" t="str">
        <f t="shared" si="33"/>
        <v/>
      </c>
    </row>
    <row r="170" spans="1:22" x14ac:dyDescent="0.3">
      <c r="A170" s="1" t="s">
        <v>617</v>
      </c>
      <c r="B170" s="1" t="s">
        <v>618</v>
      </c>
      <c r="C170" s="1" t="s">
        <v>72</v>
      </c>
      <c r="D170" s="1" t="s">
        <v>88</v>
      </c>
      <c r="E170" s="1" t="s">
        <v>615</v>
      </c>
      <c r="F170" s="1" t="s">
        <v>53</v>
      </c>
      <c r="G170" s="1" t="s">
        <v>49</v>
      </c>
      <c r="H170" s="1" t="s">
        <v>1474</v>
      </c>
      <c r="I170" s="1" t="s">
        <v>1488</v>
      </c>
      <c r="J170" s="1" t="s">
        <v>1402</v>
      </c>
      <c r="K170" s="1" t="s">
        <v>103</v>
      </c>
      <c r="L170" s="1" t="s">
        <v>619</v>
      </c>
      <c r="M170" s="1"/>
      <c r="N170" s="5" t="str">
        <f t="shared" si="34"/>
        <v/>
      </c>
      <c r="O170" s="5">
        <f t="shared" si="26"/>
        <v>3</v>
      </c>
      <c r="P170" s="5" t="str">
        <f t="shared" si="27"/>
        <v>Deino</v>
      </c>
      <c r="Q170" s="5">
        <f t="shared" si="29"/>
        <v>-1</v>
      </c>
      <c r="R170" s="5">
        <f t="shared" si="30"/>
        <v>810</v>
      </c>
      <c r="S170" s="5">
        <f t="shared" si="31"/>
        <v>680</v>
      </c>
      <c r="T170" s="1" t="str">
        <f t="shared" si="32"/>
        <v>634</v>
      </c>
      <c r="U170" s="5" t="str">
        <f t="shared" si="28"/>
        <v/>
      </c>
      <c r="V170" t="str">
        <f t="shared" si="33"/>
        <v/>
      </c>
    </row>
    <row r="171" spans="1:22" x14ac:dyDescent="0.3">
      <c r="A171" s="1" t="s">
        <v>620</v>
      </c>
      <c r="B171" s="1" t="s">
        <v>621</v>
      </c>
      <c r="C171" s="1" t="s">
        <v>320</v>
      </c>
      <c r="D171" s="1" t="s">
        <v>82</v>
      </c>
      <c r="E171" s="1" t="s">
        <v>618</v>
      </c>
      <c r="F171" s="1" t="s">
        <v>49</v>
      </c>
      <c r="G171" s="1" t="s">
        <v>49</v>
      </c>
      <c r="H171" s="1" t="s">
        <v>1474</v>
      </c>
      <c r="I171" s="1" t="s">
        <v>1488</v>
      </c>
      <c r="J171" s="1" t="s">
        <v>1402</v>
      </c>
      <c r="K171" s="1" t="s">
        <v>103</v>
      </c>
      <c r="L171" s="1" t="s">
        <v>622</v>
      </c>
      <c r="M171" s="1"/>
      <c r="N171" s="5" t="str">
        <f t="shared" si="34"/>
        <v/>
      </c>
      <c r="O171" s="5">
        <f t="shared" si="26"/>
        <v>5</v>
      </c>
      <c r="P171" s="5" t="str">
        <f t="shared" si="27"/>
        <v>Zweilous</v>
      </c>
      <c r="Q171" s="5">
        <f t="shared" si="29"/>
        <v>1</v>
      </c>
      <c r="R171" s="5">
        <f t="shared" si="30"/>
        <v>1370</v>
      </c>
      <c r="S171" s="5">
        <f t="shared" si="31"/>
        <v>1140</v>
      </c>
      <c r="T171" s="1" t="str">
        <f t="shared" si="32"/>
        <v>635</v>
      </c>
      <c r="U171" s="5" t="str">
        <f t="shared" si="28"/>
        <v/>
      </c>
      <c r="V171" t="str">
        <f t="shared" si="33"/>
        <v/>
      </c>
    </row>
    <row r="172" spans="1:22" x14ac:dyDescent="0.3">
      <c r="A172" s="1" t="s">
        <v>623</v>
      </c>
      <c r="B172" s="1" t="s">
        <v>624</v>
      </c>
      <c r="C172" s="1" t="s">
        <v>563</v>
      </c>
      <c r="D172" s="1" t="s">
        <v>75</v>
      </c>
      <c r="E172" s="1" t="s">
        <v>10</v>
      </c>
      <c r="F172" s="1" t="s">
        <v>48</v>
      </c>
      <c r="G172" s="1" t="s">
        <v>49</v>
      </c>
      <c r="H172" s="1" t="s">
        <v>202</v>
      </c>
      <c r="I172" s="1" t="s">
        <v>1571</v>
      </c>
      <c r="J172" s="1" t="s">
        <v>1572</v>
      </c>
      <c r="K172" s="1" t="s">
        <v>103</v>
      </c>
      <c r="L172" s="1" t="s">
        <v>1193</v>
      </c>
      <c r="M172" s="1"/>
      <c r="N172" s="5" t="str">
        <f t="shared" si="34"/>
        <v/>
      </c>
      <c r="O172" s="5">
        <f t="shared" si="26"/>
        <v>1</v>
      </c>
      <c r="P172" s="5" t="str">
        <f t="shared" si="27"/>
        <v>-</v>
      </c>
      <c r="Q172" s="5">
        <f t="shared" si="29"/>
        <v>-4</v>
      </c>
      <c r="R172" s="5">
        <f t="shared" si="30"/>
        <v>220</v>
      </c>
      <c r="S172" s="5">
        <f t="shared" si="31"/>
        <v>240</v>
      </c>
      <c r="T172" s="1" t="str">
        <f t="shared" si="32"/>
        <v>650</v>
      </c>
      <c r="U172" s="5" t="str">
        <f t="shared" si="28"/>
        <v/>
      </c>
      <c r="V172" t="str">
        <f t="shared" si="33"/>
        <v/>
      </c>
    </row>
    <row r="173" spans="1:22" x14ac:dyDescent="0.3">
      <c r="A173" s="1" t="s">
        <v>625</v>
      </c>
      <c r="B173" s="1" t="s">
        <v>626</v>
      </c>
      <c r="C173" s="1" t="s">
        <v>68</v>
      </c>
      <c r="D173" s="1" t="s">
        <v>91</v>
      </c>
      <c r="E173" s="1" t="s">
        <v>624</v>
      </c>
      <c r="F173" s="1" t="s">
        <v>53</v>
      </c>
      <c r="G173" s="1" t="s">
        <v>49</v>
      </c>
      <c r="H173" s="1" t="s">
        <v>202</v>
      </c>
      <c r="I173" s="1" t="s">
        <v>1571</v>
      </c>
      <c r="J173" s="1" t="s">
        <v>1572</v>
      </c>
      <c r="K173" s="1" t="s">
        <v>103</v>
      </c>
      <c r="L173" s="1" t="s">
        <v>627</v>
      </c>
      <c r="M173" s="1"/>
      <c r="N173" s="5" t="str">
        <f t="shared" si="34"/>
        <v/>
      </c>
      <c r="O173" s="5">
        <f t="shared" si="26"/>
        <v>3</v>
      </c>
      <c r="P173" s="5" t="str">
        <f t="shared" si="27"/>
        <v>Chespin</v>
      </c>
      <c r="Q173" s="5">
        <f t="shared" si="29"/>
        <v>-2</v>
      </c>
      <c r="R173" s="5">
        <f t="shared" si="30"/>
        <v>650</v>
      </c>
      <c r="S173" s="5">
        <f t="shared" si="31"/>
        <v>830</v>
      </c>
      <c r="T173" s="1" t="str">
        <f t="shared" si="32"/>
        <v>651</v>
      </c>
      <c r="U173" s="5" t="str">
        <f t="shared" si="28"/>
        <v/>
      </c>
      <c r="V173" t="str">
        <f t="shared" si="33"/>
        <v/>
      </c>
    </row>
    <row r="174" spans="1:22" x14ac:dyDescent="0.3">
      <c r="A174" s="1" t="s">
        <v>628</v>
      </c>
      <c r="B174" s="1" t="s">
        <v>629</v>
      </c>
      <c r="C174" s="1" t="s">
        <v>630</v>
      </c>
      <c r="D174" s="1" t="s">
        <v>631</v>
      </c>
      <c r="E174" s="1" t="s">
        <v>626</v>
      </c>
      <c r="F174" s="1" t="s">
        <v>49</v>
      </c>
      <c r="G174" s="1" t="s">
        <v>49</v>
      </c>
      <c r="H174" s="1" t="s">
        <v>1517</v>
      </c>
      <c r="I174" s="1" t="s">
        <v>1573</v>
      </c>
      <c r="J174" s="1" t="s">
        <v>1574</v>
      </c>
      <c r="K174" s="1" t="s">
        <v>103</v>
      </c>
      <c r="L174" s="1" t="s">
        <v>632</v>
      </c>
      <c r="M174" s="1"/>
      <c r="N174" s="5" t="str">
        <f t="shared" si="34"/>
        <v/>
      </c>
      <c r="O174" s="5">
        <f t="shared" si="26"/>
        <v>5</v>
      </c>
      <c r="P174" s="5" t="str">
        <f t="shared" si="27"/>
        <v>Quilladin</v>
      </c>
      <c r="Q174" s="5">
        <f t="shared" si="29"/>
        <v>1</v>
      </c>
      <c r="R174" s="5">
        <f t="shared" si="30"/>
        <v>1190</v>
      </c>
      <c r="S174" s="5">
        <f t="shared" si="31"/>
        <v>1320</v>
      </c>
      <c r="T174" s="1" t="str">
        <f t="shared" si="32"/>
        <v>652</v>
      </c>
      <c r="U174" s="5" t="str">
        <f t="shared" si="28"/>
        <v/>
      </c>
      <c r="V174" t="str">
        <f t="shared" si="33"/>
        <v/>
      </c>
    </row>
    <row r="175" spans="1:22" x14ac:dyDescent="0.3">
      <c r="A175" s="1" t="s">
        <v>633</v>
      </c>
      <c r="B175" s="1" t="s">
        <v>634</v>
      </c>
      <c r="C175" s="1" t="s">
        <v>200</v>
      </c>
      <c r="D175" s="1" t="s">
        <v>81</v>
      </c>
      <c r="E175" s="1" t="s">
        <v>10</v>
      </c>
      <c r="F175" s="1" t="s">
        <v>48</v>
      </c>
      <c r="G175" s="1" t="s">
        <v>49</v>
      </c>
      <c r="H175" s="1" t="s">
        <v>20</v>
      </c>
      <c r="I175" s="1" t="s">
        <v>259</v>
      </c>
      <c r="J175" s="1" t="s">
        <v>1501</v>
      </c>
      <c r="K175" s="1" t="s">
        <v>103</v>
      </c>
      <c r="L175" s="1" t="s">
        <v>635</v>
      </c>
      <c r="M175" s="1"/>
      <c r="N175" s="5" t="str">
        <f t="shared" si="34"/>
        <v/>
      </c>
      <c r="O175" s="5">
        <f t="shared" si="26"/>
        <v>1</v>
      </c>
      <c r="P175" s="5" t="str">
        <f t="shared" si="27"/>
        <v>-</v>
      </c>
      <c r="Q175" s="5">
        <f t="shared" si="29"/>
        <v>-4</v>
      </c>
      <c r="R175" s="5">
        <f t="shared" si="30"/>
        <v>240</v>
      </c>
      <c r="S175" s="5">
        <f t="shared" si="31"/>
        <v>220</v>
      </c>
      <c r="T175" s="1" t="str">
        <f t="shared" si="32"/>
        <v>653</v>
      </c>
      <c r="U175" s="5" t="str">
        <f t="shared" si="28"/>
        <v/>
      </c>
      <c r="V175" t="str">
        <f t="shared" si="33"/>
        <v/>
      </c>
    </row>
    <row r="176" spans="1:22" x14ac:dyDescent="0.3">
      <c r="A176" s="1" t="s">
        <v>636</v>
      </c>
      <c r="B176" s="1" t="s">
        <v>637</v>
      </c>
      <c r="C176" s="1" t="s">
        <v>638</v>
      </c>
      <c r="D176" s="1" t="s">
        <v>65</v>
      </c>
      <c r="E176" s="1" t="s">
        <v>634</v>
      </c>
      <c r="F176" s="1" t="s">
        <v>53</v>
      </c>
      <c r="G176" s="1" t="s">
        <v>49</v>
      </c>
      <c r="H176" s="1" t="s">
        <v>20</v>
      </c>
      <c r="I176" s="1" t="s">
        <v>259</v>
      </c>
      <c r="J176" s="1" t="s">
        <v>1501</v>
      </c>
      <c r="K176" s="1" t="s">
        <v>103</v>
      </c>
      <c r="L176" s="1" t="s">
        <v>639</v>
      </c>
      <c r="M176" s="1"/>
      <c r="N176" s="5" t="str">
        <f t="shared" si="34"/>
        <v/>
      </c>
      <c r="O176" s="5">
        <f t="shared" si="26"/>
        <v>3</v>
      </c>
      <c r="P176" s="5" t="str">
        <f t="shared" si="27"/>
        <v>Fennekin</v>
      </c>
      <c r="Q176" s="5">
        <f t="shared" si="29"/>
        <v>-2</v>
      </c>
      <c r="R176" s="5">
        <f t="shared" si="30"/>
        <v>730</v>
      </c>
      <c r="S176" s="5">
        <f t="shared" si="31"/>
        <v>750</v>
      </c>
      <c r="T176" s="1" t="str">
        <f t="shared" si="32"/>
        <v>654</v>
      </c>
      <c r="U176" s="5" t="str">
        <f t="shared" si="28"/>
        <v/>
      </c>
      <c r="V176" t="str">
        <f t="shared" si="33"/>
        <v/>
      </c>
    </row>
    <row r="177" spans="1:22" x14ac:dyDescent="0.3">
      <c r="A177" s="1" t="s">
        <v>640</v>
      </c>
      <c r="B177" s="1" t="s">
        <v>641</v>
      </c>
      <c r="C177" s="1" t="s">
        <v>642</v>
      </c>
      <c r="D177" s="1" t="s">
        <v>424</v>
      </c>
      <c r="E177" s="1" t="s">
        <v>637</v>
      </c>
      <c r="F177" s="1" t="s">
        <v>49</v>
      </c>
      <c r="G177" s="1" t="s">
        <v>49</v>
      </c>
      <c r="H177" s="1" t="s">
        <v>1502</v>
      </c>
      <c r="I177" s="1" t="s">
        <v>259</v>
      </c>
      <c r="J177" s="1" t="s">
        <v>1503</v>
      </c>
      <c r="K177" s="1" t="s">
        <v>103</v>
      </c>
      <c r="L177" s="1" t="s">
        <v>643</v>
      </c>
      <c r="M177" s="1"/>
      <c r="N177" s="5" t="str">
        <f t="shared" si="34"/>
        <v/>
      </c>
      <c r="O177" s="5">
        <f t="shared" si="26"/>
        <v>5</v>
      </c>
      <c r="P177" s="5" t="str">
        <f t="shared" si="27"/>
        <v>Braixen</v>
      </c>
      <c r="Q177" s="5">
        <f t="shared" si="29"/>
        <v>1</v>
      </c>
      <c r="R177" s="5">
        <f t="shared" si="30"/>
        <v>1250</v>
      </c>
      <c r="S177" s="5">
        <f t="shared" si="31"/>
        <v>1260</v>
      </c>
      <c r="T177" s="1" t="str">
        <f t="shared" si="32"/>
        <v>655</v>
      </c>
      <c r="U177" s="5" t="str">
        <f t="shared" si="28"/>
        <v/>
      </c>
      <c r="V177" t="str">
        <f t="shared" si="33"/>
        <v/>
      </c>
    </row>
    <row r="178" spans="1:22" x14ac:dyDescent="0.3">
      <c r="A178" s="1" t="s">
        <v>644</v>
      </c>
      <c r="B178" s="1" t="s">
        <v>645</v>
      </c>
      <c r="C178" s="1" t="s">
        <v>646</v>
      </c>
      <c r="D178" s="1" t="s">
        <v>81</v>
      </c>
      <c r="E178" s="1" t="s">
        <v>10</v>
      </c>
      <c r="F178" s="1" t="s">
        <v>48</v>
      </c>
      <c r="G178" s="1" t="s">
        <v>49</v>
      </c>
      <c r="H178" s="1" t="s">
        <v>33</v>
      </c>
      <c r="I178" s="1" t="s">
        <v>34</v>
      </c>
      <c r="J178" s="1" t="s">
        <v>1539</v>
      </c>
      <c r="K178" s="1" t="s">
        <v>103</v>
      </c>
      <c r="L178" s="1" t="s">
        <v>647</v>
      </c>
      <c r="M178" s="1"/>
      <c r="N178" s="5" t="str">
        <f t="shared" si="34"/>
        <v/>
      </c>
      <c r="O178" s="5">
        <f t="shared" si="26"/>
        <v>1</v>
      </c>
      <c r="P178" s="5" t="str">
        <f t="shared" si="27"/>
        <v>-</v>
      </c>
      <c r="Q178" s="5">
        <f t="shared" si="29"/>
        <v>-4</v>
      </c>
      <c r="R178" s="5">
        <f t="shared" si="30"/>
        <v>270</v>
      </c>
      <c r="S178" s="5">
        <f t="shared" si="31"/>
        <v>190</v>
      </c>
      <c r="T178" s="1" t="str">
        <f t="shared" si="32"/>
        <v>656</v>
      </c>
      <c r="U178" s="5" t="str">
        <f t="shared" si="28"/>
        <v/>
      </c>
      <c r="V178" t="str">
        <f t="shared" si="33"/>
        <v/>
      </c>
    </row>
    <row r="179" spans="1:22" x14ac:dyDescent="0.3">
      <c r="A179" s="1" t="s">
        <v>648</v>
      </c>
      <c r="B179" s="1" t="s">
        <v>649</v>
      </c>
      <c r="C179" s="1" t="s">
        <v>52</v>
      </c>
      <c r="D179" s="1" t="s">
        <v>61</v>
      </c>
      <c r="E179" s="1" t="s">
        <v>645</v>
      </c>
      <c r="F179" s="1" t="s">
        <v>53</v>
      </c>
      <c r="G179" s="1" t="s">
        <v>49</v>
      </c>
      <c r="H179" s="1" t="s">
        <v>33</v>
      </c>
      <c r="I179" s="1" t="s">
        <v>34</v>
      </c>
      <c r="J179" s="1" t="s">
        <v>1539</v>
      </c>
      <c r="K179" s="1" t="s">
        <v>103</v>
      </c>
      <c r="L179" s="1" t="s">
        <v>650</v>
      </c>
      <c r="M179" s="1"/>
      <c r="N179" s="5" t="str">
        <f t="shared" si="34"/>
        <v/>
      </c>
      <c r="O179" s="5">
        <f t="shared" si="26"/>
        <v>3</v>
      </c>
      <c r="P179" s="5" t="str">
        <f t="shared" si="27"/>
        <v>Froakie</v>
      </c>
      <c r="Q179" s="5">
        <f t="shared" si="29"/>
        <v>-2</v>
      </c>
      <c r="R179" s="5">
        <f t="shared" si="30"/>
        <v>790</v>
      </c>
      <c r="S179" s="5">
        <f t="shared" si="31"/>
        <v>690</v>
      </c>
      <c r="T179" s="1" t="str">
        <f t="shared" si="32"/>
        <v>657</v>
      </c>
      <c r="U179" s="5" t="str">
        <f t="shared" si="28"/>
        <v/>
      </c>
      <c r="V179" t="str">
        <f t="shared" si="33"/>
        <v/>
      </c>
    </row>
    <row r="180" spans="1:22" x14ac:dyDescent="0.3">
      <c r="A180" s="1" t="s">
        <v>651</v>
      </c>
      <c r="B180" s="1" t="s">
        <v>652</v>
      </c>
      <c r="C180" s="1" t="s">
        <v>91</v>
      </c>
      <c r="D180" s="1" t="s">
        <v>653</v>
      </c>
      <c r="E180" s="1" t="s">
        <v>649</v>
      </c>
      <c r="F180" s="1" t="s">
        <v>49</v>
      </c>
      <c r="G180" s="1" t="s">
        <v>49</v>
      </c>
      <c r="H180" s="1" t="s">
        <v>291</v>
      </c>
      <c r="I180" s="1" t="s">
        <v>1575</v>
      </c>
      <c r="J180" s="1" t="s">
        <v>1540</v>
      </c>
      <c r="K180" s="1" t="s">
        <v>103</v>
      </c>
      <c r="L180" s="1" t="s">
        <v>654</v>
      </c>
      <c r="M180" s="1"/>
      <c r="N180" s="5" t="str">
        <f t="shared" si="34"/>
        <v/>
      </c>
      <c r="O180" s="5">
        <f t="shared" si="26"/>
        <v>5</v>
      </c>
      <c r="P180" s="5" t="str">
        <f t="shared" si="27"/>
        <v>Frogadier</v>
      </c>
      <c r="Q180" s="5">
        <f t="shared" si="29"/>
        <v>1</v>
      </c>
      <c r="R180" s="5">
        <f t="shared" si="30"/>
        <v>1500</v>
      </c>
      <c r="S180" s="5">
        <f t="shared" si="31"/>
        <v>1010</v>
      </c>
      <c r="T180" s="1" t="str">
        <f t="shared" si="32"/>
        <v>658</v>
      </c>
      <c r="U180" s="5" t="str">
        <f t="shared" si="28"/>
        <v/>
      </c>
      <c r="V180" t="str">
        <f t="shared" si="33"/>
        <v/>
      </c>
    </row>
    <row r="181" spans="1:22" x14ac:dyDescent="0.3">
      <c r="A181" s="1" t="s">
        <v>655</v>
      </c>
      <c r="B181" s="1" t="s">
        <v>656</v>
      </c>
      <c r="C181" s="1" t="s">
        <v>55</v>
      </c>
      <c r="D181" s="1" t="s">
        <v>51</v>
      </c>
      <c r="E181" s="1" t="s">
        <v>10</v>
      </c>
      <c r="F181" s="1" t="s">
        <v>48</v>
      </c>
      <c r="G181" s="1" t="s">
        <v>53</v>
      </c>
      <c r="H181" s="1" t="s">
        <v>790</v>
      </c>
      <c r="I181" s="1" t="s">
        <v>1446</v>
      </c>
      <c r="J181" s="1" t="s">
        <v>1445</v>
      </c>
      <c r="K181" s="1" t="s">
        <v>103</v>
      </c>
      <c r="L181" s="1" t="s">
        <v>657</v>
      </c>
      <c r="M181" s="1"/>
      <c r="N181" s="5" t="str">
        <f t="shared" si="34"/>
        <v/>
      </c>
      <c r="O181" s="5">
        <f t="shared" si="26"/>
        <v>2</v>
      </c>
      <c r="P181" s="5" t="str">
        <f t="shared" si="27"/>
        <v>-</v>
      </c>
      <c r="Q181" s="5">
        <f t="shared" si="29"/>
        <v>-3</v>
      </c>
      <c r="R181" s="5">
        <f t="shared" si="30"/>
        <v>540</v>
      </c>
      <c r="S181" s="5">
        <f t="shared" si="31"/>
        <v>430</v>
      </c>
      <c r="T181" s="1" t="str">
        <f t="shared" si="32"/>
        <v>674</v>
      </c>
      <c r="U181" s="5" t="str">
        <f t="shared" si="28"/>
        <v/>
      </c>
      <c r="V181" t="str">
        <f t="shared" si="33"/>
        <v/>
      </c>
    </row>
    <row r="182" spans="1:22" x14ac:dyDescent="0.3">
      <c r="A182" s="1" t="s">
        <v>658</v>
      </c>
      <c r="B182" s="1" t="s">
        <v>659</v>
      </c>
      <c r="C182" s="1" t="s">
        <v>660</v>
      </c>
      <c r="D182" s="1" t="s">
        <v>68</v>
      </c>
      <c r="E182" s="1" t="s">
        <v>656</v>
      </c>
      <c r="F182" s="1" t="s">
        <v>53</v>
      </c>
      <c r="G182" s="1" t="s">
        <v>53</v>
      </c>
      <c r="H182" s="1" t="s">
        <v>1523</v>
      </c>
      <c r="I182" s="1" t="s">
        <v>1446</v>
      </c>
      <c r="J182" s="1" t="s">
        <v>1399</v>
      </c>
      <c r="K182" s="1" t="s">
        <v>103</v>
      </c>
      <c r="L182" s="1" t="s">
        <v>661</v>
      </c>
      <c r="M182" s="1"/>
      <c r="N182" s="5" t="str">
        <f t="shared" si="34"/>
        <v/>
      </c>
      <c r="O182" s="5">
        <f t="shared" si="26"/>
        <v>4</v>
      </c>
      <c r="P182" s="5" t="str">
        <f t="shared" si="27"/>
        <v>Pancham</v>
      </c>
      <c r="Q182" s="5">
        <f t="shared" si="29"/>
        <v>0</v>
      </c>
      <c r="R182" s="5">
        <f t="shared" si="30"/>
        <v>1230</v>
      </c>
      <c r="S182" s="5">
        <f t="shared" si="31"/>
        <v>770</v>
      </c>
      <c r="T182" s="1" t="str">
        <f t="shared" si="32"/>
        <v>675</v>
      </c>
      <c r="U182" s="5" t="str">
        <f t="shared" si="28"/>
        <v/>
      </c>
      <c r="V182" t="str">
        <f t="shared" si="33"/>
        <v/>
      </c>
    </row>
    <row r="183" spans="1:22" x14ac:dyDescent="0.3">
      <c r="A183" s="1" t="s">
        <v>662</v>
      </c>
      <c r="B183" s="1" t="s">
        <v>663</v>
      </c>
      <c r="C183" s="1" t="s">
        <v>664</v>
      </c>
      <c r="D183" s="1" t="s">
        <v>532</v>
      </c>
      <c r="E183" s="1" t="s">
        <v>10</v>
      </c>
      <c r="F183" s="1" t="s">
        <v>48</v>
      </c>
      <c r="G183" s="1" t="s">
        <v>53</v>
      </c>
      <c r="H183" s="1" t="s">
        <v>1403</v>
      </c>
      <c r="I183" s="1" t="s">
        <v>1404</v>
      </c>
      <c r="J183" s="1" t="s">
        <v>1405</v>
      </c>
      <c r="K183" s="1" t="s">
        <v>103</v>
      </c>
      <c r="L183" s="1" t="s">
        <v>665</v>
      </c>
      <c r="M183" s="1"/>
      <c r="N183" s="5" t="str">
        <f t="shared" si="34"/>
        <v/>
      </c>
      <c r="O183" s="5">
        <f t="shared" si="26"/>
        <v>2</v>
      </c>
      <c r="P183" s="5" t="str">
        <f t="shared" si="27"/>
        <v>-</v>
      </c>
      <c r="Q183" s="5">
        <f t="shared" si="29"/>
        <v>-2</v>
      </c>
      <c r="R183" s="5">
        <f t="shared" si="30"/>
        <v>480</v>
      </c>
      <c r="S183" s="5">
        <f t="shared" si="31"/>
        <v>500</v>
      </c>
      <c r="T183" s="1" t="str">
        <f t="shared" si="32"/>
        <v>686</v>
      </c>
      <c r="U183" s="5" t="str">
        <f t="shared" si="28"/>
        <v/>
      </c>
      <c r="V183" t="str">
        <f t="shared" si="33"/>
        <v/>
      </c>
    </row>
    <row r="184" spans="1:22" x14ac:dyDescent="0.3">
      <c r="A184" s="1" t="s">
        <v>666</v>
      </c>
      <c r="B184" s="1" t="s">
        <v>667</v>
      </c>
      <c r="C184" s="1" t="s">
        <v>573</v>
      </c>
      <c r="D184" s="1" t="s">
        <v>539</v>
      </c>
      <c r="E184" s="1" t="s">
        <v>663</v>
      </c>
      <c r="F184" s="1" t="s">
        <v>53</v>
      </c>
      <c r="G184" s="1" t="s">
        <v>53</v>
      </c>
      <c r="H184" s="1" t="s">
        <v>1403</v>
      </c>
      <c r="I184" s="1" t="s">
        <v>1404</v>
      </c>
      <c r="J184" s="1" t="s">
        <v>1405</v>
      </c>
      <c r="K184" s="1" t="s">
        <v>103</v>
      </c>
      <c r="L184" s="1" t="s">
        <v>668</v>
      </c>
      <c r="M184" s="1"/>
      <c r="N184" s="5" t="str">
        <f t="shared" si="34"/>
        <v/>
      </c>
      <c r="O184" s="5">
        <f t="shared" si="26"/>
        <v>4</v>
      </c>
      <c r="P184" s="5" t="str">
        <f t="shared" si="27"/>
        <v>Inkay</v>
      </c>
      <c r="Q184" s="5">
        <f t="shared" si="29"/>
        <v>0</v>
      </c>
      <c r="R184" s="5">
        <f t="shared" si="30"/>
        <v>1020</v>
      </c>
      <c r="S184" s="5">
        <f t="shared" si="31"/>
        <v>980</v>
      </c>
      <c r="T184" s="1" t="str">
        <f t="shared" si="32"/>
        <v>687</v>
      </c>
      <c r="U184" s="5" t="str">
        <f t="shared" si="28"/>
        <v/>
      </c>
      <c r="V184" t="str">
        <f t="shared" si="33"/>
        <v/>
      </c>
    </row>
    <row r="185" spans="1:22" x14ac:dyDescent="0.3">
      <c r="A185" s="1" t="s">
        <v>682</v>
      </c>
      <c r="B185" s="1" t="s">
        <v>669</v>
      </c>
      <c r="C185" s="1" t="s">
        <v>61</v>
      </c>
      <c r="D185" s="1" t="s">
        <v>653</v>
      </c>
      <c r="E185" s="1" t="s">
        <v>10</v>
      </c>
      <c r="F185" s="1" t="s">
        <v>48</v>
      </c>
      <c r="G185" s="1" t="s">
        <v>53</v>
      </c>
      <c r="H185" s="1" t="s">
        <v>336</v>
      </c>
      <c r="I185" s="1" t="s">
        <v>1504</v>
      </c>
      <c r="J185" s="1" t="s">
        <v>1541</v>
      </c>
      <c r="K185" s="1" t="s">
        <v>103</v>
      </c>
      <c r="L185" s="1" t="s">
        <v>670</v>
      </c>
      <c r="M185" s="1"/>
      <c r="N185" s="5" t="str">
        <f t="shared" si="34"/>
        <v/>
      </c>
      <c r="O185" s="5">
        <f t="shared" si="26"/>
        <v>2</v>
      </c>
      <c r="P185" s="5" t="str">
        <f t="shared" si="27"/>
        <v>-</v>
      </c>
      <c r="Q185" s="5">
        <f t="shared" si="29"/>
        <v>-2</v>
      </c>
      <c r="R185" s="5">
        <f t="shared" si="30"/>
        <v>420</v>
      </c>
      <c r="S185" s="5">
        <f t="shared" si="31"/>
        <v>560</v>
      </c>
      <c r="T185" s="1" t="str">
        <f t="shared" si="32"/>
        <v>688</v>
      </c>
      <c r="U185" s="5" t="str">
        <f t="shared" si="28"/>
        <v/>
      </c>
      <c r="V185" t="str">
        <f t="shared" si="33"/>
        <v/>
      </c>
    </row>
    <row r="186" spans="1:22" x14ac:dyDescent="0.3">
      <c r="A186" s="1" t="s">
        <v>683</v>
      </c>
      <c r="B186" s="1" t="s">
        <v>671</v>
      </c>
      <c r="C186" s="1" t="s">
        <v>320</v>
      </c>
      <c r="D186" s="1" t="s">
        <v>176</v>
      </c>
      <c r="E186" s="1" t="s">
        <v>669</v>
      </c>
      <c r="F186" s="1" t="s">
        <v>53</v>
      </c>
      <c r="G186" s="1" t="s">
        <v>53</v>
      </c>
      <c r="H186" s="1" t="s">
        <v>336</v>
      </c>
      <c r="I186" s="1" t="s">
        <v>1504</v>
      </c>
      <c r="J186" s="1" t="s">
        <v>1541</v>
      </c>
      <c r="K186" s="1" t="s">
        <v>103</v>
      </c>
      <c r="L186" s="1" t="s">
        <v>672</v>
      </c>
      <c r="M186" s="1"/>
      <c r="N186" s="5" t="str">
        <f t="shared" si="34"/>
        <v/>
      </c>
      <c r="O186" s="5">
        <f t="shared" si="26"/>
        <v>4</v>
      </c>
      <c r="P186" s="5" t="str">
        <f t="shared" si="27"/>
        <v>Binacle</v>
      </c>
      <c r="Q186" s="5">
        <f t="shared" si="29"/>
        <v>0</v>
      </c>
      <c r="R186" s="5">
        <f t="shared" si="30"/>
        <v>950</v>
      </c>
      <c r="S186" s="5">
        <f t="shared" si="31"/>
        <v>1050</v>
      </c>
      <c r="T186" s="1" t="str">
        <f t="shared" si="32"/>
        <v>689</v>
      </c>
      <c r="U186" s="5" t="str">
        <f t="shared" si="28"/>
        <v/>
      </c>
      <c r="V186" t="str">
        <f t="shared" si="33"/>
        <v/>
      </c>
    </row>
    <row r="187" spans="1:22" x14ac:dyDescent="0.3">
      <c r="A187" s="1" t="s">
        <v>684</v>
      </c>
      <c r="B187" s="1" t="s">
        <v>673</v>
      </c>
      <c r="C187" s="1" t="s">
        <v>685</v>
      </c>
      <c r="D187" s="1" t="s">
        <v>686</v>
      </c>
      <c r="E187" s="1" t="s">
        <v>10</v>
      </c>
      <c r="F187" s="1" t="s">
        <v>48</v>
      </c>
      <c r="G187" s="1" t="s">
        <v>53</v>
      </c>
      <c r="H187" s="1" t="s">
        <v>1420</v>
      </c>
      <c r="I187" s="1" t="s">
        <v>262</v>
      </c>
      <c r="J187" s="1" t="s">
        <v>1454</v>
      </c>
      <c r="K187" s="1" t="s">
        <v>103</v>
      </c>
      <c r="L187" s="1" t="s">
        <v>674</v>
      </c>
      <c r="M187" s="1"/>
      <c r="N187" s="5" t="str">
        <f t="shared" si="34"/>
        <v/>
      </c>
      <c r="O187" s="5">
        <f t="shared" si="26"/>
        <v>2</v>
      </c>
      <c r="P187" s="5" t="str">
        <f t="shared" si="27"/>
        <v>-</v>
      </c>
      <c r="Q187" s="5">
        <f t="shared" si="29"/>
        <v>-2</v>
      </c>
      <c r="R187" s="5">
        <f t="shared" si="30"/>
        <v>510</v>
      </c>
      <c r="S187" s="5">
        <f t="shared" si="31"/>
        <v>470</v>
      </c>
      <c r="T187" s="1" t="str">
        <f t="shared" si="32"/>
        <v>694</v>
      </c>
      <c r="U187" s="5" t="str">
        <f t="shared" si="28"/>
        <v/>
      </c>
      <c r="V187" t="str">
        <f t="shared" si="33"/>
        <v/>
      </c>
    </row>
    <row r="188" spans="1:22" x14ac:dyDescent="0.3">
      <c r="A188" s="1" t="s">
        <v>687</v>
      </c>
      <c r="B188" s="1" t="s">
        <v>675</v>
      </c>
      <c r="C188" s="1" t="s">
        <v>80</v>
      </c>
      <c r="D188" s="1" t="s">
        <v>61</v>
      </c>
      <c r="E188" s="1" t="s">
        <v>673</v>
      </c>
      <c r="F188" s="1" t="s">
        <v>53</v>
      </c>
      <c r="G188" s="1" t="s">
        <v>53</v>
      </c>
      <c r="H188" s="1" t="s">
        <v>1420</v>
      </c>
      <c r="I188" s="1" t="s">
        <v>262</v>
      </c>
      <c r="J188" s="1" t="s">
        <v>1454</v>
      </c>
      <c r="K188" s="1" t="s">
        <v>103</v>
      </c>
      <c r="L188" s="1" t="s">
        <v>676</v>
      </c>
      <c r="M188" s="1"/>
      <c r="N188" s="5" t="str">
        <f t="shared" si="34"/>
        <v/>
      </c>
      <c r="O188" s="5">
        <f t="shared" si="26"/>
        <v>4</v>
      </c>
      <c r="P188" s="5" t="str">
        <f t="shared" si="27"/>
        <v>Helioptile</v>
      </c>
      <c r="Q188" s="5">
        <f t="shared" si="29"/>
        <v>0</v>
      </c>
      <c r="R188" s="5">
        <f t="shared" si="30"/>
        <v>1030</v>
      </c>
      <c r="S188" s="5">
        <f t="shared" si="31"/>
        <v>970</v>
      </c>
      <c r="T188" s="1" t="str">
        <f t="shared" si="32"/>
        <v>695</v>
      </c>
      <c r="U188" s="5" t="str">
        <f t="shared" si="28"/>
        <v/>
      </c>
      <c r="V188" t="str">
        <f t="shared" si="33"/>
        <v/>
      </c>
    </row>
    <row r="189" spans="1:22" x14ac:dyDescent="0.3">
      <c r="A189" s="1" t="s">
        <v>688</v>
      </c>
      <c r="B189" s="1" t="s">
        <v>677</v>
      </c>
      <c r="C189" s="1" t="s">
        <v>133</v>
      </c>
      <c r="D189" s="1" t="s">
        <v>201</v>
      </c>
      <c r="E189" s="1" t="s">
        <v>10</v>
      </c>
      <c r="F189" s="1" t="s">
        <v>48</v>
      </c>
      <c r="G189" s="1" t="s">
        <v>49</v>
      </c>
      <c r="H189" s="1" t="s">
        <v>314</v>
      </c>
      <c r="I189" s="1" t="s">
        <v>1499</v>
      </c>
      <c r="J189" s="1" t="s">
        <v>1500</v>
      </c>
      <c r="K189" s="1" t="s">
        <v>103</v>
      </c>
      <c r="L189" s="1" t="s">
        <v>1194</v>
      </c>
      <c r="M189" s="1"/>
      <c r="N189" s="5" t="str">
        <f t="shared" si="34"/>
        <v/>
      </c>
      <c r="O189" s="5">
        <f t="shared" si="26"/>
        <v>1</v>
      </c>
      <c r="P189" s="5" t="str">
        <f t="shared" si="27"/>
        <v>-</v>
      </c>
      <c r="Q189" s="5">
        <f t="shared" si="29"/>
        <v>-4</v>
      </c>
      <c r="R189" s="5">
        <f t="shared" si="30"/>
        <v>270</v>
      </c>
      <c r="S189" s="5">
        <f t="shared" si="31"/>
        <v>190</v>
      </c>
      <c r="T189" s="1" t="str">
        <f t="shared" si="32"/>
        <v>704</v>
      </c>
      <c r="U189" s="5" t="str">
        <f t="shared" si="28"/>
        <v/>
      </c>
      <c r="V189" t="str">
        <f t="shared" si="33"/>
        <v/>
      </c>
    </row>
    <row r="190" spans="1:22" x14ac:dyDescent="0.3">
      <c r="A190" s="1" t="s">
        <v>689</v>
      </c>
      <c r="B190" s="1" t="s">
        <v>678</v>
      </c>
      <c r="C190" s="1" t="s">
        <v>132</v>
      </c>
      <c r="D190" s="1" t="s">
        <v>532</v>
      </c>
      <c r="E190" s="1" t="s">
        <v>677</v>
      </c>
      <c r="F190" s="1" t="s">
        <v>53</v>
      </c>
      <c r="G190" s="1" t="s">
        <v>49</v>
      </c>
      <c r="H190" s="1" t="s">
        <v>314</v>
      </c>
      <c r="I190" s="1" t="s">
        <v>1499</v>
      </c>
      <c r="J190" s="1" t="s">
        <v>1500</v>
      </c>
      <c r="K190" s="1" t="s">
        <v>103</v>
      </c>
      <c r="L190" s="1" t="s">
        <v>679</v>
      </c>
      <c r="M190" s="1"/>
      <c r="N190" s="5" t="str">
        <f t="shared" si="34"/>
        <v/>
      </c>
      <c r="O190" s="5">
        <f t="shared" si="26"/>
        <v>3</v>
      </c>
      <c r="P190" s="5" t="str">
        <f t="shared" si="27"/>
        <v>Goomy</v>
      </c>
      <c r="Q190" s="5">
        <f t="shared" si="29"/>
        <v>-2</v>
      </c>
      <c r="R190" s="5">
        <f t="shared" si="30"/>
        <v>840</v>
      </c>
      <c r="S190" s="5">
        <f t="shared" si="31"/>
        <v>640</v>
      </c>
      <c r="T190" s="1" t="str">
        <f t="shared" si="32"/>
        <v>705</v>
      </c>
      <c r="U190" s="5" t="str">
        <f t="shared" si="28"/>
        <v/>
      </c>
      <c r="V190" t="str">
        <f t="shared" si="33"/>
        <v/>
      </c>
    </row>
    <row r="191" spans="1:22" x14ac:dyDescent="0.3">
      <c r="A191" s="1" t="s">
        <v>690</v>
      </c>
      <c r="B191" s="1" t="s">
        <v>680</v>
      </c>
      <c r="C191" s="1" t="s">
        <v>57</v>
      </c>
      <c r="D191" s="1" t="s">
        <v>88</v>
      </c>
      <c r="E191" s="1" t="s">
        <v>678</v>
      </c>
      <c r="F191" s="1" t="s">
        <v>49</v>
      </c>
      <c r="G191" s="1" t="s">
        <v>49</v>
      </c>
      <c r="H191" s="1" t="s">
        <v>314</v>
      </c>
      <c r="I191" s="1" t="s">
        <v>1499</v>
      </c>
      <c r="J191" s="1" t="s">
        <v>1500</v>
      </c>
      <c r="K191" s="1" t="s">
        <v>103</v>
      </c>
      <c r="L191" s="1" t="s">
        <v>681</v>
      </c>
      <c r="M191" s="1"/>
      <c r="N191" s="5" t="str">
        <f t="shared" si="34"/>
        <v/>
      </c>
      <c r="O191" s="5">
        <f t="shared" si="26"/>
        <v>5</v>
      </c>
      <c r="P191" s="5" t="str">
        <f t="shared" si="27"/>
        <v>Sliggoo</v>
      </c>
      <c r="Q191" s="5">
        <f t="shared" si="29"/>
        <v>0</v>
      </c>
      <c r="R191" s="5">
        <f t="shared" si="30"/>
        <v>1470</v>
      </c>
      <c r="S191" s="5">
        <f t="shared" si="31"/>
        <v>1030</v>
      </c>
      <c r="T191" s="1" t="str">
        <f t="shared" si="32"/>
        <v>706</v>
      </c>
      <c r="U191" s="5" t="str">
        <f t="shared" si="28"/>
        <v/>
      </c>
      <c r="V191" t="str">
        <f t="shared" si="33"/>
        <v/>
      </c>
    </row>
    <row r="192" spans="1:22" x14ac:dyDescent="0.3">
      <c r="A192" s="1" t="s">
        <v>691</v>
      </c>
      <c r="B192" s="1" t="s">
        <v>693</v>
      </c>
      <c r="C192" s="1" t="s">
        <v>551</v>
      </c>
      <c r="D192" s="1" t="s">
        <v>88</v>
      </c>
      <c r="E192" s="1" t="s">
        <v>10</v>
      </c>
      <c r="F192" s="1" t="s">
        <v>48</v>
      </c>
      <c r="G192" s="1" t="s">
        <v>53</v>
      </c>
      <c r="H192" s="1" t="s">
        <v>1389</v>
      </c>
      <c r="I192" s="1" t="s">
        <v>1576</v>
      </c>
      <c r="J192" s="1" t="s">
        <v>1406</v>
      </c>
      <c r="K192" s="1" t="s">
        <v>103</v>
      </c>
      <c r="L192" s="1" t="s">
        <v>696</v>
      </c>
      <c r="M192" s="1"/>
      <c r="N192" s="5" t="str">
        <f t="shared" si="34"/>
        <v/>
      </c>
      <c r="O192" s="5">
        <f t="shared" si="26"/>
        <v>2</v>
      </c>
      <c r="P192" s="5" t="str">
        <f t="shared" si="27"/>
        <v>-</v>
      </c>
      <c r="Q192" s="5">
        <f t="shared" si="29"/>
        <v>-2</v>
      </c>
      <c r="R192" s="5">
        <f t="shared" si="30"/>
        <v>470</v>
      </c>
      <c r="S192" s="5">
        <f t="shared" si="31"/>
        <v>510</v>
      </c>
      <c r="T192" s="1" t="str">
        <f t="shared" si="32"/>
        <v>710</v>
      </c>
      <c r="U192" s="5" t="str">
        <f t="shared" si="28"/>
        <v/>
      </c>
      <c r="V192" t="str">
        <f t="shared" si="33"/>
        <v/>
      </c>
    </row>
    <row r="193" spans="1:22" x14ac:dyDescent="0.3">
      <c r="A193" s="1" t="s">
        <v>692</v>
      </c>
      <c r="B193" s="1" t="s">
        <v>694</v>
      </c>
      <c r="C193" s="1" t="s">
        <v>72</v>
      </c>
      <c r="D193" s="1" t="s">
        <v>631</v>
      </c>
      <c r="E193" s="1" t="s">
        <v>693</v>
      </c>
      <c r="F193" s="1" t="s">
        <v>53</v>
      </c>
      <c r="G193" s="1" t="s">
        <v>53</v>
      </c>
      <c r="H193" s="1" t="s">
        <v>1389</v>
      </c>
      <c r="I193" s="1" t="s">
        <v>1576</v>
      </c>
      <c r="J193" s="1" t="s">
        <v>1406</v>
      </c>
      <c r="K193" s="1" t="s">
        <v>103</v>
      </c>
      <c r="L193" s="1" t="s">
        <v>695</v>
      </c>
      <c r="M193" s="1"/>
      <c r="N193" s="5" t="str">
        <f t="shared" si="34"/>
        <v/>
      </c>
      <c r="O193" s="5">
        <f t="shared" si="26"/>
        <v>4</v>
      </c>
      <c r="P193" s="5" t="str">
        <f t="shared" si="27"/>
        <v>Pumpkaboo</v>
      </c>
      <c r="Q193" s="5">
        <f t="shared" si="29"/>
        <v>0</v>
      </c>
      <c r="R193" s="5">
        <f t="shared" si="30"/>
        <v>820</v>
      </c>
      <c r="S193" s="5">
        <f t="shared" si="31"/>
        <v>1180</v>
      </c>
      <c r="T193" s="1" t="str">
        <f t="shared" si="32"/>
        <v>711</v>
      </c>
      <c r="U193" s="5" t="str">
        <f t="shared" si="28"/>
        <v/>
      </c>
      <c r="V193" t="str">
        <f t="shared" si="33"/>
        <v/>
      </c>
    </row>
    <row r="194" spans="1:22" x14ac:dyDescent="0.3">
      <c r="A194" s="1" t="s">
        <v>697</v>
      </c>
      <c r="B194" s="1" t="s">
        <v>698</v>
      </c>
      <c r="C194" s="1" t="s">
        <v>642</v>
      </c>
      <c r="D194" s="1" t="s">
        <v>72</v>
      </c>
      <c r="E194" s="1" t="s">
        <v>10</v>
      </c>
      <c r="F194" s="1" t="s">
        <v>48</v>
      </c>
      <c r="G194" s="1" t="s">
        <v>53</v>
      </c>
      <c r="H194" s="1" t="s">
        <v>771</v>
      </c>
      <c r="I194" s="1" t="s">
        <v>1577</v>
      </c>
      <c r="J194" s="1" t="s">
        <v>1542</v>
      </c>
      <c r="K194" s="1" t="s">
        <v>103</v>
      </c>
      <c r="L194" s="1" t="s">
        <v>699</v>
      </c>
      <c r="M194" s="1"/>
      <c r="N194" s="5" t="str">
        <f t="shared" si="34"/>
        <v/>
      </c>
      <c r="O194" s="5">
        <f t="shared" ref="O194:O257" si="35">IF(N194="M/G",2+VLOOKUP(E194,$B:$O,14,FALSE),IF(K194="Ya",6,IF(AND(G194="3",F194="1"),1,IF(AND(G194="3",F194="2"),3,IF(AND(G194="3",F194="3"),5,IF(AND(G194="2",F194="1"),2,IF(AND(G194="2",F194="2"),4,4)))))))</f>
        <v>2</v>
      </c>
      <c r="P194" s="5" t="str">
        <f t="shared" ref="P194:P257" si="36">IF(E194="-","-",VLOOKUP(E194,$B:$B,1,FALSE))</f>
        <v>-</v>
      </c>
      <c r="Q194" s="5">
        <f t="shared" si="29"/>
        <v>-3</v>
      </c>
      <c r="R194" s="5">
        <f t="shared" si="30"/>
        <v>420</v>
      </c>
      <c r="S194" s="5">
        <f t="shared" si="31"/>
        <v>550</v>
      </c>
      <c r="T194" s="1" t="str">
        <f t="shared" si="32"/>
        <v>712</v>
      </c>
      <c r="U194" s="5" t="str">
        <f t="shared" ref="U194:U257" si="37">IF(N194="M/G",VLOOKUP(E194,$B:$T,19,FALSE),"")</f>
        <v/>
      </c>
      <c r="V194" t="str">
        <f t="shared" si="33"/>
        <v/>
      </c>
    </row>
    <row r="195" spans="1:22" x14ac:dyDescent="0.3">
      <c r="A195" s="1" t="s">
        <v>700</v>
      </c>
      <c r="B195" s="1" t="s">
        <v>701</v>
      </c>
      <c r="C195" s="1" t="s">
        <v>603</v>
      </c>
      <c r="D195" s="1" t="s">
        <v>508</v>
      </c>
      <c r="E195" s="1" t="s">
        <v>698</v>
      </c>
      <c r="F195" s="1" t="s">
        <v>53</v>
      </c>
      <c r="G195" s="1" t="s">
        <v>53</v>
      </c>
      <c r="H195" s="1" t="s">
        <v>771</v>
      </c>
      <c r="I195" s="1" t="s">
        <v>1577</v>
      </c>
      <c r="J195" s="1" t="s">
        <v>1542</v>
      </c>
      <c r="K195" s="1" t="s">
        <v>103</v>
      </c>
      <c r="L195" s="1" t="s">
        <v>702</v>
      </c>
      <c r="M195" s="1"/>
      <c r="N195" s="5" t="str">
        <f t="shared" si="34"/>
        <v/>
      </c>
      <c r="O195" s="5">
        <f t="shared" si="35"/>
        <v>4</v>
      </c>
      <c r="P195" s="5" t="str">
        <f t="shared" si="36"/>
        <v>Bergmite</v>
      </c>
      <c r="Q195" s="5">
        <f t="shared" ref="Q195:Q248" si="38">IF(N195="M/G",1,0)+O195-1-(SUM(LEN(I195)-LEN(SUBSTITUTE(I195,",","")))+SUM(LEN(J195)-LEN(SUBSTITUTE(J195,",","")))-SUM(LEN(H195)-LEN(SUBSTITUTE(H195,",",""))))</f>
        <v>-1</v>
      </c>
      <c r="R195" s="5">
        <f t="shared" ref="R195:R248" si="39">ROUND(O195*(500+10*Q195)*VALUE(C195)/(VALUE(C195)+VALUE(D195)),-1)</f>
        <v>760</v>
      </c>
      <c r="S195" s="5">
        <f t="shared" ref="S195:S248" si="40">O195*500+10*Q195-R195</f>
        <v>1230</v>
      </c>
      <c r="T195" s="1" t="str">
        <f t="shared" ref="T195:T254" si="41">A195</f>
        <v>713</v>
      </c>
      <c r="U195" s="5" t="str">
        <f t="shared" si="37"/>
        <v/>
      </c>
      <c r="V195" t="str">
        <f t="shared" ref="V195:V254" si="42">IF(U195="","",IF(LEFT(T195,3)=LEFT(U195,3),"v","!"))</f>
        <v/>
      </c>
    </row>
    <row r="196" spans="1:22" x14ac:dyDescent="0.3">
      <c r="A196" s="1" t="s">
        <v>437</v>
      </c>
      <c r="B196" s="1" t="s">
        <v>703</v>
      </c>
      <c r="C196" s="1" t="s">
        <v>57</v>
      </c>
      <c r="D196" s="1" t="s">
        <v>439</v>
      </c>
      <c r="E196" s="1" t="s">
        <v>10</v>
      </c>
      <c r="F196" s="1" t="s">
        <v>48</v>
      </c>
      <c r="G196" s="1" t="s">
        <v>48</v>
      </c>
      <c r="H196" s="1" t="s">
        <v>1563</v>
      </c>
      <c r="I196" s="1" t="s">
        <v>246</v>
      </c>
      <c r="J196" s="1" t="s">
        <v>1578</v>
      </c>
      <c r="K196" s="1" t="s">
        <v>177</v>
      </c>
      <c r="L196" s="1" t="s">
        <v>704</v>
      </c>
      <c r="M196" s="1"/>
      <c r="N196" s="5" t="str">
        <f t="shared" si="34"/>
        <v/>
      </c>
      <c r="O196" s="5">
        <f t="shared" si="35"/>
        <v>6</v>
      </c>
      <c r="P196" s="5" t="str">
        <f t="shared" si="36"/>
        <v>-</v>
      </c>
      <c r="Q196" s="5">
        <f t="shared" si="38"/>
        <v>2</v>
      </c>
      <c r="R196" s="5">
        <f t="shared" si="39"/>
        <v>1410</v>
      </c>
      <c r="S196" s="5">
        <f t="shared" si="40"/>
        <v>1610</v>
      </c>
      <c r="T196" s="1" t="str">
        <f t="shared" si="41"/>
        <v>718</v>
      </c>
      <c r="U196" s="5" t="str">
        <f t="shared" si="37"/>
        <v/>
      </c>
      <c r="V196" t="str">
        <f t="shared" si="42"/>
        <v/>
      </c>
    </row>
    <row r="197" spans="1:22" x14ac:dyDescent="0.3">
      <c r="A197" s="1" t="s">
        <v>705</v>
      </c>
      <c r="B197" s="1" t="s">
        <v>706</v>
      </c>
      <c r="C197" s="1" t="s">
        <v>222</v>
      </c>
      <c r="D197" s="1" t="s">
        <v>90</v>
      </c>
      <c r="E197" s="1" t="s">
        <v>10</v>
      </c>
      <c r="F197" s="1" t="s">
        <v>48</v>
      </c>
      <c r="G197" s="1" t="s">
        <v>48</v>
      </c>
      <c r="H197" s="1" t="s">
        <v>1447</v>
      </c>
      <c r="I197" s="1" t="s">
        <v>1505</v>
      </c>
      <c r="J197" s="1" t="s">
        <v>1543</v>
      </c>
      <c r="K197" s="1" t="s">
        <v>177</v>
      </c>
      <c r="L197" s="1" t="s">
        <v>707</v>
      </c>
      <c r="M197" s="1"/>
      <c r="N197" s="5" t="str">
        <f t="shared" si="34"/>
        <v/>
      </c>
      <c r="O197" s="5">
        <f t="shared" si="35"/>
        <v>6</v>
      </c>
      <c r="P197" s="5" t="str">
        <f t="shared" si="36"/>
        <v>-</v>
      </c>
      <c r="Q197" s="5">
        <f t="shared" si="38"/>
        <v>2</v>
      </c>
      <c r="R197" s="5">
        <f t="shared" si="39"/>
        <v>1850</v>
      </c>
      <c r="S197" s="5">
        <f t="shared" si="40"/>
        <v>1170</v>
      </c>
      <c r="T197" s="1" t="str">
        <f t="shared" si="41"/>
        <v>719</v>
      </c>
      <c r="U197" s="5" t="str">
        <f t="shared" si="37"/>
        <v/>
      </c>
      <c r="V197" t="str">
        <f t="shared" si="42"/>
        <v/>
      </c>
    </row>
    <row r="198" spans="1:22" x14ac:dyDescent="0.3">
      <c r="A198" s="1" t="s">
        <v>708</v>
      </c>
      <c r="B198" s="1" t="s">
        <v>709</v>
      </c>
      <c r="C198" s="1" t="s">
        <v>222</v>
      </c>
      <c r="D198" s="1" t="s">
        <v>90</v>
      </c>
      <c r="E198" s="1" t="s">
        <v>706</v>
      </c>
      <c r="F198" s="1" t="s">
        <v>48</v>
      </c>
      <c r="G198" s="1" t="s">
        <v>48</v>
      </c>
      <c r="H198" s="1" t="s">
        <v>1447</v>
      </c>
      <c r="I198" s="1" t="s">
        <v>1505</v>
      </c>
      <c r="J198" s="1" t="s">
        <v>1543</v>
      </c>
      <c r="K198" s="1" t="s">
        <v>177</v>
      </c>
      <c r="L198" s="1" t="s">
        <v>710</v>
      </c>
      <c r="M198" s="1"/>
      <c r="N198" s="5" t="str">
        <f t="shared" si="34"/>
        <v>M/G</v>
      </c>
      <c r="O198" s="5">
        <f t="shared" si="35"/>
        <v>8</v>
      </c>
      <c r="P198" s="5" t="str">
        <f t="shared" si="36"/>
        <v>Diancie</v>
      </c>
      <c r="Q198" s="5">
        <f t="shared" si="38"/>
        <v>5</v>
      </c>
      <c r="R198" s="5">
        <f t="shared" si="39"/>
        <v>2610</v>
      </c>
      <c r="S198" s="5">
        <f t="shared" si="40"/>
        <v>1440</v>
      </c>
      <c r="T198" s="1" t="str">
        <f t="shared" si="41"/>
        <v>719_1</v>
      </c>
      <c r="U198" s="5" t="str">
        <f t="shared" si="37"/>
        <v>719</v>
      </c>
      <c r="V198" t="str">
        <f t="shared" si="42"/>
        <v>v</v>
      </c>
    </row>
    <row r="199" spans="1:22" x14ac:dyDescent="0.3">
      <c r="A199" s="1" t="s">
        <v>711</v>
      </c>
      <c r="B199" s="1" t="s">
        <v>712</v>
      </c>
      <c r="C199" s="1" t="s">
        <v>90</v>
      </c>
      <c r="D199" s="1" t="s">
        <v>87</v>
      </c>
      <c r="E199" s="1" t="s">
        <v>10</v>
      </c>
      <c r="F199" s="1" t="s">
        <v>48</v>
      </c>
      <c r="G199" s="1" t="s">
        <v>48</v>
      </c>
      <c r="H199" s="1" t="s">
        <v>89</v>
      </c>
      <c r="I199" s="1" t="s">
        <v>1407</v>
      </c>
      <c r="J199" s="1" t="s">
        <v>1407</v>
      </c>
      <c r="K199" s="1" t="s">
        <v>177</v>
      </c>
      <c r="L199" s="1" t="s">
        <v>713</v>
      </c>
      <c r="M199" s="1"/>
      <c r="N199" s="5" t="str">
        <f t="shared" si="34"/>
        <v/>
      </c>
      <c r="O199" s="5">
        <f t="shared" si="35"/>
        <v>6</v>
      </c>
      <c r="P199" s="5" t="str">
        <f t="shared" si="36"/>
        <v>-</v>
      </c>
      <c r="Q199" s="5">
        <f t="shared" si="38"/>
        <v>2</v>
      </c>
      <c r="R199" s="5">
        <f t="shared" si="39"/>
        <v>2020</v>
      </c>
      <c r="S199" s="5">
        <f t="shared" si="40"/>
        <v>1000</v>
      </c>
      <c r="T199" s="1" t="str">
        <f t="shared" si="41"/>
        <v>720</v>
      </c>
      <c r="U199" s="5" t="str">
        <f t="shared" si="37"/>
        <v/>
      </c>
      <c r="V199" t="str">
        <f t="shared" si="42"/>
        <v/>
      </c>
    </row>
    <row r="200" spans="1:22" x14ac:dyDescent="0.3">
      <c r="A200" s="1" t="s">
        <v>714</v>
      </c>
      <c r="B200" s="1" t="s">
        <v>715</v>
      </c>
      <c r="C200" s="1" t="s">
        <v>222</v>
      </c>
      <c r="D200" s="1" t="s">
        <v>87</v>
      </c>
      <c r="E200" s="1" t="s">
        <v>10</v>
      </c>
      <c r="F200" s="1" t="s">
        <v>48</v>
      </c>
      <c r="G200" s="1" t="s">
        <v>48</v>
      </c>
      <c r="H200" s="1" t="s">
        <v>156</v>
      </c>
      <c r="I200" s="1" t="s">
        <v>1408</v>
      </c>
      <c r="J200" s="1" t="s">
        <v>1409</v>
      </c>
      <c r="K200" s="1" t="s">
        <v>177</v>
      </c>
      <c r="L200" s="1" t="s">
        <v>716</v>
      </c>
      <c r="M200" s="1"/>
      <c r="N200" s="5" t="str">
        <f t="shared" si="34"/>
        <v/>
      </c>
      <c r="O200" s="5">
        <f t="shared" si="35"/>
        <v>6</v>
      </c>
      <c r="P200" s="5" t="str">
        <f t="shared" si="36"/>
        <v>-</v>
      </c>
      <c r="Q200" s="5">
        <f t="shared" si="38"/>
        <v>2</v>
      </c>
      <c r="R200" s="5">
        <f t="shared" si="39"/>
        <v>2270</v>
      </c>
      <c r="S200" s="5">
        <f t="shared" si="40"/>
        <v>750</v>
      </c>
      <c r="T200" s="1" t="str">
        <f t="shared" si="41"/>
        <v>720_1</v>
      </c>
      <c r="U200" s="5" t="str">
        <f t="shared" si="37"/>
        <v/>
      </c>
      <c r="V200" t="str">
        <f t="shared" si="42"/>
        <v/>
      </c>
    </row>
    <row r="201" spans="1:22" x14ac:dyDescent="0.3">
      <c r="A201" s="1" t="s">
        <v>717</v>
      </c>
      <c r="B201" s="1" t="s">
        <v>718</v>
      </c>
      <c r="C201" s="1" t="s">
        <v>80</v>
      </c>
      <c r="D201" s="1" t="s">
        <v>133</v>
      </c>
      <c r="E201" s="1" t="s">
        <v>10</v>
      </c>
      <c r="F201" s="1" t="s">
        <v>48</v>
      </c>
      <c r="G201" s="1" t="s">
        <v>49</v>
      </c>
      <c r="H201" s="1" t="s">
        <v>1455</v>
      </c>
      <c r="I201" s="1" t="s">
        <v>1579</v>
      </c>
      <c r="J201" s="1" t="s">
        <v>1580</v>
      </c>
      <c r="K201" s="1" t="s">
        <v>103</v>
      </c>
      <c r="L201" s="1" t="s">
        <v>719</v>
      </c>
      <c r="M201" s="1"/>
      <c r="N201" s="5" t="str">
        <f t="shared" si="34"/>
        <v/>
      </c>
      <c r="O201" s="5">
        <f t="shared" si="35"/>
        <v>1</v>
      </c>
      <c r="P201" s="5" t="str">
        <f t="shared" si="36"/>
        <v>-</v>
      </c>
      <c r="Q201" s="5">
        <f t="shared" si="38"/>
        <v>-3</v>
      </c>
      <c r="R201" s="5">
        <f t="shared" si="39"/>
        <v>250</v>
      </c>
      <c r="S201" s="5">
        <f t="shared" si="40"/>
        <v>220</v>
      </c>
      <c r="T201" s="1" t="str">
        <f t="shared" si="41"/>
        <v>722</v>
      </c>
      <c r="U201" s="5" t="str">
        <f t="shared" si="37"/>
        <v/>
      </c>
      <c r="V201" t="str">
        <f t="shared" si="42"/>
        <v/>
      </c>
    </row>
    <row r="202" spans="1:22" x14ac:dyDescent="0.3">
      <c r="A202" s="1" t="s">
        <v>720</v>
      </c>
      <c r="B202" s="1" t="s">
        <v>721</v>
      </c>
      <c r="C202" s="1" t="s">
        <v>132</v>
      </c>
      <c r="D202" s="1" t="s">
        <v>88</v>
      </c>
      <c r="E202" s="1" t="s">
        <v>718</v>
      </c>
      <c r="F202" s="1" t="s">
        <v>53</v>
      </c>
      <c r="G202" s="1" t="s">
        <v>49</v>
      </c>
      <c r="H202" s="1" t="s">
        <v>1455</v>
      </c>
      <c r="I202" s="1" t="s">
        <v>1579</v>
      </c>
      <c r="J202" s="1" t="s">
        <v>1580</v>
      </c>
      <c r="K202" s="1" t="s">
        <v>103</v>
      </c>
      <c r="L202" s="1" t="s">
        <v>722</v>
      </c>
      <c r="M202" s="1"/>
      <c r="N202" s="5" t="str">
        <f t="shared" si="34"/>
        <v/>
      </c>
      <c r="O202" s="5">
        <f t="shared" si="35"/>
        <v>3</v>
      </c>
      <c r="P202" s="5" t="str">
        <f t="shared" si="36"/>
        <v>Rowlet</v>
      </c>
      <c r="Q202" s="5">
        <f t="shared" si="38"/>
        <v>-1</v>
      </c>
      <c r="R202" s="5">
        <f t="shared" si="39"/>
        <v>760</v>
      </c>
      <c r="S202" s="5">
        <f t="shared" si="40"/>
        <v>730</v>
      </c>
      <c r="T202" s="1" t="str">
        <f t="shared" si="41"/>
        <v>723</v>
      </c>
      <c r="U202" s="5" t="str">
        <f t="shared" si="37"/>
        <v/>
      </c>
      <c r="V202" t="str">
        <f t="shared" si="42"/>
        <v/>
      </c>
    </row>
    <row r="203" spans="1:22" x14ac:dyDescent="0.3">
      <c r="A203" s="1" t="s">
        <v>723</v>
      </c>
      <c r="B203" s="1" t="s">
        <v>724</v>
      </c>
      <c r="C203" s="1" t="s">
        <v>630</v>
      </c>
      <c r="D203" s="1" t="s">
        <v>132</v>
      </c>
      <c r="E203" s="1" t="s">
        <v>721</v>
      </c>
      <c r="F203" s="1" t="s">
        <v>49</v>
      </c>
      <c r="G203" s="1" t="s">
        <v>49</v>
      </c>
      <c r="H203" s="1" t="s">
        <v>1390</v>
      </c>
      <c r="I203" s="1" t="s">
        <v>1410</v>
      </c>
      <c r="J203" s="1" t="s">
        <v>1581</v>
      </c>
      <c r="K203" s="1" t="s">
        <v>103</v>
      </c>
      <c r="L203" s="1" t="s">
        <v>725</v>
      </c>
      <c r="M203" s="1"/>
      <c r="N203" s="5" t="str">
        <f t="shared" si="34"/>
        <v/>
      </c>
      <c r="O203" s="5">
        <f t="shared" si="35"/>
        <v>5</v>
      </c>
      <c r="P203" s="5" t="str">
        <f t="shared" si="36"/>
        <v>Dartrix</v>
      </c>
      <c r="Q203" s="5">
        <f t="shared" si="38"/>
        <v>1</v>
      </c>
      <c r="R203" s="5">
        <f t="shared" si="39"/>
        <v>1500</v>
      </c>
      <c r="S203" s="5">
        <f t="shared" si="40"/>
        <v>1010</v>
      </c>
      <c r="T203" s="1" t="str">
        <f t="shared" si="41"/>
        <v>724</v>
      </c>
      <c r="U203" s="5" t="str">
        <f t="shared" si="37"/>
        <v/>
      </c>
      <c r="V203" t="str">
        <f t="shared" si="42"/>
        <v/>
      </c>
    </row>
    <row r="204" spans="1:22" x14ac:dyDescent="0.3">
      <c r="A204" s="1" t="s">
        <v>726</v>
      </c>
      <c r="B204" s="1" t="s">
        <v>727</v>
      </c>
      <c r="C204" s="1" t="s">
        <v>75</v>
      </c>
      <c r="D204" s="1" t="s">
        <v>81</v>
      </c>
      <c r="E204" s="1" t="s">
        <v>10</v>
      </c>
      <c r="F204" s="1" t="s">
        <v>48</v>
      </c>
      <c r="G204" s="1" t="s">
        <v>49</v>
      </c>
      <c r="H204" s="1" t="s">
        <v>20</v>
      </c>
      <c r="I204" s="1" t="s">
        <v>1544</v>
      </c>
      <c r="J204" s="1" t="s">
        <v>1545</v>
      </c>
      <c r="K204" s="1" t="s">
        <v>103</v>
      </c>
      <c r="L204" s="1" t="s">
        <v>728</v>
      </c>
      <c r="M204" s="1"/>
      <c r="N204" s="5" t="str">
        <f t="shared" si="34"/>
        <v/>
      </c>
      <c r="O204" s="5">
        <f t="shared" si="35"/>
        <v>1</v>
      </c>
      <c r="P204" s="5" t="str">
        <f t="shared" si="36"/>
        <v>-</v>
      </c>
      <c r="Q204" s="5">
        <f t="shared" si="38"/>
        <v>-4</v>
      </c>
      <c r="R204" s="5">
        <f t="shared" si="39"/>
        <v>280</v>
      </c>
      <c r="S204" s="5">
        <f t="shared" si="40"/>
        <v>180</v>
      </c>
      <c r="T204" s="1" t="str">
        <f t="shared" si="41"/>
        <v>725</v>
      </c>
      <c r="U204" s="5" t="str">
        <f t="shared" si="37"/>
        <v/>
      </c>
      <c r="V204" t="str">
        <f t="shared" si="42"/>
        <v/>
      </c>
    </row>
    <row r="205" spans="1:22" x14ac:dyDescent="0.3">
      <c r="A205" s="1" t="s">
        <v>729</v>
      </c>
      <c r="B205" s="1" t="s">
        <v>730</v>
      </c>
      <c r="C205" s="1" t="s">
        <v>72</v>
      </c>
      <c r="D205" s="1" t="s">
        <v>133</v>
      </c>
      <c r="E205" s="1" t="s">
        <v>727</v>
      </c>
      <c r="F205" s="1" t="s">
        <v>53</v>
      </c>
      <c r="G205" s="1" t="s">
        <v>49</v>
      </c>
      <c r="H205" s="1" t="s">
        <v>20</v>
      </c>
      <c r="I205" s="1" t="s">
        <v>1544</v>
      </c>
      <c r="J205" s="1" t="s">
        <v>1545</v>
      </c>
      <c r="K205" s="1" t="s">
        <v>103</v>
      </c>
      <c r="L205" s="1" t="s">
        <v>731</v>
      </c>
      <c r="M205" s="1"/>
      <c r="N205" s="5" t="str">
        <f t="shared" si="34"/>
        <v/>
      </c>
      <c r="O205" s="5">
        <f t="shared" si="35"/>
        <v>3</v>
      </c>
      <c r="P205" s="5" t="str">
        <f t="shared" si="36"/>
        <v>Litten</v>
      </c>
      <c r="Q205" s="5">
        <f t="shared" si="38"/>
        <v>-2</v>
      </c>
      <c r="R205" s="5">
        <f t="shared" si="39"/>
        <v>910</v>
      </c>
      <c r="S205" s="5">
        <f t="shared" si="40"/>
        <v>570</v>
      </c>
      <c r="T205" s="1" t="str">
        <f t="shared" si="41"/>
        <v>726</v>
      </c>
      <c r="U205" s="5" t="str">
        <f t="shared" si="37"/>
        <v/>
      </c>
      <c r="V205" t="str">
        <f t="shared" si="42"/>
        <v/>
      </c>
    </row>
    <row r="206" spans="1:22" x14ac:dyDescent="0.3">
      <c r="A206" s="1" t="s">
        <v>732</v>
      </c>
      <c r="B206" s="1" t="s">
        <v>733</v>
      </c>
      <c r="C206" s="1" t="s">
        <v>176</v>
      </c>
      <c r="D206" s="1" t="s">
        <v>82</v>
      </c>
      <c r="E206" s="1" t="s">
        <v>730</v>
      </c>
      <c r="F206" s="1" t="s">
        <v>49</v>
      </c>
      <c r="G206" s="1" t="s">
        <v>49</v>
      </c>
      <c r="H206" s="1" t="s">
        <v>1506</v>
      </c>
      <c r="I206" s="1" t="s">
        <v>1546</v>
      </c>
      <c r="J206" s="1" t="s">
        <v>1545</v>
      </c>
      <c r="K206" s="1" t="s">
        <v>103</v>
      </c>
      <c r="L206" s="1" t="s">
        <v>734</v>
      </c>
      <c r="M206" s="1"/>
      <c r="N206" s="5" t="str">
        <f t="shared" si="34"/>
        <v/>
      </c>
      <c r="O206" s="5">
        <f t="shared" si="35"/>
        <v>5</v>
      </c>
      <c r="P206" s="5" t="str">
        <f t="shared" si="36"/>
        <v>Torracat</v>
      </c>
      <c r="Q206" s="5">
        <f t="shared" si="38"/>
        <v>1</v>
      </c>
      <c r="R206" s="5">
        <f t="shared" si="39"/>
        <v>1430</v>
      </c>
      <c r="S206" s="5">
        <f t="shared" si="40"/>
        <v>1080</v>
      </c>
      <c r="T206" s="1" t="str">
        <f t="shared" si="41"/>
        <v>727</v>
      </c>
      <c r="U206" s="5" t="str">
        <f t="shared" si="37"/>
        <v/>
      </c>
      <c r="V206" t="str">
        <f t="shared" si="42"/>
        <v/>
      </c>
    </row>
    <row r="207" spans="1:22" x14ac:dyDescent="0.3">
      <c r="A207" s="1" t="s">
        <v>1077</v>
      </c>
      <c r="B207" s="1" t="s">
        <v>1078</v>
      </c>
      <c r="C207" s="1" t="s">
        <v>664</v>
      </c>
      <c r="D207" s="1" t="s">
        <v>664</v>
      </c>
      <c r="E207" s="1" t="s">
        <v>10</v>
      </c>
      <c r="F207" s="1" t="s">
        <v>48</v>
      </c>
      <c r="G207" s="1" t="s">
        <v>49</v>
      </c>
      <c r="H207" s="1" t="s">
        <v>33</v>
      </c>
      <c r="I207" s="1" t="s">
        <v>34</v>
      </c>
      <c r="J207" s="1" t="s">
        <v>1539</v>
      </c>
      <c r="K207" s="1" t="s">
        <v>103</v>
      </c>
      <c r="L207" s="1" t="s">
        <v>1079</v>
      </c>
      <c r="M207" s="1"/>
      <c r="N207" s="5" t="str">
        <f t="shared" ref="N207:N222" si="43">IF((OR(ISNUMBER(SEARCH("Mega ",B207)),ISNUMBER(SEARCH("Gigantamax ",B207)))),"M/G","")</f>
        <v/>
      </c>
      <c r="O207" s="5">
        <f t="shared" si="35"/>
        <v>1</v>
      </c>
      <c r="P207" s="5" t="str">
        <f t="shared" si="36"/>
        <v>-</v>
      </c>
      <c r="Q207" s="5">
        <f t="shared" si="38"/>
        <v>-4</v>
      </c>
      <c r="R207" s="5">
        <f t="shared" si="39"/>
        <v>230</v>
      </c>
      <c r="S207" s="5">
        <f t="shared" si="40"/>
        <v>230</v>
      </c>
      <c r="T207" s="1" t="str">
        <f t="shared" si="41"/>
        <v>728</v>
      </c>
      <c r="U207" s="5" t="str">
        <f t="shared" si="37"/>
        <v/>
      </c>
      <c r="V207" t="str">
        <f t="shared" si="42"/>
        <v/>
      </c>
    </row>
    <row r="208" spans="1:22" x14ac:dyDescent="0.3">
      <c r="A208" s="1" t="s">
        <v>1080</v>
      </c>
      <c r="B208" s="1" t="s">
        <v>1081</v>
      </c>
      <c r="C208" s="1" t="s">
        <v>642</v>
      </c>
      <c r="D208" s="1" t="s">
        <v>642</v>
      </c>
      <c r="E208" s="1" t="s">
        <v>1078</v>
      </c>
      <c r="F208" s="1" t="s">
        <v>53</v>
      </c>
      <c r="G208" s="1" t="s">
        <v>49</v>
      </c>
      <c r="H208" s="1" t="s">
        <v>33</v>
      </c>
      <c r="I208" s="1" t="s">
        <v>34</v>
      </c>
      <c r="J208" s="1" t="s">
        <v>1539</v>
      </c>
      <c r="K208" s="1" t="s">
        <v>103</v>
      </c>
      <c r="L208" s="1" t="s">
        <v>1082</v>
      </c>
      <c r="M208" s="1"/>
      <c r="N208" s="5" t="str">
        <f t="shared" si="43"/>
        <v/>
      </c>
      <c r="O208" s="5">
        <f t="shared" si="35"/>
        <v>3</v>
      </c>
      <c r="P208" s="5" t="str">
        <f t="shared" si="36"/>
        <v>Popplio</v>
      </c>
      <c r="Q208" s="5">
        <f t="shared" si="38"/>
        <v>-2</v>
      </c>
      <c r="R208" s="5">
        <f t="shared" si="39"/>
        <v>720</v>
      </c>
      <c r="S208" s="5">
        <f t="shared" si="40"/>
        <v>760</v>
      </c>
      <c r="T208" s="1" t="str">
        <f t="shared" si="41"/>
        <v>729</v>
      </c>
      <c r="U208" s="5" t="str">
        <f t="shared" si="37"/>
        <v/>
      </c>
      <c r="V208" t="str">
        <f t="shared" si="42"/>
        <v/>
      </c>
    </row>
    <row r="209" spans="1:22" x14ac:dyDescent="0.3">
      <c r="A209" s="1" t="s">
        <v>1083</v>
      </c>
      <c r="B209" s="1" t="s">
        <v>1084</v>
      </c>
      <c r="C209" s="1" t="s">
        <v>1085</v>
      </c>
      <c r="D209" s="1" t="s">
        <v>1085</v>
      </c>
      <c r="E209" s="1" t="s">
        <v>1081</v>
      </c>
      <c r="F209" s="1" t="s">
        <v>49</v>
      </c>
      <c r="G209" s="1" t="s">
        <v>49</v>
      </c>
      <c r="H209" s="1" t="s">
        <v>1435</v>
      </c>
      <c r="I209" s="1" t="s">
        <v>1505</v>
      </c>
      <c r="J209" s="1" t="s">
        <v>1547</v>
      </c>
      <c r="K209" s="1" t="s">
        <v>103</v>
      </c>
      <c r="L209" s="1" t="s">
        <v>1086</v>
      </c>
      <c r="M209" s="1"/>
      <c r="N209" s="5" t="str">
        <f t="shared" si="43"/>
        <v/>
      </c>
      <c r="O209" s="5">
        <f t="shared" si="35"/>
        <v>5</v>
      </c>
      <c r="P209" s="5" t="str">
        <f t="shared" si="36"/>
        <v>Brionne</v>
      </c>
      <c r="Q209" s="5">
        <f t="shared" si="38"/>
        <v>1</v>
      </c>
      <c r="R209" s="5">
        <f t="shared" si="39"/>
        <v>1280</v>
      </c>
      <c r="S209" s="5">
        <f t="shared" si="40"/>
        <v>1230</v>
      </c>
      <c r="T209" s="1" t="str">
        <f t="shared" si="41"/>
        <v>730</v>
      </c>
      <c r="U209" s="5" t="str">
        <f t="shared" si="37"/>
        <v/>
      </c>
      <c r="V209" t="str">
        <f t="shared" si="42"/>
        <v/>
      </c>
    </row>
    <row r="210" spans="1:22" x14ac:dyDescent="0.3">
      <c r="A210" s="1" t="s">
        <v>1087</v>
      </c>
      <c r="B210" s="1" t="s">
        <v>1088</v>
      </c>
      <c r="C210" s="1" t="s">
        <v>513</v>
      </c>
      <c r="D210" s="1" t="s">
        <v>327</v>
      </c>
      <c r="E210" s="1" t="s">
        <v>10</v>
      </c>
      <c r="F210" s="1" t="s">
        <v>48</v>
      </c>
      <c r="G210" s="1" t="s">
        <v>53</v>
      </c>
      <c r="H210" s="1" t="s">
        <v>138</v>
      </c>
      <c r="I210" s="1" t="s">
        <v>139</v>
      </c>
      <c r="J210" s="1" t="s">
        <v>1411</v>
      </c>
      <c r="K210" s="1" t="s">
        <v>103</v>
      </c>
      <c r="L210" s="1" t="s">
        <v>1089</v>
      </c>
      <c r="M210" s="1"/>
      <c r="N210" s="5" t="str">
        <f t="shared" si="43"/>
        <v/>
      </c>
      <c r="O210" s="5">
        <f t="shared" si="35"/>
        <v>2</v>
      </c>
      <c r="P210" s="5" t="str">
        <f t="shared" si="36"/>
        <v>-</v>
      </c>
      <c r="Q210" s="5">
        <f t="shared" si="38"/>
        <v>0</v>
      </c>
      <c r="R210" s="5">
        <f t="shared" si="39"/>
        <v>690</v>
      </c>
      <c r="S210" s="5">
        <f t="shared" si="40"/>
        <v>310</v>
      </c>
      <c r="T210" s="1" t="str">
        <f t="shared" si="41"/>
        <v>734</v>
      </c>
      <c r="U210" s="5" t="str">
        <f t="shared" si="37"/>
        <v/>
      </c>
      <c r="V210" t="str">
        <f t="shared" si="42"/>
        <v/>
      </c>
    </row>
    <row r="211" spans="1:22" x14ac:dyDescent="0.3">
      <c r="A211" s="1" t="s">
        <v>1090</v>
      </c>
      <c r="B211" s="1" t="s">
        <v>1091</v>
      </c>
      <c r="C211" s="1" t="s">
        <v>90</v>
      </c>
      <c r="D211" s="1" t="s">
        <v>87</v>
      </c>
      <c r="E211" s="1" t="s">
        <v>1088</v>
      </c>
      <c r="F211" s="1" t="s">
        <v>53</v>
      </c>
      <c r="G211" s="1" t="s">
        <v>53</v>
      </c>
      <c r="H211" s="1" t="s">
        <v>138</v>
      </c>
      <c r="I211" s="1" t="s">
        <v>139</v>
      </c>
      <c r="J211" s="1" t="s">
        <v>1411</v>
      </c>
      <c r="K211" s="1" t="s">
        <v>103</v>
      </c>
      <c r="L211" s="1" t="s">
        <v>1092</v>
      </c>
      <c r="M211" s="1"/>
      <c r="N211" s="5" t="str">
        <f t="shared" si="43"/>
        <v/>
      </c>
      <c r="O211" s="5">
        <f t="shared" si="35"/>
        <v>4</v>
      </c>
      <c r="P211" s="5" t="str">
        <f t="shared" si="36"/>
        <v>Yungoos</v>
      </c>
      <c r="Q211" s="5">
        <f t="shared" si="38"/>
        <v>2</v>
      </c>
      <c r="R211" s="5">
        <f t="shared" si="39"/>
        <v>1350</v>
      </c>
      <c r="S211" s="5">
        <f t="shared" si="40"/>
        <v>670</v>
      </c>
      <c r="T211" s="1" t="str">
        <f t="shared" si="41"/>
        <v>735</v>
      </c>
      <c r="U211" s="5" t="str">
        <f t="shared" si="37"/>
        <v/>
      </c>
      <c r="V211" t="str">
        <f t="shared" si="42"/>
        <v/>
      </c>
    </row>
    <row r="212" spans="1:22" x14ac:dyDescent="0.3">
      <c r="A212" s="1" t="s">
        <v>1093</v>
      </c>
      <c r="B212" s="1" t="s">
        <v>1094</v>
      </c>
      <c r="C212" s="1" t="s">
        <v>51</v>
      </c>
      <c r="D212" s="1" t="s">
        <v>200</v>
      </c>
      <c r="E212" s="1" t="s">
        <v>10</v>
      </c>
      <c r="F212" s="1" t="s">
        <v>48</v>
      </c>
      <c r="G212" s="1" t="s">
        <v>49</v>
      </c>
      <c r="H212" s="1" t="s">
        <v>854</v>
      </c>
      <c r="I212" s="1" t="s">
        <v>1412</v>
      </c>
      <c r="J212" s="1" t="s">
        <v>1582</v>
      </c>
      <c r="K212" s="1" t="s">
        <v>103</v>
      </c>
      <c r="L212" s="1" t="s">
        <v>1095</v>
      </c>
      <c r="M212" s="1"/>
      <c r="N212" s="5" t="str">
        <f t="shared" si="43"/>
        <v/>
      </c>
      <c r="O212" s="5">
        <f t="shared" si="35"/>
        <v>1</v>
      </c>
      <c r="P212" s="5" t="str">
        <f t="shared" si="36"/>
        <v>-</v>
      </c>
      <c r="Q212" s="5">
        <f t="shared" si="38"/>
        <v>-4</v>
      </c>
      <c r="R212" s="5">
        <f t="shared" si="39"/>
        <v>270</v>
      </c>
      <c r="S212" s="5">
        <f t="shared" si="40"/>
        <v>190</v>
      </c>
      <c r="T212" s="1" t="str">
        <f t="shared" si="41"/>
        <v>736</v>
      </c>
      <c r="U212" s="5" t="str">
        <f t="shared" si="37"/>
        <v/>
      </c>
      <c r="V212" t="str">
        <f t="shared" si="42"/>
        <v/>
      </c>
    </row>
    <row r="213" spans="1:22" x14ac:dyDescent="0.3">
      <c r="A213" s="1" t="s">
        <v>1096</v>
      </c>
      <c r="B213" s="1" t="s">
        <v>1097</v>
      </c>
      <c r="C213" s="1" t="s">
        <v>55</v>
      </c>
      <c r="D213" s="1" t="s">
        <v>91</v>
      </c>
      <c r="E213" s="1" t="s">
        <v>1094</v>
      </c>
      <c r="F213" s="1" t="s">
        <v>53</v>
      </c>
      <c r="G213" s="1" t="s">
        <v>49</v>
      </c>
      <c r="H213" s="1" t="s">
        <v>1421</v>
      </c>
      <c r="I213" s="1" t="s">
        <v>1413</v>
      </c>
      <c r="J213" s="1" t="s">
        <v>1456</v>
      </c>
      <c r="K213" s="1" t="s">
        <v>103</v>
      </c>
      <c r="L213" s="1" t="s">
        <v>1098</v>
      </c>
      <c r="M213" s="1"/>
      <c r="N213" s="5" t="str">
        <f t="shared" si="43"/>
        <v/>
      </c>
      <c r="O213" s="5">
        <f t="shared" si="35"/>
        <v>3</v>
      </c>
      <c r="P213" s="5" t="str">
        <f t="shared" si="36"/>
        <v>Grubbin</v>
      </c>
      <c r="Q213" s="5">
        <f t="shared" si="38"/>
        <v>-1</v>
      </c>
      <c r="R213" s="5">
        <f t="shared" si="39"/>
        <v>680</v>
      </c>
      <c r="S213" s="5">
        <f t="shared" si="40"/>
        <v>810</v>
      </c>
      <c r="T213" s="1" t="str">
        <f t="shared" si="41"/>
        <v>737</v>
      </c>
      <c r="U213" s="5" t="str">
        <f t="shared" si="37"/>
        <v/>
      </c>
      <c r="V213" t="str">
        <f t="shared" si="42"/>
        <v/>
      </c>
    </row>
    <row r="214" spans="1:22" x14ac:dyDescent="0.3">
      <c r="A214" s="1" t="s">
        <v>1099</v>
      </c>
      <c r="B214" s="1" t="s">
        <v>1100</v>
      </c>
      <c r="C214" s="1" t="s">
        <v>88</v>
      </c>
      <c r="D214" s="1" t="s">
        <v>82</v>
      </c>
      <c r="E214" s="1" t="s">
        <v>1097</v>
      </c>
      <c r="F214" s="1" t="s">
        <v>49</v>
      </c>
      <c r="G214" s="1" t="s">
        <v>49</v>
      </c>
      <c r="H214" s="1" t="s">
        <v>1421</v>
      </c>
      <c r="I214" s="1" t="s">
        <v>1413</v>
      </c>
      <c r="J214" s="1" t="s">
        <v>1456</v>
      </c>
      <c r="K214" s="1" t="s">
        <v>103</v>
      </c>
      <c r="L214" s="1" t="s">
        <v>1101</v>
      </c>
      <c r="M214" s="1"/>
      <c r="N214" s="5" t="str">
        <f t="shared" si="43"/>
        <v/>
      </c>
      <c r="O214" s="5">
        <f t="shared" si="35"/>
        <v>5</v>
      </c>
      <c r="P214" s="5" t="str">
        <f t="shared" si="36"/>
        <v>Charjabug</v>
      </c>
      <c r="Q214" s="5">
        <f t="shared" si="38"/>
        <v>1</v>
      </c>
      <c r="R214" s="5">
        <f t="shared" si="39"/>
        <v>1120</v>
      </c>
      <c r="S214" s="5">
        <f t="shared" si="40"/>
        <v>1390</v>
      </c>
      <c r="T214" s="1" t="str">
        <f t="shared" si="41"/>
        <v>738</v>
      </c>
      <c r="U214" s="5" t="str">
        <f t="shared" si="37"/>
        <v/>
      </c>
      <c r="V214" t="str">
        <f t="shared" si="42"/>
        <v/>
      </c>
    </row>
    <row r="215" spans="1:22" x14ac:dyDescent="0.3">
      <c r="A215" s="1" t="s">
        <v>1102</v>
      </c>
      <c r="B215" s="1" t="s">
        <v>1103</v>
      </c>
      <c r="C215" s="1" t="s">
        <v>434</v>
      </c>
      <c r="D215" s="1" t="s">
        <v>88</v>
      </c>
      <c r="E215" s="1" t="s">
        <v>10</v>
      </c>
      <c r="F215" s="1" t="s">
        <v>48</v>
      </c>
      <c r="G215" s="1" t="s">
        <v>48</v>
      </c>
      <c r="H215" s="1" t="s">
        <v>23</v>
      </c>
      <c r="I215" s="1" t="s">
        <v>1548</v>
      </c>
      <c r="J215" s="1" t="s">
        <v>1583</v>
      </c>
      <c r="K215" s="1" t="s">
        <v>103</v>
      </c>
      <c r="L215" s="1" t="s">
        <v>1104</v>
      </c>
      <c r="M215" s="1"/>
      <c r="N215" s="5" t="str">
        <f t="shared" si="43"/>
        <v/>
      </c>
      <c r="O215" s="5">
        <f t="shared" si="35"/>
        <v>4</v>
      </c>
      <c r="P215" s="5" t="str">
        <f t="shared" si="36"/>
        <v>-</v>
      </c>
      <c r="Q215" s="5">
        <f t="shared" si="38"/>
        <v>0</v>
      </c>
      <c r="R215" s="5">
        <f t="shared" si="39"/>
        <v>1170</v>
      </c>
      <c r="S215" s="5">
        <f t="shared" si="40"/>
        <v>830</v>
      </c>
      <c r="T215" s="1" t="str">
        <f t="shared" si="41"/>
        <v>741</v>
      </c>
      <c r="U215" s="5" t="str">
        <f t="shared" si="37"/>
        <v/>
      </c>
      <c r="V215" t="str">
        <f t="shared" si="42"/>
        <v/>
      </c>
    </row>
    <row r="216" spans="1:22" x14ac:dyDescent="0.3">
      <c r="A216" s="1" t="s">
        <v>1105</v>
      </c>
      <c r="B216" s="1" t="s">
        <v>1106</v>
      </c>
      <c r="C216" s="1" t="s">
        <v>434</v>
      </c>
      <c r="D216" s="1" t="s">
        <v>88</v>
      </c>
      <c r="E216" s="1" t="s">
        <v>10</v>
      </c>
      <c r="F216" s="1" t="s">
        <v>48</v>
      </c>
      <c r="G216" s="1" t="s">
        <v>48</v>
      </c>
      <c r="H216" s="1" t="s">
        <v>45</v>
      </c>
      <c r="I216" s="1" t="s">
        <v>1584</v>
      </c>
      <c r="J216" s="1" t="s">
        <v>1585</v>
      </c>
      <c r="K216" s="1" t="s">
        <v>103</v>
      </c>
      <c r="L216" s="1" t="s">
        <v>1107</v>
      </c>
      <c r="M216" s="1"/>
      <c r="N216" s="5" t="str">
        <f t="shared" si="43"/>
        <v/>
      </c>
      <c r="O216" s="5">
        <f t="shared" si="35"/>
        <v>4</v>
      </c>
      <c r="P216" s="5" t="str">
        <f t="shared" si="36"/>
        <v>-</v>
      </c>
      <c r="Q216" s="5">
        <f t="shared" si="38"/>
        <v>0</v>
      </c>
      <c r="R216" s="5">
        <f t="shared" si="39"/>
        <v>1170</v>
      </c>
      <c r="S216" s="5">
        <f t="shared" si="40"/>
        <v>830</v>
      </c>
      <c r="T216" s="1" t="str">
        <f t="shared" si="41"/>
        <v>741_1</v>
      </c>
      <c r="U216" s="5" t="str">
        <f t="shared" si="37"/>
        <v/>
      </c>
      <c r="V216" t="str">
        <f t="shared" si="42"/>
        <v/>
      </c>
    </row>
    <row r="217" spans="1:22" x14ac:dyDescent="0.3">
      <c r="A217" s="1" t="s">
        <v>1108</v>
      </c>
      <c r="B217" s="1" t="s">
        <v>1109</v>
      </c>
      <c r="C217" s="1" t="s">
        <v>434</v>
      </c>
      <c r="D217" s="1" t="s">
        <v>88</v>
      </c>
      <c r="E217" s="1" t="s">
        <v>10</v>
      </c>
      <c r="F217" s="1" t="s">
        <v>48</v>
      </c>
      <c r="G217" s="1" t="s">
        <v>48</v>
      </c>
      <c r="H217" s="1" t="s">
        <v>180</v>
      </c>
      <c r="I217" s="1" t="s">
        <v>355</v>
      </c>
      <c r="J217" s="1" t="s">
        <v>1457</v>
      </c>
      <c r="K217" s="1" t="s">
        <v>103</v>
      </c>
      <c r="L217" s="1" t="s">
        <v>1110</v>
      </c>
      <c r="M217" s="1"/>
      <c r="N217" s="5" t="str">
        <f t="shared" si="43"/>
        <v/>
      </c>
      <c r="O217" s="5">
        <f t="shared" si="35"/>
        <v>4</v>
      </c>
      <c r="P217" s="5" t="str">
        <f t="shared" si="36"/>
        <v>-</v>
      </c>
      <c r="Q217" s="5">
        <f t="shared" si="38"/>
        <v>0</v>
      </c>
      <c r="R217" s="5">
        <f t="shared" si="39"/>
        <v>1170</v>
      </c>
      <c r="S217" s="5">
        <f t="shared" si="40"/>
        <v>830</v>
      </c>
      <c r="T217" s="1" t="str">
        <f t="shared" si="41"/>
        <v>741_2</v>
      </c>
      <c r="U217" s="5" t="str">
        <f t="shared" si="37"/>
        <v/>
      </c>
      <c r="V217" t="str">
        <f t="shared" si="42"/>
        <v/>
      </c>
    </row>
    <row r="218" spans="1:22" x14ac:dyDescent="0.3">
      <c r="A218" s="1" t="s">
        <v>1111</v>
      </c>
      <c r="B218" s="1" t="s">
        <v>1112</v>
      </c>
      <c r="C218" s="1" t="s">
        <v>434</v>
      </c>
      <c r="D218" s="1" t="s">
        <v>88</v>
      </c>
      <c r="E218" s="1" t="s">
        <v>10</v>
      </c>
      <c r="F218" s="1" t="s">
        <v>48</v>
      </c>
      <c r="G218" s="1" t="s">
        <v>48</v>
      </c>
      <c r="H218" s="1" t="s">
        <v>1458</v>
      </c>
      <c r="I218" s="1" t="s">
        <v>1396</v>
      </c>
      <c r="J218" s="1" t="s">
        <v>1414</v>
      </c>
      <c r="K218" s="1" t="s">
        <v>103</v>
      </c>
      <c r="L218" s="1" t="s">
        <v>1113</v>
      </c>
      <c r="M218" s="1"/>
      <c r="N218" s="5" t="str">
        <f t="shared" si="43"/>
        <v/>
      </c>
      <c r="O218" s="5">
        <f t="shared" si="35"/>
        <v>4</v>
      </c>
      <c r="P218" s="5" t="str">
        <f t="shared" si="36"/>
        <v>-</v>
      </c>
      <c r="Q218" s="5">
        <f t="shared" si="38"/>
        <v>0</v>
      </c>
      <c r="R218" s="5">
        <f t="shared" si="39"/>
        <v>1170</v>
      </c>
      <c r="S218" s="5">
        <f t="shared" si="40"/>
        <v>830</v>
      </c>
      <c r="T218" s="1" t="str">
        <f t="shared" si="41"/>
        <v>741_3</v>
      </c>
      <c r="U218" s="5" t="str">
        <f t="shared" si="37"/>
        <v/>
      </c>
      <c r="V218" t="str">
        <f t="shared" si="42"/>
        <v/>
      </c>
    </row>
    <row r="219" spans="1:22" x14ac:dyDescent="0.3">
      <c r="A219" s="1" t="s">
        <v>1114</v>
      </c>
      <c r="B219" s="1" t="s">
        <v>1115</v>
      </c>
      <c r="C219" s="1" t="s">
        <v>75</v>
      </c>
      <c r="D219" s="1" t="s">
        <v>81</v>
      </c>
      <c r="E219" s="1" t="s">
        <v>10</v>
      </c>
      <c r="F219" s="1" t="s">
        <v>48</v>
      </c>
      <c r="G219" s="1" t="s">
        <v>53</v>
      </c>
      <c r="H219" s="1" t="s">
        <v>796</v>
      </c>
      <c r="I219" s="1" t="s">
        <v>1549</v>
      </c>
      <c r="J219" s="1" t="s">
        <v>1541</v>
      </c>
      <c r="K219" s="1" t="s">
        <v>103</v>
      </c>
      <c r="L219" s="1" t="s">
        <v>1195</v>
      </c>
      <c r="M219" s="1"/>
      <c r="N219" s="5" t="str">
        <f t="shared" si="43"/>
        <v/>
      </c>
      <c r="O219" s="5">
        <f t="shared" si="35"/>
        <v>2</v>
      </c>
      <c r="P219" s="5" t="str">
        <f t="shared" si="36"/>
        <v>-</v>
      </c>
      <c r="Q219" s="5">
        <f t="shared" si="38"/>
        <v>-3</v>
      </c>
      <c r="R219" s="5">
        <f t="shared" si="39"/>
        <v>580</v>
      </c>
      <c r="S219" s="5">
        <f t="shared" si="40"/>
        <v>390</v>
      </c>
      <c r="T219" s="1" t="str">
        <f t="shared" si="41"/>
        <v>744</v>
      </c>
      <c r="U219" s="5" t="str">
        <f t="shared" si="37"/>
        <v/>
      </c>
      <c r="V219" t="str">
        <f t="shared" si="42"/>
        <v/>
      </c>
    </row>
    <row r="220" spans="1:22" x14ac:dyDescent="0.3">
      <c r="A220" s="1" t="s">
        <v>1116</v>
      </c>
      <c r="B220" s="1" t="s">
        <v>1117</v>
      </c>
      <c r="C220" s="1" t="s">
        <v>176</v>
      </c>
      <c r="D220" s="1" t="s">
        <v>75</v>
      </c>
      <c r="E220" s="1" t="s">
        <v>1115</v>
      </c>
      <c r="F220" s="1" t="s">
        <v>53</v>
      </c>
      <c r="G220" s="1" t="s">
        <v>53</v>
      </c>
      <c r="H220" s="1" t="s">
        <v>796</v>
      </c>
      <c r="I220" s="1" t="s">
        <v>1549</v>
      </c>
      <c r="J220" s="1" t="s">
        <v>1541</v>
      </c>
      <c r="K220" s="1" t="s">
        <v>103</v>
      </c>
      <c r="L220" s="1" t="s">
        <v>1118</v>
      </c>
      <c r="M220" s="1"/>
      <c r="N220" s="5" t="str">
        <f t="shared" si="43"/>
        <v/>
      </c>
      <c r="O220" s="5">
        <f t="shared" si="35"/>
        <v>4</v>
      </c>
      <c r="P220" s="5" t="str">
        <f t="shared" si="36"/>
        <v>Rockruff</v>
      </c>
      <c r="Q220" s="5">
        <f t="shared" si="38"/>
        <v>-1</v>
      </c>
      <c r="R220" s="5">
        <f t="shared" si="39"/>
        <v>1250</v>
      </c>
      <c r="S220" s="5">
        <f t="shared" si="40"/>
        <v>740</v>
      </c>
      <c r="T220" s="1" t="str">
        <f t="shared" si="41"/>
        <v>745</v>
      </c>
      <c r="U220" s="5" t="str">
        <f t="shared" si="37"/>
        <v/>
      </c>
      <c r="V220" t="str">
        <f t="shared" si="42"/>
        <v/>
      </c>
    </row>
    <row r="221" spans="1:22" x14ac:dyDescent="0.3">
      <c r="A221" s="1" t="s">
        <v>1119</v>
      </c>
      <c r="B221" s="1" t="s">
        <v>1120</v>
      </c>
      <c r="C221" s="1" t="s">
        <v>176</v>
      </c>
      <c r="D221" s="1" t="s">
        <v>132</v>
      </c>
      <c r="E221" s="1" t="s">
        <v>1115</v>
      </c>
      <c r="F221" s="1" t="s">
        <v>53</v>
      </c>
      <c r="G221" s="1" t="s">
        <v>53</v>
      </c>
      <c r="H221" s="1" t="s">
        <v>796</v>
      </c>
      <c r="I221" s="1" t="s">
        <v>1549</v>
      </c>
      <c r="J221" s="1" t="s">
        <v>1541</v>
      </c>
      <c r="K221" s="1" t="s">
        <v>103</v>
      </c>
      <c r="L221" s="1" t="s">
        <v>1121</v>
      </c>
      <c r="M221" s="1"/>
      <c r="N221" s="5" t="str">
        <f t="shared" si="43"/>
        <v/>
      </c>
      <c r="O221" s="5">
        <f t="shared" si="35"/>
        <v>4</v>
      </c>
      <c r="P221" s="5" t="str">
        <f t="shared" si="36"/>
        <v>Rockruff</v>
      </c>
      <c r="Q221" s="5">
        <f t="shared" si="38"/>
        <v>-1</v>
      </c>
      <c r="R221" s="5">
        <f t="shared" si="39"/>
        <v>1190</v>
      </c>
      <c r="S221" s="5">
        <f t="shared" si="40"/>
        <v>800</v>
      </c>
      <c r="T221" s="1" t="str">
        <f t="shared" si="41"/>
        <v>745_1</v>
      </c>
      <c r="U221" s="5" t="str">
        <f t="shared" si="37"/>
        <v/>
      </c>
      <c r="V221" t="str">
        <f t="shared" si="42"/>
        <v/>
      </c>
    </row>
    <row r="222" spans="1:22" x14ac:dyDescent="0.3">
      <c r="A222" s="1" t="s">
        <v>1122</v>
      </c>
      <c r="B222" s="1" t="s">
        <v>1123</v>
      </c>
      <c r="C222" s="1" t="s">
        <v>176</v>
      </c>
      <c r="D222" s="1" t="s">
        <v>75</v>
      </c>
      <c r="E222" s="1" t="s">
        <v>1115</v>
      </c>
      <c r="F222" s="1" t="s">
        <v>53</v>
      </c>
      <c r="G222" s="1" t="s">
        <v>53</v>
      </c>
      <c r="H222" s="1" t="s">
        <v>796</v>
      </c>
      <c r="I222" s="1" t="s">
        <v>1549</v>
      </c>
      <c r="J222" s="1" t="s">
        <v>1541</v>
      </c>
      <c r="K222" s="1" t="s">
        <v>103</v>
      </c>
      <c r="L222" s="1" t="s">
        <v>1124</v>
      </c>
      <c r="M222" s="1"/>
      <c r="N222" s="5" t="str">
        <f t="shared" si="43"/>
        <v/>
      </c>
      <c r="O222" s="5">
        <f t="shared" si="35"/>
        <v>4</v>
      </c>
      <c r="P222" s="5" t="str">
        <f t="shared" si="36"/>
        <v>Rockruff</v>
      </c>
      <c r="Q222" s="5">
        <f t="shared" si="38"/>
        <v>-1</v>
      </c>
      <c r="R222" s="5">
        <f t="shared" si="39"/>
        <v>1250</v>
      </c>
      <c r="S222" s="5">
        <f t="shared" si="40"/>
        <v>740</v>
      </c>
      <c r="T222" s="1" t="str">
        <f t="shared" si="41"/>
        <v>745_2</v>
      </c>
      <c r="U222" s="5" t="str">
        <f t="shared" si="37"/>
        <v/>
      </c>
      <c r="V222" t="str">
        <f t="shared" si="42"/>
        <v/>
      </c>
    </row>
    <row r="223" spans="1:22" x14ac:dyDescent="0.3">
      <c r="A223" s="1" t="s">
        <v>1125</v>
      </c>
      <c r="B223" s="1" t="s">
        <v>1126</v>
      </c>
      <c r="C223" s="1" t="s">
        <v>434</v>
      </c>
      <c r="D223" s="1" t="s">
        <v>52</v>
      </c>
      <c r="E223" s="1" t="s">
        <v>10</v>
      </c>
      <c r="F223" s="1" t="s">
        <v>48</v>
      </c>
      <c r="G223" s="1" t="s">
        <v>48</v>
      </c>
      <c r="H223" s="1" t="s">
        <v>1426</v>
      </c>
      <c r="I223" s="1" t="s">
        <v>1459</v>
      </c>
      <c r="J223" s="1" t="s">
        <v>1428</v>
      </c>
      <c r="K223" s="1" t="s">
        <v>103</v>
      </c>
      <c r="L223" s="1" t="s">
        <v>1127</v>
      </c>
      <c r="M223" s="1"/>
      <c r="N223" s="5" t="str">
        <f t="shared" ref="N223" si="44">IF((OR(ISNUMBER(SEARCH("Mega ",B223)),ISNUMBER(SEARCH("Gigantamax ",B223)))),"M/G","")</f>
        <v/>
      </c>
      <c r="O223" s="5">
        <f t="shared" si="35"/>
        <v>4</v>
      </c>
      <c r="P223" s="5" t="str">
        <f t="shared" si="36"/>
        <v>-</v>
      </c>
      <c r="Q223" s="5">
        <f t="shared" si="38"/>
        <v>0</v>
      </c>
      <c r="R223" s="5">
        <f t="shared" si="39"/>
        <v>1220</v>
      </c>
      <c r="S223" s="5">
        <f t="shared" si="40"/>
        <v>780</v>
      </c>
      <c r="T223" s="1" t="str">
        <f t="shared" si="41"/>
        <v>777</v>
      </c>
      <c r="U223" s="5" t="str">
        <f t="shared" si="37"/>
        <v/>
      </c>
      <c r="V223" t="str">
        <f t="shared" si="42"/>
        <v/>
      </c>
    </row>
    <row r="224" spans="1:22" x14ac:dyDescent="0.3">
      <c r="A224" s="1" t="s">
        <v>1203</v>
      </c>
      <c r="B224" s="1" t="s">
        <v>1204</v>
      </c>
      <c r="C224" s="1" t="s">
        <v>75</v>
      </c>
      <c r="D224" s="1" t="s">
        <v>87</v>
      </c>
      <c r="E224" s="1" t="s">
        <v>296</v>
      </c>
      <c r="F224" s="1" t="s">
        <v>49</v>
      </c>
      <c r="G224" s="1" t="s">
        <v>49</v>
      </c>
      <c r="H224" s="1" t="s">
        <v>298</v>
      </c>
      <c r="I224" s="1" t="s">
        <v>1439</v>
      </c>
      <c r="J224" s="1" t="s">
        <v>1586</v>
      </c>
      <c r="K224" s="1" t="s">
        <v>103</v>
      </c>
      <c r="L224" s="1" t="s">
        <v>1205</v>
      </c>
      <c r="M224" s="1"/>
      <c r="N224" s="5" t="str">
        <f t="shared" ref="N224:N231" si="45">IF((OR(ISNUMBER(SEARCH("Mega ",B224)),ISNUMBER(SEARCH("Gigantamax ",B224)))),"M/G","")</f>
        <v>M/G</v>
      </c>
      <c r="O224" s="5">
        <f t="shared" si="35"/>
        <v>7</v>
      </c>
      <c r="P224" s="5" t="str">
        <f t="shared" si="36"/>
        <v>Gengar</v>
      </c>
      <c r="Q224" s="5">
        <f t="shared" si="38"/>
        <v>5</v>
      </c>
      <c r="R224" s="5">
        <f t="shared" si="39"/>
        <v>2000</v>
      </c>
      <c r="S224" s="5">
        <f t="shared" si="40"/>
        <v>1550</v>
      </c>
      <c r="T224" s="1" t="str">
        <f t="shared" si="41"/>
        <v>094_2</v>
      </c>
      <c r="U224" s="5" t="str">
        <f t="shared" si="37"/>
        <v>094</v>
      </c>
      <c r="V224" t="str">
        <f t="shared" si="42"/>
        <v>v</v>
      </c>
    </row>
    <row r="225" spans="1:22" x14ac:dyDescent="0.3">
      <c r="A225" s="1" t="s">
        <v>1209</v>
      </c>
      <c r="B225" s="1" t="s">
        <v>1210</v>
      </c>
      <c r="C225" s="1" t="s">
        <v>90</v>
      </c>
      <c r="D225" s="1" t="s">
        <v>75</v>
      </c>
      <c r="E225" s="1" t="s">
        <v>281</v>
      </c>
      <c r="F225" s="1" t="s">
        <v>48</v>
      </c>
      <c r="G225" s="1" t="s">
        <v>48</v>
      </c>
      <c r="H225" s="1" t="s">
        <v>138</v>
      </c>
      <c r="I225" s="1" t="s">
        <v>139</v>
      </c>
      <c r="J225" s="1" t="s">
        <v>1429</v>
      </c>
      <c r="K225" s="1" t="s">
        <v>103</v>
      </c>
      <c r="L225" s="1" t="s">
        <v>1211</v>
      </c>
      <c r="M225" s="1"/>
      <c r="N225" s="5" t="str">
        <f t="shared" si="45"/>
        <v>M/G</v>
      </c>
      <c r="O225" s="5">
        <f t="shared" si="35"/>
        <v>6</v>
      </c>
      <c r="P225" s="5" t="str">
        <f t="shared" si="36"/>
        <v>Snorlax</v>
      </c>
      <c r="Q225" s="5">
        <f t="shared" si="38"/>
        <v>4</v>
      </c>
      <c r="R225" s="5">
        <f t="shared" si="39"/>
        <v>2040</v>
      </c>
      <c r="S225" s="5">
        <f t="shared" si="40"/>
        <v>1000</v>
      </c>
      <c r="T225" s="1" t="str">
        <f t="shared" si="41"/>
        <v>143_1</v>
      </c>
      <c r="U225" s="5" t="str">
        <f t="shared" si="37"/>
        <v>143</v>
      </c>
      <c r="V225" t="str">
        <f t="shared" si="42"/>
        <v>v</v>
      </c>
    </row>
    <row r="226" spans="1:22" x14ac:dyDescent="0.3">
      <c r="A226" s="1" t="s">
        <v>1383</v>
      </c>
      <c r="B226" s="1" t="s">
        <v>1384</v>
      </c>
      <c r="C226" s="1" t="s">
        <v>57</v>
      </c>
      <c r="D226" s="1" t="s">
        <v>91</v>
      </c>
      <c r="E226" s="1" t="s">
        <v>10</v>
      </c>
      <c r="F226" s="1" t="s">
        <v>48</v>
      </c>
      <c r="G226" s="1" t="s">
        <v>48</v>
      </c>
      <c r="H226" s="1" t="s">
        <v>138</v>
      </c>
      <c r="I226" s="1" t="s">
        <v>1391</v>
      </c>
      <c r="J226" s="1" t="s">
        <v>1388</v>
      </c>
      <c r="K226" s="1" t="s">
        <v>103</v>
      </c>
      <c r="L226" s="1" t="s">
        <v>1385</v>
      </c>
      <c r="M226" s="1"/>
      <c r="N226" s="5" t="str">
        <f t="shared" si="45"/>
        <v/>
      </c>
      <c r="O226" s="5">
        <f t="shared" si="35"/>
        <v>4</v>
      </c>
      <c r="P226" s="5" t="str">
        <f t="shared" si="36"/>
        <v>-</v>
      </c>
      <c r="Q226" s="5">
        <f t="shared" si="38"/>
        <v>1</v>
      </c>
      <c r="R226" s="5">
        <f t="shared" si="39"/>
        <v>1050</v>
      </c>
      <c r="S226" s="5">
        <f t="shared" si="40"/>
        <v>960</v>
      </c>
      <c r="T226" s="1" t="str">
        <f t="shared" si="41"/>
        <v>128</v>
      </c>
      <c r="U226" s="5" t="str">
        <f t="shared" si="37"/>
        <v/>
      </c>
      <c r="V226" t="str">
        <f t="shared" si="42"/>
        <v/>
      </c>
    </row>
    <row r="227" spans="1:22" x14ac:dyDescent="0.3">
      <c r="A227" s="1" t="s">
        <v>1217</v>
      </c>
      <c r="B227" s="1" t="s">
        <v>1218</v>
      </c>
      <c r="C227" s="1" t="s">
        <v>434</v>
      </c>
      <c r="D227" s="1" t="s">
        <v>88</v>
      </c>
      <c r="E227" s="1" t="s">
        <v>1219</v>
      </c>
      <c r="F227" s="1" t="s">
        <v>53</v>
      </c>
      <c r="G227" s="1" t="s">
        <v>53</v>
      </c>
      <c r="H227" s="1" t="s">
        <v>403</v>
      </c>
      <c r="I227" s="1" t="s">
        <v>1440</v>
      </c>
      <c r="J227" s="1" t="s">
        <v>1460</v>
      </c>
      <c r="K227" s="1" t="s">
        <v>103</v>
      </c>
      <c r="L227" s="1" t="s">
        <v>1220</v>
      </c>
      <c r="M227" s="1"/>
      <c r="N227" s="5" t="str">
        <f t="shared" si="45"/>
        <v>M/G</v>
      </c>
      <c r="O227" s="5">
        <f t="shared" si="35"/>
        <v>6</v>
      </c>
      <c r="P227" s="5" t="str">
        <f t="shared" si="36"/>
        <v>Toxtricity</v>
      </c>
      <c r="Q227" s="5">
        <f t="shared" si="38"/>
        <v>3</v>
      </c>
      <c r="R227" s="5">
        <f t="shared" si="39"/>
        <v>1860</v>
      </c>
      <c r="S227" s="5">
        <f t="shared" si="40"/>
        <v>1170</v>
      </c>
      <c r="T227" s="1" t="str">
        <f t="shared" si="41"/>
        <v>849_1</v>
      </c>
      <c r="U227" s="5" t="str">
        <f t="shared" si="37"/>
        <v>849</v>
      </c>
      <c r="V227" t="str">
        <f t="shared" si="42"/>
        <v>v</v>
      </c>
    </row>
    <row r="228" spans="1:22" x14ac:dyDescent="0.3">
      <c r="A228" s="1" t="s">
        <v>1221</v>
      </c>
      <c r="B228" s="1" t="s">
        <v>1222</v>
      </c>
      <c r="C228" s="1" t="s">
        <v>82</v>
      </c>
      <c r="D228" s="1" t="s">
        <v>91</v>
      </c>
      <c r="E228" s="1" t="s">
        <v>1223</v>
      </c>
      <c r="F228" s="1" t="s">
        <v>49</v>
      </c>
      <c r="G228" s="1" t="s">
        <v>49</v>
      </c>
      <c r="H228" s="1" t="s">
        <v>1433</v>
      </c>
      <c r="I228" s="1" t="s">
        <v>1518</v>
      </c>
      <c r="J228" s="1" t="s">
        <v>1587</v>
      </c>
      <c r="K228" s="1" t="s">
        <v>103</v>
      </c>
      <c r="L228" s="1" t="s">
        <v>1224</v>
      </c>
      <c r="M228" s="1"/>
      <c r="N228" s="5" t="str">
        <f t="shared" si="45"/>
        <v>M/G</v>
      </c>
      <c r="O228" s="5">
        <f t="shared" si="35"/>
        <v>7</v>
      </c>
      <c r="P228" s="5" t="str">
        <f t="shared" si="36"/>
        <v>Hatterene</v>
      </c>
      <c r="Q228" s="5">
        <f t="shared" si="38"/>
        <v>4</v>
      </c>
      <c r="R228" s="5">
        <f t="shared" si="39"/>
        <v>1840</v>
      </c>
      <c r="S228" s="5">
        <f t="shared" si="40"/>
        <v>1700</v>
      </c>
      <c r="T228" s="1" t="str">
        <f t="shared" si="41"/>
        <v>858_1</v>
      </c>
      <c r="U228" s="5" t="str">
        <f t="shared" si="37"/>
        <v>858</v>
      </c>
      <c r="V228" t="str">
        <f t="shared" si="42"/>
        <v>v</v>
      </c>
    </row>
    <row r="229" spans="1:22" x14ac:dyDescent="0.3">
      <c r="A229" s="1" t="s">
        <v>1386</v>
      </c>
      <c r="B229" s="1" t="s">
        <v>1225</v>
      </c>
      <c r="C229" s="1" t="s">
        <v>59</v>
      </c>
      <c r="D229" s="1" t="s">
        <v>75</v>
      </c>
      <c r="E229" s="1" t="s">
        <v>1226</v>
      </c>
      <c r="F229" s="1" t="s">
        <v>49</v>
      </c>
      <c r="G229" s="1" t="s">
        <v>49</v>
      </c>
      <c r="H229" s="1" t="s">
        <v>1441</v>
      </c>
      <c r="I229" s="1" t="s">
        <v>1475</v>
      </c>
      <c r="J229" s="1" t="s">
        <v>1405</v>
      </c>
      <c r="K229" s="1" t="s">
        <v>103</v>
      </c>
      <c r="L229" s="1" t="s">
        <v>1227</v>
      </c>
      <c r="M229" s="1"/>
      <c r="N229" s="5" t="str">
        <f t="shared" si="45"/>
        <v>M/G</v>
      </c>
      <c r="O229" s="5">
        <f t="shared" si="35"/>
        <v>7</v>
      </c>
      <c r="P229" s="5" t="str">
        <f t="shared" si="36"/>
        <v>Grimmsnarl</v>
      </c>
      <c r="Q229" s="5">
        <f t="shared" si="38"/>
        <v>4</v>
      </c>
      <c r="R229" s="5">
        <f t="shared" si="39"/>
        <v>2450</v>
      </c>
      <c r="S229" s="5">
        <f t="shared" si="40"/>
        <v>1090</v>
      </c>
      <c r="T229" s="1" t="str">
        <f t="shared" si="41"/>
        <v>861_1</v>
      </c>
      <c r="U229" s="5" t="str">
        <f t="shared" si="37"/>
        <v>861</v>
      </c>
      <c r="V229" t="str">
        <f t="shared" si="42"/>
        <v>v</v>
      </c>
    </row>
    <row r="230" spans="1:22" s="11" customFormat="1" x14ac:dyDescent="0.3">
      <c r="A230" s="9" t="s">
        <v>1233</v>
      </c>
      <c r="B230" s="9" t="s">
        <v>1234</v>
      </c>
      <c r="C230" s="9" t="s">
        <v>69</v>
      </c>
      <c r="D230" s="9" t="s">
        <v>57</v>
      </c>
      <c r="E230" s="9" t="s">
        <v>1235</v>
      </c>
      <c r="F230" s="9" t="s">
        <v>53</v>
      </c>
      <c r="G230" s="9" t="s">
        <v>53</v>
      </c>
      <c r="H230" s="9" t="s">
        <v>1523</v>
      </c>
      <c r="I230" s="9" t="s">
        <v>89</v>
      </c>
      <c r="J230" s="9" t="s">
        <v>1403</v>
      </c>
      <c r="K230" s="9" t="s">
        <v>103</v>
      </c>
      <c r="L230" s="9" t="s">
        <v>1236</v>
      </c>
      <c r="M230" s="9"/>
      <c r="N230" s="10" t="str">
        <f t="shared" si="45"/>
        <v>M/G</v>
      </c>
      <c r="O230" s="10">
        <f t="shared" si="35"/>
        <v>6</v>
      </c>
      <c r="P230" s="10" t="str">
        <f t="shared" si="36"/>
        <v>Urshifu (Single Strike)</v>
      </c>
      <c r="Q230" s="10">
        <f t="shared" si="38"/>
        <v>5</v>
      </c>
      <c r="R230" s="10">
        <f t="shared" si="39"/>
        <v>1870</v>
      </c>
      <c r="S230" s="10">
        <f t="shared" si="40"/>
        <v>1180</v>
      </c>
      <c r="T230" s="9" t="str">
        <f t="shared" si="41"/>
        <v>892_1</v>
      </c>
      <c r="U230" s="10" t="str">
        <f t="shared" si="37"/>
        <v>892_1</v>
      </c>
      <c r="V230" t="str">
        <f t="shared" si="42"/>
        <v>v</v>
      </c>
    </row>
    <row r="231" spans="1:22" s="11" customFormat="1" x14ac:dyDescent="0.3">
      <c r="A231" s="9" t="s">
        <v>1237</v>
      </c>
      <c r="B231" s="9" t="s">
        <v>1238</v>
      </c>
      <c r="C231" s="9" t="s">
        <v>69</v>
      </c>
      <c r="D231" s="9" t="s">
        <v>57</v>
      </c>
      <c r="E231" s="9" t="s">
        <v>1239</v>
      </c>
      <c r="F231" s="9" t="s">
        <v>53</v>
      </c>
      <c r="G231" s="9" t="s">
        <v>53</v>
      </c>
      <c r="H231" s="9" t="s">
        <v>1524</v>
      </c>
      <c r="I231" s="9" t="s">
        <v>1556</v>
      </c>
      <c r="J231" s="9" t="s">
        <v>1508</v>
      </c>
      <c r="K231" s="9" t="s">
        <v>103</v>
      </c>
      <c r="L231" s="9" t="s">
        <v>1240</v>
      </c>
      <c r="M231" s="9"/>
      <c r="N231" s="10" t="str">
        <f t="shared" si="45"/>
        <v>M/G</v>
      </c>
      <c r="O231" s="10">
        <f t="shared" si="35"/>
        <v>6</v>
      </c>
      <c r="P231" s="10" t="str">
        <f t="shared" si="36"/>
        <v>Urshifu (Rapid Strike)</v>
      </c>
      <c r="Q231" s="10">
        <f t="shared" si="38"/>
        <v>3</v>
      </c>
      <c r="R231" s="10">
        <f t="shared" si="39"/>
        <v>1800</v>
      </c>
      <c r="S231" s="10">
        <f t="shared" si="40"/>
        <v>1230</v>
      </c>
      <c r="T231" s="9" t="str">
        <f t="shared" si="41"/>
        <v>892_2</v>
      </c>
      <c r="U231" s="10" t="str">
        <f t="shared" si="37"/>
        <v>892_2</v>
      </c>
      <c r="V231" t="str">
        <f t="shared" si="42"/>
        <v>v</v>
      </c>
    </row>
    <row r="232" spans="1:22" x14ac:dyDescent="0.3">
      <c r="A232" s="1" t="s">
        <v>1241</v>
      </c>
      <c r="B232" s="1" t="s">
        <v>1197</v>
      </c>
      <c r="C232" s="1" t="s">
        <v>88</v>
      </c>
      <c r="D232" s="1" t="s">
        <v>133</v>
      </c>
      <c r="E232" s="1" t="s">
        <v>1242</v>
      </c>
      <c r="F232" s="1" t="s">
        <v>49</v>
      </c>
      <c r="G232" s="1" t="s">
        <v>49</v>
      </c>
      <c r="H232" s="1" t="s">
        <v>187</v>
      </c>
      <c r="I232" s="1" t="s">
        <v>1415</v>
      </c>
      <c r="J232" s="1" t="s">
        <v>1589</v>
      </c>
      <c r="K232" s="1" t="s">
        <v>103</v>
      </c>
      <c r="L232" s="1" t="s">
        <v>1243</v>
      </c>
      <c r="M232" s="1"/>
      <c r="N232" s="5" t="str">
        <f t="shared" ref="N232:N236" si="46">IF((OR(ISNUMBER(SEARCH("Mega ",B232)),ISNUMBER(SEARCH("Gigantamax ",B232)))),"M/G","")</f>
        <v/>
      </c>
      <c r="O232" s="5">
        <f t="shared" si="35"/>
        <v>5</v>
      </c>
      <c r="P232" s="5" t="str">
        <f t="shared" si="36"/>
        <v>Metapod</v>
      </c>
      <c r="Q232" s="5">
        <f t="shared" si="38"/>
        <v>1</v>
      </c>
      <c r="R232" s="5">
        <f t="shared" si="39"/>
        <v>1490</v>
      </c>
      <c r="S232" s="5">
        <f t="shared" si="40"/>
        <v>1020</v>
      </c>
      <c r="T232" s="1" t="str">
        <f t="shared" si="41"/>
        <v>012</v>
      </c>
      <c r="U232" s="5" t="str">
        <f t="shared" si="37"/>
        <v/>
      </c>
      <c r="V232" t="str">
        <f t="shared" si="42"/>
        <v/>
      </c>
    </row>
    <row r="233" spans="1:22" x14ac:dyDescent="0.3">
      <c r="A233" s="1" t="s">
        <v>1244</v>
      </c>
      <c r="B233" s="1" t="s">
        <v>1199</v>
      </c>
      <c r="C233" s="1" t="s">
        <v>200</v>
      </c>
      <c r="D233" s="1" t="s">
        <v>201</v>
      </c>
      <c r="E233" s="1" t="s">
        <v>10</v>
      </c>
      <c r="F233" s="1" t="s">
        <v>48</v>
      </c>
      <c r="G233" s="1" t="s">
        <v>53</v>
      </c>
      <c r="H233" s="1" t="s">
        <v>138</v>
      </c>
      <c r="I233" s="1" t="s">
        <v>139</v>
      </c>
      <c r="J233" s="1" t="s">
        <v>1409</v>
      </c>
      <c r="K233" s="1" t="s">
        <v>103</v>
      </c>
      <c r="L233" s="1" t="s">
        <v>1245</v>
      </c>
      <c r="M233" s="1"/>
      <c r="N233" s="5" t="str">
        <f t="shared" si="46"/>
        <v/>
      </c>
      <c r="O233" s="5">
        <f t="shared" si="35"/>
        <v>2</v>
      </c>
      <c r="P233" s="5" t="str">
        <f t="shared" si="36"/>
        <v>-</v>
      </c>
      <c r="Q233" s="5">
        <f t="shared" si="38"/>
        <v>-1</v>
      </c>
      <c r="R233" s="5">
        <f t="shared" si="39"/>
        <v>550</v>
      </c>
      <c r="S233" s="5">
        <f t="shared" si="40"/>
        <v>440</v>
      </c>
      <c r="T233" s="1" t="str">
        <f t="shared" si="41"/>
        <v>052</v>
      </c>
      <c r="U233" s="5" t="str">
        <f t="shared" si="37"/>
        <v/>
      </c>
      <c r="V233" t="str">
        <f t="shared" si="42"/>
        <v/>
      </c>
    </row>
    <row r="234" spans="1:22" x14ac:dyDescent="0.3">
      <c r="A234" s="1" t="s">
        <v>1246</v>
      </c>
      <c r="B234" s="1" t="s">
        <v>1247</v>
      </c>
      <c r="C234" s="1" t="s">
        <v>88</v>
      </c>
      <c r="D234" s="1" t="s">
        <v>87</v>
      </c>
      <c r="E234" s="1" t="s">
        <v>1199</v>
      </c>
      <c r="F234" s="1" t="s">
        <v>53</v>
      </c>
      <c r="G234" s="1" t="s">
        <v>53</v>
      </c>
      <c r="H234" s="1" t="s">
        <v>138</v>
      </c>
      <c r="I234" s="1" t="s">
        <v>139</v>
      </c>
      <c r="J234" s="1" t="s">
        <v>1409</v>
      </c>
      <c r="K234" s="1" t="s">
        <v>103</v>
      </c>
      <c r="L234" s="1" t="s">
        <v>1248</v>
      </c>
      <c r="M234" s="1"/>
      <c r="N234" s="5" t="str">
        <f t="shared" si="46"/>
        <v/>
      </c>
      <c r="O234" s="5">
        <f t="shared" si="35"/>
        <v>4</v>
      </c>
      <c r="P234" s="5" t="str">
        <f t="shared" si="36"/>
        <v>Meowth</v>
      </c>
      <c r="Q234" s="5">
        <f t="shared" si="38"/>
        <v>1</v>
      </c>
      <c r="R234" s="5">
        <f t="shared" si="39"/>
        <v>1100</v>
      </c>
      <c r="S234" s="5">
        <f t="shared" si="40"/>
        <v>910</v>
      </c>
      <c r="T234" s="1" t="str">
        <f t="shared" si="41"/>
        <v>053</v>
      </c>
      <c r="U234" s="5" t="str">
        <f t="shared" si="37"/>
        <v/>
      </c>
      <c r="V234" t="str">
        <f t="shared" si="42"/>
        <v/>
      </c>
    </row>
    <row r="235" spans="1:22" x14ac:dyDescent="0.3">
      <c r="A235" s="1" t="s">
        <v>1249</v>
      </c>
      <c r="B235" s="1" t="s">
        <v>1202</v>
      </c>
      <c r="C235" s="1" t="s">
        <v>69</v>
      </c>
      <c r="D235" s="1" t="s">
        <v>77</v>
      </c>
      <c r="E235" s="1" t="s">
        <v>1250</v>
      </c>
      <c r="F235" s="1" t="s">
        <v>49</v>
      </c>
      <c r="G235" s="1" t="s">
        <v>49</v>
      </c>
      <c r="H235" s="1" t="s">
        <v>790</v>
      </c>
      <c r="I235" s="1" t="s">
        <v>1550</v>
      </c>
      <c r="J235" s="1" t="s">
        <v>1449</v>
      </c>
      <c r="K235" s="1" t="s">
        <v>103</v>
      </c>
      <c r="L235" s="1" t="s">
        <v>1251</v>
      </c>
      <c r="M235" s="1"/>
      <c r="N235" s="5" t="str">
        <f t="shared" si="46"/>
        <v/>
      </c>
      <c r="O235" s="5">
        <f t="shared" si="35"/>
        <v>5</v>
      </c>
      <c r="P235" s="5" t="str">
        <f t="shared" si="36"/>
        <v>Machoke</v>
      </c>
      <c r="Q235" s="5">
        <f t="shared" si="38"/>
        <v>0</v>
      </c>
      <c r="R235" s="5">
        <f t="shared" si="39"/>
        <v>1550</v>
      </c>
      <c r="S235" s="5">
        <f t="shared" si="40"/>
        <v>950</v>
      </c>
      <c r="T235" s="1" t="str">
        <f t="shared" si="41"/>
        <v>068</v>
      </c>
      <c r="U235" s="5" t="str">
        <f t="shared" si="37"/>
        <v/>
      </c>
      <c r="V235" t="str">
        <f t="shared" si="42"/>
        <v/>
      </c>
    </row>
    <row r="236" spans="1:22" x14ac:dyDescent="0.3">
      <c r="A236" s="1" t="s">
        <v>433</v>
      </c>
      <c r="B236" s="1" t="s">
        <v>1208</v>
      </c>
      <c r="C236" s="1" t="s">
        <v>72</v>
      </c>
      <c r="D236" s="1" t="s">
        <v>77</v>
      </c>
      <c r="E236" s="1" t="s">
        <v>10</v>
      </c>
      <c r="F236" s="1" t="s">
        <v>48</v>
      </c>
      <c r="G236" s="1" t="s">
        <v>48</v>
      </c>
      <c r="H236" s="1" t="s">
        <v>144</v>
      </c>
      <c r="I236" s="1" t="s">
        <v>34</v>
      </c>
      <c r="J236" s="1" t="s">
        <v>1539</v>
      </c>
      <c r="K236" s="1" t="s">
        <v>103</v>
      </c>
      <c r="L236" s="1" t="s">
        <v>1368</v>
      </c>
      <c r="M236" s="1"/>
      <c r="N236" s="5" t="str">
        <f t="shared" si="46"/>
        <v/>
      </c>
      <c r="O236" s="5">
        <f t="shared" si="35"/>
        <v>4</v>
      </c>
      <c r="P236" s="5" t="str">
        <f t="shared" si="36"/>
        <v>-</v>
      </c>
      <c r="Q236" s="5">
        <f t="shared" si="38"/>
        <v>0</v>
      </c>
      <c r="R236" s="5">
        <f t="shared" si="39"/>
        <v>1030</v>
      </c>
      <c r="S236" s="5">
        <f t="shared" si="40"/>
        <v>970</v>
      </c>
      <c r="T236" s="1" t="str">
        <f t="shared" si="41"/>
        <v>131</v>
      </c>
      <c r="U236" s="5" t="str">
        <f t="shared" si="37"/>
        <v/>
      </c>
      <c r="V236" t="str">
        <f t="shared" si="42"/>
        <v/>
      </c>
    </row>
    <row r="237" spans="1:22" x14ac:dyDescent="0.3">
      <c r="A237" s="1" t="s">
        <v>1252</v>
      </c>
      <c r="B237" s="1" t="s">
        <v>1212</v>
      </c>
      <c r="C237" s="1" t="s">
        <v>599</v>
      </c>
      <c r="D237" s="1" t="s">
        <v>320</v>
      </c>
      <c r="E237" s="1" t="s">
        <v>1253</v>
      </c>
      <c r="F237" s="1" t="s">
        <v>49</v>
      </c>
      <c r="G237" s="1" t="s">
        <v>49</v>
      </c>
      <c r="H237" s="1" t="s">
        <v>1461</v>
      </c>
      <c r="I237" s="1" t="s">
        <v>1416</v>
      </c>
      <c r="J237" s="1" t="s">
        <v>1460</v>
      </c>
      <c r="K237" s="1" t="s">
        <v>103</v>
      </c>
      <c r="L237" s="1" t="s">
        <v>1254</v>
      </c>
      <c r="M237" s="1"/>
      <c r="N237" s="5" t="str">
        <f t="shared" ref="N237:N248" si="47">IF((OR(ISNUMBER(SEARCH("Mega ",B237)),ISNUMBER(SEARCH("Gigantamax ",B237)))),"M/G","")</f>
        <v/>
      </c>
      <c r="O237" s="5">
        <f t="shared" si="35"/>
        <v>5</v>
      </c>
      <c r="P237" s="5" t="str">
        <f t="shared" si="36"/>
        <v>Corvisquire</v>
      </c>
      <c r="Q237" s="5">
        <f t="shared" si="38"/>
        <v>1</v>
      </c>
      <c r="R237" s="5">
        <f t="shared" si="39"/>
        <v>1160</v>
      </c>
      <c r="S237" s="5">
        <f t="shared" si="40"/>
        <v>1350</v>
      </c>
      <c r="T237" s="1" t="str">
        <f t="shared" si="41"/>
        <v>823</v>
      </c>
      <c r="U237" s="5" t="str">
        <f t="shared" si="37"/>
        <v/>
      </c>
      <c r="V237" t="str">
        <f t="shared" si="42"/>
        <v/>
      </c>
    </row>
    <row r="238" spans="1:22" x14ac:dyDescent="0.3">
      <c r="A238" s="1" t="s">
        <v>1255</v>
      </c>
      <c r="B238" s="1" t="s">
        <v>1214</v>
      </c>
      <c r="C238" s="1" t="s">
        <v>176</v>
      </c>
      <c r="D238" s="1" t="s">
        <v>82</v>
      </c>
      <c r="E238" s="1" t="s">
        <v>1256</v>
      </c>
      <c r="F238" s="1" t="s">
        <v>53</v>
      </c>
      <c r="G238" s="1" t="s">
        <v>53</v>
      </c>
      <c r="H238" s="1" t="s">
        <v>1448</v>
      </c>
      <c r="I238" s="1" t="s">
        <v>246</v>
      </c>
      <c r="J238" s="1" t="s">
        <v>1509</v>
      </c>
      <c r="K238" s="1" t="s">
        <v>103</v>
      </c>
      <c r="L238" s="1" t="s">
        <v>1257</v>
      </c>
      <c r="M238" s="1"/>
      <c r="N238" s="5" t="str">
        <f t="shared" si="47"/>
        <v/>
      </c>
      <c r="O238" s="5">
        <f t="shared" si="35"/>
        <v>4</v>
      </c>
      <c r="P238" s="5" t="str">
        <f t="shared" si="36"/>
        <v>Chewtle</v>
      </c>
      <c r="Q238" s="5">
        <f t="shared" si="38"/>
        <v>0</v>
      </c>
      <c r="R238" s="5">
        <f t="shared" si="39"/>
        <v>1120</v>
      </c>
      <c r="S238" s="5">
        <f t="shared" si="40"/>
        <v>880</v>
      </c>
      <c r="T238" s="1" t="str">
        <f t="shared" si="41"/>
        <v>834</v>
      </c>
      <c r="U238" s="5" t="str">
        <f t="shared" si="37"/>
        <v/>
      </c>
      <c r="V238" t="str">
        <f t="shared" si="42"/>
        <v/>
      </c>
    </row>
    <row r="239" spans="1:22" x14ac:dyDescent="0.3">
      <c r="A239" s="1" t="s">
        <v>1258</v>
      </c>
      <c r="B239" s="1" t="s">
        <v>1216</v>
      </c>
      <c r="C239" s="1" t="s">
        <v>87</v>
      </c>
      <c r="D239" s="1" t="s">
        <v>132</v>
      </c>
      <c r="E239" s="1" t="s">
        <v>1259</v>
      </c>
      <c r="F239" s="1" t="s">
        <v>53</v>
      </c>
      <c r="G239" s="1" t="s">
        <v>53</v>
      </c>
      <c r="H239" s="1" t="s">
        <v>805</v>
      </c>
      <c r="I239" s="1" t="s">
        <v>1518</v>
      </c>
      <c r="J239" s="1" t="s">
        <v>1476</v>
      </c>
      <c r="K239" s="1" t="s">
        <v>103</v>
      </c>
      <c r="L239" s="1" t="s">
        <v>1369</v>
      </c>
      <c r="M239" s="1"/>
      <c r="N239" s="5" t="str">
        <f t="shared" si="47"/>
        <v/>
      </c>
      <c r="O239" s="5">
        <f t="shared" si="35"/>
        <v>4</v>
      </c>
      <c r="P239" s="5" t="str">
        <f t="shared" si="36"/>
        <v>Milcery</v>
      </c>
      <c r="Q239" s="5">
        <f t="shared" si="38"/>
        <v>-1</v>
      </c>
      <c r="R239" s="5">
        <f t="shared" si="39"/>
        <v>870</v>
      </c>
      <c r="S239" s="5">
        <f t="shared" si="40"/>
        <v>1120</v>
      </c>
      <c r="T239" s="1" t="str">
        <f t="shared" si="41"/>
        <v>869</v>
      </c>
      <c r="U239" s="5" t="str">
        <f t="shared" si="37"/>
        <v/>
      </c>
      <c r="V239" t="str">
        <f t="shared" si="42"/>
        <v/>
      </c>
    </row>
    <row r="240" spans="1:22" x14ac:dyDescent="0.3">
      <c r="A240" s="1" t="s">
        <v>1260</v>
      </c>
      <c r="B240" s="1" t="s">
        <v>1219</v>
      </c>
      <c r="C240" s="1" t="s">
        <v>434</v>
      </c>
      <c r="D240" s="1" t="s">
        <v>88</v>
      </c>
      <c r="E240" s="1" t="s">
        <v>1261</v>
      </c>
      <c r="F240" s="1" t="s">
        <v>53</v>
      </c>
      <c r="G240" s="1" t="s">
        <v>53</v>
      </c>
      <c r="H240" s="1" t="s">
        <v>403</v>
      </c>
      <c r="I240" s="1" t="s">
        <v>1440</v>
      </c>
      <c r="J240" s="1" t="s">
        <v>1460</v>
      </c>
      <c r="K240" s="1" t="s">
        <v>103</v>
      </c>
      <c r="L240" s="1" t="s">
        <v>1370</v>
      </c>
      <c r="M240" s="1"/>
      <c r="N240" s="5" t="str">
        <f t="shared" si="47"/>
        <v/>
      </c>
      <c r="O240" s="5">
        <f t="shared" si="35"/>
        <v>4</v>
      </c>
      <c r="P240" s="5" t="str">
        <f t="shared" si="36"/>
        <v>Toxel</v>
      </c>
      <c r="Q240" s="5">
        <f t="shared" si="38"/>
        <v>0</v>
      </c>
      <c r="R240" s="5">
        <f t="shared" si="39"/>
        <v>1170</v>
      </c>
      <c r="S240" s="5">
        <f t="shared" si="40"/>
        <v>830</v>
      </c>
      <c r="T240" s="1" t="str">
        <f t="shared" si="41"/>
        <v>849</v>
      </c>
      <c r="U240" s="5" t="str">
        <f t="shared" si="37"/>
        <v/>
      </c>
      <c r="V240" t="str">
        <f t="shared" si="42"/>
        <v/>
      </c>
    </row>
    <row r="241" spans="1:22" x14ac:dyDescent="0.3">
      <c r="A241" s="1" t="s">
        <v>1262</v>
      </c>
      <c r="B241" s="1" t="s">
        <v>1223</v>
      </c>
      <c r="C241" s="1" t="s">
        <v>82</v>
      </c>
      <c r="D241" s="1" t="s">
        <v>91</v>
      </c>
      <c r="E241" s="1" t="s">
        <v>1263</v>
      </c>
      <c r="F241" s="1" t="s">
        <v>49</v>
      </c>
      <c r="G241" s="1" t="s">
        <v>49</v>
      </c>
      <c r="H241" s="1" t="s">
        <v>1433</v>
      </c>
      <c r="I241" s="1" t="s">
        <v>1518</v>
      </c>
      <c r="J241" s="1" t="s">
        <v>1587</v>
      </c>
      <c r="K241" s="1" t="s">
        <v>103</v>
      </c>
      <c r="L241" s="1" t="s">
        <v>1264</v>
      </c>
      <c r="M241" s="1"/>
      <c r="N241" s="5" t="str">
        <f t="shared" si="47"/>
        <v/>
      </c>
      <c r="O241" s="5">
        <f t="shared" si="35"/>
        <v>5</v>
      </c>
      <c r="P241" s="5" t="str">
        <f t="shared" si="36"/>
        <v>Hattrem</v>
      </c>
      <c r="Q241" s="5">
        <f t="shared" si="38"/>
        <v>1</v>
      </c>
      <c r="R241" s="5">
        <f t="shared" si="39"/>
        <v>1240</v>
      </c>
      <c r="S241" s="5">
        <f t="shared" si="40"/>
        <v>1270</v>
      </c>
      <c r="T241" s="1" t="str">
        <f t="shared" si="41"/>
        <v>858</v>
      </c>
      <c r="U241" s="5" t="str">
        <f t="shared" si="37"/>
        <v/>
      </c>
      <c r="V241" t="str">
        <f t="shared" si="42"/>
        <v/>
      </c>
    </row>
    <row r="242" spans="1:22" x14ac:dyDescent="0.3">
      <c r="A242" s="1" t="s">
        <v>1265</v>
      </c>
      <c r="B242" s="1" t="s">
        <v>1226</v>
      </c>
      <c r="C242" s="1" t="s">
        <v>59</v>
      </c>
      <c r="D242" s="1" t="s">
        <v>75</v>
      </c>
      <c r="E242" s="1" t="s">
        <v>1266</v>
      </c>
      <c r="F242" s="1" t="s">
        <v>49</v>
      </c>
      <c r="G242" s="1" t="s">
        <v>49</v>
      </c>
      <c r="H242" s="1" t="s">
        <v>1441</v>
      </c>
      <c r="I242" s="1" t="s">
        <v>1475</v>
      </c>
      <c r="J242" s="1" t="s">
        <v>1405</v>
      </c>
      <c r="K242" s="1" t="s">
        <v>103</v>
      </c>
      <c r="L242" s="1" t="s">
        <v>1267</v>
      </c>
      <c r="M242" s="1"/>
      <c r="N242" s="5" t="str">
        <f t="shared" si="47"/>
        <v/>
      </c>
      <c r="O242" s="5">
        <f t="shared" si="35"/>
        <v>5</v>
      </c>
      <c r="P242" s="5" t="str">
        <f t="shared" si="36"/>
        <v>Morgrem</v>
      </c>
      <c r="Q242" s="5">
        <f t="shared" si="38"/>
        <v>1</v>
      </c>
      <c r="R242" s="5">
        <f t="shared" si="39"/>
        <v>1650</v>
      </c>
      <c r="S242" s="5">
        <f t="shared" si="40"/>
        <v>860</v>
      </c>
      <c r="T242" s="1" t="str">
        <f t="shared" si="41"/>
        <v>861</v>
      </c>
      <c r="U242" s="5" t="str">
        <f t="shared" si="37"/>
        <v/>
      </c>
      <c r="V242" t="str">
        <f t="shared" si="42"/>
        <v/>
      </c>
    </row>
    <row r="243" spans="1:22" x14ac:dyDescent="0.3">
      <c r="A243" s="1" t="s">
        <v>1268</v>
      </c>
      <c r="B243" s="1" t="s">
        <v>1230</v>
      </c>
      <c r="C243" s="1" t="s">
        <v>630</v>
      </c>
      <c r="D243" s="1" t="s">
        <v>230</v>
      </c>
      <c r="E243" s="1" t="s">
        <v>1269</v>
      </c>
      <c r="F243" s="1" t="s">
        <v>53</v>
      </c>
      <c r="G243" s="1" t="s">
        <v>53</v>
      </c>
      <c r="H243" s="1" t="s">
        <v>761</v>
      </c>
      <c r="I243" s="1" t="s">
        <v>1510</v>
      </c>
      <c r="J243" s="1" t="s">
        <v>1511</v>
      </c>
      <c r="K243" s="1" t="s">
        <v>103</v>
      </c>
      <c r="L243" s="1" t="s">
        <v>1270</v>
      </c>
      <c r="M243" s="1"/>
      <c r="N243" s="5" t="str">
        <f t="shared" si="47"/>
        <v/>
      </c>
      <c r="O243" s="5">
        <f t="shared" si="35"/>
        <v>4</v>
      </c>
      <c r="P243" s="5" t="str">
        <f t="shared" si="36"/>
        <v>Silicobra</v>
      </c>
      <c r="Q243" s="5">
        <f t="shared" si="38"/>
        <v>-1</v>
      </c>
      <c r="R243" s="5">
        <f t="shared" si="39"/>
        <v>900</v>
      </c>
      <c r="S243" s="5">
        <f t="shared" si="40"/>
        <v>1090</v>
      </c>
      <c r="T243" s="1" t="str">
        <f t="shared" si="41"/>
        <v>844</v>
      </c>
      <c r="U243" s="5" t="str">
        <f t="shared" si="37"/>
        <v/>
      </c>
      <c r="V243" t="str">
        <f t="shared" si="42"/>
        <v/>
      </c>
    </row>
    <row r="244" spans="1:22" x14ac:dyDescent="0.3">
      <c r="A244" s="1" t="s">
        <v>1271</v>
      </c>
      <c r="B244" s="1" t="s">
        <v>1232</v>
      </c>
      <c r="C244" s="1" t="s">
        <v>90</v>
      </c>
      <c r="D244" s="1" t="s">
        <v>59</v>
      </c>
      <c r="E244" s="1" t="s">
        <v>1272</v>
      </c>
      <c r="F244" s="1" t="s">
        <v>53</v>
      </c>
      <c r="G244" s="1" t="s">
        <v>53</v>
      </c>
      <c r="H244" s="1" t="s">
        <v>1507</v>
      </c>
      <c r="I244" s="1" t="s">
        <v>1588</v>
      </c>
      <c r="J244" s="1" t="s">
        <v>1590</v>
      </c>
      <c r="K244" s="1" t="s">
        <v>103</v>
      </c>
      <c r="L244" s="1" t="s">
        <v>1273</v>
      </c>
      <c r="M244" s="1"/>
      <c r="N244" s="5" t="str">
        <f t="shared" si="47"/>
        <v/>
      </c>
      <c r="O244" s="5">
        <f t="shared" si="35"/>
        <v>4</v>
      </c>
      <c r="P244" s="5" t="str">
        <f t="shared" si="36"/>
        <v>Carkol</v>
      </c>
      <c r="Q244" s="5">
        <f t="shared" si="38"/>
        <v>0</v>
      </c>
      <c r="R244" s="5">
        <f t="shared" si="39"/>
        <v>960</v>
      </c>
      <c r="S244" s="5">
        <f t="shared" si="40"/>
        <v>1040</v>
      </c>
      <c r="T244" s="1" t="str">
        <f t="shared" si="41"/>
        <v>839</v>
      </c>
      <c r="U244" s="5" t="str">
        <f t="shared" si="37"/>
        <v/>
      </c>
      <c r="V244" t="str">
        <f t="shared" si="42"/>
        <v/>
      </c>
    </row>
    <row r="245" spans="1:22" x14ac:dyDescent="0.3">
      <c r="A245" s="1" t="s">
        <v>1233</v>
      </c>
      <c r="B245" s="1" t="s">
        <v>1235</v>
      </c>
      <c r="C245" s="1" t="s">
        <v>69</v>
      </c>
      <c r="D245" s="1" t="s">
        <v>57</v>
      </c>
      <c r="E245" s="1" t="s">
        <v>1274</v>
      </c>
      <c r="F245" s="1" t="s">
        <v>53</v>
      </c>
      <c r="G245" s="1" t="s">
        <v>53</v>
      </c>
      <c r="H245" s="1" t="s">
        <v>1523</v>
      </c>
      <c r="I245" s="1" t="s">
        <v>89</v>
      </c>
      <c r="J245" s="1" t="s">
        <v>1405</v>
      </c>
      <c r="K245" s="1" t="s">
        <v>103</v>
      </c>
      <c r="L245" s="1" t="s">
        <v>1275</v>
      </c>
      <c r="M245" s="1"/>
      <c r="N245" s="5" t="str">
        <f t="shared" si="47"/>
        <v/>
      </c>
      <c r="O245" s="5">
        <f t="shared" si="35"/>
        <v>4</v>
      </c>
      <c r="P245" s="5" t="str">
        <f t="shared" si="36"/>
        <v>Kubfu</v>
      </c>
      <c r="Q245" s="5">
        <f t="shared" si="38"/>
        <v>1</v>
      </c>
      <c r="R245" s="5">
        <f t="shared" si="39"/>
        <v>1150</v>
      </c>
      <c r="S245" s="5">
        <f t="shared" si="40"/>
        <v>860</v>
      </c>
      <c r="T245" s="1" t="str">
        <f t="shared" si="41"/>
        <v>892_1</v>
      </c>
      <c r="U245" s="5" t="str">
        <f t="shared" si="37"/>
        <v/>
      </c>
      <c r="V245" t="str">
        <f t="shared" si="42"/>
        <v/>
      </c>
    </row>
    <row r="246" spans="1:22" x14ac:dyDescent="0.3">
      <c r="A246" s="1" t="s">
        <v>1237</v>
      </c>
      <c r="B246" s="1" t="s">
        <v>1239</v>
      </c>
      <c r="C246" s="1" t="s">
        <v>69</v>
      </c>
      <c r="D246" s="1" t="s">
        <v>57</v>
      </c>
      <c r="E246" s="1" t="s">
        <v>1274</v>
      </c>
      <c r="F246" s="1" t="s">
        <v>53</v>
      </c>
      <c r="G246" s="1" t="s">
        <v>53</v>
      </c>
      <c r="H246" s="1" t="s">
        <v>1524</v>
      </c>
      <c r="I246" s="1" t="s">
        <v>1556</v>
      </c>
      <c r="J246" s="1" t="s">
        <v>1509</v>
      </c>
      <c r="K246" s="1" t="s">
        <v>103</v>
      </c>
      <c r="L246" s="1" t="s">
        <v>1276</v>
      </c>
      <c r="M246" s="1"/>
      <c r="N246" s="5" t="str">
        <f t="shared" si="47"/>
        <v/>
      </c>
      <c r="O246" s="5">
        <f t="shared" si="35"/>
        <v>4</v>
      </c>
      <c r="P246" s="5" t="str">
        <f t="shared" si="36"/>
        <v>Kubfu</v>
      </c>
      <c r="Q246" s="5">
        <f t="shared" si="38"/>
        <v>0</v>
      </c>
      <c r="R246" s="5">
        <f t="shared" si="39"/>
        <v>1130</v>
      </c>
      <c r="S246" s="5">
        <f t="shared" si="40"/>
        <v>870</v>
      </c>
      <c r="T246" s="1" t="str">
        <f t="shared" si="41"/>
        <v>892_2</v>
      </c>
      <c r="U246" s="5" t="str">
        <f t="shared" si="37"/>
        <v/>
      </c>
      <c r="V246" t="str">
        <f t="shared" si="42"/>
        <v/>
      </c>
    </row>
    <row r="247" spans="1:22" x14ac:dyDescent="0.3">
      <c r="A247" s="1" t="s">
        <v>1277</v>
      </c>
      <c r="B247" s="1" t="s">
        <v>1242</v>
      </c>
      <c r="C247" s="1" t="s">
        <v>504</v>
      </c>
      <c r="D247" s="1" t="s">
        <v>80</v>
      </c>
      <c r="E247" s="1" t="s">
        <v>1278</v>
      </c>
      <c r="F247" s="1" t="s">
        <v>53</v>
      </c>
      <c r="G247" s="1" t="s">
        <v>49</v>
      </c>
      <c r="H247" s="1" t="s">
        <v>854</v>
      </c>
      <c r="I247" s="1" t="s">
        <v>1417</v>
      </c>
      <c r="J247" s="1" t="s">
        <v>112</v>
      </c>
      <c r="K247" s="1" t="s">
        <v>103</v>
      </c>
      <c r="L247" s="1" t="s">
        <v>1279</v>
      </c>
      <c r="M247" s="1"/>
      <c r="N247" s="5" t="str">
        <f t="shared" si="47"/>
        <v/>
      </c>
      <c r="O247" s="5">
        <f t="shared" si="35"/>
        <v>3</v>
      </c>
      <c r="P247" s="5" t="str">
        <f t="shared" si="36"/>
        <v>Caterpie</v>
      </c>
      <c r="Q247" s="5">
        <f t="shared" si="38"/>
        <v>-2</v>
      </c>
      <c r="R247" s="5">
        <f t="shared" si="39"/>
        <v>380</v>
      </c>
      <c r="S247" s="5">
        <f t="shared" si="40"/>
        <v>1100</v>
      </c>
      <c r="T247" s="1" t="str">
        <f t="shared" si="41"/>
        <v>011</v>
      </c>
      <c r="U247" s="5" t="str">
        <f t="shared" si="37"/>
        <v/>
      </c>
      <c r="V247" t="str">
        <f t="shared" si="42"/>
        <v/>
      </c>
    </row>
    <row r="248" spans="1:22" x14ac:dyDescent="0.3">
      <c r="A248" s="1" t="s">
        <v>1280</v>
      </c>
      <c r="B248" s="1" t="s">
        <v>1250</v>
      </c>
      <c r="C248" s="1" t="s">
        <v>77</v>
      </c>
      <c r="D248" s="1" t="s">
        <v>88</v>
      </c>
      <c r="E248" s="1" t="s">
        <v>1281</v>
      </c>
      <c r="F248" s="1" t="s">
        <v>53</v>
      </c>
      <c r="G248" s="1" t="s">
        <v>49</v>
      </c>
      <c r="H248" s="1" t="s">
        <v>790</v>
      </c>
      <c r="I248" s="1" t="s">
        <v>1551</v>
      </c>
      <c r="J248" s="1" t="s">
        <v>1450</v>
      </c>
      <c r="K248" s="1" t="s">
        <v>103</v>
      </c>
      <c r="L248" s="1" t="s">
        <v>1282</v>
      </c>
      <c r="M248" s="1"/>
      <c r="N248" s="5" t="str">
        <f t="shared" si="47"/>
        <v/>
      </c>
      <c r="O248" s="5">
        <f t="shared" si="35"/>
        <v>3</v>
      </c>
      <c r="P248" s="5" t="str">
        <f t="shared" si="36"/>
        <v>Machop</v>
      </c>
      <c r="Q248" s="5">
        <f t="shared" si="38"/>
        <v>-2</v>
      </c>
      <c r="R248" s="5">
        <f t="shared" si="39"/>
        <v>770</v>
      </c>
      <c r="S248" s="5">
        <f t="shared" si="40"/>
        <v>710</v>
      </c>
      <c r="T248" s="1" t="str">
        <f t="shared" si="41"/>
        <v>067</v>
      </c>
      <c r="U248" s="5" t="str">
        <f t="shared" si="37"/>
        <v/>
      </c>
      <c r="V248" t="str">
        <f t="shared" si="42"/>
        <v/>
      </c>
    </row>
    <row r="249" spans="1:22" x14ac:dyDescent="0.3">
      <c r="A249" s="1" t="s">
        <v>1283</v>
      </c>
      <c r="B249" s="1" t="s">
        <v>1253</v>
      </c>
      <c r="C249" s="1" t="s">
        <v>653</v>
      </c>
      <c r="D249" s="1" t="s">
        <v>80</v>
      </c>
      <c r="E249" s="1" t="s">
        <v>1284</v>
      </c>
      <c r="F249" s="1" t="s">
        <v>53</v>
      </c>
      <c r="G249" s="1" t="s">
        <v>49</v>
      </c>
      <c r="H249" s="1" t="s">
        <v>824</v>
      </c>
      <c r="I249" s="1" t="s">
        <v>1416</v>
      </c>
      <c r="J249" s="1" t="s">
        <v>1460</v>
      </c>
      <c r="K249" s="1" t="s">
        <v>103</v>
      </c>
      <c r="L249" s="1" t="s">
        <v>1285</v>
      </c>
      <c r="M249" s="1"/>
      <c r="N249" s="5" t="str">
        <f t="shared" ref="N249:N259" si="48">IF((OR(ISNUMBER(SEARCH("Mega ",B249)),ISNUMBER(SEARCH("Gigantamax ",B249)))),"M/G","")</f>
        <v/>
      </c>
      <c r="O249" s="5">
        <f t="shared" si="35"/>
        <v>3</v>
      </c>
      <c r="P249" s="5" t="str">
        <f t="shared" si="36"/>
        <v>Rookidee</v>
      </c>
      <c r="Q249" s="5">
        <f t="shared" ref="Q249:Q263" si="49">IF(N249="M/G",1,0)+O249-1-(SUM(LEN(I249)-LEN(SUBSTITUTE(I249,",","")))+SUM(LEN(J249)-LEN(SUBSTITUTE(J249,",","")))-SUM(LEN(H249)-LEN(SUBSTITUTE(H249,",",""))))</f>
        <v>-2</v>
      </c>
      <c r="R249" s="5">
        <f t="shared" ref="R249:R263" si="50">ROUND(O249*(500+10*Q249)*VALUE(C249)/(VALUE(C249)+VALUE(D249)),-1)</f>
        <v>790</v>
      </c>
      <c r="S249" s="5">
        <f t="shared" ref="S249:S263" si="51">O249*500+10*Q249-R249</f>
        <v>690</v>
      </c>
      <c r="T249" s="1" t="str">
        <f t="shared" si="41"/>
        <v>822</v>
      </c>
      <c r="U249" s="5" t="str">
        <f t="shared" si="37"/>
        <v/>
      </c>
      <c r="V249" t="str">
        <f t="shared" si="42"/>
        <v/>
      </c>
    </row>
    <row r="250" spans="1:22" x14ac:dyDescent="0.3">
      <c r="A250" s="1" t="s">
        <v>1286</v>
      </c>
      <c r="B250" s="1" t="s">
        <v>1256</v>
      </c>
      <c r="C250" s="1" t="s">
        <v>64</v>
      </c>
      <c r="D250" s="1" t="s">
        <v>133</v>
      </c>
      <c r="E250" s="1" t="s">
        <v>10</v>
      </c>
      <c r="F250" s="1" t="s">
        <v>48</v>
      </c>
      <c r="G250" s="1" t="s">
        <v>53</v>
      </c>
      <c r="H250" s="1" t="s">
        <v>33</v>
      </c>
      <c r="I250" s="1" t="s">
        <v>34</v>
      </c>
      <c r="J250" s="1" t="s">
        <v>1591</v>
      </c>
      <c r="K250" s="1" t="s">
        <v>103</v>
      </c>
      <c r="L250" s="1" t="s">
        <v>1287</v>
      </c>
      <c r="M250" s="1"/>
      <c r="N250" s="5" t="str">
        <f t="shared" si="48"/>
        <v/>
      </c>
      <c r="O250" s="5">
        <f t="shared" si="35"/>
        <v>2</v>
      </c>
      <c r="P250" s="5" t="str">
        <f t="shared" si="36"/>
        <v>-</v>
      </c>
      <c r="Q250" s="5">
        <f t="shared" si="49"/>
        <v>-3</v>
      </c>
      <c r="R250" s="5">
        <f t="shared" si="50"/>
        <v>530</v>
      </c>
      <c r="S250" s="5">
        <f t="shared" si="51"/>
        <v>440</v>
      </c>
      <c r="T250" s="1" t="str">
        <f t="shared" si="41"/>
        <v>833</v>
      </c>
      <c r="U250" s="5" t="str">
        <f t="shared" si="37"/>
        <v/>
      </c>
      <c r="V250" t="str">
        <f t="shared" si="42"/>
        <v/>
      </c>
    </row>
    <row r="251" spans="1:22" x14ac:dyDescent="0.3">
      <c r="A251" s="1" t="s">
        <v>1288</v>
      </c>
      <c r="B251" s="1" t="s">
        <v>1259</v>
      </c>
      <c r="C251" s="1" t="s">
        <v>81</v>
      </c>
      <c r="D251" s="1" t="s">
        <v>81</v>
      </c>
      <c r="E251" s="1" t="s">
        <v>10</v>
      </c>
      <c r="F251" s="1" t="s">
        <v>48</v>
      </c>
      <c r="G251" s="1" t="s">
        <v>53</v>
      </c>
      <c r="H251" s="1" t="s">
        <v>805</v>
      </c>
      <c r="I251" s="1" t="s">
        <v>1525</v>
      </c>
      <c r="J251" s="1" t="s">
        <v>1477</v>
      </c>
      <c r="K251" s="1" t="s">
        <v>103</v>
      </c>
      <c r="L251" s="1" t="s">
        <v>1371</v>
      </c>
      <c r="M251" s="1"/>
      <c r="N251" s="5" t="str">
        <f t="shared" si="48"/>
        <v/>
      </c>
      <c r="O251" s="5">
        <f t="shared" si="35"/>
        <v>2</v>
      </c>
      <c r="P251" s="5" t="str">
        <f t="shared" si="36"/>
        <v>-</v>
      </c>
      <c r="Q251" s="5">
        <f t="shared" si="49"/>
        <v>-3</v>
      </c>
      <c r="R251" s="5">
        <f t="shared" si="50"/>
        <v>470</v>
      </c>
      <c r="S251" s="5">
        <f t="shared" si="51"/>
        <v>500</v>
      </c>
      <c r="T251" s="1" t="str">
        <f t="shared" si="41"/>
        <v>868</v>
      </c>
      <c r="U251" s="5" t="str">
        <f t="shared" si="37"/>
        <v/>
      </c>
      <c r="V251" t="str">
        <f t="shared" si="42"/>
        <v/>
      </c>
    </row>
    <row r="252" spans="1:22" x14ac:dyDescent="0.3">
      <c r="A252" s="1" t="s">
        <v>1289</v>
      </c>
      <c r="B252" s="1" t="s">
        <v>1261</v>
      </c>
      <c r="C252" s="1" t="s">
        <v>685</v>
      </c>
      <c r="D252" s="1" t="s">
        <v>201</v>
      </c>
      <c r="E252" s="1" t="s">
        <v>10</v>
      </c>
      <c r="F252" s="1" t="s">
        <v>48</v>
      </c>
      <c r="G252" s="1" t="s">
        <v>53</v>
      </c>
      <c r="H252" s="1" t="s">
        <v>403</v>
      </c>
      <c r="I252" s="1" t="s">
        <v>1440</v>
      </c>
      <c r="J252" s="1" t="s">
        <v>1460</v>
      </c>
      <c r="K252" s="1" t="s">
        <v>103</v>
      </c>
      <c r="L252" s="1" t="s">
        <v>1290</v>
      </c>
      <c r="M252" s="1"/>
      <c r="N252" s="5" t="str">
        <f t="shared" si="48"/>
        <v/>
      </c>
      <c r="O252" s="5">
        <f t="shared" si="35"/>
        <v>2</v>
      </c>
      <c r="P252" s="5" t="str">
        <f t="shared" si="36"/>
        <v>-</v>
      </c>
      <c r="Q252" s="5">
        <f t="shared" si="49"/>
        <v>-2</v>
      </c>
      <c r="R252" s="5">
        <f t="shared" si="50"/>
        <v>500</v>
      </c>
      <c r="S252" s="5">
        <f t="shared" si="51"/>
        <v>480</v>
      </c>
      <c r="T252" s="1" t="str">
        <f t="shared" si="41"/>
        <v>848</v>
      </c>
      <c r="U252" s="5" t="str">
        <f t="shared" si="37"/>
        <v/>
      </c>
      <c r="V252" t="str">
        <f t="shared" si="42"/>
        <v/>
      </c>
    </row>
    <row r="253" spans="1:22" x14ac:dyDescent="0.3">
      <c r="A253" s="1" t="s">
        <v>1291</v>
      </c>
      <c r="B253" s="1" t="s">
        <v>1263</v>
      </c>
      <c r="C253" s="1" t="s">
        <v>75</v>
      </c>
      <c r="D253" s="1" t="s">
        <v>80</v>
      </c>
      <c r="E253" s="1" t="s">
        <v>1292</v>
      </c>
      <c r="F253" s="1" t="s">
        <v>53</v>
      </c>
      <c r="G253" s="1" t="s">
        <v>49</v>
      </c>
      <c r="H253" s="1" t="s">
        <v>154</v>
      </c>
      <c r="I253" s="1" t="s">
        <v>1518</v>
      </c>
      <c r="J253" s="1" t="s">
        <v>1592</v>
      </c>
      <c r="K253" s="1" t="s">
        <v>103</v>
      </c>
      <c r="L253" s="1" t="s">
        <v>1293</v>
      </c>
      <c r="M253" s="1"/>
      <c r="N253" s="5" t="str">
        <f t="shared" si="48"/>
        <v/>
      </c>
      <c r="O253" s="5">
        <f t="shared" si="35"/>
        <v>3</v>
      </c>
      <c r="P253" s="5" t="str">
        <f t="shared" si="36"/>
        <v>Hatenna</v>
      </c>
      <c r="Q253" s="5">
        <f t="shared" si="49"/>
        <v>-2</v>
      </c>
      <c r="R253" s="5">
        <f t="shared" si="50"/>
        <v>780</v>
      </c>
      <c r="S253" s="5">
        <f t="shared" si="51"/>
        <v>700</v>
      </c>
      <c r="T253" s="1" t="str">
        <f t="shared" si="41"/>
        <v>857</v>
      </c>
      <c r="U253" s="5" t="str">
        <f t="shared" si="37"/>
        <v/>
      </c>
      <c r="V253" t="str">
        <f t="shared" si="42"/>
        <v/>
      </c>
    </row>
    <row r="254" spans="1:22" x14ac:dyDescent="0.3">
      <c r="A254" s="1" t="s">
        <v>1294</v>
      </c>
      <c r="B254" s="1" t="s">
        <v>1266</v>
      </c>
      <c r="C254" s="1" t="s">
        <v>72</v>
      </c>
      <c r="D254" s="1" t="s">
        <v>80</v>
      </c>
      <c r="E254" s="1" t="s">
        <v>1295</v>
      </c>
      <c r="F254" s="1" t="s">
        <v>53</v>
      </c>
      <c r="G254" s="1" t="s">
        <v>49</v>
      </c>
      <c r="H254" s="1" t="s">
        <v>1441</v>
      </c>
      <c r="I254" s="1" t="s">
        <v>1475</v>
      </c>
      <c r="J254" s="1" t="s">
        <v>1405</v>
      </c>
      <c r="K254" s="1" t="s">
        <v>103</v>
      </c>
      <c r="L254" s="1" t="s">
        <v>1296</v>
      </c>
      <c r="M254" s="1"/>
      <c r="N254" s="5" t="str">
        <f t="shared" si="48"/>
        <v/>
      </c>
      <c r="O254" s="5">
        <f t="shared" si="35"/>
        <v>3</v>
      </c>
      <c r="P254" s="5" t="str">
        <f t="shared" si="36"/>
        <v>Impidimp</v>
      </c>
      <c r="Q254" s="5">
        <f t="shared" si="49"/>
        <v>-1</v>
      </c>
      <c r="R254" s="5">
        <f t="shared" si="50"/>
        <v>890</v>
      </c>
      <c r="S254" s="5">
        <f t="shared" si="51"/>
        <v>600</v>
      </c>
      <c r="T254" s="1" t="str">
        <f t="shared" si="41"/>
        <v>860</v>
      </c>
      <c r="U254" s="5" t="str">
        <f t="shared" si="37"/>
        <v/>
      </c>
      <c r="V254" t="str">
        <f t="shared" si="42"/>
        <v/>
      </c>
    </row>
    <row r="255" spans="1:22" x14ac:dyDescent="0.3">
      <c r="A255" s="1" t="s">
        <v>1297</v>
      </c>
      <c r="B255" s="1" t="s">
        <v>1269</v>
      </c>
      <c r="C255" s="1" t="s">
        <v>1298</v>
      </c>
      <c r="D255" s="1" t="s">
        <v>132</v>
      </c>
      <c r="E255" s="1" t="s">
        <v>10</v>
      </c>
      <c r="F255" s="1" t="s">
        <v>48</v>
      </c>
      <c r="G255" s="1" t="s">
        <v>53</v>
      </c>
      <c r="H255" s="1" t="s">
        <v>761</v>
      </c>
      <c r="I255" s="1" t="s">
        <v>246</v>
      </c>
      <c r="J255" s="1" t="s">
        <v>1511</v>
      </c>
      <c r="K255" s="1" t="s">
        <v>103</v>
      </c>
      <c r="L255" s="1" t="s">
        <v>1299</v>
      </c>
      <c r="M255" s="1"/>
      <c r="N255" s="5" t="str">
        <f t="shared" si="48"/>
        <v/>
      </c>
      <c r="O255" s="5">
        <f t="shared" si="35"/>
        <v>2</v>
      </c>
      <c r="P255" s="5" t="str">
        <f t="shared" si="36"/>
        <v>-</v>
      </c>
      <c r="Q255" s="5">
        <f t="shared" si="49"/>
        <v>-3</v>
      </c>
      <c r="R255" s="5">
        <f t="shared" si="50"/>
        <v>410</v>
      </c>
      <c r="S255" s="5">
        <f t="shared" si="51"/>
        <v>560</v>
      </c>
      <c r="T255" s="1" t="str">
        <f t="shared" ref="T255:T285" si="52">A255</f>
        <v>843</v>
      </c>
      <c r="U255" s="5" t="str">
        <f t="shared" si="37"/>
        <v/>
      </c>
      <c r="V255" t="str">
        <f t="shared" ref="V255:V285" si="53">IF(U255="","",IF(LEFT(T255,3)=LEFT(U255,3),"v","!"))</f>
        <v/>
      </c>
    </row>
    <row r="256" spans="1:22" x14ac:dyDescent="0.3">
      <c r="A256" s="1" t="s">
        <v>1300</v>
      </c>
      <c r="B256" s="1" t="s">
        <v>1272</v>
      </c>
      <c r="C256" s="1" t="s">
        <v>77</v>
      </c>
      <c r="D256" s="1" t="s">
        <v>82</v>
      </c>
      <c r="E256" s="1" t="s">
        <v>1301</v>
      </c>
      <c r="F256" s="1" t="s">
        <v>53</v>
      </c>
      <c r="G256" s="1" t="s">
        <v>53</v>
      </c>
      <c r="H256" s="1" t="s">
        <v>1507</v>
      </c>
      <c r="I256" s="1" t="s">
        <v>1588</v>
      </c>
      <c r="J256" s="1" t="s">
        <v>1590</v>
      </c>
      <c r="K256" s="1" t="s">
        <v>103</v>
      </c>
      <c r="L256" s="1" t="s">
        <v>1302</v>
      </c>
      <c r="M256" s="1"/>
      <c r="N256" s="5" t="str">
        <f t="shared" si="48"/>
        <v/>
      </c>
      <c r="O256" s="5">
        <f t="shared" si="35"/>
        <v>4</v>
      </c>
      <c r="P256" s="5" t="str">
        <f t="shared" si="36"/>
        <v>Rolycoly</v>
      </c>
      <c r="Q256" s="5">
        <f t="shared" si="49"/>
        <v>0</v>
      </c>
      <c r="R256" s="5">
        <f t="shared" si="50"/>
        <v>940</v>
      </c>
      <c r="S256" s="5">
        <f t="shared" si="51"/>
        <v>1060</v>
      </c>
      <c r="T256" s="1" t="str">
        <f t="shared" si="52"/>
        <v>838</v>
      </c>
      <c r="U256" s="5" t="str">
        <f t="shared" si="37"/>
        <v/>
      </c>
      <c r="V256" t="str">
        <f t="shared" si="53"/>
        <v/>
      </c>
    </row>
    <row r="257" spans="1:22" x14ac:dyDescent="0.3">
      <c r="A257" s="1" t="s">
        <v>1303</v>
      </c>
      <c r="B257" s="1" t="s">
        <v>1274</v>
      </c>
      <c r="C257" s="1" t="s">
        <v>82</v>
      </c>
      <c r="D257" s="1" t="s">
        <v>87</v>
      </c>
      <c r="E257" s="1" t="s">
        <v>10</v>
      </c>
      <c r="F257" s="1" t="s">
        <v>48</v>
      </c>
      <c r="G257" s="1" t="s">
        <v>53</v>
      </c>
      <c r="H257" s="1" t="s">
        <v>790</v>
      </c>
      <c r="I257" s="1" t="s">
        <v>1552</v>
      </c>
      <c r="J257" s="1" t="s">
        <v>1449</v>
      </c>
      <c r="K257" s="1" t="s">
        <v>103</v>
      </c>
      <c r="L257" s="1" t="s">
        <v>1304</v>
      </c>
      <c r="M257" s="1"/>
      <c r="N257" s="5" t="str">
        <f t="shared" si="48"/>
        <v/>
      </c>
      <c r="O257" s="5">
        <f t="shared" si="35"/>
        <v>2</v>
      </c>
      <c r="P257" s="5" t="str">
        <f t="shared" si="36"/>
        <v>-</v>
      </c>
      <c r="Q257" s="5">
        <f t="shared" si="49"/>
        <v>-3</v>
      </c>
      <c r="R257" s="5">
        <f t="shared" si="50"/>
        <v>560</v>
      </c>
      <c r="S257" s="5">
        <f t="shared" si="51"/>
        <v>410</v>
      </c>
      <c r="T257" s="1" t="str">
        <f t="shared" si="52"/>
        <v>891</v>
      </c>
      <c r="U257" s="5" t="str">
        <f t="shared" si="37"/>
        <v/>
      </c>
      <c r="V257" t="str">
        <f t="shared" si="53"/>
        <v/>
      </c>
    </row>
    <row r="258" spans="1:22" x14ac:dyDescent="0.3">
      <c r="A258" s="1" t="s">
        <v>1305</v>
      </c>
      <c r="B258" s="1" t="s">
        <v>1278</v>
      </c>
      <c r="C258" s="1" t="s">
        <v>327</v>
      </c>
      <c r="D258" s="1" t="s">
        <v>201</v>
      </c>
      <c r="E258" s="1" t="s">
        <v>10</v>
      </c>
      <c r="F258" s="1" t="s">
        <v>48</v>
      </c>
      <c r="G258" s="1" t="s">
        <v>49</v>
      </c>
      <c r="H258" s="1" t="s">
        <v>854</v>
      </c>
      <c r="I258" s="1" t="s">
        <v>1417</v>
      </c>
      <c r="J258" s="1" t="s">
        <v>112</v>
      </c>
      <c r="K258" s="1" t="s">
        <v>103</v>
      </c>
      <c r="L258" s="1" t="s">
        <v>1306</v>
      </c>
      <c r="M258" s="1"/>
      <c r="N258" s="5" t="str">
        <f t="shared" si="48"/>
        <v/>
      </c>
      <c r="O258" s="5">
        <f t="shared" ref="O258:O321" si="54">IF(N258="M/G",2+VLOOKUP(E258,$B:$O,14,FALSE),IF(K258="Ya",6,IF(AND(G258="3",F258="1"),1,IF(AND(G258="3",F258="2"),3,IF(AND(G258="3",F258="3"),5,IF(AND(G258="2",F258="1"),2,IF(AND(G258="2",F258="2"),4,4)))))))</f>
        <v>1</v>
      </c>
      <c r="P258" s="5" t="str">
        <f t="shared" ref="P258:P322" si="55">IF(E258="-","-",VLOOKUP(E258,$B:$B,1,FALSE))</f>
        <v>-</v>
      </c>
      <c r="Q258" s="5">
        <f t="shared" si="49"/>
        <v>-4</v>
      </c>
      <c r="R258" s="5">
        <f t="shared" si="50"/>
        <v>210</v>
      </c>
      <c r="S258" s="5">
        <f t="shared" si="51"/>
        <v>250</v>
      </c>
      <c r="T258" s="1" t="str">
        <f t="shared" si="52"/>
        <v>010</v>
      </c>
      <c r="U258" s="5" t="str">
        <f t="shared" ref="U258:U322" si="56">IF(N258="M/G",VLOOKUP(E258,$B:$T,19,FALSE),"")</f>
        <v/>
      </c>
      <c r="V258" t="str">
        <f t="shared" si="53"/>
        <v/>
      </c>
    </row>
    <row r="259" spans="1:22" x14ac:dyDescent="0.3">
      <c r="A259" s="1" t="s">
        <v>1307</v>
      </c>
      <c r="B259" s="1" t="s">
        <v>1281</v>
      </c>
      <c r="C259" s="1" t="s">
        <v>77</v>
      </c>
      <c r="D259" s="1" t="s">
        <v>133</v>
      </c>
      <c r="E259" s="1" t="s">
        <v>10</v>
      </c>
      <c r="F259" s="1" t="s">
        <v>48</v>
      </c>
      <c r="G259" s="1" t="s">
        <v>49</v>
      </c>
      <c r="H259" s="1" t="s">
        <v>790</v>
      </c>
      <c r="I259" s="1" t="s">
        <v>1553</v>
      </c>
      <c r="J259" s="1" t="s">
        <v>1450</v>
      </c>
      <c r="K259" s="1" t="s">
        <v>103</v>
      </c>
      <c r="L259" s="1" t="s">
        <v>1308</v>
      </c>
      <c r="M259" s="1"/>
      <c r="N259" s="5" t="str">
        <f t="shared" si="48"/>
        <v/>
      </c>
      <c r="O259" s="5">
        <f t="shared" si="54"/>
        <v>1</v>
      </c>
      <c r="P259" s="5" t="str">
        <f t="shared" si="55"/>
        <v>-</v>
      </c>
      <c r="Q259" s="5">
        <f t="shared" si="49"/>
        <v>-4</v>
      </c>
      <c r="R259" s="5">
        <f t="shared" si="50"/>
        <v>280</v>
      </c>
      <c r="S259" s="5">
        <f t="shared" si="51"/>
        <v>180</v>
      </c>
      <c r="T259" s="1" t="str">
        <f t="shared" si="52"/>
        <v>066</v>
      </c>
      <c r="U259" s="5" t="str">
        <f t="shared" si="56"/>
        <v/>
      </c>
      <c r="V259" t="str">
        <f t="shared" si="53"/>
        <v/>
      </c>
    </row>
    <row r="260" spans="1:22" x14ac:dyDescent="0.3">
      <c r="A260" s="1" t="s">
        <v>1309</v>
      </c>
      <c r="B260" s="1" t="s">
        <v>1284</v>
      </c>
      <c r="C260" s="1" t="s">
        <v>62</v>
      </c>
      <c r="D260" s="1" t="s">
        <v>80</v>
      </c>
      <c r="E260" s="1" t="s">
        <v>10</v>
      </c>
      <c r="F260" s="1" t="s">
        <v>48</v>
      </c>
      <c r="G260" s="1" t="s">
        <v>49</v>
      </c>
      <c r="H260" s="1" t="s">
        <v>824</v>
      </c>
      <c r="I260" s="1" t="s">
        <v>1416</v>
      </c>
      <c r="J260" s="1" t="s">
        <v>1460</v>
      </c>
      <c r="K260" s="1" t="s">
        <v>103</v>
      </c>
      <c r="L260" s="1" t="s">
        <v>1310</v>
      </c>
      <c r="M260" s="1"/>
      <c r="N260" s="5" t="str">
        <f t="shared" ref="N260:N263" si="57">IF((OR(ISNUMBER(SEARCH("Mega ",B260)),ISNUMBER(SEARCH("Gigantamax ",B260)))),"M/G","")</f>
        <v/>
      </c>
      <c r="O260" s="5">
        <f t="shared" si="54"/>
        <v>1</v>
      </c>
      <c r="P260" s="5" t="str">
        <f t="shared" si="55"/>
        <v>-</v>
      </c>
      <c r="Q260" s="5">
        <f t="shared" si="49"/>
        <v>-4</v>
      </c>
      <c r="R260" s="5">
        <f t="shared" si="50"/>
        <v>200</v>
      </c>
      <c r="S260" s="5">
        <f t="shared" si="51"/>
        <v>260</v>
      </c>
      <c r="T260" s="1" t="str">
        <f t="shared" si="52"/>
        <v>821</v>
      </c>
      <c r="U260" s="5" t="str">
        <f t="shared" si="56"/>
        <v/>
      </c>
      <c r="V260" t="str">
        <f t="shared" si="53"/>
        <v/>
      </c>
    </row>
    <row r="261" spans="1:22" x14ac:dyDescent="0.3">
      <c r="A261" s="1" t="s">
        <v>1311</v>
      </c>
      <c r="B261" s="1" t="s">
        <v>1292</v>
      </c>
      <c r="C261" s="1" t="s">
        <v>81</v>
      </c>
      <c r="D261" s="1" t="s">
        <v>200</v>
      </c>
      <c r="E261" s="1" t="s">
        <v>10</v>
      </c>
      <c r="F261" s="1" t="s">
        <v>48</v>
      </c>
      <c r="G261" s="1" t="s">
        <v>49</v>
      </c>
      <c r="H261" s="1" t="s">
        <v>154</v>
      </c>
      <c r="I261" s="1" t="s">
        <v>1478</v>
      </c>
      <c r="J261" s="1" t="s">
        <v>1478</v>
      </c>
      <c r="K261" s="1" t="s">
        <v>103</v>
      </c>
      <c r="L261" s="1" t="s">
        <v>1312</v>
      </c>
      <c r="M261" s="1"/>
      <c r="N261" s="5" t="str">
        <f t="shared" si="57"/>
        <v/>
      </c>
      <c r="O261" s="5">
        <f t="shared" si="54"/>
        <v>1</v>
      </c>
      <c r="P261" s="5" t="str">
        <f t="shared" si="55"/>
        <v>-</v>
      </c>
      <c r="Q261" s="5">
        <f t="shared" si="49"/>
        <v>-4</v>
      </c>
      <c r="R261" s="5">
        <f t="shared" si="50"/>
        <v>220</v>
      </c>
      <c r="S261" s="5">
        <f t="shared" si="51"/>
        <v>240</v>
      </c>
      <c r="T261" s="1" t="str">
        <f t="shared" si="52"/>
        <v>856</v>
      </c>
      <c r="U261" s="5" t="str">
        <f t="shared" si="56"/>
        <v/>
      </c>
      <c r="V261" t="str">
        <f t="shared" si="53"/>
        <v/>
      </c>
    </row>
    <row r="262" spans="1:22" x14ac:dyDescent="0.3">
      <c r="A262" s="1" t="s">
        <v>1313</v>
      </c>
      <c r="B262" s="1" t="s">
        <v>1295</v>
      </c>
      <c r="C262" s="1" t="s">
        <v>200</v>
      </c>
      <c r="D262" s="1" t="s">
        <v>327</v>
      </c>
      <c r="E262" s="1" t="s">
        <v>10</v>
      </c>
      <c r="F262" s="1" t="s">
        <v>48</v>
      </c>
      <c r="G262" s="1" t="s">
        <v>49</v>
      </c>
      <c r="H262" s="1" t="s">
        <v>1441</v>
      </c>
      <c r="I262" s="1" t="s">
        <v>1479</v>
      </c>
      <c r="J262" s="1" t="s">
        <v>1405</v>
      </c>
      <c r="K262" s="1" t="s">
        <v>103</v>
      </c>
      <c r="L262" s="1" t="s">
        <v>1314</v>
      </c>
      <c r="M262" s="1"/>
      <c r="N262" s="5" t="str">
        <f t="shared" si="57"/>
        <v/>
      </c>
      <c r="O262" s="5">
        <f t="shared" si="54"/>
        <v>1</v>
      </c>
      <c r="P262" s="5" t="str">
        <f t="shared" si="55"/>
        <v>-</v>
      </c>
      <c r="Q262" s="5">
        <f t="shared" si="49"/>
        <v>-3</v>
      </c>
      <c r="R262" s="5">
        <f t="shared" si="50"/>
        <v>280</v>
      </c>
      <c r="S262" s="5">
        <f t="shared" si="51"/>
        <v>190</v>
      </c>
      <c r="T262" s="1" t="str">
        <f t="shared" si="52"/>
        <v>859</v>
      </c>
      <c r="U262" s="5" t="str">
        <f t="shared" si="56"/>
        <v/>
      </c>
      <c r="V262" t="str">
        <f t="shared" si="53"/>
        <v/>
      </c>
    </row>
    <row r="263" spans="1:22" x14ac:dyDescent="0.3">
      <c r="A263" s="1" t="s">
        <v>1315</v>
      </c>
      <c r="B263" s="1" t="s">
        <v>1301</v>
      </c>
      <c r="C263" s="1" t="s">
        <v>81</v>
      </c>
      <c r="D263" s="1" t="s">
        <v>87</v>
      </c>
      <c r="E263" s="1" t="s">
        <v>10</v>
      </c>
      <c r="F263" s="1" t="s">
        <v>48</v>
      </c>
      <c r="G263" s="1" t="s">
        <v>53</v>
      </c>
      <c r="H263" s="1" t="s">
        <v>796</v>
      </c>
      <c r="I263" s="1" t="s">
        <v>1512</v>
      </c>
      <c r="J263" s="1" t="s">
        <v>1590</v>
      </c>
      <c r="K263" s="1" t="s">
        <v>103</v>
      </c>
      <c r="L263" s="1" t="s">
        <v>1316</v>
      </c>
      <c r="M263" s="1"/>
      <c r="N263" s="5" t="str">
        <f t="shared" si="57"/>
        <v/>
      </c>
      <c r="O263" s="5">
        <f t="shared" si="54"/>
        <v>2</v>
      </c>
      <c r="P263" s="5" t="str">
        <f t="shared" si="55"/>
        <v>-</v>
      </c>
      <c r="Q263" s="5">
        <f t="shared" si="49"/>
        <v>-3</v>
      </c>
      <c r="R263" s="5">
        <f t="shared" si="50"/>
        <v>380</v>
      </c>
      <c r="S263" s="5">
        <f t="shared" si="51"/>
        <v>590</v>
      </c>
      <c r="T263" s="1" t="str">
        <f t="shared" si="52"/>
        <v>837</v>
      </c>
      <c r="U263" s="5" t="str">
        <f t="shared" si="56"/>
        <v/>
      </c>
      <c r="V263" t="str">
        <f t="shared" si="53"/>
        <v/>
      </c>
    </row>
    <row r="264" spans="1:22" x14ac:dyDescent="0.3">
      <c r="A264" s="1" t="s">
        <v>1319</v>
      </c>
      <c r="B264" s="1" t="s">
        <v>1320</v>
      </c>
      <c r="C264" s="1" t="s">
        <v>91</v>
      </c>
      <c r="D264" s="1" t="s">
        <v>320</v>
      </c>
      <c r="E264" s="1" t="s">
        <v>1321</v>
      </c>
      <c r="F264" s="1" t="s">
        <v>1318</v>
      </c>
      <c r="G264" s="1" t="s">
        <v>49</v>
      </c>
      <c r="H264" s="1" t="s">
        <v>1480</v>
      </c>
      <c r="I264" s="1" t="s">
        <v>1462</v>
      </c>
      <c r="J264" s="1" t="s">
        <v>1513</v>
      </c>
      <c r="K264" s="1" t="s">
        <v>103</v>
      </c>
      <c r="L264" s="1" t="s">
        <v>1322</v>
      </c>
      <c r="M264" s="1"/>
      <c r="N264" s="5" t="str">
        <f t="shared" ref="N264:N270" si="58">IF((OR(ISNUMBER(SEARCH("Mega ",B264)),ISNUMBER(SEARCH("Gigantamax ",B264)))),"M/G","")</f>
        <v>M/G</v>
      </c>
      <c r="O264" s="5">
        <f t="shared" si="54"/>
        <v>7</v>
      </c>
      <c r="P264" s="5" t="str">
        <f t="shared" si="55"/>
        <v>Ampharos</v>
      </c>
      <c r="Q264" s="5">
        <f t="shared" ref="Q264:Q270" si="59">IF(N264="M/G",1,0)+O264-1-(SUM(LEN(I264)-LEN(SUBSTITUTE(I264,",","")))+SUM(LEN(J264)-LEN(SUBSTITUTE(J264,",","")))-SUM(LEN(H264)-LEN(SUBSTITUTE(H264,",",""))))</f>
        <v>4</v>
      </c>
      <c r="R264" s="5">
        <f t="shared" ref="R264:R270" si="60">ROUND(O264*(500+10*Q264)*VALUE(C264)/(VALUE(C264)+VALUE(D264)),-1)</f>
        <v>1800</v>
      </c>
      <c r="S264" s="5">
        <f t="shared" ref="S264:S270" si="61">O264*500+10*Q264-R264</f>
        <v>1740</v>
      </c>
      <c r="T264" s="1" t="str">
        <f t="shared" si="52"/>
        <v>181_1</v>
      </c>
      <c r="U264" s="5" t="str">
        <f t="shared" si="56"/>
        <v>181</v>
      </c>
      <c r="V264" t="str">
        <f t="shared" si="53"/>
        <v>v</v>
      </c>
    </row>
    <row r="265" spans="1:22" x14ac:dyDescent="0.3">
      <c r="A265" s="1" t="s">
        <v>1323</v>
      </c>
      <c r="B265" s="1" t="s">
        <v>1324</v>
      </c>
      <c r="C265" s="1" t="s">
        <v>72</v>
      </c>
      <c r="D265" s="1" t="s">
        <v>75</v>
      </c>
      <c r="E265" s="1" t="s">
        <v>498</v>
      </c>
      <c r="F265" s="1" t="s">
        <v>1318</v>
      </c>
      <c r="G265" s="1" t="s">
        <v>49</v>
      </c>
      <c r="H265" s="1" t="s">
        <v>1433</v>
      </c>
      <c r="I265" s="1" t="s">
        <v>1525</v>
      </c>
      <c r="J265" s="1" t="s">
        <v>1481</v>
      </c>
      <c r="K265" s="1" t="s">
        <v>103</v>
      </c>
      <c r="L265" s="1" t="s">
        <v>1325</v>
      </c>
      <c r="M265" s="1"/>
      <c r="N265" s="5" t="str">
        <f t="shared" si="58"/>
        <v>M/G</v>
      </c>
      <c r="O265" s="5">
        <f t="shared" si="54"/>
        <v>7</v>
      </c>
      <c r="P265" s="5" t="str">
        <f t="shared" si="55"/>
        <v>Gardevoir</v>
      </c>
      <c r="Q265" s="5">
        <f t="shared" si="59"/>
        <v>4</v>
      </c>
      <c r="R265" s="5">
        <f t="shared" si="60"/>
        <v>2140</v>
      </c>
      <c r="S265" s="5">
        <f t="shared" si="61"/>
        <v>1400</v>
      </c>
      <c r="T265" s="1" t="str">
        <f t="shared" si="52"/>
        <v>282_1</v>
      </c>
      <c r="U265" s="5" t="str">
        <f t="shared" si="56"/>
        <v>282</v>
      </c>
      <c r="V265" t="str">
        <f t="shared" si="53"/>
        <v>v</v>
      </c>
    </row>
    <row r="266" spans="1:22" x14ac:dyDescent="0.3">
      <c r="A266" s="1" t="s">
        <v>1326</v>
      </c>
      <c r="B266" s="1" t="s">
        <v>1327</v>
      </c>
      <c r="C266" s="1" t="s">
        <v>232</v>
      </c>
      <c r="D266" s="1" t="s">
        <v>171</v>
      </c>
      <c r="E266" s="1" t="s">
        <v>1328</v>
      </c>
      <c r="F266" s="1" t="s">
        <v>1318</v>
      </c>
      <c r="G266" s="1" t="s">
        <v>49</v>
      </c>
      <c r="H266" s="1" t="s">
        <v>1422</v>
      </c>
      <c r="I266" s="1" t="s">
        <v>1451</v>
      </c>
      <c r="J266" s="1" t="s">
        <v>1442</v>
      </c>
      <c r="K266" s="1" t="s">
        <v>103</v>
      </c>
      <c r="L266" s="1" t="s">
        <v>1329</v>
      </c>
      <c r="M266" s="1"/>
      <c r="N266" s="5" t="str">
        <f t="shared" si="58"/>
        <v>M/G</v>
      </c>
      <c r="O266" s="5">
        <f t="shared" si="54"/>
        <v>7</v>
      </c>
      <c r="P266" s="5" t="str">
        <f t="shared" si="55"/>
        <v>Metagross</v>
      </c>
      <c r="Q266" s="5">
        <f t="shared" si="59"/>
        <v>4</v>
      </c>
      <c r="R266" s="5">
        <f t="shared" si="60"/>
        <v>1860</v>
      </c>
      <c r="S266" s="5">
        <f t="shared" si="61"/>
        <v>1680</v>
      </c>
      <c r="T266" s="1" t="str">
        <f t="shared" si="52"/>
        <v>376_1</v>
      </c>
      <c r="U266" s="5" t="str">
        <f t="shared" si="56"/>
        <v>376</v>
      </c>
      <c r="V266" t="str">
        <f t="shared" si="53"/>
        <v>v</v>
      </c>
    </row>
    <row r="267" spans="1:22" x14ac:dyDescent="0.3">
      <c r="A267" s="1" t="s">
        <v>1330</v>
      </c>
      <c r="B267" s="1" t="s">
        <v>1331</v>
      </c>
      <c r="C267" s="1" t="s">
        <v>172</v>
      </c>
      <c r="D267" s="1" t="s">
        <v>59</v>
      </c>
      <c r="E267" s="1" t="s">
        <v>1332</v>
      </c>
      <c r="F267" s="1" t="s">
        <v>1318</v>
      </c>
      <c r="G267" s="1" t="s">
        <v>53</v>
      </c>
      <c r="H267" s="1" t="s">
        <v>1482</v>
      </c>
      <c r="I267" s="1" t="s">
        <v>1593</v>
      </c>
      <c r="J267" s="1" t="s">
        <v>1477</v>
      </c>
      <c r="K267" s="1" t="s">
        <v>177</v>
      </c>
      <c r="L267" s="1" t="s">
        <v>1333</v>
      </c>
      <c r="M267" s="1"/>
      <c r="N267" s="5" t="str">
        <f t="shared" si="58"/>
        <v>M/G</v>
      </c>
      <c r="O267" s="5">
        <f t="shared" si="54"/>
        <v>8</v>
      </c>
      <c r="P267" s="5" t="str">
        <f t="shared" si="55"/>
        <v>Latias</v>
      </c>
      <c r="Q267" s="5">
        <f t="shared" si="59"/>
        <v>5</v>
      </c>
      <c r="R267" s="5">
        <f t="shared" si="60"/>
        <v>2370</v>
      </c>
      <c r="S267" s="5">
        <f t="shared" si="61"/>
        <v>1680</v>
      </c>
      <c r="T267" s="1" t="str">
        <f t="shared" si="52"/>
        <v>380_1</v>
      </c>
      <c r="U267" s="5" t="str">
        <f t="shared" si="56"/>
        <v>380</v>
      </c>
      <c r="V267" t="str">
        <f t="shared" si="53"/>
        <v>v</v>
      </c>
    </row>
    <row r="268" spans="1:22" x14ac:dyDescent="0.3">
      <c r="A268" s="1" t="s">
        <v>1334</v>
      </c>
      <c r="B268" s="1" t="s">
        <v>1335</v>
      </c>
      <c r="C268" s="1" t="s">
        <v>222</v>
      </c>
      <c r="D268" s="1" t="s">
        <v>57</v>
      </c>
      <c r="E268" s="1" t="s">
        <v>1336</v>
      </c>
      <c r="F268" s="1" t="s">
        <v>1318</v>
      </c>
      <c r="G268" s="1" t="s">
        <v>53</v>
      </c>
      <c r="H268" s="1" t="s">
        <v>1482</v>
      </c>
      <c r="I268" s="1" t="s">
        <v>1593</v>
      </c>
      <c r="J268" s="1" t="s">
        <v>1477</v>
      </c>
      <c r="K268" s="1" t="s">
        <v>177</v>
      </c>
      <c r="L268" s="1" t="s">
        <v>1337</v>
      </c>
      <c r="M268" s="1"/>
      <c r="N268" s="5" t="str">
        <f t="shared" si="58"/>
        <v>M/G</v>
      </c>
      <c r="O268" s="5">
        <f t="shared" si="54"/>
        <v>8</v>
      </c>
      <c r="P268" s="5" t="str">
        <f t="shared" si="55"/>
        <v>Latios</v>
      </c>
      <c r="Q268" s="5">
        <f t="shared" si="59"/>
        <v>5</v>
      </c>
      <c r="R268" s="5">
        <f t="shared" si="60"/>
        <v>2710</v>
      </c>
      <c r="S268" s="5">
        <f t="shared" si="61"/>
        <v>1340</v>
      </c>
      <c r="T268" s="1" t="str">
        <f t="shared" si="52"/>
        <v>381_1</v>
      </c>
      <c r="U268" s="5" t="str">
        <f t="shared" si="56"/>
        <v>381</v>
      </c>
      <c r="V268" t="str">
        <f t="shared" si="53"/>
        <v>v</v>
      </c>
    </row>
    <row r="269" spans="1:22" x14ac:dyDescent="0.3">
      <c r="A269" s="1" t="s">
        <v>1338</v>
      </c>
      <c r="B269" s="1" t="s">
        <v>1339</v>
      </c>
      <c r="C269" s="1" t="s">
        <v>232</v>
      </c>
      <c r="D269" s="1" t="s">
        <v>539</v>
      </c>
      <c r="E269" s="1" t="s">
        <v>559</v>
      </c>
      <c r="F269" s="1" t="s">
        <v>1318</v>
      </c>
      <c r="G269" s="1" t="s">
        <v>53</v>
      </c>
      <c r="H269" s="1" t="s">
        <v>1520</v>
      </c>
      <c r="I269" s="1" t="s">
        <v>1554</v>
      </c>
      <c r="J269" s="1" t="s">
        <v>1430</v>
      </c>
      <c r="K269" s="1" t="s">
        <v>103</v>
      </c>
      <c r="L269" s="1" t="s">
        <v>1340</v>
      </c>
      <c r="M269" s="1"/>
      <c r="N269" s="5" t="str">
        <f t="shared" si="58"/>
        <v>M/G</v>
      </c>
      <c r="O269" s="5">
        <f t="shared" si="54"/>
        <v>6</v>
      </c>
      <c r="P269" s="5" t="str">
        <f t="shared" si="55"/>
        <v>Lucario</v>
      </c>
      <c r="Q269" s="5">
        <f t="shared" si="59"/>
        <v>3</v>
      </c>
      <c r="R269" s="5">
        <f t="shared" si="60"/>
        <v>1980</v>
      </c>
      <c r="S269" s="5">
        <f t="shared" si="61"/>
        <v>1050</v>
      </c>
      <c r="T269" s="1" t="str">
        <f t="shared" si="52"/>
        <v>448_1</v>
      </c>
      <c r="U269" s="5" t="str">
        <f t="shared" si="56"/>
        <v>448</v>
      </c>
      <c r="V269" t="str">
        <f t="shared" si="53"/>
        <v>v</v>
      </c>
    </row>
    <row r="270" spans="1:22" x14ac:dyDescent="0.3">
      <c r="A270" s="1" t="s">
        <v>1341</v>
      </c>
      <c r="B270" s="1" t="s">
        <v>1342</v>
      </c>
      <c r="C270" s="1" t="s">
        <v>59</v>
      </c>
      <c r="D270" s="1" t="s">
        <v>75</v>
      </c>
      <c r="E270" s="1" t="s">
        <v>1343</v>
      </c>
      <c r="F270" s="1" t="s">
        <v>1318</v>
      </c>
      <c r="G270" s="1" t="s">
        <v>49</v>
      </c>
      <c r="H270" s="1" t="s">
        <v>154</v>
      </c>
      <c r="I270" s="1" t="s">
        <v>1525</v>
      </c>
      <c r="J270" s="1" t="s">
        <v>1409</v>
      </c>
      <c r="K270" s="1" t="s">
        <v>103</v>
      </c>
      <c r="L270" s="1" t="s">
        <v>1344</v>
      </c>
      <c r="M270" s="1"/>
      <c r="N270" s="5" t="str">
        <f t="shared" si="58"/>
        <v>M/G</v>
      </c>
      <c r="O270" s="5">
        <f t="shared" si="54"/>
        <v>7</v>
      </c>
      <c r="P270" s="5" t="str">
        <f t="shared" si="55"/>
        <v>Alakazam</v>
      </c>
      <c r="Q270" s="5">
        <f t="shared" si="59"/>
        <v>3</v>
      </c>
      <c r="R270" s="5">
        <f t="shared" si="60"/>
        <v>2410</v>
      </c>
      <c r="S270" s="5">
        <f t="shared" si="61"/>
        <v>1120</v>
      </c>
      <c r="T270" s="1" t="str">
        <f t="shared" si="52"/>
        <v>065_1</v>
      </c>
      <c r="U270" s="5" t="str">
        <f t="shared" si="56"/>
        <v>065</v>
      </c>
      <c r="V270" t="str">
        <f t="shared" si="53"/>
        <v>v</v>
      </c>
    </row>
    <row r="271" spans="1:22" x14ac:dyDescent="0.3">
      <c r="A271" s="1" t="s">
        <v>1345</v>
      </c>
      <c r="B271" s="1" t="s">
        <v>1346</v>
      </c>
      <c r="C271" s="1" t="s">
        <v>81</v>
      </c>
      <c r="D271" s="1" t="s">
        <v>81</v>
      </c>
      <c r="E271" s="1" t="s">
        <v>10</v>
      </c>
      <c r="F271" s="1" t="s">
        <v>48</v>
      </c>
      <c r="G271" s="1" t="s">
        <v>49</v>
      </c>
      <c r="H271" s="1" t="s">
        <v>43</v>
      </c>
      <c r="I271" s="1" t="s">
        <v>262</v>
      </c>
      <c r="J271" s="1" t="s">
        <v>1426</v>
      </c>
      <c r="K271" s="1" t="s">
        <v>103</v>
      </c>
      <c r="L271" s="1" t="s">
        <v>1372</v>
      </c>
      <c r="M271" s="1"/>
      <c r="N271" s="5" t="str">
        <f t="shared" ref="N271:N281" si="62">IF((OR(ISNUMBER(SEARCH("Mega ",B271)),ISNUMBER(SEARCH("Gigantamax ",B271)))),"M/G","")</f>
        <v/>
      </c>
      <c r="O271" s="5">
        <f t="shared" si="54"/>
        <v>1</v>
      </c>
      <c r="P271" s="5" t="str">
        <f t="shared" si="55"/>
        <v>-</v>
      </c>
      <c r="Q271" s="5">
        <f t="shared" ref="Q271:Q281" si="63">IF(N271="M/G",1,0)+O271-1-(SUM(LEN(I271)-LEN(SUBSTITUTE(I271,",","")))+SUM(LEN(J271)-LEN(SUBSTITUTE(J271,",","")))-SUM(LEN(H271)-LEN(SUBSTITUTE(H271,",",""))))</f>
        <v>-3</v>
      </c>
      <c r="R271" s="5">
        <f t="shared" ref="R271:R281" si="64">ROUND(O271*(500+10*Q271)*VALUE(C271)/(VALUE(C271)+VALUE(D271)),-1)</f>
        <v>240</v>
      </c>
      <c r="S271" s="5">
        <f t="shared" ref="S271:S281" si="65">O271*500+10*Q271-R271</f>
        <v>230</v>
      </c>
      <c r="T271" s="1" t="str">
        <f t="shared" si="52"/>
        <v>179</v>
      </c>
      <c r="U271" s="5" t="str">
        <f t="shared" si="56"/>
        <v/>
      </c>
      <c r="V271" t="str">
        <f t="shared" si="53"/>
        <v/>
      </c>
    </row>
    <row r="272" spans="1:22" x14ac:dyDescent="0.3">
      <c r="A272" s="1" t="s">
        <v>351</v>
      </c>
      <c r="B272" s="1" t="s">
        <v>1347</v>
      </c>
      <c r="C272" s="1" t="s">
        <v>80</v>
      </c>
      <c r="D272" s="1" t="s">
        <v>80</v>
      </c>
      <c r="E272" s="1" t="s">
        <v>1346</v>
      </c>
      <c r="F272" s="1" t="s">
        <v>53</v>
      </c>
      <c r="G272" s="1" t="s">
        <v>49</v>
      </c>
      <c r="H272" s="1" t="s">
        <v>43</v>
      </c>
      <c r="I272" s="1" t="s">
        <v>262</v>
      </c>
      <c r="J272" s="1" t="s">
        <v>1426</v>
      </c>
      <c r="K272" s="1" t="s">
        <v>103</v>
      </c>
      <c r="L272" s="1" t="s">
        <v>1348</v>
      </c>
      <c r="M272" s="1"/>
      <c r="N272" s="5" t="str">
        <f t="shared" si="62"/>
        <v/>
      </c>
      <c r="O272" s="5">
        <f t="shared" si="54"/>
        <v>3</v>
      </c>
      <c r="P272" s="5" t="str">
        <f t="shared" si="55"/>
        <v>Mareep</v>
      </c>
      <c r="Q272" s="5">
        <f t="shared" si="63"/>
        <v>-1</v>
      </c>
      <c r="R272" s="5">
        <f t="shared" si="64"/>
        <v>740</v>
      </c>
      <c r="S272" s="5">
        <f t="shared" si="65"/>
        <v>750</v>
      </c>
      <c r="T272" s="1" t="str">
        <f t="shared" si="52"/>
        <v>180</v>
      </c>
      <c r="U272" s="5" t="str">
        <f t="shared" si="56"/>
        <v/>
      </c>
      <c r="V272" t="str">
        <f t="shared" si="53"/>
        <v/>
      </c>
    </row>
    <row r="273" spans="1:22" x14ac:dyDescent="0.3">
      <c r="A273" s="1" t="s">
        <v>1349</v>
      </c>
      <c r="B273" s="1" t="s">
        <v>1321</v>
      </c>
      <c r="C273" s="1" t="s">
        <v>132</v>
      </c>
      <c r="D273" s="1" t="s">
        <v>72</v>
      </c>
      <c r="E273" s="1" t="s">
        <v>1347</v>
      </c>
      <c r="F273" s="1" t="s">
        <v>49</v>
      </c>
      <c r="G273" s="1" t="s">
        <v>49</v>
      </c>
      <c r="H273" s="1" t="s">
        <v>43</v>
      </c>
      <c r="I273" s="1" t="s">
        <v>1462</v>
      </c>
      <c r="J273" s="1" t="s">
        <v>1426</v>
      </c>
      <c r="K273" s="1" t="s">
        <v>103</v>
      </c>
      <c r="L273" s="1" t="s">
        <v>1350</v>
      </c>
      <c r="M273" s="1"/>
      <c r="N273" s="5" t="str">
        <f t="shared" si="62"/>
        <v/>
      </c>
      <c r="O273" s="5">
        <f t="shared" si="54"/>
        <v>5</v>
      </c>
      <c r="P273" s="5" t="str">
        <f t="shared" si="55"/>
        <v>Flaaffy</v>
      </c>
      <c r="Q273" s="5">
        <f t="shared" si="63"/>
        <v>1</v>
      </c>
      <c r="R273" s="5">
        <f t="shared" si="64"/>
        <v>1200</v>
      </c>
      <c r="S273" s="5">
        <f t="shared" si="65"/>
        <v>1310</v>
      </c>
      <c r="T273" s="1" t="str">
        <f t="shared" si="52"/>
        <v>181</v>
      </c>
      <c r="U273" s="5" t="str">
        <f t="shared" si="56"/>
        <v/>
      </c>
      <c r="V273" t="str">
        <f t="shared" si="53"/>
        <v/>
      </c>
    </row>
    <row r="274" spans="1:22" x14ac:dyDescent="0.3">
      <c r="A274" s="1" t="s">
        <v>1351</v>
      </c>
      <c r="B274" s="1" t="s">
        <v>1352</v>
      </c>
      <c r="C274" s="1" t="s">
        <v>200</v>
      </c>
      <c r="D274" s="1" t="s">
        <v>81</v>
      </c>
      <c r="E274" s="1" t="s">
        <v>10</v>
      </c>
      <c r="F274" s="1" t="s">
        <v>48</v>
      </c>
      <c r="G274" s="1" t="s">
        <v>49</v>
      </c>
      <c r="H274" s="1" t="s">
        <v>1422</v>
      </c>
      <c r="I274" s="1" t="s">
        <v>1451</v>
      </c>
      <c r="J274" s="1" t="s">
        <v>1483</v>
      </c>
      <c r="K274" s="1" t="s">
        <v>103</v>
      </c>
      <c r="L274" s="1" t="s">
        <v>1373</v>
      </c>
      <c r="M274" s="1"/>
      <c r="N274" s="5" t="str">
        <f t="shared" si="62"/>
        <v/>
      </c>
      <c r="O274" s="5">
        <f t="shared" si="54"/>
        <v>1</v>
      </c>
      <c r="P274" s="5" t="str">
        <f t="shared" si="55"/>
        <v>-</v>
      </c>
      <c r="Q274" s="5">
        <f t="shared" si="63"/>
        <v>-3</v>
      </c>
      <c r="R274" s="5">
        <f t="shared" si="64"/>
        <v>250</v>
      </c>
      <c r="S274" s="5">
        <f t="shared" si="65"/>
        <v>220</v>
      </c>
      <c r="T274" s="1" t="str">
        <f t="shared" si="52"/>
        <v>374</v>
      </c>
      <c r="U274" s="5" t="str">
        <f t="shared" si="56"/>
        <v/>
      </c>
      <c r="V274" t="str">
        <f t="shared" si="53"/>
        <v/>
      </c>
    </row>
    <row r="275" spans="1:22" x14ac:dyDescent="0.3">
      <c r="A275" s="1" t="s">
        <v>1353</v>
      </c>
      <c r="B275" s="1" t="s">
        <v>1354</v>
      </c>
      <c r="C275" s="1" t="s">
        <v>132</v>
      </c>
      <c r="D275" s="1" t="s">
        <v>132</v>
      </c>
      <c r="E275" s="1" t="s">
        <v>1352</v>
      </c>
      <c r="F275" s="1" t="s">
        <v>53</v>
      </c>
      <c r="G275" s="1" t="s">
        <v>49</v>
      </c>
      <c r="H275" s="1" t="s">
        <v>1422</v>
      </c>
      <c r="I275" s="1" t="s">
        <v>1451</v>
      </c>
      <c r="J275" s="1" t="s">
        <v>1483</v>
      </c>
      <c r="K275" s="1" t="s">
        <v>103</v>
      </c>
      <c r="L275" s="1" t="s">
        <v>1355</v>
      </c>
      <c r="M275" s="1"/>
      <c r="N275" s="5" t="str">
        <f t="shared" si="62"/>
        <v/>
      </c>
      <c r="O275" s="5">
        <f t="shared" si="54"/>
        <v>3</v>
      </c>
      <c r="P275" s="5" t="str">
        <f t="shared" si="55"/>
        <v>Beldum</v>
      </c>
      <c r="Q275" s="5">
        <f t="shared" si="63"/>
        <v>-1</v>
      </c>
      <c r="R275" s="5">
        <f t="shared" si="64"/>
        <v>740</v>
      </c>
      <c r="S275" s="5">
        <f t="shared" si="65"/>
        <v>750</v>
      </c>
      <c r="T275" s="1" t="str">
        <f t="shared" si="52"/>
        <v>375</v>
      </c>
      <c r="U275" s="5" t="str">
        <f t="shared" si="56"/>
        <v/>
      </c>
      <c r="V275" t="str">
        <f t="shared" si="53"/>
        <v/>
      </c>
    </row>
    <row r="276" spans="1:22" x14ac:dyDescent="0.3">
      <c r="A276" s="1" t="s">
        <v>1356</v>
      </c>
      <c r="B276" s="1" t="s">
        <v>1328</v>
      </c>
      <c r="C276" s="1" t="s">
        <v>146</v>
      </c>
      <c r="D276" s="1" t="s">
        <v>69</v>
      </c>
      <c r="E276" s="1" t="s">
        <v>1354</v>
      </c>
      <c r="F276" s="1" t="s">
        <v>49</v>
      </c>
      <c r="G276" s="1" t="s">
        <v>49</v>
      </c>
      <c r="H276" s="1" t="s">
        <v>1422</v>
      </c>
      <c r="I276" s="1" t="s">
        <v>1451</v>
      </c>
      <c r="J276" s="1" t="s">
        <v>1483</v>
      </c>
      <c r="K276" s="1" t="s">
        <v>103</v>
      </c>
      <c r="L276" s="1" t="s">
        <v>1357</v>
      </c>
      <c r="M276" s="1"/>
      <c r="N276" s="5" t="str">
        <f t="shared" si="62"/>
        <v/>
      </c>
      <c r="O276" s="5">
        <f t="shared" si="54"/>
        <v>5</v>
      </c>
      <c r="P276" s="5" t="str">
        <f t="shared" si="55"/>
        <v>Metang</v>
      </c>
      <c r="Q276" s="5">
        <f t="shared" si="63"/>
        <v>1</v>
      </c>
      <c r="R276" s="5">
        <f t="shared" si="64"/>
        <v>1300</v>
      </c>
      <c r="S276" s="5">
        <f t="shared" si="65"/>
        <v>1210</v>
      </c>
      <c r="T276" s="1" t="str">
        <f t="shared" si="52"/>
        <v>376</v>
      </c>
      <c r="U276" s="5" t="str">
        <f t="shared" si="56"/>
        <v/>
      </c>
      <c r="V276" t="str">
        <f t="shared" si="53"/>
        <v/>
      </c>
    </row>
    <row r="277" spans="1:22" x14ac:dyDescent="0.3">
      <c r="A277" s="1" t="s">
        <v>1358</v>
      </c>
      <c r="B277" s="1" t="s">
        <v>1332</v>
      </c>
      <c r="C277" s="1" t="s">
        <v>77</v>
      </c>
      <c r="D277" s="1" t="s">
        <v>82</v>
      </c>
      <c r="E277" s="1" t="s">
        <v>10</v>
      </c>
      <c r="F277" s="1" t="s">
        <v>48</v>
      </c>
      <c r="G277" s="1" t="s">
        <v>53</v>
      </c>
      <c r="H277" s="1" t="s">
        <v>1482</v>
      </c>
      <c r="I277" s="1" t="s">
        <v>1593</v>
      </c>
      <c r="J277" s="1" t="s">
        <v>1477</v>
      </c>
      <c r="K277" s="1" t="s">
        <v>177</v>
      </c>
      <c r="L277" s="1" t="s">
        <v>1374</v>
      </c>
      <c r="M277" s="1"/>
      <c r="N277" s="5" t="str">
        <f t="shared" si="62"/>
        <v/>
      </c>
      <c r="O277" s="5">
        <f t="shared" si="54"/>
        <v>6</v>
      </c>
      <c r="P277" s="5" t="str">
        <f t="shared" si="55"/>
        <v>-</v>
      </c>
      <c r="Q277" s="5">
        <f t="shared" si="63"/>
        <v>2</v>
      </c>
      <c r="R277" s="5">
        <f t="shared" si="64"/>
        <v>1470</v>
      </c>
      <c r="S277" s="5">
        <f t="shared" si="65"/>
        <v>1550</v>
      </c>
      <c r="T277" s="1" t="str">
        <f t="shared" si="52"/>
        <v>380</v>
      </c>
      <c r="U277" s="5" t="str">
        <f t="shared" si="56"/>
        <v/>
      </c>
      <c r="V277" t="str">
        <f t="shared" si="53"/>
        <v/>
      </c>
    </row>
    <row r="278" spans="1:22" x14ac:dyDescent="0.3">
      <c r="A278" s="1" t="s">
        <v>1359</v>
      </c>
      <c r="B278" s="1" t="s">
        <v>1336</v>
      </c>
      <c r="C278" s="1" t="s">
        <v>82</v>
      </c>
      <c r="D278" s="1" t="s">
        <v>77</v>
      </c>
      <c r="E278" s="1" t="s">
        <v>10</v>
      </c>
      <c r="F278" s="1" t="s">
        <v>48</v>
      </c>
      <c r="G278" s="1" t="s">
        <v>53</v>
      </c>
      <c r="H278" s="1" t="s">
        <v>1482</v>
      </c>
      <c r="I278" s="1" t="s">
        <v>1593</v>
      </c>
      <c r="J278" s="1" t="s">
        <v>1477</v>
      </c>
      <c r="K278" s="1" t="s">
        <v>177</v>
      </c>
      <c r="L278" s="1" t="s">
        <v>1375</v>
      </c>
      <c r="M278" s="1"/>
      <c r="N278" s="5" t="str">
        <f t="shared" si="62"/>
        <v/>
      </c>
      <c r="O278" s="5">
        <f t="shared" si="54"/>
        <v>6</v>
      </c>
      <c r="P278" s="5" t="str">
        <f t="shared" si="55"/>
        <v>-</v>
      </c>
      <c r="Q278" s="5">
        <f t="shared" si="63"/>
        <v>2</v>
      </c>
      <c r="R278" s="5">
        <f t="shared" si="64"/>
        <v>1650</v>
      </c>
      <c r="S278" s="5">
        <f t="shared" si="65"/>
        <v>1370</v>
      </c>
      <c r="T278" s="1" t="str">
        <f t="shared" si="52"/>
        <v>381</v>
      </c>
      <c r="U278" s="5" t="str">
        <f t="shared" si="56"/>
        <v/>
      </c>
      <c r="V278" t="str">
        <f t="shared" si="53"/>
        <v/>
      </c>
    </row>
    <row r="279" spans="1:22" x14ac:dyDescent="0.3">
      <c r="A279" s="1" t="s">
        <v>1360</v>
      </c>
      <c r="B279" s="1" t="s">
        <v>1361</v>
      </c>
      <c r="C279" s="1" t="s">
        <v>504</v>
      </c>
      <c r="D279" s="1" t="s">
        <v>95</v>
      </c>
      <c r="E279" s="1" t="s">
        <v>10</v>
      </c>
      <c r="F279" s="1" t="s">
        <v>48</v>
      </c>
      <c r="G279" s="1" t="s">
        <v>49</v>
      </c>
      <c r="H279" s="1" t="s">
        <v>154</v>
      </c>
      <c r="I279" s="1" t="s">
        <v>1525</v>
      </c>
      <c r="J279" s="1" t="s">
        <v>1481</v>
      </c>
      <c r="K279" s="1" t="s">
        <v>103</v>
      </c>
      <c r="L279" s="1" t="s">
        <v>1362</v>
      </c>
      <c r="M279" s="1"/>
      <c r="N279" s="5" t="str">
        <f t="shared" si="62"/>
        <v/>
      </c>
      <c r="O279" s="5">
        <f t="shared" si="54"/>
        <v>1</v>
      </c>
      <c r="P279" s="5" t="str">
        <f t="shared" si="55"/>
        <v>-</v>
      </c>
      <c r="Q279" s="5">
        <f t="shared" si="63"/>
        <v>-4</v>
      </c>
      <c r="R279" s="5">
        <f t="shared" si="64"/>
        <v>260</v>
      </c>
      <c r="S279" s="5">
        <f t="shared" si="65"/>
        <v>200</v>
      </c>
      <c r="T279" s="1" t="str">
        <f t="shared" si="52"/>
        <v>063</v>
      </c>
      <c r="U279" s="5" t="str">
        <f t="shared" si="56"/>
        <v/>
      </c>
      <c r="V279" t="str">
        <f t="shared" si="53"/>
        <v/>
      </c>
    </row>
    <row r="280" spans="1:22" x14ac:dyDescent="0.3">
      <c r="A280" s="1" t="s">
        <v>1363</v>
      </c>
      <c r="B280" s="1" t="s">
        <v>1364</v>
      </c>
      <c r="C280" s="1" t="s">
        <v>201</v>
      </c>
      <c r="D280" s="1" t="s">
        <v>327</v>
      </c>
      <c r="E280" s="1" t="s">
        <v>1361</v>
      </c>
      <c r="F280" s="1" t="s">
        <v>53</v>
      </c>
      <c r="G280" s="1" t="s">
        <v>49</v>
      </c>
      <c r="H280" s="1" t="s">
        <v>154</v>
      </c>
      <c r="I280" s="1" t="s">
        <v>1525</v>
      </c>
      <c r="J280" s="1" t="s">
        <v>1481</v>
      </c>
      <c r="K280" s="1" t="s">
        <v>103</v>
      </c>
      <c r="L280" s="1" t="s">
        <v>1365</v>
      </c>
      <c r="M280" s="1"/>
      <c r="N280" s="5" t="str">
        <f t="shared" si="62"/>
        <v/>
      </c>
      <c r="O280" s="5">
        <f t="shared" si="54"/>
        <v>3</v>
      </c>
      <c r="P280" s="5" t="str">
        <f t="shared" si="55"/>
        <v>Abra</v>
      </c>
      <c r="Q280" s="5">
        <f t="shared" si="63"/>
        <v>-2</v>
      </c>
      <c r="R280" s="5">
        <f t="shared" si="64"/>
        <v>780</v>
      </c>
      <c r="S280" s="5">
        <f t="shared" si="65"/>
        <v>700</v>
      </c>
      <c r="T280" s="1" t="str">
        <f t="shared" si="52"/>
        <v>064</v>
      </c>
      <c r="U280" s="5" t="str">
        <f t="shared" si="56"/>
        <v/>
      </c>
      <c r="V280" t="str">
        <f t="shared" si="53"/>
        <v/>
      </c>
    </row>
    <row r="281" spans="1:22" x14ac:dyDescent="0.3">
      <c r="A281" s="1" t="s">
        <v>1366</v>
      </c>
      <c r="B281" s="1" t="s">
        <v>1343</v>
      </c>
      <c r="C281" s="1" t="s">
        <v>133</v>
      </c>
      <c r="D281" s="1" t="s">
        <v>200</v>
      </c>
      <c r="E281" s="1" t="s">
        <v>1364</v>
      </c>
      <c r="F281" s="1" t="s">
        <v>49</v>
      </c>
      <c r="G281" s="1" t="s">
        <v>49</v>
      </c>
      <c r="H281" s="1" t="s">
        <v>154</v>
      </c>
      <c r="I281" s="1" t="s">
        <v>1525</v>
      </c>
      <c r="J281" s="1" t="s">
        <v>1481</v>
      </c>
      <c r="K281" s="1" t="s">
        <v>103</v>
      </c>
      <c r="L281" s="1" t="s">
        <v>1367</v>
      </c>
      <c r="M281" s="1"/>
      <c r="N281" s="5" t="str">
        <f t="shared" si="62"/>
        <v/>
      </c>
      <c r="O281" s="5">
        <f t="shared" si="54"/>
        <v>5</v>
      </c>
      <c r="P281" s="5" t="str">
        <f t="shared" si="55"/>
        <v>Kadabra</v>
      </c>
      <c r="Q281" s="5">
        <f t="shared" si="63"/>
        <v>0</v>
      </c>
      <c r="R281" s="5">
        <f t="shared" si="64"/>
        <v>1320</v>
      </c>
      <c r="S281" s="5">
        <f t="shared" si="65"/>
        <v>1180</v>
      </c>
      <c r="T281" s="1" t="str">
        <f t="shared" si="52"/>
        <v>065</v>
      </c>
      <c r="U281" s="5" t="str">
        <f t="shared" si="56"/>
        <v/>
      </c>
      <c r="V281" t="str">
        <f t="shared" si="53"/>
        <v/>
      </c>
    </row>
    <row r="282" spans="1:22" x14ac:dyDescent="0.3">
      <c r="A282" s="1" t="s">
        <v>1376</v>
      </c>
      <c r="B282" s="1" t="s">
        <v>1196</v>
      </c>
      <c r="C282" s="1" t="s">
        <v>200</v>
      </c>
      <c r="D282" s="1" t="s">
        <v>133</v>
      </c>
      <c r="E282" s="1" t="s">
        <v>1197</v>
      </c>
      <c r="F282" s="1" t="s">
        <v>1377</v>
      </c>
      <c r="G282" s="1" t="s">
        <v>49</v>
      </c>
      <c r="H282" s="1" t="s">
        <v>187</v>
      </c>
      <c r="I282" s="1" t="s">
        <v>1412</v>
      </c>
      <c r="J282" s="1" t="s">
        <v>1392</v>
      </c>
      <c r="K282" s="1" t="s">
        <v>103</v>
      </c>
      <c r="L282" s="1" t="s">
        <v>1378</v>
      </c>
      <c r="M282" s="1"/>
      <c r="N282" s="5" t="str">
        <f t="shared" ref="N282:N285" si="66">IF((OR(ISNUMBER(SEARCH("Mega ",B282)),ISNUMBER(SEARCH("Gigantamax ",B282)))),"M/G","")</f>
        <v>M/G</v>
      </c>
      <c r="O282" s="5">
        <f t="shared" si="54"/>
        <v>7</v>
      </c>
      <c r="P282" s="5" t="str">
        <f t="shared" si="55"/>
        <v>Butterfree</v>
      </c>
      <c r="Q282" s="5">
        <f t="shared" ref="Q282:Q285" si="67">IF(N282="M/G",1,0)+O282-1-(SUM(LEN(I282)-LEN(SUBSTITUTE(I282,",","")))+SUM(LEN(J282)-LEN(SUBSTITUTE(J282,",","")))-SUM(LEN(H282)-LEN(SUBSTITUTE(H282,",",""))))</f>
        <v>5</v>
      </c>
      <c r="R282" s="5">
        <f t="shared" ref="R282:R285" si="68">ROUND(O282*(500+10*Q282)*VALUE(C282)/(VALUE(C282)+VALUE(D282)),-1)</f>
        <v>1820</v>
      </c>
      <c r="S282" s="5">
        <f t="shared" ref="S282:S285" si="69">O282*500+10*Q282-R282</f>
        <v>1730</v>
      </c>
      <c r="T282" s="1" t="str">
        <f t="shared" si="52"/>
        <v>012_1</v>
      </c>
      <c r="U282" s="5" t="str">
        <f t="shared" si="56"/>
        <v>012</v>
      </c>
      <c r="V282" t="str">
        <f t="shared" si="53"/>
        <v>v</v>
      </c>
    </row>
    <row r="283" spans="1:22" x14ac:dyDescent="0.3">
      <c r="A283" s="1" t="s">
        <v>1379</v>
      </c>
      <c r="B283" s="1" t="s">
        <v>1198</v>
      </c>
      <c r="C283" s="1" t="s">
        <v>200</v>
      </c>
      <c r="D283" s="1" t="s">
        <v>201</v>
      </c>
      <c r="E283" s="1" t="s">
        <v>1199</v>
      </c>
      <c r="F283" s="1" t="s">
        <v>1377</v>
      </c>
      <c r="G283" s="1" t="s">
        <v>53</v>
      </c>
      <c r="H283" s="1" t="s">
        <v>138</v>
      </c>
      <c r="I283" s="1" t="s">
        <v>1411</v>
      </c>
      <c r="J283" s="1" t="s">
        <v>1418</v>
      </c>
      <c r="K283" s="1" t="s">
        <v>103</v>
      </c>
      <c r="L283" s="1" t="s">
        <v>1380</v>
      </c>
      <c r="M283" s="1"/>
      <c r="N283" s="5" t="str">
        <f t="shared" si="66"/>
        <v>M/G</v>
      </c>
      <c r="O283" s="5">
        <f t="shared" si="54"/>
        <v>4</v>
      </c>
      <c r="P283" s="5" t="str">
        <f t="shared" si="55"/>
        <v>Meowth</v>
      </c>
      <c r="Q283" s="5">
        <f t="shared" si="67"/>
        <v>1</v>
      </c>
      <c r="R283" s="5">
        <f t="shared" si="68"/>
        <v>1150</v>
      </c>
      <c r="S283" s="5">
        <f t="shared" si="69"/>
        <v>860</v>
      </c>
      <c r="T283" s="1" t="str">
        <f t="shared" si="52"/>
        <v>052_1</v>
      </c>
      <c r="U283" s="5" t="str">
        <f t="shared" si="56"/>
        <v>052</v>
      </c>
      <c r="V283" t="str">
        <f t="shared" si="53"/>
        <v>v</v>
      </c>
    </row>
    <row r="284" spans="1:22" x14ac:dyDescent="0.3">
      <c r="A284" s="1" t="s">
        <v>1200</v>
      </c>
      <c r="B284" s="1" t="s">
        <v>1201</v>
      </c>
      <c r="C284" s="1" t="s">
        <v>69</v>
      </c>
      <c r="D284" s="1" t="s">
        <v>77</v>
      </c>
      <c r="E284" s="1" t="s">
        <v>1202</v>
      </c>
      <c r="F284" s="1" t="s">
        <v>1377</v>
      </c>
      <c r="G284" s="1" t="s">
        <v>49</v>
      </c>
      <c r="H284" s="1" t="s">
        <v>790</v>
      </c>
      <c r="I284" s="1" t="s">
        <v>1452</v>
      </c>
      <c r="J284" s="1" t="s">
        <v>1555</v>
      </c>
      <c r="K284" s="1" t="s">
        <v>103</v>
      </c>
      <c r="L284" s="1" t="s">
        <v>1381</v>
      </c>
      <c r="M284" s="1"/>
      <c r="N284" s="5" t="str">
        <f t="shared" si="66"/>
        <v>M/G</v>
      </c>
      <c r="O284" s="5">
        <f t="shared" si="54"/>
        <v>7</v>
      </c>
      <c r="P284" s="5" t="str">
        <f t="shared" si="55"/>
        <v>Machamp</v>
      </c>
      <c r="Q284" s="5">
        <f t="shared" si="67"/>
        <v>3</v>
      </c>
      <c r="R284" s="5">
        <f t="shared" si="68"/>
        <v>2300</v>
      </c>
      <c r="S284" s="5">
        <f t="shared" si="69"/>
        <v>1230</v>
      </c>
      <c r="T284" s="1" t="str">
        <f t="shared" si="52"/>
        <v>068_1</v>
      </c>
      <c r="U284" s="5" t="str">
        <f t="shared" si="56"/>
        <v>068</v>
      </c>
      <c r="V284" t="str">
        <f t="shared" si="53"/>
        <v>v</v>
      </c>
    </row>
    <row r="285" spans="1:22" x14ac:dyDescent="0.3">
      <c r="A285" s="1" t="s">
        <v>1206</v>
      </c>
      <c r="B285" s="1" t="s">
        <v>1207</v>
      </c>
      <c r="C285" s="1" t="s">
        <v>72</v>
      </c>
      <c r="D285" s="1" t="s">
        <v>82</v>
      </c>
      <c r="E285" s="1" t="s">
        <v>1208</v>
      </c>
      <c r="F285" s="1" t="s">
        <v>1377</v>
      </c>
      <c r="G285" s="1" t="s">
        <v>48</v>
      </c>
      <c r="H285" s="1" t="s">
        <v>144</v>
      </c>
      <c r="I285" s="1" t="s">
        <v>1514</v>
      </c>
      <c r="J285" s="1" t="s">
        <v>338</v>
      </c>
      <c r="K285" s="1" t="s">
        <v>103</v>
      </c>
      <c r="L285" s="1" t="s">
        <v>1382</v>
      </c>
      <c r="M285" s="1"/>
      <c r="N285" s="5" t="str">
        <f t="shared" si="66"/>
        <v>M/G</v>
      </c>
      <c r="O285" s="5">
        <f t="shared" si="54"/>
        <v>6</v>
      </c>
      <c r="P285" s="5" t="str">
        <f t="shared" si="55"/>
        <v>Lapras</v>
      </c>
      <c r="Q285" s="5">
        <f t="shared" si="67"/>
        <v>3</v>
      </c>
      <c r="R285" s="5">
        <f t="shared" si="68"/>
        <v>1540</v>
      </c>
      <c r="S285" s="5">
        <f t="shared" si="69"/>
        <v>1490</v>
      </c>
      <c r="T285" s="1" t="str">
        <f t="shared" si="52"/>
        <v>131_1</v>
      </c>
      <c r="U285" s="5" t="str">
        <f t="shared" si="56"/>
        <v>131</v>
      </c>
      <c r="V285" t="str">
        <f t="shared" si="53"/>
        <v>v</v>
      </c>
    </row>
    <row r="286" spans="1:22" x14ac:dyDescent="0.3">
      <c r="A286" s="1" t="s">
        <v>1599</v>
      </c>
      <c r="B286" s="1" t="s">
        <v>1213</v>
      </c>
      <c r="C286" s="1" t="s">
        <v>176</v>
      </c>
      <c r="D286" s="1" t="s">
        <v>82</v>
      </c>
      <c r="E286" s="1" t="s">
        <v>1214</v>
      </c>
      <c r="F286" s="1" t="s">
        <v>1377</v>
      </c>
      <c r="G286" s="1" t="s">
        <v>53</v>
      </c>
      <c r="H286" s="1" t="s">
        <v>1448</v>
      </c>
      <c r="I286" s="1" t="s">
        <v>1549</v>
      </c>
      <c r="J286" s="1" t="s">
        <v>1557</v>
      </c>
      <c r="K286" s="1" t="s">
        <v>103</v>
      </c>
      <c r="L286" s="1" t="s">
        <v>1600</v>
      </c>
      <c r="M286" s="1"/>
      <c r="N286" s="5" t="str">
        <f t="shared" ref="N286:N289" si="70">IF((OR(ISNUMBER(SEARCH("Mega ",B286)),ISNUMBER(SEARCH("Gigantamax ",B286)))),"M/G","")</f>
        <v>M/G</v>
      </c>
      <c r="O286" s="5">
        <f t="shared" si="54"/>
        <v>6</v>
      </c>
      <c r="P286" s="5" t="str">
        <f t="shared" si="55"/>
        <v>Drednaw</v>
      </c>
      <c r="Q286" s="5">
        <f t="shared" ref="Q286:Q289" si="71">IF(N286="M/G",1,0)+O286-1-(SUM(LEN(I286)-LEN(SUBSTITUTE(I286,",","")))+SUM(LEN(J286)-LEN(SUBSTITUTE(J286,",","")))-SUM(LEN(H286)-LEN(SUBSTITUTE(H286,",",""))))</f>
        <v>3</v>
      </c>
      <c r="R286" s="5">
        <f t="shared" ref="R286:R289" si="72">ROUND(O286*(500+10*Q286)*VALUE(C286)/(VALUE(C286)+VALUE(D286)),-1)</f>
        <v>1780</v>
      </c>
      <c r="S286" s="5">
        <f t="shared" ref="S286:S289" si="73">O286*500+10*Q286-R286</f>
        <v>1250</v>
      </c>
      <c r="T286" s="1" t="str">
        <f t="shared" ref="T286:T289" si="74">A286</f>
        <v>834_1</v>
      </c>
      <c r="U286" s="5" t="str">
        <f t="shared" si="56"/>
        <v>834</v>
      </c>
      <c r="V286" t="str">
        <f t="shared" ref="V286:V289" si="75">IF(U286="","",IF(LEFT(T286,3)=LEFT(U286,3),"v","!"))</f>
        <v>v</v>
      </c>
    </row>
    <row r="287" spans="1:22" x14ac:dyDescent="0.3">
      <c r="A287" s="1" t="s">
        <v>1228</v>
      </c>
      <c r="B287" s="1" t="s">
        <v>1215</v>
      </c>
      <c r="C287" s="1" t="s">
        <v>87</v>
      </c>
      <c r="D287" s="1" t="s">
        <v>132</v>
      </c>
      <c r="E287" s="1" t="s">
        <v>1216</v>
      </c>
      <c r="F287" s="1" t="s">
        <v>1377</v>
      </c>
      <c r="G287" s="1" t="s">
        <v>53</v>
      </c>
      <c r="H287" s="1" t="s">
        <v>805</v>
      </c>
      <c r="I287" s="1" t="s">
        <v>1518</v>
      </c>
      <c r="J287" s="1" t="s">
        <v>1468</v>
      </c>
      <c r="K287" s="1" t="s">
        <v>103</v>
      </c>
      <c r="L287" s="1" t="s">
        <v>1601</v>
      </c>
      <c r="M287" s="1"/>
      <c r="N287" s="5" t="str">
        <f t="shared" si="70"/>
        <v>M/G</v>
      </c>
      <c r="O287" s="5">
        <f t="shared" si="54"/>
        <v>6</v>
      </c>
      <c r="P287" s="5" t="str">
        <f t="shared" si="55"/>
        <v>Alcremie</v>
      </c>
      <c r="Q287" s="5">
        <f t="shared" si="71"/>
        <v>2</v>
      </c>
      <c r="R287" s="5">
        <f t="shared" si="72"/>
        <v>1390</v>
      </c>
      <c r="S287" s="5">
        <f t="shared" si="73"/>
        <v>1630</v>
      </c>
      <c r="T287" s="1" t="str">
        <f t="shared" si="74"/>
        <v>869_1</v>
      </c>
      <c r="U287" s="5" t="str">
        <f t="shared" si="56"/>
        <v>869</v>
      </c>
      <c r="V287" t="str">
        <f t="shared" si="75"/>
        <v>v</v>
      </c>
    </row>
    <row r="288" spans="1:22" x14ac:dyDescent="0.3">
      <c r="A288" s="1" t="s">
        <v>1602</v>
      </c>
      <c r="B288" s="1" t="s">
        <v>1229</v>
      </c>
      <c r="C288" s="1" t="s">
        <v>630</v>
      </c>
      <c r="D288" s="1" t="s">
        <v>230</v>
      </c>
      <c r="E288" s="1" t="s">
        <v>1230</v>
      </c>
      <c r="F288" s="1" t="s">
        <v>1377</v>
      </c>
      <c r="G288" s="1" t="s">
        <v>53</v>
      </c>
      <c r="H288" s="1" t="s">
        <v>761</v>
      </c>
      <c r="I288" s="1" t="s">
        <v>378</v>
      </c>
      <c r="J288" s="1" t="s">
        <v>1603</v>
      </c>
      <c r="K288" s="1" t="s">
        <v>103</v>
      </c>
      <c r="L288" s="1" t="s">
        <v>1604</v>
      </c>
      <c r="M288" s="1"/>
      <c r="N288" s="5" t="str">
        <f t="shared" si="70"/>
        <v>M/G</v>
      </c>
      <c r="O288" s="5">
        <f t="shared" si="54"/>
        <v>6</v>
      </c>
      <c r="P288" s="5" t="str">
        <f t="shared" si="55"/>
        <v>Sandaconda</v>
      </c>
      <c r="Q288" s="5">
        <f t="shared" si="71"/>
        <v>2</v>
      </c>
      <c r="R288" s="5">
        <f t="shared" si="72"/>
        <v>1440</v>
      </c>
      <c r="S288" s="5">
        <f t="shared" si="73"/>
        <v>1580</v>
      </c>
      <c r="T288" s="1" t="str">
        <f t="shared" si="74"/>
        <v>844_1</v>
      </c>
      <c r="U288" s="5" t="str">
        <f t="shared" si="56"/>
        <v>844</v>
      </c>
      <c r="V288" t="str">
        <f t="shared" si="75"/>
        <v>v</v>
      </c>
    </row>
    <row r="289" spans="1:22" x14ac:dyDescent="0.3">
      <c r="A289" s="1" t="s">
        <v>1605</v>
      </c>
      <c r="B289" s="1" t="s">
        <v>1231</v>
      </c>
      <c r="C289" s="1" t="s">
        <v>90</v>
      </c>
      <c r="D289" s="1" t="s">
        <v>59</v>
      </c>
      <c r="E289" s="1" t="s">
        <v>1232</v>
      </c>
      <c r="F289" s="1" t="s">
        <v>1377</v>
      </c>
      <c r="G289" s="1" t="s">
        <v>49</v>
      </c>
      <c r="H289" s="1" t="s">
        <v>1507</v>
      </c>
      <c r="I289" s="1" t="s">
        <v>1606</v>
      </c>
      <c r="J289" s="1" t="s">
        <v>1607</v>
      </c>
      <c r="K289" s="1" t="s">
        <v>103</v>
      </c>
      <c r="L289" s="1" t="s">
        <v>1608</v>
      </c>
      <c r="M289" s="1"/>
      <c r="N289" s="5" t="str">
        <f t="shared" si="70"/>
        <v>M/G</v>
      </c>
      <c r="O289" s="5">
        <f t="shared" si="54"/>
        <v>6</v>
      </c>
      <c r="P289" s="5" t="str">
        <f t="shared" si="55"/>
        <v>Coalossal</v>
      </c>
      <c r="Q289" s="5">
        <f t="shared" si="71"/>
        <v>1</v>
      </c>
      <c r="R289" s="5">
        <f t="shared" si="72"/>
        <v>1460</v>
      </c>
      <c r="S289" s="5">
        <f t="shared" si="73"/>
        <v>1550</v>
      </c>
      <c r="T289" s="1" t="str">
        <f t="shared" si="74"/>
        <v>839_1</v>
      </c>
      <c r="U289" s="5" t="str">
        <f t="shared" si="56"/>
        <v>839</v>
      </c>
      <c r="V289" t="str">
        <f t="shared" si="75"/>
        <v>v</v>
      </c>
    </row>
    <row r="290" spans="1:22" x14ac:dyDescent="0.3">
      <c r="A290" s="1" t="s">
        <v>1621</v>
      </c>
      <c r="B290" s="1" t="s">
        <v>1609</v>
      </c>
      <c r="C290" s="1" t="s">
        <v>201</v>
      </c>
      <c r="D290" s="1" t="s">
        <v>327</v>
      </c>
      <c r="E290" s="1" t="s">
        <v>10</v>
      </c>
      <c r="F290" s="1" t="s">
        <v>48</v>
      </c>
      <c r="G290" s="1" t="s">
        <v>49</v>
      </c>
      <c r="H290" s="1" t="s">
        <v>1610</v>
      </c>
      <c r="I290" s="1" t="s">
        <v>1611</v>
      </c>
      <c r="J290" s="1" t="s">
        <v>1612</v>
      </c>
      <c r="K290" s="1" t="s">
        <v>103</v>
      </c>
      <c r="L290" s="1" t="s">
        <v>1613</v>
      </c>
      <c r="N290" s="5" t="str">
        <f t="shared" ref="N290:N318" si="76">IF((OR(ISNUMBER(SEARCH("Mega ",B290)),ISNUMBER(SEARCH("Gigantamax ",B290)))),"M/G","")</f>
        <v/>
      </c>
      <c r="O290" s="5">
        <f t="shared" si="54"/>
        <v>1</v>
      </c>
      <c r="P290" s="5" t="str">
        <f t="shared" si="55"/>
        <v>-</v>
      </c>
      <c r="Q290" s="5">
        <f t="shared" ref="Q290:Q318" si="77">IF(N290="M/G",1,0)+O290-1-(SUM(LEN(I290)-LEN(SUBSTITUTE(I290,",","")))+SUM(LEN(J290)-LEN(SUBSTITUTE(J290,",","")))-SUM(LEN(H290)-LEN(SUBSTITUTE(H290,",",""))))</f>
        <v>-3</v>
      </c>
      <c r="R290" s="5">
        <f t="shared" ref="R290:R318" si="78">ROUND(O290*(500+10*Q290)*VALUE(C290)/(VALUE(C290)+VALUE(D290)),-1)</f>
        <v>250</v>
      </c>
      <c r="S290" s="5">
        <f t="shared" ref="S290:S318" si="79">O290*500+10*Q290-R290</f>
        <v>220</v>
      </c>
      <c r="T290" s="1" t="str">
        <f t="shared" ref="T290:T318" si="80">A290</f>
        <v>013</v>
      </c>
      <c r="U290" s="5" t="str">
        <f t="shared" si="56"/>
        <v/>
      </c>
      <c r="V290" t="str">
        <f t="shared" ref="V290:V318" si="81">IF(U290="","",IF(LEFT(T290,3)=LEFT(U290,3),"v","!"))</f>
        <v/>
      </c>
    </row>
    <row r="291" spans="1:22" x14ac:dyDescent="0.3">
      <c r="A291" s="1" t="s">
        <v>1622</v>
      </c>
      <c r="B291" s="1" t="s">
        <v>1614</v>
      </c>
      <c r="C291" s="1" t="s">
        <v>1615</v>
      </c>
      <c r="D291" s="1" t="s">
        <v>133</v>
      </c>
      <c r="E291" s="1" t="s">
        <v>1609</v>
      </c>
      <c r="F291" s="1" t="s">
        <v>53</v>
      </c>
      <c r="G291" s="1" t="s">
        <v>49</v>
      </c>
      <c r="H291" s="1" t="s">
        <v>1610</v>
      </c>
      <c r="I291" s="1" t="s">
        <v>1611</v>
      </c>
      <c r="J291" s="1" t="s">
        <v>1612</v>
      </c>
      <c r="K291" s="1" t="s">
        <v>103</v>
      </c>
      <c r="L291" s="1" t="s">
        <v>1616</v>
      </c>
      <c r="N291" s="5" t="str">
        <f t="shared" si="76"/>
        <v/>
      </c>
      <c r="O291" s="5">
        <f t="shared" si="54"/>
        <v>3</v>
      </c>
      <c r="P291" s="5" t="str">
        <f t="shared" si="55"/>
        <v>Weedle</v>
      </c>
      <c r="Q291" s="5">
        <f t="shared" si="77"/>
        <v>-1</v>
      </c>
      <c r="R291" s="5">
        <f t="shared" si="78"/>
        <v>490</v>
      </c>
      <c r="S291" s="5">
        <f t="shared" si="79"/>
        <v>1000</v>
      </c>
      <c r="T291" s="1" t="str">
        <f t="shared" si="80"/>
        <v>014</v>
      </c>
      <c r="U291" s="5" t="str">
        <f t="shared" si="56"/>
        <v/>
      </c>
      <c r="V291" t="str">
        <f t="shared" si="81"/>
        <v/>
      </c>
    </row>
    <row r="292" spans="1:22" x14ac:dyDescent="0.3">
      <c r="A292" s="1" t="s">
        <v>1623</v>
      </c>
      <c r="B292" s="1" t="s">
        <v>1617</v>
      </c>
      <c r="C292" s="1" t="s">
        <v>82</v>
      </c>
      <c r="D292" s="1" t="s">
        <v>81</v>
      </c>
      <c r="E292" s="1" t="s">
        <v>1614</v>
      </c>
      <c r="F292" s="1" t="s">
        <v>49</v>
      </c>
      <c r="G292" s="1" t="s">
        <v>49</v>
      </c>
      <c r="H292" s="1" t="s">
        <v>1610</v>
      </c>
      <c r="I292" s="1" t="s">
        <v>1611</v>
      </c>
      <c r="J292" s="1" t="s">
        <v>1612</v>
      </c>
      <c r="K292" s="1" t="s">
        <v>103</v>
      </c>
      <c r="L292" s="1" t="s">
        <v>1721</v>
      </c>
      <c r="N292" s="5" t="str">
        <f t="shared" si="76"/>
        <v/>
      </c>
      <c r="O292" s="5">
        <f t="shared" si="54"/>
        <v>5</v>
      </c>
      <c r="P292" s="5" t="str">
        <f t="shared" si="55"/>
        <v>Kakuna</v>
      </c>
      <c r="Q292" s="5">
        <f t="shared" si="77"/>
        <v>1</v>
      </c>
      <c r="R292" s="5">
        <f t="shared" si="78"/>
        <v>1770</v>
      </c>
      <c r="S292" s="5">
        <f t="shared" si="79"/>
        <v>740</v>
      </c>
      <c r="T292" s="1" t="str">
        <f t="shared" si="80"/>
        <v>015</v>
      </c>
      <c r="U292" s="5" t="str">
        <f t="shared" si="56"/>
        <v/>
      </c>
      <c r="V292" t="str">
        <f t="shared" si="81"/>
        <v/>
      </c>
    </row>
    <row r="293" spans="1:22" x14ac:dyDescent="0.3">
      <c r="A293" s="1" t="s">
        <v>1618</v>
      </c>
      <c r="B293" s="1" t="s">
        <v>1619</v>
      </c>
      <c r="C293" s="1" t="s">
        <v>171</v>
      </c>
      <c r="D293" s="1" t="s">
        <v>81</v>
      </c>
      <c r="E293" s="1" t="s">
        <v>1617</v>
      </c>
      <c r="F293" s="1" t="s">
        <v>1318</v>
      </c>
      <c r="G293" s="1" t="s">
        <v>49</v>
      </c>
      <c r="H293" s="1" t="s">
        <v>1610</v>
      </c>
      <c r="I293" s="1" t="s">
        <v>1611</v>
      </c>
      <c r="J293" s="1" t="s">
        <v>1612</v>
      </c>
      <c r="K293" s="1" t="s">
        <v>103</v>
      </c>
      <c r="L293" s="1" t="s">
        <v>1620</v>
      </c>
      <c r="N293" s="5" t="str">
        <f t="shared" si="76"/>
        <v>M/G</v>
      </c>
      <c r="O293" s="5">
        <f t="shared" si="54"/>
        <v>7</v>
      </c>
      <c r="P293" s="5" t="str">
        <f t="shared" si="55"/>
        <v>Beedrill</v>
      </c>
      <c r="Q293" s="5">
        <f t="shared" si="77"/>
        <v>4</v>
      </c>
      <c r="R293" s="5">
        <f t="shared" si="78"/>
        <v>2980</v>
      </c>
      <c r="S293" s="5">
        <f t="shared" si="79"/>
        <v>560</v>
      </c>
      <c r="T293" s="1" t="str">
        <f t="shared" si="80"/>
        <v>015_1</v>
      </c>
      <c r="U293" s="5" t="str">
        <f t="shared" si="56"/>
        <v>015</v>
      </c>
      <c r="V293" t="str">
        <f t="shared" si="81"/>
        <v>v</v>
      </c>
    </row>
    <row r="294" spans="1:22" x14ac:dyDescent="0.3">
      <c r="A294" s="1" t="s">
        <v>1624</v>
      </c>
      <c r="B294" s="1" t="s">
        <v>1625</v>
      </c>
      <c r="C294" s="1" t="s">
        <v>200</v>
      </c>
      <c r="D294" s="1" t="s">
        <v>81</v>
      </c>
      <c r="E294" s="1" t="s">
        <v>10</v>
      </c>
      <c r="F294" s="1" t="s">
        <v>48</v>
      </c>
      <c r="G294" s="1" t="s">
        <v>49</v>
      </c>
      <c r="H294" s="1" t="s">
        <v>1626</v>
      </c>
      <c r="I294" s="1" t="s">
        <v>1627</v>
      </c>
      <c r="J294" s="1" t="s">
        <v>1627</v>
      </c>
      <c r="K294" s="1" t="s">
        <v>103</v>
      </c>
      <c r="L294" s="1" t="s">
        <v>1628</v>
      </c>
      <c r="N294" s="5" t="str">
        <f t="shared" si="76"/>
        <v/>
      </c>
      <c r="O294" s="5">
        <f t="shared" si="54"/>
        <v>1</v>
      </c>
      <c r="P294" s="5" t="str">
        <f t="shared" si="55"/>
        <v>-</v>
      </c>
      <c r="Q294" s="5">
        <f t="shared" si="77"/>
        <v>-3</v>
      </c>
      <c r="R294" s="5">
        <f t="shared" si="78"/>
        <v>250</v>
      </c>
      <c r="S294" s="5">
        <f t="shared" si="79"/>
        <v>220</v>
      </c>
      <c r="T294" s="1" t="str">
        <f t="shared" si="80"/>
        <v>016</v>
      </c>
      <c r="U294" s="5" t="str">
        <f t="shared" si="56"/>
        <v/>
      </c>
      <c r="V294" t="str">
        <f t="shared" si="81"/>
        <v/>
      </c>
    </row>
    <row r="295" spans="1:22" x14ac:dyDescent="0.3">
      <c r="A295" s="1" t="s">
        <v>1629</v>
      </c>
      <c r="B295" s="1" t="s">
        <v>1630</v>
      </c>
      <c r="C295" s="1" t="s">
        <v>87</v>
      </c>
      <c r="D295" s="1" t="s">
        <v>80</v>
      </c>
      <c r="E295" s="1" t="s">
        <v>1625</v>
      </c>
      <c r="F295" s="1" t="s">
        <v>53</v>
      </c>
      <c r="G295" s="1" t="s">
        <v>49</v>
      </c>
      <c r="H295" s="1" t="s">
        <v>1626</v>
      </c>
      <c r="I295" s="1" t="s">
        <v>1627</v>
      </c>
      <c r="J295" s="1" t="s">
        <v>1627</v>
      </c>
      <c r="K295" s="1" t="s">
        <v>103</v>
      </c>
      <c r="L295" s="1" t="s">
        <v>1631</v>
      </c>
      <c r="N295" s="5" t="str">
        <f t="shared" si="76"/>
        <v/>
      </c>
      <c r="O295" s="5">
        <f t="shared" si="54"/>
        <v>3</v>
      </c>
      <c r="P295" s="5" t="str">
        <f t="shared" si="55"/>
        <v>Pidgey</v>
      </c>
      <c r="Q295" s="5">
        <f t="shared" si="77"/>
        <v>-1</v>
      </c>
      <c r="R295" s="5">
        <f t="shared" si="78"/>
        <v>770</v>
      </c>
      <c r="S295" s="5">
        <f t="shared" si="79"/>
        <v>720</v>
      </c>
      <c r="T295" s="1" t="str">
        <f t="shared" si="80"/>
        <v>017</v>
      </c>
      <c r="U295" s="5" t="str">
        <f t="shared" si="56"/>
        <v/>
      </c>
      <c r="V295" t="str">
        <f t="shared" si="81"/>
        <v/>
      </c>
    </row>
    <row r="296" spans="1:22" x14ac:dyDescent="0.3">
      <c r="A296" s="1" t="s">
        <v>1632</v>
      </c>
      <c r="B296" s="1" t="s">
        <v>1633</v>
      </c>
      <c r="C296" s="1" t="s">
        <v>77</v>
      </c>
      <c r="D296" s="1" t="s">
        <v>132</v>
      </c>
      <c r="E296" s="1" t="s">
        <v>1630</v>
      </c>
      <c r="F296" s="1" t="s">
        <v>49</v>
      </c>
      <c r="G296" s="1" t="s">
        <v>49</v>
      </c>
      <c r="H296" s="1" t="s">
        <v>1626</v>
      </c>
      <c r="I296" s="1" t="s">
        <v>1627</v>
      </c>
      <c r="J296" s="1" t="s">
        <v>1627</v>
      </c>
      <c r="K296" s="1" t="s">
        <v>103</v>
      </c>
      <c r="L296" s="1" t="s">
        <v>1634</v>
      </c>
      <c r="N296" s="5" t="str">
        <f t="shared" si="76"/>
        <v/>
      </c>
      <c r="O296" s="5">
        <f t="shared" si="54"/>
        <v>5</v>
      </c>
      <c r="P296" s="5" t="str">
        <f t="shared" si="55"/>
        <v>Pidgeotto</v>
      </c>
      <c r="Q296" s="5">
        <f t="shared" si="77"/>
        <v>1</v>
      </c>
      <c r="R296" s="5">
        <f t="shared" si="78"/>
        <v>1320</v>
      </c>
      <c r="S296" s="5">
        <f t="shared" si="79"/>
        <v>1190</v>
      </c>
      <c r="T296" s="1" t="str">
        <f t="shared" si="80"/>
        <v>018</v>
      </c>
      <c r="U296" s="5" t="str">
        <f t="shared" si="56"/>
        <v/>
      </c>
      <c r="V296" t="str">
        <f t="shared" si="81"/>
        <v/>
      </c>
    </row>
    <row r="297" spans="1:22" x14ac:dyDescent="0.3">
      <c r="A297" s="1" t="s">
        <v>1635</v>
      </c>
      <c r="B297" s="1" t="s">
        <v>1636</v>
      </c>
      <c r="C297" s="1" t="s">
        <v>146</v>
      </c>
      <c r="D297" s="1" t="s">
        <v>77</v>
      </c>
      <c r="E297" s="1" t="s">
        <v>1633</v>
      </c>
      <c r="F297" s="1" t="s">
        <v>1318</v>
      </c>
      <c r="G297" s="1" t="s">
        <v>49</v>
      </c>
      <c r="H297" s="1" t="s">
        <v>1626</v>
      </c>
      <c r="I297" s="1" t="s">
        <v>1627</v>
      </c>
      <c r="J297" s="1" t="s">
        <v>1627</v>
      </c>
      <c r="K297" s="1" t="s">
        <v>103</v>
      </c>
      <c r="L297" s="1" t="s">
        <v>1637</v>
      </c>
      <c r="N297" s="5" t="str">
        <f t="shared" si="76"/>
        <v>M/G</v>
      </c>
      <c r="O297" s="5">
        <f t="shared" si="54"/>
        <v>7</v>
      </c>
      <c r="P297" s="5" t="str">
        <f t="shared" si="55"/>
        <v>Pidgeot</v>
      </c>
      <c r="Q297" s="5">
        <f t="shared" si="77"/>
        <v>4</v>
      </c>
      <c r="R297" s="5">
        <f t="shared" si="78"/>
        <v>2370</v>
      </c>
      <c r="S297" s="5">
        <f t="shared" si="79"/>
        <v>1170</v>
      </c>
      <c r="T297" s="1" t="str">
        <f t="shared" si="80"/>
        <v>018_1</v>
      </c>
      <c r="U297" s="5" t="str">
        <f t="shared" si="56"/>
        <v>018</v>
      </c>
      <c r="V297" t="str">
        <f t="shared" si="81"/>
        <v>v</v>
      </c>
    </row>
    <row r="298" spans="1:22" x14ac:dyDescent="0.3">
      <c r="A298" s="1" t="s">
        <v>1639</v>
      </c>
      <c r="B298" s="1" t="s">
        <v>1640</v>
      </c>
      <c r="C298" s="1" t="s">
        <v>599</v>
      </c>
      <c r="D298" s="1" t="s">
        <v>320</v>
      </c>
      <c r="E298" s="1" t="s">
        <v>1212</v>
      </c>
      <c r="F298" s="1" t="s">
        <v>1377</v>
      </c>
      <c r="G298" s="1" t="s">
        <v>49</v>
      </c>
      <c r="H298" s="1" t="s">
        <v>1461</v>
      </c>
      <c r="I298" s="1" t="s">
        <v>1638</v>
      </c>
      <c r="J298" s="1" t="s">
        <v>1638</v>
      </c>
      <c r="K298" s="1" t="s">
        <v>103</v>
      </c>
      <c r="L298" s="1" t="s">
        <v>1641</v>
      </c>
      <c r="N298" s="5" t="str">
        <f t="shared" si="76"/>
        <v>M/G</v>
      </c>
      <c r="O298" s="5">
        <f t="shared" si="54"/>
        <v>7</v>
      </c>
      <c r="P298" s="5" t="str">
        <f t="shared" si="55"/>
        <v>Corviknight</v>
      </c>
      <c r="Q298" s="5">
        <f t="shared" si="77"/>
        <v>4</v>
      </c>
      <c r="R298" s="5">
        <f t="shared" si="78"/>
        <v>1710</v>
      </c>
      <c r="S298" s="5">
        <f t="shared" si="79"/>
        <v>1830</v>
      </c>
      <c r="T298" s="1" t="str">
        <f t="shared" si="80"/>
        <v>823_1</v>
      </c>
      <c r="U298" s="5" t="str">
        <f t="shared" si="56"/>
        <v>823</v>
      </c>
      <c r="V298" t="str">
        <f t="shared" si="81"/>
        <v>v</v>
      </c>
    </row>
    <row r="299" spans="1:22" x14ac:dyDescent="0.3">
      <c r="A299" s="1" t="s">
        <v>1642</v>
      </c>
      <c r="B299" s="1" t="s">
        <v>1643</v>
      </c>
      <c r="C299" s="1" t="s">
        <v>81</v>
      </c>
      <c r="D299" s="1" t="s">
        <v>81</v>
      </c>
      <c r="E299" s="1" t="s">
        <v>10</v>
      </c>
      <c r="F299" s="1" t="s">
        <v>48</v>
      </c>
      <c r="G299" s="1" t="s">
        <v>49</v>
      </c>
      <c r="H299" s="1" t="s">
        <v>213</v>
      </c>
      <c r="I299" s="1" t="s">
        <v>12</v>
      </c>
      <c r="J299" s="1" t="s">
        <v>1644</v>
      </c>
      <c r="K299" s="1" t="s">
        <v>103</v>
      </c>
      <c r="L299" s="1" t="s">
        <v>1645</v>
      </c>
      <c r="N299" s="5" t="str">
        <f t="shared" si="76"/>
        <v/>
      </c>
      <c r="O299" s="5">
        <f t="shared" si="54"/>
        <v>1</v>
      </c>
      <c r="P299" s="5" t="str">
        <f t="shared" si="55"/>
        <v>-</v>
      </c>
      <c r="Q299" s="5">
        <f t="shared" si="77"/>
        <v>-3</v>
      </c>
      <c r="R299" s="5">
        <f t="shared" si="78"/>
        <v>240</v>
      </c>
      <c r="S299" s="5">
        <f t="shared" si="79"/>
        <v>230</v>
      </c>
      <c r="T299" s="1" t="str">
        <f t="shared" si="80"/>
        <v>840</v>
      </c>
      <c r="U299" s="5" t="str">
        <f t="shared" si="56"/>
        <v/>
      </c>
      <c r="V299" t="str">
        <f t="shared" si="81"/>
        <v/>
      </c>
    </row>
    <row r="300" spans="1:22" x14ac:dyDescent="0.3">
      <c r="A300" s="1" t="s">
        <v>1646</v>
      </c>
      <c r="B300" s="1" t="s">
        <v>1647</v>
      </c>
      <c r="C300" s="1" t="s">
        <v>72</v>
      </c>
      <c r="D300" s="1" t="s">
        <v>88</v>
      </c>
      <c r="E300" s="1" t="s">
        <v>1643</v>
      </c>
      <c r="F300" s="1" t="s">
        <v>53</v>
      </c>
      <c r="G300" s="1" t="s">
        <v>49</v>
      </c>
      <c r="H300" s="1" t="s">
        <v>213</v>
      </c>
      <c r="I300" s="1" t="s">
        <v>12</v>
      </c>
      <c r="J300" s="1" t="s">
        <v>1644</v>
      </c>
      <c r="K300" s="1" t="s">
        <v>103</v>
      </c>
      <c r="L300" s="1" t="s">
        <v>1648</v>
      </c>
      <c r="N300" s="5" t="str">
        <f t="shared" si="76"/>
        <v/>
      </c>
      <c r="O300" s="5">
        <f t="shared" si="54"/>
        <v>3</v>
      </c>
      <c r="P300" s="5" t="str">
        <f t="shared" si="55"/>
        <v>Applin</v>
      </c>
      <c r="Q300" s="5">
        <f t="shared" si="77"/>
        <v>-1</v>
      </c>
      <c r="R300" s="5">
        <f t="shared" si="78"/>
        <v>810</v>
      </c>
      <c r="S300" s="5">
        <f t="shared" si="79"/>
        <v>680</v>
      </c>
      <c r="T300" s="1" t="str">
        <f t="shared" si="80"/>
        <v>841</v>
      </c>
      <c r="U300" s="5" t="str">
        <f t="shared" si="56"/>
        <v/>
      </c>
      <c r="V300" t="str">
        <f t="shared" si="81"/>
        <v/>
      </c>
    </row>
    <row r="301" spans="1:22" x14ac:dyDescent="0.3">
      <c r="A301" s="1" t="s">
        <v>1649</v>
      </c>
      <c r="B301" s="1" t="s">
        <v>1650</v>
      </c>
      <c r="C301" s="1" t="s">
        <v>72</v>
      </c>
      <c r="D301" s="1" t="s">
        <v>88</v>
      </c>
      <c r="E301" s="1" t="s">
        <v>1647</v>
      </c>
      <c r="F301" s="1" t="s">
        <v>1377</v>
      </c>
      <c r="G301" s="1" t="s">
        <v>49</v>
      </c>
      <c r="H301" s="1" t="s">
        <v>213</v>
      </c>
      <c r="I301" s="1" t="s">
        <v>12</v>
      </c>
      <c r="J301" s="1" t="s">
        <v>1644</v>
      </c>
      <c r="K301" s="1" t="s">
        <v>103</v>
      </c>
      <c r="L301" s="1" t="s">
        <v>1651</v>
      </c>
      <c r="N301" s="5" t="str">
        <f t="shared" si="76"/>
        <v>M/G</v>
      </c>
      <c r="O301" s="5">
        <f t="shared" si="54"/>
        <v>5</v>
      </c>
      <c r="P301" s="5" t="str">
        <f t="shared" si="55"/>
        <v>Flapple</v>
      </c>
      <c r="Q301" s="5">
        <f t="shared" si="77"/>
        <v>2</v>
      </c>
      <c r="R301" s="5">
        <f t="shared" si="78"/>
        <v>1430</v>
      </c>
      <c r="S301" s="5">
        <f t="shared" si="79"/>
        <v>1090</v>
      </c>
      <c r="T301" s="1" t="str">
        <f t="shared" si="80"/>
        <v>841_1</v>
      </c>
      <c r="U301" s="5" t="str">
        <f t="shared" si="56"/>
        <v>841</v>
      </c>
      <c r="V301" t="str">
        <f t="shared" si="81"/>
        <v>v</v>
      </c>
    </row>
    <row r="302" spans="1:22" x14ac:dyDescent="0.3">
      <c r="A302" s="1" t="s">
        <v>1652</v>
      </c>
      <c r="B302" s="1" t="s">
        <v>1653</v>
      </c>
      <c r="C302" s="1" t="s">
        <v>72</v>
      </c>
      <c r="D302" s="1" t="s">
        <v>90</v>
      </c>
      <c r="E302" s="1" t="s">
        <v>1643</v>
      </c>
      <c r="F302" s="1" t="s">
        <v>53</v>
      </c>
      <c r="G302" s="1" t="s">
        <v>49</v>
      </c>
      <c r="H302" s="1" t="s">
        <v>213</v>
      </c>
      <c r="I302" s="1" t="s">
        <v>12</v>
      </c>
      <c r="J302" s="1" t="s">
        <v>1644</v>
      </c>
      <c r="K302" s="1" t="s">
        <v>103</v>
      </c>
      <c r="L302" s="1" t="s">
        <v>1654</v>
      </c>
      <c r="N302" s="5" t="str">
        <f t="shared" si="76"/>
        <v/>
      </c>
      <c r="O302" s="5">
        <f t="shared" si="54"/>
        <v>3</v>
      </c>
      <c r="P302" s="5" t="str">
        <f t="shared" si="55"/>
        <v>Applin</v>
      </c>
      <c r="Q302" s="5">
        <f t="shared" si="77"/>
        <v>-1</v>
      </c>
      <c r="R302" s="5">
        <f t="shared" si="78"/>
        <v>640</v>
      </c>
      <c r="S302" s="5">
        <f t="shared" si="79"/>
        <v>850</v>
      </c>
      <c r="T302" s="1" t="str">
        <f t="shared" si="80"/>
        <v>842</v>
      </c>
      <c r="U302" s="5" t="str">
        <f t="shared" si="56"/>
        <v/>
      </c>
      <c r="V302" t="str">
        <f t="shared" si="81"/>
        <v/>
      </c>
    </row>
    <row r="303" spans="1:22" x14ac:dyDescent="0.3">
      <c r="A303" s="1" t="s">
        <v>1655</v>
      </c>
      <c r="B303" s="1" t="s">
        <v>1656</v>
      </c>
      <c r="C303" s="1" t="s">
        <v>72</v>
      </c>
      <c r="D303" s="1" t="s">
        <v>90</v>
      </c>
      <c r="E303" s="1" t="s">
        <v>1653</v>
      </c>
      <c r="F303" s="1" t="s">
        <v>1377</v>
      </c>
      <c r="G303" s="1" t="s">
        <v>49</v>
      </c>
      <c r="H303" s="1" t="s">
        <v>213</v>
      </c>
      <c r="I303" s="1" t="s">
        <v>12</v>
      </c>
      <c r="J303" s="1" t="s">
        <v>1644</v>
      </c>
      <c r="K303" s="1" t="s">
        <v>103</v>
      </c>
      <c r="L303" s="1" t="s">
        <v>1657</v>
      </c>
      <c r="N303" s="5" t="str">
        <f t="shared" si="76"/>
        <v>M/G</v>
      </c>
      <c r="O303" s="5">
        <f t="shared" si="54"/>
        <v>5</v>
      </c>
      <c r="P303" s="5" t="str">
        <f t="shared" si="55"/>
        <v>Appletun</v>
      </c>
      <c r="Q303" s="5">
        <f t="shared" si="77"/>
        <v>2</v>
      </c>
      <c r="R303" s="5">
        <f t="shared" si="78"/>
        <v>1130</v>
      </c>
      <c r="S303" s="5">
        <f t="shared" si="79"/>
        <v>1390</v>
      </c>
      <c r="T303" s="1" t="str">
        <f t="shared" si="80"/>
        <v>842_1</v>
      </c>
      <c r="U303" s="5" t="str">
        <f t="shared" si="56"/>
        <v>842</v>
      </c>
      <c r="V303" t="str">
        <f t="shared" si="81"/>
        <v>v</v>
      </c>
    </row>
    <row r="304" spans="1:22" x14ac:dyDescent="0.3">
      <c r="A304" s="1" t="s">
        <v>1658</v>
      </c>
      <c r="B304" s="1" t="s">
        <v>1659</v>
      </c>
      <c r="C304" s="1" t="s">
        <v>149</v>
      </c>
      <c r="D304" s="1" t="s">
        <v>1660</v>
      </c>
      <c r="E304" s="1" t="s">
        <v>554</v>
      </c>
      <c r="F304" s="1" t="s">
        <v>1318</v>
      </c>
      <c r="G304" s="1" t="s">
        <v>53</v>
      </c>
      <c r="H304" s="1" t="s">
        <v>226</v>
      </c>
      <c r="I304" s="1" t="s">
        <v>1661</v>
      </c>
      <c r="J304" s="1" t="s">
        <v>1661</v>
      </c>
      <c r="K304" s="1" t="s">
        <v>103</v>
      </c>
      <c r="L304" s="1" t="s">
        <v>1662</v>
      </c>
      <c r="N304" s="5" t="str">
        <f t="shared" si="76"/>
        <v>M/G</v>
      </c>
      <c r="O304" s="5">
        <f t="shared" si="54"/>
        <v>6</v>
      </c>
      <c r="P304" s="5" t="str">
        <f t="shared" si="55"/>
        <v>Lopunny</v>
      </c>
      <c r="Q304" s="5">
        <f t="shared" si="77"/>
        <v>3</v>
      </c>
      <c r="R304" s="5">
        <f t="shared" si="78"/>
        <v>1880</v>
      </c>
      <c r="S304" s="5">
        <f t="shared" si="79"/>
        <v>1150</v>
      </c>
      <c r="T304" s="1" t="str">
        <f t="shared" si="80"/>
        <v>428_1</v>
      </c>
      <c r="U304" s="5" t="str">
        <f t="shared" si="56"/>
        <v>428</v>
      </c>
      <c r="V304" t="str">
        <f t="shared" si="81"/>
        <v>v</v>
      </c>
    </row>
    <row r="305" spans="1:22" x14ac:dyDescent="0.3">
      <c r="A305" s="1" t="s">
        <v>1663</v>
      </c>
      <c r="B305" s="1" t="s">
        <v>1664</v>
      </c>
      <c r="C305" s="1" t="s">
        <v>81</v>
      </c>
      <c r="D305" s="1" t="s">
        <v>80</v>
      </c>
      <c r="E305" s="1" t="s">
        <v>10</v>
      </c>
      <c r="F305" s="1" t="s">
        <v>48</v>
      </c>
      <c r="G305" s="1" t="s">
        <v>53</v>
      </c>
      <c r="H305" s="1" t="s">
        <v>1665</v>
      </c>
      <c r="I305" s="1" t="s">
        <v>1666</v>
      </c>
      <c r="J305" s="1" t="s">
        <v>1667</v>
      </c>
      <c r="K305" s="1" t="s">
        <v>103</v>
      </c>
      <c r="L305" s="1" t="s">
        <v>1668</v>
      </c>
      <c r="N305" s="5" t="str">
        <f t="shared" si="76"/>
        <v/>
      </c>
      <c r="O305" s="5">
        <f t="shared" si="54"/>
        <v>2</v>
      </c>
      <c r="P305" s="5" t="str">
        <f t="shared" si="55"/>
        <v>-</v>
      </c>
      <c r="Q305" s="5">
        <f t="shared" si="77"/>
        <v>-2</v>
      </c>
      <c r="R305" s="5">
        <f t="shared" si="78"/>
        <v>400</v>
      </c>
      <c r="S305" s="5">
        <f t="shared" si="79"/>
        <v>580</v>
      </c>
      <c r="T305" s="1" t="str">
        <f t="shared" si="80"/>
        <v>307</v>
      </c>
      <c r="U305" s="5" t="str">
        <f t="shared" si="56"/>
        <v/>
      </c>
      <c r="V305" t="str">
        <f t="shared" si="81"/>
        <v/>
      </c>
    </row>
    <row r="306" spans="1:22" x14ac:dyDescent="0.3">
      <c r="A306" s="1" t="s">
        <v>1669</v>
      </c>
      <c r="B306" s="1" t="s">
        <v>1670</v>
      </c>
      <c r="C306" s="1" t="s">
        <v>87</v>
      </c>
      <c r="D306" s="1" t="s">
        <v>132</v>
      </c>
      <c r="E306" s="1" t="s">
        <v>1664</v>
      </c>
      <c r="F306" s="1" t="s">
        <v>53</v>
      </c>
      <c r="G306" s="1" t="s">
        <v>53</v>
      </c>
      <c r="H306" s="1" t="s">
        <v>1665</v>
      </c>
      <c r="I306" s="1" t="s">
        <v>1666</v>
      </c>
      <c r="J306" s="1" t="s">
        <v>1667</v>
      </c>
      <c r="K306" s="1" t="s">
        <v>103</v>
      </c>
      <c r="L306" s="1" t="s">
        <v>1671</v>
      </c>
      <c r="N306" s="5" t="str">
        <f t="shared" si="76"/>
        <v/>
      </c>
      <c r="O306" s="5">
        <f t="shared" si="54"/>
        <v>4</v>
      </c>
      <c r="P306" s="5" t="str">
        <f t="shared" si="55"/>
        <v>Meditite</v>
      </c>
      <c r="Q306" s="5">
        <f t="shared" si="77"/>
        <v>0</v>
      </c>
      <c r="R306" s="5">
        <f t="shared" si="78"/>
        <v>890</v>
      </c>
      <c r="S306" s="5">
        <f t="shared" si="79"/>
        <v>1110</v>
      </c>
      <c r="T306" s="1" t="str">
        <f t="shared" si="80"/>
        <v>308</v>
      </c>
      <c r="U306" s="5" t="str">
        <f t="shared" si="56"/>
        <v/>
      </c>
      <c r="V306" t="str">
        <f t="shared" si="81"/>
        <v/>
      </c>
    </row>
    <row r="307" spans="1:22" x14ac:dyDescent="0.3">
      <c r="A307" s="1" t="s">
        <v>1672</v>
      </c>
      <c r="B307" s="1" t="s">
        <v>1673</v>
      </c>
      <c r="C307" s="1" t="s">
        <v>57</v>
      </c>
      <c r="D307" s="1" t="s">
        <v>72</v>
      </c>
      <c r="E307" s="1" t="s">
        <v>1670</v>
      </c>
      <c r="F307" s="1" t="s">
        <v>1318</v>
      </c>
      <c r="G307" s="1" t="s">
        <v>53</v>
      </c>
      <c r="H307" s="1" t="s">
        <v>1665</v>
      </c>
      <c r="I307" s="1" t="s">
        <v>1666</v>
      </c>
      <c r="J307" s="1" t="s">
        <v>1667</v>
      </c>
      <c r="K307" s="1" t="s">
        <v>103</v>
      </c>
      <c r="L307" s="1" t="s">
        <v>1674</v>
      </c>
      <c r="N307" s="5" t="str">
        <f t="shared" si="76"/>
        <v>M/G</v>
      </c>
      <c r="O307" s="5">
        <f t="shared" si="54"/>
        <v>6</v>
      </c>
      <c r="P307" s="5" t="str">
        <f t="shared" si="55"/>
        <v>Medicham</v>
      </c>
      <c r="Q307" s="5">
        <f t="shared" si="77"/>
        <v>3</v>
      </c>
      <c r="R307" s="5">
        <f t="shared" si="78"/>
        <v>1720</v>
      </c>
      <c r="S307" s="5">
        <f t="shared" si="79"/>
        <v>1310</v>
      </c>
      <c r="T307" s="1" t="str">
        <f t="shared" si="80"/>
        <v>308_1</v>
      </c>
      <c r="U307" s="5" t="str">
        <f t="shared" si="56"/>
        <v>308</v>
      </c>
      <c r="V307" t="str">
        <f t="shared" si="81"/>
        <v>v</v>
      </c>
    </row>
    <row r="308" spans="1:22" x14ac:dyDescent="0.3">
      <c r="A308" s="1" t="s">
        <v>1675</v>
      </c>
      <c r="B308" s="1" t="s">
        <v>1676</v>
      </c>
      <c r="C308" s="1" t="s">
        <v>320</v>
      </c>
      <c r="D308" s="1" t="s">
        <v>82</v>
      </c>
      <c r="E308" s="1" t="s">
        <v>10</v>
      </c>
      <c r="F308" s="1" t="s">
        <v>48</v>
      </c>
      <c r="G308" s="1" t="s">
        <v>53</v>
      </c>
      <c r="H308" s="1" t="s">
        <v>33</v>
      </c>
      <c r="I308" s="1" t="s">
        <v>1556</v>
      </c>
      <c r="J308" s="1" t="s">
        <v>1677</v>
      </c>
      <c r="K308" s="1" t="s">
        <v>103</v>
      </c>
      <c r="L308" s="1" t="s">
        <v>1678</v>
      </c>
      <c r="N308" s="5" t="str">
        <f t="shared" si="76"/>
        <v/>
      </c>
      <c r="O308" s="5">
        <f t="shared" si="54"/>
        <v>2</v>
      </c>
      <c r="P308" s="5" t="str">
        <f t="shared" si="55"/>
        <v>-</v>
      </c>
      <c r="Q308" s="5">
        <f t="shared" si="77"/>
        <v>-3</v>
      </c>
      <c r="R308" s="5">
        <f t="shared" si="78"/>
        <v>510</v>
      </c>
      <c r="S308" s="5">
        <f t="shared" si="79"/>
        <v>460</v>
      </c>
      <c r="T308" s="1" t="str">
        <f t="shared" si="80"/>
        <v>098</v>
      </c>
      <c r="U308" s="5" t="str">
        <f t="shared" si="56"/>
        <v/>
      </c>
      <c r="V308" t="str">
        <f t="shared" si="81"/>
        <v/>
      </c>
    </row>
    <row r="309" spans="1:22" x14ac:dyDescent="0.3">
      <c r="A309" s="1" t="s">
        <v>1679</v>
      </c>
      <c r="B309" s="1" t="s">
        <v>1680</v>
      </c>
      <c r="C309" s="1" t="s">
        <v>69</v>
      </c>
      <c r="D309" s="1" t="s">
        <v>176</v>
      </c>
      <c r="E309" s="1" t="s">
        <v>1676</v>
      </c>
      <c r="F309" s="1" t="s">
        <v>53</v>
      </c>
      <c r="G309" s="1" t="s">
        <v>53</v>
      </c>
      <c r="H309" s="1" t="s">
        <v>33</v>
      </c>
      <c r="I309" s="1" t="s">
        <v>1556</v>
      </c>
      <c r="J309" s="1" t="s">
        <v>1677</v>
      </c>
      <c r="K309" s="1" t="s">
        <v>103</v>
      </c>
      <c r="L309" s="1" t="s">
        <v>1681</v>
      </c>
      <c r="N309" s="5" t="str">
        <f t="shared" si="76"/>
        <v/>
      </c>
      <c r="O309" s="5">
        <f t="shared" si="54"/>
        <v>4</v>
      </c>
      <c r="P309" s="5" t="str">
        <f t="shared" si="55"/>
        <v>Krabby</v>
      </c>
      <c r="Q309" s="5">
        <f t="shared" si="77"/>
        <v>-1</v>
      </c>
      <c r="R309" s="5">
        <f t="shared" si="78"/>
        <v>1040</v>
      </c>
      <c r="S309" s="5">
        <f t="shared" si="79"/>
        <v>950</v>
      </c>
      <c r="T309" s="1" t="str">
        <f t="shared" si="80"/>
        <v>099</v>
      </c>
      <c r="U309" s="5" t="str">
        <f t="shared" si="56"/>
        <v/>
      </c>
      <c r="V309" t="str">
        <f t="shared" si="81"/>
        <v/>
      </c>
    </row>
    <row r="310" spans="1:22" x14ac:dyDescent="0.3">
      <c r="A310" s="1" t="s">
        <v>1682</v>
      </c>
      <c r="B310" s="1" t="s">
        <v>1683</v>
      </c>
      <c r="C310" s="1" t="s">
        <v>69</v>
      </c>
      <c r="D310" s="1" t="s">
        <v>176</v>
      </c>
      <c r="E310" s="1" t="s">
        <v>1680</v>
      </c>
      <c r="F310" s="1" t="s">
        <v>1377</v>
      </c>
      <c r="G310" s="1" t="s">
        <v>53</v>
      </c>
      <c r="H310" s="1" t="s">
        <v>33</v>
      </c>
      <c r="I310" s="1" t="s">
        <v>1556</v>
      </c>
      <c r="J310" s="1" t="s">
        <v>1677</v>
      </c>
      <c r="K310" s="1" t="s">
        <v>103</v>
      </c>
      <c r="L310" s="1" t="s">
        <v>1684</v>
      </c>
      <c r="N310" s="5" t="str">
        <f t="shared" si="76"/>
        <v>M/G</v>
      </c>
      <c r="O310" s="5">
        <f t="shared" si="54"/>
        <v>6</v>
      </c>
      <c r="P310" s="5" t="str">
        <f t="shared" si="55"/>
        <v>Kingler</v>
      </c>
      <c r="Q310" s="5">
        <f t="shared" si="77"/>
        <v>2</v>
      </c>
      <c r="R310" s="5">
        <f t="shared" si="78"/>
        <v>1660</v>
      </c>
      <c r="S310" s="5">
        <f t="shared" si="79"/>
        <v>1360</v>
      </c>
      <c r="T310" s="1" t="str">
        <f t="shared" si="80"/>
        <v>099_1</v>
      </c>
      <c r="U310" s="5" t="str">
        <f t="shared" si="56"/>
        <v>099</v>
      </c>
      <c r="V310" t="str">
        <f t="shared" si="81"/>
        <v>v</v>
      </c>
    </row>
    <row r="311" spans="1:22" x14ac:dyDescent="0.3">
      <c r="A311" s="1" t="s">
        <v>1685</v>
      </c>
      <c r="B311" s="1" t="s">
        <v>1686</v>
      </c>
      <c r="C311" s="1" t="s">
        <v>81</v>
      </c>
      <c r="D311" s="1" t="s">
        <v>81</v>
      </c>
      <c r="E311" s="1" t="s">
        <v>10</v>
      </c>
      <c r="F311" s="1" t="s">
        <v>48</v>
      </c>
      <c r="G311" s="1" t="s">
        <v>49</v>
      </c>
      <c r="H311" s="1" t="s">
        <v>33</v>
      </c>
      <c r="I311" s="1" t="s">
        <v>34</v>
      </c>
      <c r="J311" s="1" t="s">
        <v>1677</v>
      </c>
      <c r="K311" s="1" t="s">
        <v>103</v>
      </c>
      <c r="L311" s="1" t="s">
        <v>1722</v>
      </c>
      <c r="N311" s="5" t="str">
        <f t="shared" si="76"/>
        <v/>
      </c>
      <c r="O311" s="5">
        <f t="shared" si="54"/>
        <v>1</v>
      </c>
      <c r="P311" s="5" t="str">
        <f t="shared" si="55"/>
        <v>-</v>
      </c>
      <c r="Q311" s="5">
        <f t="shared" si="77"/>
        <v>-4</v>
      </c>
      <c r="R311" s="5">
        <f t="shared" si="78"/>
        <v>230</v>
      </c>
      <c r="S311" s="5">
        <f t="shared" si="79"/>
        <v>230</v>
      </c>
      <c r="T311" s="1" t="str">
        <f t="shared" si="80"/>
        <v>816</v>
      </c>
      <c r="U311" s="5" t="str">
        <f t="shared" si="56"/>
        <v/>
      </c>
      <c r="V311" t="str">
        <f t="shared" si="81"/>
        <v/>
      </c>
    </row>
    <row r="312" spans="1:22" x14ac:dyDescent="0.3">
      <c r="A312" s="1" t="s">
        <v>1687</v>
      </c>
      <c r="B312" s="1" t="s">
        <v>1688</v>
      </c>
      <c r="C312" s="1" t="s">
        <v>75</v>
      </c>
      <c r="D312" s="1" t="s">
        <v>87</v>
      </c>
      <c r="E312" s="1" t="s">
        <v>1686</v>
      </c>
      <c r="F312" s="1" t="s">
        <v>53</v>
      </c>
      <c r="G312" s="1" t="s">
        <v>49</v>
      </c>
      <c r="H312" s="1" t="s">
        <v>33</v>
      </c>
      <c r="I312" s="1" t="s">
        <v>34</v>
      </c>
      <c r="J312" s="1" t="s">
        <v>1677</v>
      </c>
      <c r="K312" s="1" t="s">
        <v>103</v>
      </c>
      <c r="L312" s="1" t="s">
        <v>1689</v>
      </c>
      <c r="N312" s="5" t="str">
        <f t="shared" si="76"/>
        <v/>
      </c>
      <c r="O312" s="5">
        <f t="shared" si="54"/>
        <v>3</v>
      </c>
      <c r="P312" s="5" t="str">
        <f t="shared" si="55"/>
        <v>Sobble</v>
      </c>
      <c r="Q312" s="5">
        <f t="shared" si="77"/>
        <v>-2</v>
      </c>
      <c r="R312" s="5">
        <f t="shared" si="78"/>
        <v>750</v>
      </c>
      <c r="S312" s="5">
        <f t="shared" si="79"/>
        <v>730</v>
      </c>
      <c r="T312" s="1" t="str">
        <f t="shared" si="80"/>
        <v>817</v>
      </c>
      <c r="U312" s="5" t="str">
        <f t="shared" si="56"/>
        <v/>
      </c>
      <c r="V312" t="str">
        <f t="shared" si="81"/>
        <v/>
      </c>
    </row>
    <row r="313" spans="1:22" x14ac:dyDescent="0.3">
      <c r="A313" s="1" t="s">
        <v>1690</v>
      </c>
      <c r="B313" s="1" t="s">
        <v>1691</v>
      </c>
      <c r="C313" s="1" t="s">
        <v>72</v>
      </c>
      <c r="D313" s="1" t="s">
        <v>132</v>
      </c>
      <c r="E313" s="1" t="s">
        <v>1688</v>
      </c>
      <c r="F313" s="1" t="s">
        <v>49</v>
      </c>
      <c r="G313" s="1" t="s">
        <v>49</v>
      </c>
      <c r="H313" s="1" t="s">
        <v>33</v>
      </c>
      <c r="I313" s="1" t="s">
        <v>34</v>
      </c>
      <c r="J313" s="1" t="s">
        <v>1677</v>
      </c>
      <c r="K313" s="1" t="s">
        <v>103</v>
      </c>
      <c r="L313" s="1" t="s">
        <v>1692</v>
      </c>
      <c r="N313" s="5" t="str">
        <f t="shared" si="76"/>
        <v/>
      </c>
      <c r="O313" s="5">
        <f t="shared" si="54"/>
        <v>5</v>
      </c>
      <c r="P313" s="5" t="str">
        <f t="shared" si="55"/>
        <v>Drizzile</v>
      </c>
      <c r="Q313" s="5">
        <f t="shared" si="77"/>
        <v>0</v>
      </c>
      <c r="R313" s="5">
        <f t="shared" si="78"/>
        <v>1330</v>
      </c>
      <c r="S313" s="5">
        <f t="shared" si="79"/>
        <v>1170</v>
      </c>
      <c r="T313" s="1" t="str">
        <f t="shared" si="80"/>
        <v>818</v>
      </c>
      <c r="U313" s="5" t="str">
        <f t="shared" si="56"/>
        <v/>
      </c>
      <c r="V313" t="str">
        <f t="shared" si="81"/>
        <v/>
      </c>
    </row>
    <row r="314" spans="1:22" x14ac:dyDescent="0.3">
      <c r="A314" s="1" t="s">
        <v>1693</v>
      </c>
      <c r="B314" s="1" t="s">
        <v>1694</v>
      </c>
      <c r="C314" s="1" t="s">
        <v>72</v>
      </c>
      <c r="D314" s="1" t="s">
        <v>132</v>
      </c>
      <c r="E314" s="1" t="s">
        <v>1691</v>
      </c>
      <c r="F314" s="1" t="s">
        <v>1377</v>
      </c>
      <c r="G314" s="1" t="s">
        <v>49</v>
      </c>
      <c r="H314" s="1" t="s">
        <v>33</v>
      </c>
      <c r="I314" s="1" t="s">
        <v>34</v>
      </c>
      <c r="J314" s="1" t="s">
        <v>1677</v>
      </c>
      <c r="K314" s="1" t="s">
        <v>103</v>
      </c>
      <c r="L314" s="1" t="s">
        <v>1695</v>
      </c>
      <c r="N314" s="5" t="str">
        <f t="shared" si="76"/>
        <v>M/G</v>
      </c>
      <c r="O314" s="5">
        <f t="shared" si="54"/>
        <v>7</v>
      </c>
      <c r="P314" s="5" t="str">
        <f t="shared" si="55"/>
        <v>Inteleon</v>
      </c>
      <c r="Q314" s="5">
        <f t="shared" si="77"/>
        <v>3</v>
      </c>
      <c r="R314" s="5">
        <f t="shared" si="78"/>
        <v>1970</v>
      </c>
      <c r="S314" s="5">
        <f t="shared" si="79"/>
        <v>1560</v>
      </c>
      <c r="T314" s="1" t="str">
        <f t="shared" si="80"/>
        <v>818_1</v>
      </c>
      <c r="U314" s="5" t="str">
        <f t="shared" si="56"/>
        <v>818</v>
      </c>
      <c r="V314" t="str">
        <f t="shared" si="81"/>
        <v>v</v>
      </c>
    </row>
    <row r="315" spans="1:22" x14ac:dyDescent="0.3">
      <c r="A315" s="1" t="s">
        <v>1696</v>
      </c>
      <c r="B315" s="1" t="s">
        <v>1697</v>
      </c>
      <c r="C315" s="1" t="s">
        <v>527</v>
      </c>
      <c r="D315" s="1" t="s">
        <v>81</v>
      </c>
      <c r="E315" s="1" t="s">
        <v>10</v>
      </c>
      <c r="F315" s="1" t="s">
        <v>48</v>
      </c>
      <c r="G315" s="1" t="s">
        <v>49</v>
      </c>
      <c r="H315" s="1" t="s">
        <v>20</v>
      </c>
      <c r="I315" s="1" t="s">
        <v>109</v>
      </c>
      <c r="J315" s="1" t="s">
        <v>1698</v>
      </c>
      <c r="K315" s="1" t="s">
        <v>103</v>
      </c>
      <c r="L315" s="1" t="s">
        <v>1699</v>
      </c>
      <c r="N315" s="5" t="str">
        <f t="shared" si="76"/>
        <v/>
      </c>
      <c r="O315" s="5">
        <f t="shared" si="54"/>
        <v>1</v>
      </c>
      <c r="P315" s="5" t="str">
        <f t="shared" si="55"/>
        <v>-</v>
      </c>
      <c r="Q315" s="5">
        <f t="shared" si="77"/>
        <v>-4</v>
      </c>
      <c r="R315" s="5">
        <f t="shared" si="78"/>
        <v>290</v>
      </c>
      <c r="S315" s="5">
        <f t="shared" si="79"/>
        <v>170</v>
      </c>
      <c r="T315" s="1" t="str">
        <f t="shared" si="80"/>
        <v>813</v>
      </c>
      <c r="U315" s="5" t="str">
        <f t="shared" si="56"/>
        <v/>
      </c>
      <c r="V315" t="str">
        <f t="shared" si="81"/>
        <v/>
      </c>
    </row>
    <row r="316" spans="1:22" x14ac:dyDescent="0.3">
      <c r="A316" s="1" t="s">
        <v>1700</v>
      </c>
      <c r="B316" s="1" t="s">
        <v>1701</v>
      </c>
      <c r="C316" s="1" t="s">
        <v>538</v>
      </c>
      <c r="D316" s="1" t="s">
        <v>87</v>
      </c>
      <c r="E316" s="1" t="s">
        <v>1697</v>
      </c>
      <c r="F316" s="1" t="s">
        <v>53</v>
      </c>
      <c r="G316" s="1" t="s">
        <v>49</v>
      </c>
      <c r="H316" s="1" t="s">
        <v>20</v>
      </c>
      <c r="I316" s="1" t="s">
        <v>109</v>
      </c>
      <c r="J316" s="1" t="s">
        <v>1698</v>
      </c>
      <c r="K316" s="1" t="s">
        <v>103</v>
      </c>
      <c r="L316" s="1" t="s">
        <v>1702</v>
      </c>
      <c r="N316" s="5" t="str">
        <f t="shared" si="76"/>
        <v/>
      </c>
      <c r="O316" s="5">
        <f t="shared" si="54"/>
        <v>3</v>
      </c>
      <c r="P316" s="5" t="str">
        <f t="shared" si="55"/>
        <v>Scorbunny</v>
      </c>
      <c r="Q316" s="5">
        <f t="shared" si="77"/>
        <v>-2</v>
      </c>
      <c r="R316" s="5">
        <f t="shared" si="78"/>
        <v>850</v>
      </c>
      <c r="S316" s="5">
        <f t="shared" si="79"/>
        <v>630</v>
      </c>
      <c r="T316" s="1" t="str">
        <f t="shared" si="80"/>
        <v>814</v>
      </c>
      <c r="U316" s="5" t="str">
        <f t="shared" si="56"/>
        <v/>
      </c>
      <c r="V316" t="str">
        <f t="shared" si="81"/>
        <v/>
      </c>
    </row>
    <row r="317" spans="1:22" x14ac:dyDescent="0.3">
      <c r="A317" s="1" t="s">
        <v>1703</v>
      </c>
      <c r="B317" s="1" t="s">
        <v>1704</v>
      </c>
      <c r="C317" s="1" t="s">
        <v>1705</v>
      </c>
      <c r="D317" s="1" t="s">
        <v>132</v>
      </c>
      <c r="E317" s="1" t="s">
        <v>1701</v>
      </c>
      <c r="F317" s="1" t="s">
        <v>49</v>
      </c>
      <c r="G317" s="1" t="s">
        <v>49</v>
      </c>
      <c r="H317" s="1" t="s">
        <v>20</v>
      </c>
      <c r="I317" s="1" t="s">
        <v>109</v>
      </c>
      <c r="J317" s="1" t="s">
        <v>1698</v>
      </c>
      <c r="K317" s="1" t="s">
        <v>103</v>
      </c>
      <c r="L317" s="1" t="s">
        <v>1706</v>
      </c>
      <c r="N317" s="5" t="str">
        <f t="shared" si="76"/>
        <v/>
      </c>
      <c r="O317" s="5">
        <f t="shared" si="54"/>
        <v>5</v>
      </c>
      <c r="P317" s="5" t="str">
        <f t="shared" si="55"/>
        <v>Raboot</v>
      </c>
      <c r="Q317" s="5">
        <f t="shared" si="77"/>
        <v>0</v>
      </c>
      <c r="R317" s="5">
        <f t="shared" si="78"/>
        <v>1520</v>
      </c>
      <c r="S317" s="5">
        <f t="shared" si="79"/>
        <v>980</v>
      </c>
      <c r="T317" s="1" t="str">
        <f t="shared" si="80"/>
        <v>815</v>
      </c>
      <c r="U317" s="5" t="str">
        <f t="shared" si="56"/>
        <v/>
      </c>
      <c r="V317" t="str">
        <f t="shared" si="81"/>
        <v/>
      </c>
    </row>
    <row r="318" spans="1:22" x14ac:dyDescent="0.3">
      <c r="A318" s="1" t="s">
        <v>1707</v>
      </c>
      <c r="B318" s="1" t="s">
        <v>1708</v>
      </c>
      <c r="C318" s="1" t="s">
        <v>1705</v>
      </c>
      <c r="D318" s="1" t="s">
        <v>132</v>
      </c>
      <c r="E318" s="1" t="s">
        <v>1704</v>
      </c>
      <c r="F318" s="1" t="s">
        <v>1377</v>
      </c>
      <c r="G318" s="1" t="s">
        <v>49</v>
      </c>
      <c r="H318" s="1" t="s">
        <v>20</v>
      </c>
      <c r="I318" s="1" t="s">
        <v>109</v>
      </c>
      <c r="J318" s="1" t="s">
        <v>1698</v>
      </c>
      <c r="K318" s="1" t="s">
        <v>103</v>
      </c>
      <c r="L318" s="1" t="s">
        <v>1709</v>
      </c>
      <c r="N318" s="5" t="str">
        <f t="shared" si="76"/>
        <v>M/G</v>
      </c>
      <c r="O318" s="5">
        <f t="shared" si="54"/>
        <v>7</v>
      </c>
      <c r="P318" s="5" t="str">
        <f t="shared" si="55"/>
        <v>Cinderace</v>
      </c>
      <c r="Q318" s="5">
        <f t="shared" si="77"/>
        <v>3</v>
      </c>
      <c r="R318" s="5">
        <f t="shared" si="78"/>
        <v>2250</v>
      </c>
      <c r="S318" s="5">
        <f t="shared" si="79"/>
        <v>1280</v>
      </c>
      <c r="T318" s="1" t="str">
        <f t="shared" si="80"/>
        <v>815_1</v>
      </c>
      <c r="U318" s="5" t="str">
        <f t="shared" si="56"/>
        <v>815</v>
      </c>
      <c r="V318" t="str">
        <f t="shared" si="81"/>
        <v>v</v>
      </c>
    </row>
    <row r="319" spans="1:22" x14ac:dyDescent="0.3">
      <c r="A319" s="1" t="s">
        <v>1764</v>
      </c>
      <c r="B319" s="1" t="s">
        <v>1710</v>
      </c>
      <c r="C319" s="1" t="s">
        <v>75</v>
      </c>
      <c r="D319" s="1" t="s">
        <v>133</v>
      </c>
      <c r="E319" s="1" t="s">
        <v>10</v>
      </c>
      <c r="F319" s="1" t="s">
        <v>48</v>
      </c>
      <c r="G319" s="1" t="s">
        <v>49</v>
      </c>
      <c r="H319" s="1" t="s">
        <v>202</v>
      </c>
      <c r="I319" s="1" t="s">
        <v>12</v>
      </c>
      <c r="J319" s="1" t="s">
        <v>1644</v>
      </c>
      <c r="K319" s="1" t="s">
        <v>103</v>
      </c>
      <c r="L319" s="1" t="s">
        <v>1711</v>
      </c>
      <c r="N319" s="5" t="str">
        <f t="shared" ref="N319:N322" si="82">IF((OR(ISNUMBER(SEARCH("Mega ",B319)),ISNUMBER(SEARCH("Gigantamax ",B319)))),"M/G","")</f>
        <v/>
      </c>
      <c r="O319" s="5">
        <f t="shared" si="54"/>
        <v>1</v>
      </c>
      <c r="P319" s="5" t="str">
        <f t="shared" si="55"/>
        <v>-</v>
      </c>
      <c r="Q319" s="5">
        <f t="shared" ref="Q319:Q322" si="83">IF(N319="M/G",1,0)+O319-1-(SUM(LEN(I319)-LEN(SUBSTITUTE(I319,",","")))+SUM(LEN(J319)-LEN(SUBSTITUTE(J319,",","")))-SUM(LEN(H319)-LEN(SUBSTITUTE(H319,",",""))))</f>
        <v>-4</v>
      </c>
      <c r="R319" s="5">
        <f t="shared" ref="R319:R322" si="84">ROUND(O319*(500+10*Q319)*VALUE(C319)/(VALUE(C319)+VALUE(D319)),-1)</f>
        <v>260</v>
      </c>
      <c r="S319" s="5">
        <f t="shared" ref="S319:S322" si="85">O319*500+10*Q319-R319</f>
        <v>200</v>
      </c>
      <c r="T319" s="1" t="str">
        <f t="shared" ref="T319:T322" si="86">A319</f>
        <v>810</v>
      </c>
      <c r="U319" s="5" t="str">
        <f t="shared" si="56"/>
        <v/>
      </c>
      <c r="V319" t="str">
        <f t="shared" ref="V319:V322" si="87">IF(U319="","",IF(LEFT(T319,3)=LEFT(U319,3),"v","!"))</f>
        <v/>
      </c>
    </row>
    <row r="320" spans="1:22" x14ac:dyDescent="0.3">
      <c r="A320" s="1" t="s">
        <v>1712</v>
      </c>
      <c r="B320" s="1" t="s">
        <v>1713</v>
      </c>
      <c r="C320" s="1" t="s">
        <v>72</v>
      </c>
      <c r="D320" s="1" t="s">
        <v>88</v>
      </c>
      <c r="E320" s="1" t="s">
        <v>1710</v>
      </c>
      <c r="F320" s="1" t="s">
        <v>53</v>
      </c>
      <c r="G320" s="1" t="s">
        <v>49</v>
      </c>
      <c r="H320" s="1" t="s">
        <v>202</v>
      </c>
      <c r="I320" s="1" t="s">
        <v>12</v>
      </c>
      <c r="J320" s="1" t="s">
        <v>1644</v>
      </c>
      <c r="K320" s="1" t="s">
        <v>103</v>
      </c>
      <c r="L320" s="1" t="s">
        <v>1714</v>
      </c>
      <c r="N320" s="5" t="str">
        <f t="shared" si="82"/>
        <v/>
      </c>
      <c r="O320" s="5">
        <f t="shared" si="54"/>
        <v>3</v>
      </c>
      <c r="P320" s="5" t="str">
        <f t="shared" si="55"/>
        <v>Grookey</v>
      </c>
      <c r="Q320" s="5">
        <f t="shared" si="83"/>
        <v>-2</v>
      </c>
      <c r="R320" s="5">
        <f t="shared" si="84"/>
        <v>790</v>
      </c>
      <c r="S320" s="5">
        <f t="shared" si="85"/>
        <v>690</v>
      </c>
      <c r="T320" s="1" t="str">
        <f t="shared" si="86"/>
        <v>811</v>
      </c>
      <c r="U320" s="5" t="str">
        <f t="shared" si="56"/>
        <v/>
      </c>
      <c r="V320" t="str">
        <f t="shared" si="87"/>
        <v/>
      </c>
    </row>
    <row r="321" spans="1:22" x14ac:dyDescent="0.3">
      <c r="A321" s="1" t="s">
        <v>1715</v>
      </c>
      <c r="B321" s="1" t="s">
        <v>1716</v>
      </c>
      <c r="C321" s="1" t="s">
        <v>230</v>
      </c>
      <c r="D321" s="1" t="s">
        <v>82</v>
      </c>
      <c r="E321" s="1" t="s">
        <v>1713</v>
      </c>
      <c r="F321" s="1" t="s">
        <v>49</v>
      </c>
      <c r="G321" s="1" t="s">
        <v>49</v>
      </c>
      <c r="H321" s="1" t="s">
        <v>202</v>
      </c>
      <c r="I321" s="1" t="s">
        <v>12</v>
      </c>
      <c r="J321" s="1" t="s">
        <v>1644</v>
      </c>
      <c r="K321" s="1" t="s">
        <v>103</v>
      </c>
      <c r="L321" s="1" t="s">
        <v>1717</v>
      </c>
      <c r="N321" s="5" t="str">
        <f t="shared" si="82"/>
        <v/>
      </c>
      <c r="O321" s="5">
        <f t="shared" si="54"/>
        <v>5</v>
      </c>
      <c r="P321" s="5" t="str">
        <f t="shared" si="55"/>
        <v>Thwackey</v>
      </c>
      <c r="Q321" s="5">
        <f t="shared" si="83"/>
        <v>0</v>
      </c>
      <c r="R321" s="5">
        <f t="shared" si="84"/>
        <v>1450</v>
      </c>
      <c r="S321" s="5">
        <f t="shared" si="85"/>
        <v>1050</v>
      </c>
      <c r="T321" s="1" t="str">
        <f t="shared" si="86"/>
        <v>812</v>
      </c>
      <c r="U321" s="5" t="str">
        <f t="shared" si="56"/>
        <v/>
      </c>
      <c r="V321" t="str">
        <f t="shared" si="87"/>
        <v/>
      </c>
    </row>
    <row r="322" spans="1:22" x14ac:dyDescent="0.3">
      <c r="A322" s="1" t="s">
        <v>1718</v>
      </c>
      <c r="B322" s="1" t="s">
        <v>1719</v>
      </c>
      <c r="C322" s="1" t="s">
        <v>230</v>
      </c>
      <c r="D322" s="1" t="s">
        <v>82</v>
      </c>
      <c r="E322" s="1" t="s">
        <v>1716</v>
      </c>
      <c r="F322" s="1" t="s">
        <v>1377</v>
      </c>
      <c r="G322" s="1" t="s">
        <v>49</v>
      </c>
      <c r="H322" s="1" t="s">
        <v>202</v>
      </c>
      <c r="I322" s="1" t="s">
        <v>12</v>
      </c>
      <c r="J322" s="1" t="s">
        <v>1644</v>
      </c>
      <c r="K322" s="1" t="s">
        <v>103</v>
      </c>
      <c r="L322" s="1" t="s">
        <v>1720</v>
      </c>
      <c r="N322" s="5" t="str">
        <f t="shared" si="82"/>
        <v>M/G</v>
      </c>
      <c r="O322" s="5">
        <f t="shared" ref="O322" si="88">IF(N322="M/G",2+VLOOKUP(E322,$B:$O,14,FALSE),IF(K322="Ya",6,IF(AND(G322="3",F322="1"),1,IF(AND(G322="3",F322="2"),3,IF(AND(G322="3",F322="3"),5,IF(AND(G322="2",F322="1"),2,IF(AND(G322="2",F322="2"),4,4)))))))</f>
        <v>7</v>
      </c>
      <c r="P322" s="5" t="str">
        <f t="shared" si="55"/>
        <v>Rillaboom</v>
      </c>
      <c r="Q322" s="5">
        <f t="shared" si="83"/>
        <v>3</v>
      </c>
      <c r="R322" s="5">
        <f t="shared" si="84"/>
        <v>2160</v>
      </c>
      <c r="S322" s="5">
        <f t="shared" si="85"/>
        <v>1370</v>
      </c>
      <c r="T322" s="1" t="str">
        <f t="shared" si="86"/>
        <v>812_1</v>
      </c>
      <c r="U322" s="5" t="str">
        <f t="shared" si="56"/>
        <v>812</v>
      </c>
      <c r="V322" t="str">
        <f t="shared" si="87"/>
        <v>v</v>
      </c>
    </row>
    <row r="323" spans="1:22" x14ac:dyDescent="0.3">
      <c r="A323" s="1" t="s">
        <v>1723</v>
      </c>
      <c r="B323" s="1" t="s">
        <v>1724</v>
      </c>
      <c r="C323" s="1" t="s">
        <v>81</v>
      </c>
      <c r="D323" s="1" t="s">
        <v>87</v>
      </c>
      <c r="E323" s="1" t="s">
        <v>10</v>
      </c>
      <c r="F323" s="1" t="s">
        <v>48</v>
      </c>
      <c r="G323" s="1" t="s">
        <v>53</v>
      </c>
      <c r="H323" s="1" t="s">
        <v>1626</v>
      </c>
      <c r="I323" s="1" t="s">
        <v>308</v>
      </c>
      <c r="J323" s="1" t="s">
        <v>1725</v>
      </c>
      <c r="K323" s="1" t="s">
        <v>103</v>
      </c>
      <c r="L323" s="1" t="s">
        <v>1726</v>
      </c>
      <c r="N323" s="5" t="str">
        <f t="shared" ref="N323:N332" si="89">IF((OR(ISNUMBER(SEARCH("Mega ",B323)),ISNUMBER(SEARCH("Gigantamax ",B323)))),"M/G","")</f>
        <v/>
      </c>
      <c r="O323" s="5">
        <f t="shared" ref="O323:O332" si="90">IF(N323="M/G",2+VLOOKUP(E323,$B:$O,14,FALSE),IF(K323="Ya",6,IF(AND(G323="3",F323="1"),1,IF(AND(G323="3",F323="2"),3,IF(AND(G323="3",F323="3"),5,IF(AND(G323="2",F323="1"),2,IF(AND(G323="2",F323="2"),4,4)))))))</f>
        <v>2</v>
      </c>
      <c r="P323" s="5" t="str">
        <f t="shared" ref="P323:P332" si="91">IF(E323="-","-",VLOOKUP(E323,$B:$B,1,FALSE))</f>
        <v>-</v>
      </c>
      <c r="Q323" s="5">
        <f t="shared" ref="Q323:Q332" si="92">IF(N323="M/G",1,0)+O323-1-(SUM(LEN(I323)-LEN(SUBSTITUTE(I323,",","")))+SUM(LEN(J323)-LEN(SUBSTITUTE(J323,",","")))-SUM(LEN(H323)-LEN(SUBSTITUTE(H323,",",""))))</f>
        <v>-2</v>
      </c>
      <c r="R323" s="5">
        <f t="shared" ref="R323:R332" si="93">ROUND(O323*(500+10*Q323)*VALUE(C323)/(VALUE(C323)+VALUE(D323)),-1)</f>
        <v>380</v>
      </c>
      <c r="S323" s="5">
        <f t="shared" ref="S323:S332" si="94">O323*500+10*Q323-R323</f>
        <v>600</v>
      </c>
      <c r="T323" s="1" t="str">
        <f t="shared" ref="T323:T332" si="95">A323</f>
        <v>333</v>
      </c>
      <c r="U323" s="5" t="str">
        <f t="shared" ref="U323:U332" si="96">IF(N323="M/G",VLOOKUP(E323,$B:$T,19,FALSE),"")</f>
        <v/>
      </c>
      <c r="V323" t="str">
        <f t="shared" ref="V323:V332" si="97">IF(U323="","",IF(LEFT(T323,3)=LEFT(U323,3),"v","!"))</f>
        <v/>
      </c>
    </row>
    <row r="324" spans="1:22" x14ac:dyDescent="0.3">
      <c r="A324" s="1" t="s">
        <v>1727</v>
      </c>
      <c r="B324" s="1" t="s">
        <v>1728</v>
      </c>
      <c r="C324" s="1" t="s">
        <v>88</v>
      </c>
      <c r="D324" s="1" t="s">
        <v>82</v>
      </c>
      <c r="E324" s="1" t="s">
        <v>1724</v>
      </c>
      <c r="F324" s="1" t="s">
        <v>53</v>
      </c>
      <c r="G324" s="1" t="s">
        <v>53</v>
      </c>
      <c r="H324" s="1" t="s">
        <v>307</v>
      </c>
      <c r="I324" s="1" t="s">
        <v>1729</v>
      </c>
      <c r="J324" s="1" t="s">
        <v>308</v>
      </c>
      <c r="K324" s="1" t="s">
        <v>103</v>
      </c>
      <c r="L324" s="1" t="s">
        <v>1730</v>
      </c>
      <c r="N324" s="5" t="str">
        <f t="shared" si="89"/>
        <v/>
      </c>
      <c r="O324" s="5">
        <f t="shared" si="90"/>
        <v>4</v>
      </c>
      <c r="P324" s="5" t="str">
        <f t="shared" si="91"/>
        <v>Swablu</v>
      </c>
      <c r="Q324" s="5">
        <f t="shared" si="92"/>
        <v>0</v>
      </c>
      <c r="R324" s="5">
        <f t="shared" si="93"/>
        <v>880</v>
      </c>
      <c r="S324" s="5">
        <f t="shared" si="94"/>
        <v>1120</v>
      </c>
      <c r="T324" s="1" t="str">
        <f t="shared" si="95"/>
        <v>334</v>
      </c>
      <c r="U324" s="5" t="str">
        <f t="shared" si="96"/>
        <v/>
      </c>
      <c r="V324" t="str">
        <f t="shared" si="97"/>
        <v/>
      </c>
    </row>
    <row r="325" spans="1:22" x14ac:dyDescent="0.3">
      <c r="A325" s="1" t="s">
        <v>1731</v>
      </c>
      <c r="B325" s="1" t="s">
        <v>1732</v>
      </c>
      <c r="C325" s="1" t="s">
        <v>90</v>
      </c>
      <c r="D325" s="1" t="s">
        <v>90</v>
      </c>
      <c r="E325" s="1" t="s">
        <v>1728</v>
      </c>
      <c r="F325" s="1" t="s">
        <v>1318</v>
      </c>
      <c r="G325" s="1" t="s">
        <v>53</v>
      </c>
      <c r="H325" s="1" t="s">
        <v>1733</v>
      </c>
      <c r="I325" s="1" t="s">
        <v>1734</v>
      </c>
      <c r="J325" s="1" t="s">
        <v>1735</v>
      </c>
      <c r="K325" s="1" t="s">
        <v>103</v>
      </c>
      <c r="L325" s="1" t="s">
        <v>1736</v>
      </c>
      <c r="N325" s="5" t="str">
        <f t="shared" si="89"/>
        <v>M/G</v>
      </c>
      <c r="O325" s="5">
        <f t="shared" si="90"/>
        <v>6</v>
      </c>
      <c r="P325" s="5" t="str">
        <f t="shared" si="91"/>
        <v>Altaria</v>
      </c>
      <c r="Q325" s="5">
        <f t="shared" si="92"/>
        <v>3</v>
      </c>
      <c r="R325" s="5">
        <f t="shared" si="93"/>
        <v>1590</v>
      </c>
      <c r="S325" s="5">
        <f t="shared" si="94"/>
        <v>1440</v>
      </c>
      <c r="T325" s="1" t="str">
        <f t="shared" si="95"/>
        <v>334_1</v>
      </c>
      <c r="U325" s="5" t="str">
        <f t="shared" si="96"/>
        <v>334</v>
      </c>
      <c r="V325" t="str">
        <f t="shared" si="97"/>
        <v>v</v>
      </c>
    </row>
    <row r="326" spans="1:22" x14ac:dyDescent="0.3">
      <c r="A326" s="1" t="s">
        <v>1737</v>
      </c>
      <c r="B326" s="1" t="s">
        <v>1738</v>
      </c>
      <c r="C326" s="1" t="s">
        <v>1739</v>
      </c>
      <c r="D326" s="1" t="s">
        <v>91</v>
      </c>
      <c r="E326" s="1" t="s">
        <v>500</v>
      </c>
      <c r="F326" s="1" t="s">
        <v>1318</v>
      </c>
      <c r="G326" s="1" t="s">
        <v>49</v>
      </c>
      <c r="H326" s="1" t="s">
        <v>272</v>
      </c>
      <c r="I326" s="1" t="s">
        <v>1740</v>
      </c>
      <c r="J326" s="1" t="s">
        <v>1741</v>
      </c>
      <c r="K326" s="1" t="s">
        <v>103</v>
      </c>
      <c r="L326" s="1" t="s">
        <v>1742</v>
      </c>
      <c r="N326" s="5" t="str">
        <f t="shared" si="89"/>
        <v>M/G</v>
      </c>
      <c r="O326" s="5">
        <f t="shared" si="90"/>
        <v>7</v>
      </c>
      <c r="P326" s="5" t="str">
        <f t="shared" si="91"/>
        <v>Gallade</v>
      </c>
      <c r="Q326" s="5">
        <f t="shared" si="92"/>
        <v>4</v>
      </c>
      <c r="R326" s="5">
        <f t="shared" si="93"/>
        <v>2400</v>
      </c>
      <c r="S326" s="5">
        <f t="shared" si="94"/>
        <v>1140</v>
      </c>
      <c r="T326" s="1" t="str">
        <f t="shared" si="95"/>
        <v>475_1</v>
      </c>
      <c r="U326" s="5" t="str">
        <f t="shared" si="96"/>
        <v>475</v>
      </c>
      <c r="V326" t="str">
        <f t="shared" si="97"/>
        <v>v</v>
      </c>
    </row>
    <row r="327" spans="1:22" x14ac:dyDescent="0.3">
      <c r="A327" s="1" t="s">
        <v>1743</v>
      </c>
      <c r="B327" s="1" t="s">
        <v>1744</v>
      </c>
      <c r="C327" s="1" t="s">
        <v>1615</v>
      </c>
      <c r="D327" s="1" t="s">
        <v>504</v>
      </c>
      <c r="E327" s="1" t="s">
        <v>10</v>
      </c>
      <c r="F327" s="1" t="s">
        <v>48</v>
      </c>
      <c r="G327" s="1" t="s">
        <v>49</v>
      </c>
      <c r="H327" s="1" t="s">
        <v>854</v>
      </c>
      <c r="I327" s="1" t="s">
        <v>1415</v>
      </c>
      <c r="J327" s="1" t="s">
        <v>1392</v>
      </c>
      <c r="K327" s="1" t="s">
        <v>103</v>
      </c>
      <c r="L327" s="1" t="s">
        <v>1745</v>
      </c>
      <c r="N327" s="5" t="str">
        <f t="shared" si="89"/>
        <v/>
      </c>
      <c r="O327" s="5">
        <f t="shared" si="90"/>
        <v>1</v>
      </c>
      <c r="P327" s="5" t="str">
        <f t="shared" si="91"/>
        <v>-</v>
      </c>
      <c r="Q327" s="5">
        <f t="shared" si="92"/>
        <v>-3</v>
      </c>
      <c r="R327" s="5">
        <f t="shared" si="93"/>
        <v>260</v>
      </c>
      <c r="S327" s="5">
        <f t="shared" si="94"/>
        <v>210</v>
      </c>
      <c r="T327" s="1" t="str">
        <f t="shared" si="95"/>
        <v>824</v>
      </c>
      <c r="U327" s="5" t="str">
        <f t="shared" si="96"/>
        <v/>
      </c>
      <c r="V327" t="str">
        <f t="shared" si="97"/>
        <v/>
      </c>
    </row>
    <row r="328" spans="1:22" x14ac:dyDescent="0.3">
      <c r="A328" s="1" t="s">
        <v>1746</v>
      </c>
      <c r="B328" s="1" t="s">
        <v>1747</v>
      </c>
      <c r="C328" s="1" t="s">
        <v>201</v>
      </c>
      <c r="D328" s="1" t="s">
        <v>133</v>
      </c>
      <c r="E328" s="1" t="s">
        <v>1744</v>
      </c>
      <c r="F328" s="1" t="s">
        <v>53</v>
      </c>
      <c r="G328" s="1" t="s">
        <v>49</v>
      </c>
      <c r="H328" s="1" t="s">
        <v>167</v>
      </c>
      <c r="I328" s="1" t="s">
        <v>1748</v>
      </c>
      <c r="J328" s="1" t="s">
        <v>1749</v>
      </c>
      <c r="K328" s="1" t="s">
        <v>103</v>
      </c>
      <c r="L328" s="1" t="s">
        <v>1750</v>
      </c>
      <c r="N328" s="5" t="str">
        <f t="shared" si="89"/>
        <v/>
      </c>
      <c r="O328" s="5">
        <f t="shared" si="90"/>
        <v>3</v>
      </c>
      <c r="P328" s="5" t="str">
        <f t="shared" si="91"/>
        <v>Blipbug</v>
      </c>
      <c r="Q328" s="5">
        <f t="shared" si="92"/>
        <v>-1</v>
      </c>
      <c r="R328" s="5">
        <f t="shared" si="93"/>
        <v>610</v>
      </c>
      <c r="S328" s="5">
        <f t="shared" si="94"/>
        <v>880</v>
      </c>
      <c r="T328" s="1" t="str">
        <f t="shared" si="95"/>
        <v>825</v>
      </c>
      <c r="U328" s="5" t="str">
        <f t="shared" si="96"/>
        <v/>
      </c>
      <c r="V328" t="str">
        <f t="shared" si="97"/>
        <v/>
      </c>
    </row>
    <row r="329" spans="1:22" x14ac:dyDescent="0.3">
      <c r="A329" s="1" t="s">
        <v>1751</v>
      </c>
      <c r="B329" s="1" t="s">
        <v>1752</v>
      </c>
      <c r="C329" s="1" t="s">
        <v>88</v>
      </c>
      <c r="D329" s="1" t="s">
        <v>77</v>
      </c>
      <c r="E329" s="1" t="s">
        <v>1747</v>
      </c>
      <c r="F329" s="1" t="s">
        <v>49</v>
      </c>
      <c r="G329" s="1" t="s">
        <v>49</v>
      </c>
      <c r="H329" s="1" t="s">
        <v>167</v>
      </c>
      <c r="I329" s="1" t="s">
        <v>1753</v>
      </c>
      <c r="J329" s="1" t="s">
        <v>1748</v>
      </c>
      <c r="K329" s="1" t="s">
        <v>103</v>
      </c>
      <c r="L329" s="1" t="s">
        <v>1754</v>
      </c>
      <c r="N329" s="5" t="str">
        <f t="shared" si="89"/>
        <v/>
      </c>
      <c r="O329" s="5">
        <f t="shared" si="90"/>
        <v>5</v>
      </c>
      <c r="P329" s="5" t="str">
        <f t="shared" si="91"/>
        <v>Dottler</v>
      </c>
      <c r="Q329" s="5">
        <f t="shared" si="92"/>
        <v>1</v>
      </c>
      <c r="R329" s="5">
        <f t="shared" si="93"/>
        <v>1190</v>
      </c>
      <c r="S329" s="5">
        <f t="shared" si="94"/>
        <v>1320</v>
      </c>
      <c r="T329" s="1" t="str">
        <f t="shared" si="95"/>
        <v>826</v>
      </c>
      <c r="U329" s="5" t="str">
        <f t="shared" si="96"/>
        <v/>
      </c>
      <c r="V329" t="str">
        <f t="shared" si="97"/>
        <v/>
      </c>
    </row>
    <row r="330" spans="1:22" x14ac:dyDescent="0.3">
      <c r="A330" s="1" t="s">
        <v>1755</v>
      </c>
      <c r="B330" s="1" t="s">
        <v>1756</v>
      </c>
      <c r="C330" s="1" t="s">
        <v>88</v>
      </c>
      <c r="D330" s="1" t="s">
        <v>77</v>
      </c>
      <c r="E330" s="1" t="s">
        <v>1752</v>
      </c>
      <c r="F330" s="1" t="s">
        <v>1377</v>
      </c>
      <c r="G330" s="1" t="s">
        <v>49</v>
      </c>
      <c r="H330" s="1" t="s">
        <v>167</v>
      </c>
      <c r="I330" s="1" t="s">
        <v>1753</v>
      </c>
      <c r="J330" s="1" t="s">
        <v>1748</v>
      </c>
      <c r="K330" s="1" t="s">
        <v>103</v>
      </c>
      <c r="L330" s="1" t="s">
        <v>1757</v>
      </c>
      <c r="N330" s="5" t="str">
        <f t="shared" si="89"/>
        <v>M/G</v>
      </c>
      <c r="O330" s="5">
        <f t="shared" si="90"/>
        <v>7</v>
      </c>
      <c r="P330" s="5" t="str">
        <f t="shared" si="91"/>
        <v>Orbeetle</v>
      </c>
      <c r="Q330" s="5">
        <f t="shared" si="92"/>
        <v>4</v>
      </c>
      <c r="R330" s="5">
        <f t="shared" si="93"/>
        <v>1760</v>
      </c>
      <c r="S330" s="5">
        <f t="shared" si="94"/>
        <v>1780</v>
      </c>
      <c r="T330" s="1" t="str">
        <f t="shared" si="95"/>
        <v>826_1</v>
      </c>
      <c r="U330" s="5" t="str">
        <f t="shared" si="96"/>
        <v>826</v>
      </c>
      <c r="V330" t="str">
        <f t="shared" si="97"/>
        <v>v</v>
      </c>
    </row>
    <row r="331" spans="1:22" x14ac:dyDescent="0.3">
      <c r="A331" s="1" t="s">
        <v>1758</v>
      </c>
      <c r="B331" s="1" t="s">
        <v>1759</v>
      </c>
      <c r="C331" s="1" t="s">
        <v>171</v>
      </c>
      <c r="D331" s="1" t="s">
        <v>82</v>
      </c>
      <c r="E331" s="1" t="s">
        <v>10</v>
      </c>
      <c r="F331" s="1" t="s">
        <v>48</v>
      </c>
      <c r="G331" s="1" t="s">
        <v>48</v>
      </c>
      <c r="H331" s="1" t="s">
        <v>307</v>
      </c>
      <c r="I331" s="1" t="s">
        <v>308</v>
      </c>
      <c r="J331" s="1" t="s">
        <v>112</v>
      </c>
      <c r="K331" s="1" t="s">
        <v>177</v>
      </c>
      <c r="L331" s="1" t="s">
        <v>1760</v>
      </c>
      <c r="N331" s="5" t="str">
        <f t="shared" si="89"/>
        <v/>
      </c>
      <c r="O331" s="5">
        <f t="shared" si="90"/>
        <v>6</v>
      </c>
      <c r="P331" s="5" t="str">
        <f t="shared" si="91"/>
        <v>-</v>
      </c>
      <c r="Q331" s="5">
        <f t="shared" si="92"/>
        <v>2</v>
      </c>
      <c r="R331" s="5">
        <f t="shared" si="93"/>
        <v>1950</v>
      </c>
      <c r="S331" s="5">
        <f t="shared" si="94"/>
        <v>1070</v>
      </c>
      <c r="T331" s="1" t="str">
        <f t="shared" si="95"/>
        <v>384</v>
      </c>
      <c r="U331" s="5" t="str">
        <f t="shared" si="96"/>
        <v/>
      </c>
      <c r="V331" t="str">
        <f t="shared" si="97"/>
        <v/>
      </c>
    </row>
    <row r="332" spans="1:22" x14ac:dyDescent="0.3">
      <c r="A332" s="1" t="s">
        <v>1761</v>
      </c>
      <c r="B332" s="1" t="s">
        <v>1762</v>
      </c>
      <c r="C332" s="1" t="s">
        <v>351</v>
      </c>
      <c r="D332" s="1" t="s">
        <v>57</v>
      </c>
      <c r="E332" s="1" t="s">
        <v>1759</v>
      </c>
      <c r="F332" s="1" t="s">
        <v>1318</v>
      </c>
      <c r="G332" s="1" t="s">
        <v>48</v>
      </c>
      <c r="H332" s="1" t="s">
        <v>307</v>
      </c>
      <c r="I332" s="1" t="s">
        <v>308</v>
      </c>
      <c r="J332" s="1" t="s">
        <v>112</v>
      </c>
      <c r="K332" s="1" t="s">
        <v>177</v>
      </c>
      <c r="L332" s="1" t="s">
        <v>1763</v>
      </c>
      <c r="N332" s="5" t="str">
        <f t="shared" si="89"/>
        <v>M/G</v>
      </c>
      <c r="O332" s="5">
        <f t="shared" si="90"/>
        <v>8</v>
      </c>
      <c r="P332" s="5" t="str">
        <f t="shared" si="91"/>
        <v>Rayquaza</v>
      </c>
      <c r="Q332" s="5">
        <f t="shared" si="92"/>
        <v>5</v>
      </c>
      <c r="R332" s="5">
        <f t="shared" si="93"/>
        <v>2830</v>
      </c>
      <c r="S332" s="5">
        <f t="shared" si="94"/>
        <v>1220</v>
      </c>
      <c r="T332" s="1" t="str">
        <f t="shared" si="95"/>
        <v>384_1</v>
      </c>
      <c r="U332" s="5" t="str">
        <f t="shared" si="96"/>
        <v>384</v>
      </c>
      <c r="V332" t="str">
        <f t="shared" si="97"/>
        <v>v</v>
      </c>
    </row>
    <row r="333" spans="1:22" x14ac:dyDescent="0.3">
      <c r="A333" s="1" t="s">
        <v>1766</v>
      </c>
      <c r="B333" s="1" t="s">
        <v>1767</v>
      </c>
      <c r="C333" s="1" t="s">
        <v>311</v>
      </c>
      <c r="D333" s="1" t="s">
        <v>504</v>
      </c>
      <c r="E333" s="1" t="s">
        <v>10</v>
      </c>
      <c r="F333" s="1" t="s">
        <v>48</v>
      </c>
      <c r="G333" s="1" t="s">
        <v>48</v>
      </c>
      <c r="H333" s="1" t="s">
        <v>1768</v>
      </c>
      <c r="I333" s="1" t="s">
        <v>180</v>
      </c>
      <c r="J333" s="1" t="s">
        <v>1765</v>
      </c>
      <c r="K333" s="1" t="s">
        <v>103</v>
      </c>
      <c r="L333" s="1" t="s">
        <v>1769</v>
      </c>
      <c r="N333" s="5" t="str">
        <f t="shared" ref="N333" si="98">IF((OR(ISNUMBER(SEARCH("Mega ",B333)),ISNUMBER(SEARCH("Gigantamax ",B333)))),"M/G","")</f>
        <v/>
      </c>
      <c r="O333" s="5">
        <f t="shared" ref="O333" si="99">IF(N333="M/G",2+VLOOKUP(E333,$B:$O,14,FALSE),IF(K333="Ya",6,IF(AND(G333="3",F333="1"),1,IF(AND(G333="3",F333="2"),3,IF(AND(G333="3",F333="3"),5,IF(AND(G333="2",F333="1"),2,IF(AND(G333="2",F333="2"),4,4)))))))</f>
        <v>4</v>
      </c>
      <c r="P333" s="5" t="str">
        <f t="shared" ref="P333" si="100">IF(E333="-","-",VLOOKUP(E333,$B:$B,1,FALSE))</f>
        <v>-</v>
      </c>
      <c r="Q333" s="5">
        <f t="shared" ref="Q333" si="101">IF(N333="M/G",1,0)+O333-1-(SUM(LEN(I333)-LEN(SUBSTITUTE(I333,",","")))+SUM(LEN(J333)-LEN(SUBSTITUTE(J333,",","")))-SUM(LEN(H333)-LEN(SUBSTITUTE(H333,",",""))))</f>
        <v>1</v>
      </c>
      <c r="R333" s="5">
        <f t="shared" ref="R333" si="102">ROUND(O333*(500+10*Q333)*VALUE(C333)/(VALUE(C333)+VALUE(D333)),-1)</f>
        <v>680</v>
      </c>
      <c r="S333" s="5">
        <f t="shared" ref="S333" si="103">O333*500+10*Q333-R333</f>
        <v>1330</v>
      </c>
      <c r="T333" s="1" t="str">
        <f t="shared" ref="T333" si="104">A333</f>
        <v>213</v>
      </c>
      <c r="U333" s="5" t="str">
        <f t="shared" ref="U333" si="105">IF(N333="M/G",VLOOKUP(E333,$B:$T,19,FALSE),"")</f>
        <v/>
      </c>
      <c r="V333" t="str">
        <f t="shared" ref="V333" si="106">IF(U333="","",IF(LEFT(T333,3)=LEFT(U333,3),"v","!"))</f>
        <v/>
      </c>
    </row>
  </sheetData>
  <autoFilter ref="A1:S285"/>
  <conditionalFormatting sqref="B1:B225 B227:B285">
    <cfRule type="duplicateValues" dxfId="4" priority="5"/>
  </conditionalFormatting>
  <conditionalFormatting sqref="B226">
    <cfRule type="duplicateValues" dxfId="3" priority="4"/>
  </conditionalFormatting>
  <conditionalFormatting sqref="B1:B332">
    <cfRule type="duplicateValues" dxfId="2" priority="3"/>
  </conditionalFormatting>
  <conditionalFormatting sqref="B33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92" workbookViewId="0">
      <selection activeCell="A105" sqref="A105"/>
    </sheetView>
  </sheetViews>
  <sheetFormatPr defaultRowHeight="14.4" x14ac:dyDescent="0.3"/>
  <sheetData>
    <row r="1" spans="1:10" x14ac:dyDescent="0.3">
      <c r="A1" s="8" t="s">
        <v>735</v>
      </c>
      <c r="B1" s="8" t="s">
        <v>6</v>
      </c>
      <c r="C1" s="8" t="s">
        <v>736</v>
      </c>
      <c r="D1" s="8" t="s">
        <v>737</v>
      </c>
      <c r="E1" s="8" t="s">
        <v>738</v>
      </c>
      <c r="F1" s="8" t="s">
        <v>739</v>
      </c>
      <c r="G1" s="8" t="s">
        <v>740</v>
      </c>
      <c r="H1" s="8" t="s">
        <v>98</v>
      </c>
      <c r="I1" s="8" t="s">
        <v>741</v>
      </c>
      <c r="J1" s="8" t="s">
        <v>742</v>
      </c>
    </row>
    <row r="2" spans="1:10" x14ac:dyDescent="0.3">
      <c r="A2" t="s">
        <v>743</v>
      </c>
      <c r="B2" t="s">
        <v>138</v>
      </c>
      <c r="C2">
        <v>40</v>
      </c>
      <c r="D2" s="7">
        <v>1</v>
      </c>
      <c r="E2">
        <v>35</v>
      </c>
      <c r="F2" t="s">
        <v>744</v>
      </c>
      <c r="G2" t="s">
        <v>745</v>
      </c>
      <c r="H2" t="s">
        <v>746</v>
      </c>
      <c r="I2" t="s">
        <v>10</v>
      </c>
      <c r="J2" t="s">
        <v>747</v>
      </c>
    </row>
    <row r="3" spans="1:10" x14ac:dyDescent="0.3">
      <c r="A3" t="s">
        <v>748</v>
      </c>
      <c r="B3" t="s">
        <v>43</v>
      </c>
      <c r="C3">
        <v>90</v>
      </c>
      <c r="D3" s="7">
        <v>1</v>
      </c>
      <c r="E3">
        <v>15</v>
      </c>
      <c r="F3" t="s">
        <v>749</v>
      </c>
      <c r="G3" t="s">
        <v>43</v>
      </c>
      <c r="H3" t="s">
        <v>750</v>
      </c>
      <c r="I3" t="s">
        <v>751</v>
      </c>
      <c r="J3" t="s">
        <v>752</v>
      </c>
    </row>
    <row r="4" spans="1:10" x14ac:dyDescent="0.3">
      <c r="A4" t="s">
        <v>753</v>
      </c>
      <c r="B4" t="s">
        <v>20</v>
      </c>
      <c r="C4">
        <v>90</v>
      </c>
      <c r="D4" s="7">
        <v>1</v>
      </c>
      <c r="E4">
        <v>15</v>
      </c>
      <c r="F4" t="s">
        <v>749</v>
      </c>
      <c r="G4" t="s">
        <v>20</v>
      </c>
      <c r="H4" t="s">
        <v>754</v>
      </c>
      <c r="I4" t="s">
        <v>755</v>
      </c>
      <c r="J4" t="s">
        <v>756</v>
      </c>
    </row>
    <row r="5" spans="1:10" x14ac:dyDescent="0.3">
      <c r="A5" t="s">
        <v>757</v>
      </c>
      <c r="B5" t="s">
        <v>33</v>
      </c>
      <c r="C5">
        <v>110</v>
      </c>
      <c r="D5" s="7">
        <v>0.8</v>
      </c>
      <c r="E5">
        <v>5</v>
      </c>
      <c r="F5" t="s">
        <v>758</v>
      </c>
      <c r="G5" t="s">
        <v>33</v>
      </c>
      <c r="H5" t="s">
        <v>746</v>
      </c>
      <c r="I5" t="s">
        <v>10</v>
      </c>
      <c r="J5" t="s">
        <v>759</v>
      </c>
    </row>
    <row r="6" spans="1:10" x14ac:dyDescent="0.3">
      <c r="A6" t="s">
        <v>760</v>
      </c>
      <c r="B6" t="s">
        <v>761</v>
      </c>
      <c r="C6">
        <v>100</v>
      </c>
      <c r="D6" s="7">
        <v>1</v>
      </c>
      <c r="E6">
        <v>10</v>
      </c>
      <c r="F6" t="s">
        <v>749</v>
      </c>
      <c r="G6" t="s">
        <v>761</v>
      </c>
      <c r="H6" t="s">
        <v>746</v>
      </c>
      <c r="I6" t="s">
        <v>10</v>
      </c>
      <c r="J6" t="s">
        <v>762</v>
      </c>
    </row>
    <row r="7" spans="1:10" x14ac:dyDescent="0.3">
      <c r="A7" t="s">
        <v>154</v>
      </c>
      <c r="B7" t="s">
        <v>154</v>
      </c>
      <c r="C7">
        <v>90</v>
      </c>
      <c r="D7" s="7">
        <v>1</v>
      </c>
      <c r="E7">
        <v>10</v>
      </c>
      <c r="F7" t="s">
        <v>749</v>
      </c>
      <c r="G7" t="s">
        <v>154</v>
      </c>
      <c r="H7" t="s">
        <v>746</v>
      </c>
      <c r="I7" t="s">
        <v>10</v>
      </c>
      <c r="J7" t="s">
        <v>763</v>
      </c>
    </row>
    <row r="8" spans="1:10" x14ac:dyDescent="0.3">
      <c r="A8" t="s">
        <v>764</v>
      </c>
      <c r="B8" t="s">
        <v>314</v>
      </c>
      <c r="C8">
        <v>80</v>
      </c>
      <c r="D8" s="7">
        <v>1</v>
      </c>
      <c r="E8">
        <v>15</v>
      </c>
      <c r="F8" t="s">
        <v>758</v>
      </c>
      <c r="G8" t="s">
        <v>314</v>
      </c>
      <c r="H8" t="s">
        <v>746</v>
      </c>
      <c r="I8" t="s">
        <v>10</v>
      </c>
      <c r="J8" t="s">
        <v>765</v>
      </c>
    </row>
    <row r="9" spans="1:10" x14ac:dyDescent="0.3">
      <c r="A9" t="s">
        <v>766</v>
      </c>
      <c r="B9" t="s">
        <v>202</v>
      </c>
      <c r="C9">
        <v>90</v>
      </c>
      <c r="D9" s="7">
        <v>1</v>
      </c>
      <c r="E9">
        <v>15</v>
      </c>
      <c r="F9" t="s">
        <v>749</v>
      </c>
      <c r="G9" t="s">
        <v>202</v>
      </c>
      <c r="H9" t="s">
        <v>767</v>
      </c>
      <c r="I9" t="s">
        <v>768</v>
      </c>
      <c r="J9" t="s">
        <v>769</v>
      </c>
    </row>
    <row r="10" spans="1:10" x14ac:dyDescent="0.3">
      <c r="A10" t="s">
        <v>770</v>
      </c>
      <c r="B10" t="s">
        <v>771</v>
      </c>
      <c r="C10">
        <v>90</v>
      </c>
      <c r="D10" s="7">
        <v>1</v>
      </c>
      <c r="E10">
        <v>10</v>
      </c>
      <c r="F10" t="s">
        <v>749</v>
      </c>
      <c r="G10" t="s">
        <v>771</v>
      </c>
      <c r="H10" t="s">
        <v>772</v>
      </c>
      <c r="I10" t="s">
        <v>773</v>
      </c>
      <c r="J10" t="s">
        <v>774</v>
      </c>
    </row>
    <row r="11" spans="1:10" x14ac:dyDescent="0.3">
      <c r="A11" t="s">
        <v>775</v>
      </c>
      <c r="B11" t="s">
        <v>139</v>
      </c>
      <c r="C11">
        <v>80</v>
      </c>
      <c r="D11" s="7">
        <v>1</v>
      </c>
      <c r="E11">
        <v>15</v>
      </c>
      <c r="F11" t="s">
        <v>758</v>
      </c>
      <c r="G11" t="s">
        <v>139</v>
      </c>
      <c r="H11" t="s">
        <v>776</v>
      </c>
      <c r="I11" t="s">
        <v>777</v>
      </c>
      <c r="J11" t="s">
        <v>778</v>
      </c>
    </row>
    <row r="12" spans="1:10" x14ac:dyDescent="0.3">
      <c r="A12" t="s">
        <v>779</v>
      </c>
      <c r="B12" t="s">
        <v>138</v>
      </c>
      <c r="C12">
        <v>150</v>
      </c>
      <c r="D12" s="7">
        <v>0.9</v>
      </c>
      <c r="E12">
        <v>5</v>
      </c>
      <c r="F12" t="s">
        <v>758</v>
      </c>
      <c r="G12" t="s">
        <v>745</v>
      </c>
      <c r="H12" t="s">
        <v>780</v>
      </c>
      <c r="I12" t="s">
        <v>781</v>
      </c>
      <c r="J12" t="s">
        <v>782</v>
      </c>
    </row>
    <row r="13" spans="1:10" x14ac:dyDescent="0.3">
      <c r="A13" t="s">
        <v>783</v>
      </c>
      <c r="B13" t="s">
        <v>202</v>
      </c>
      <c r="C13">
        <v>120</v>
      </c>
      <c r="D13" s="7">
        <v>1</v>
      </c>
      <c r="E13">
        <v>10</v>
      </c>
      <c r="F13" t="s">
        <v>749</v>
      </c>
      <c r="G13" t="s">
        <v>202</v>
      </c>
      <c r="H13" t="s">
        <v>784</v>
      </c>
      <c r="I13" t="s">
        <v>785</v>
      </c>
      <c r="J13" t="s">
        <v>786</v>
      </c>
    </row>
    <row r="14" spans="1:10" x14ac:dyDescent="0.3">
      <c r="A14" t="s">
        <v>787</v>
      </c>
      <c r="B14" t="s">
        <v>33</v>
      </c>
      <c r="C14">
        <v>90</v>
      </c>
      <c r="D14" s="7">
        <v>1</v>
      </c>
      <c r="E14">
        <v>15</v>
      </c>
      <c r="F14" t="s">
        <v>749</v>
      </c>
      <c r="G14" t="s">
        <v>33</v>
      </c>
      <c r="H14" t="s">
        <v>746</v>
      </c>
      <c r="I14" t="s">
        <v>10</v>
      </c>
      <c r="J14" t="s">
        <v>788</v>
      </c>
    </row>
    <row r="15" spans="1:10" x14ac:dyDescent="0.3">
      <c r="A15" t="s">
        <v>789</v>
      </c>
      <c r="B15" t="s">
        <v>790</v>
      </c>
      <c r="C15">
        <v>120</v>
      </c>
      <c r="D15" s="7">
        <v>1</v>
      </c>
      <c r="E15">
        <v>5</v>
      </c>
      <c r="F15" t="s">
        <v>791</v>
      </c>
      <c r="G15" t="s">
        <v>790</v>
      </c>
      <c r="H15" t="s">
        <v>792</v>
      </c>
      <c r="I15" t="s">
        <v>793</v>
      </c>
      <c r="J15" t="s">
        <v>794</v>
      </c>
    </row>
    <row r="16" spans="1:10" x14ac:dyDescent="0.3">
      <c r="A16" t="s">
        <v>795</v>
      </c>
      <c r="B16" t="s">
        <v>796</v>
      </c>
      <c r="C16">
        <v>75</v>
      </c>
      <c r="D16" s="7">
        <v>0.9</v>
      </c>
      <c r="E16">
        <v>10</v>
      </c>
      <c r="F16" t="s">
        <v>758</v>
      </c>
      <c r="G16" t="s">
        <v>796</v>
      </c>
      <c r="H16" t="s">
        <v>797</v>
      </c>
      <c r="I16" t="s">
        <v>798</v>
      </c>
      <c r="J16" t="s">
        <v>799</v>
      </c>
    </row>
    <row r="17" spans="1:10" x14ac:dyDescent="0.3">
      <c r="A17" t="s">
        <v>800</v>
      </c>
      <c r="B17" t="s">
        <v>154</v>
      </c>
      <c r="C17">
        <v>85</v>
      </c>
      <c r="D17" s="7">
        <v>1</v>
      </c>
      <c r="E17">
        <v>10</v>
      </c>
      <c r="F17" t="s">
        <v>758</v>
      </c>
      <c r="G17" t="s">
        <v>154</v>
      </c>
      <c r="H17" t="s">
        <v>801</v>
      </c>
      <c r="I17" t="s">
        <v>802</v>
      </c>
      <c r="J17" t="s">
        <v>803</v>
      </c>
    </row>
    <row r="18" spans="1:10" x14ac:dyDescent="0.3">
      <c r="A18" t="s">
        <v>809</v>
      </c>
      <c r="B18" t="s">
        <v>43</v>
      </c>
      <c r="C18" t="s">
        <v>10</v>
      </c>
      <c r="D18" s="7">
        <v>0.9</v>
      </c>
      <c r="E18">
        <v>20</v>
      </c>
      <c r="F18" t="s">
        <v>749</v>
      </c>
      <c r="G18" t="s">
        <v>43</v>
      </c>
      <c r="H18" t="s">
        <v>750</v>
      </c>
      <c r="I18" t="s">
        <v>810</v>
      </c>
      <c r="J18" t="s">
        <v>811</v>
      </c>
    </row>
    <row r="19" spans="1:10" x14ac:dyDescent="0.3">
      <c r="A19" t="s">
        <v>812</v>
      </c>
      <c r="B19" t="s">
        <v>20</v>
      </c>
      <c r="C19" t="s">
        <v>10</v>
      </c>
      <c r="D19" s="7">
        <v>0.85</v>
      </c>
      <c r="E19">
        <v>15</v>
      </c>
      <c r="F19" t="s">
        <v>749</v>
      </c>
      <c r="G19" t="s">
        <v>20</v>
      </c>
      <c r="H19" t="s">
        <v>754</v>
      </c>
      <c r="I19" t="s">
        <v>813</v>
      </c>
      <c r="J19" t="s">
        <v>814</v>
      </c>
    </row>
    <row r="20" spans="1:10" x14ac:dyDescent="0.3">
      <c r="A20" t="s">
        <v>815</v>
      </c>
      <c r="B20" t="s">
        <v>314</v>
      </c>
      <c r="C20" t="s">
        <v>10</v>
      </c>
      <c r="D20" t="s">
        <v>10</v>
      </c>
      <c r="E20">
        <v>20</v>
      </c>
      <c r="F20" t="s">
        <v>791</v>
      </c>
      <c r="G20" t="s">
        <v>314</v>
      </c>
      <c r="H20" t="s">
        <v>816</v>
      </c>
      <c r="I20" t="s">
        <v>817</v>
      </c>
      <c r="J20" t="s">
        <v>818</v>
      </c>
    </row>
    <row r="21" spans="1:10" x14ac:dyDescent="0.3">
      <c r="A21" t="s">
        <v>819</v>
      </c>
      <c r="B21" t="s">
        <v>138</v>
      </c>
      <c r="C21" t="s">
        <v>10</v>
      </c>
      <c r="D21" t="s">
        <v>10</v>
      </c>
      <c r="E21">
        <v>20</v>
      </c>
      <c r="F21" t="s">
        <v>791</v>
      </c>
      <c r="G21" t="s">
        <v>745</v>
      </c>
      <c r="H21" t="s">
        <v>820</v>
      </c>
      <c r="I21" t="s">
        <v>821</v>
      </c>
      <c r="J21" t="s">
        <v>822</v>
      </c>
    </row>
    <row r="22" spans="1:10" x14ac:dyDescent="0.3">
      <c r="A22" t="s">
        <v>823</v>
      </c>
      <c r="B22" t="s">
        <v>824</v>
      </c>
      <c r="C22" t="s">
        <v>10</v>
      </c>
      <c r="D22" t="s">
        <v>10</v>
      </c>
      <c r="E22">
        <v>10</v>
      </c>
      <c r="F22" t="s">
        <v>749</v>
      </c>
      <c r="G22" t="s">
        <v>824</v>
      </c>
      <c r="H22" t="s">
        <v>825</v>
      </c>
      <c r="I22" t="s">
        <v>826</v>
      </c>
      <c r="J22" t="s">
        <v>827</v>
      </c>
    </row>
    <row r="23" spans="1:10" x14ac:dyDescent="0.3">
      <c r="A23" t="s">
        <v>828</v>
      </c>
      <c r="B23" t="s">
        <v>790</v>
      </c>
      <c r="C23" t="s">
        <v>10</v>
      </c>
      <c r="D23" t="s">
        <v>10</v>
      </c>
      <c r="E23">
        <v>20</v>
      </c>
      <c r="F23" t="s">
        <v>791</v>
      </c>
      <c r="G23" t="s">
        <v>790</v>
      </c>
      <c r="H23" t="s">
        <v>829</v>
      </c>
      <c r="I23" t="s">
        <v>830</v>
      </c>
      <c r="J23" t="s">
        <v>831</v>
      </c>
    </row>
    <row r="24" spans="1:10" x14ac:dyDescent="0.3">
      <c r="A24" t="s">
        <v>832</v>
      </c>
      <c r="B24" t="s">
        <v>796</v>
      </c>
      <c r="C24" t="s">
        <v>10</v>
      </c>
      <c r="D24" t="s">
        <v>10</v>
      </c>
      <c r="E24">
        <v>10</v>
      </c>
      <c r="F24" t="s">
        <v>749</v>
      </c>
      <c r="G24" t="s">
        <v>796</v>
      </c>
      <c r="H24" t="s">
        <v>833</v>
      </c>
      <c r="I24" t="s">
        <v>834</v>
      </c>
      <c r="J24" t="s">
        <v>835</v>
      </c>
    </row>
    <row r="25" spans="1:10" x14ac:dyDescent="0.3">
      <c r="A25" t="s">
        <v>838</v>
      </c>
      <c r="B25" t="s">
        <v>790</v>
      </c>
      <c r="C25">
        <v>90</v>
      </c>
      <c r="D25" s="7">
        <v>1</v>
      </c>
      <c r="E25">
        <v>20</v>
      </c>
      <c r="F25" t="s">
        <v>749</v>
      </c>
      <c r="G25" t="s">
        <v>790</v>
      </c>
      <c r="H25" t="s">
        <v>839</v>
      </c>
      <c r="I25" t="s">
        <v>840</v>
      </c>
      <c r="J25" t="s">
        <v>841</v>
      </c>
    </row>
    <row r="26" spans="1:10" x14ac:dyDescent="0.3">
      <c r="A26" t="s">
        <v>842</v>
      </c>
      <c r="B26" t="s">
        <v>160</v>
      </c>
      <c r="C26">
        <v>80</v>
      </c>
      <c r="D26" s="7">
        <v>1</v>
      </c>
      <c r="E26">
        <v>15</v>
      </c>
      <c r="F26" t="s">
        <v>749</v>
      </c>
      <c r="G26" t="s">
        <v>160</v>
      </c>
      <c r="H26" t="s">
        <v>797</v>
      </c>
      <c r="I26" t="s">
        <v>843</v>
      </c>
      <c r="J26" t="s">
        <v>844</v>
      </c>
    </row>
    <row r="27" spans="1:10" x14ac:dyDescent="0.3">
      <c r="A27" t="s">
        <v>845</v>
      </c>
      <c r="B27" t="s">
        <v>139</v>
      </c>
      <c r="C27">
        <v>40</v>
      </c>
      <c r="D27" s="7">
        <v>1</v>
      </c>
      <c r="E27">
        <v>30</v>
      </c>
      <c r="F27" t="s">
        <v>758</v>
      </c>
      <c r="G27" t="s">
        <v>139</v>
      </c>
      <c r="H27" t="s">
        <v>846</v>
      </c>
      <c r="I27" t="s">
        <v>847</v>
      </c>
      <c r="J27" t="s">
        <v>848</v>
      </c>
    </row>
    <row r="28" spans="1:10" x14ac:dyDescent="0.3">
      <c r="A28" t="s">
        <v>853</v>
      </c>
      <c r="B28" t="s">
        <v>854</v>
      </c>
      <c r="C28">
        <v>70</v>
      </c>
      <c r="D28" s="7">
        <v>1</v>
      </c>
      <c r="E28">
        <v>20</v>
      </c>
      <c r="F28" t="s">
        <v>758</v>
      </c>
      <c r="G28" t="s">
        <v>854</v>
      </c>
      <c r="H28" t="s">
        <v>855</v>
      </c>
      <c r="I28" t="s">
        <v>856</v>
      </c>
      <c r="J28" t="s">
        <v>857</v>
      </c>
    </row>
    <row r="29" spans="1:10" x14ac:dyDescent="0.3">
      <c r="A29" t="s">
        <v>858</v>
      </c>
      <c r="B29" t="s">
        <v>314</v>
      </c>
      <c r="C29">
        <v>100</v>
      </c>
      <c r="D29" s="7">
        <v>0.95</v>
      </c>
      <c r="E29">
        <v>5</v>
      </c>
      <c r="F29" t="s">
        <v>749</v>
      </c>
      <c r="G29" t="s">
        <v>314</v>
      </c>
      <c r="H29" t="s">
        <v>767</v>
      </c>
      <c r="I29" t="s">
        <v>859</v>
      </c>
      <c r="J29" t="s">
        <v>860</v>
      </c>
    </row>
    <row r="30" spans="1:10" x14ac:dyDescent="0.3">
      <c r="A30" t="s">
        <v>861</v>
      </c>
      <c r="B30" t="s">
        <v>824</v>
      </c>
      <c r="C30">
        <v>75</v>
      </c>
      <c r="D30" s="7">
        <v>0.95</v>
      </c>
      <c r="E30">
        <v>15</v>
      </c>
      <c r="F30" t="s">
        <v>749</v>
      </c>
      <c r="G30" t="s">
        <v>824</v>
      </c>
      <c r="H30" t="s">
        <v>797</v>
      </c>
      <c r="I30" t="s">
        <v>798</v>
      </c>
      <c r="J30" t="s">
        <v>862</v>
      </c>
    </row>
    <row r="31" spans="1:10" x14ac:dyDescent="0.3">
      <c r="A31" t="s">
        <v>863</v>
      </c>
      <c r="B31" t="s">
        <v>202</v>
      </c>
      <c r="C31">
        <v>120</v>
      </c>
      <c r="D31" s="7">
        <v>1</v>
      </c>
      <c r="E31">
        <v>10</v>
      </c>
      <c r="F31" t="s">
        <v>749</v>
      </c>
      <c r="G31" t="s">
        <v>202</v>
      </c>
      <c r="H31" t="s">
        <v>746</v>
      </c>
      <c r="I31" t="s">
        <v>864</v>
      </c>
      <c r="J31" t="s">
        <v>865</v>
      </c>
    </row>
    <row r="32" spans="1:10" x14ac:dyDescent="0.3">
      <c r="A32" t="s">
        <v>866</v>
      </c>
      <c r="B32" t="s">
        <v>805</v>
      </c>
      <c r="C32">
        <v>80</v>
      </c>
      <c r="D32" s="7">
        <v>1</v>
      </c>
      <c r="E32">
        <v>10</v>
      </c>
      <c r="F32" t="s">
        <v>749</v>
      </c>
      <c r="G32" t="s">
        <v>805</v>
      </c>
      <c r="H32" t="s">
        <v>746</v>
      </c>
      <c r="I32" t="s">
        <v>10</v>
      </c>
      <c r="J32" t="s">
        <v>867</v>
      </c>
    </row>
    <row r="33" spans="1:10" x14ac:dyDescent="0.3">
      <c r="A33" t="s">
        <v>868</v>
      </c>
      <c r="B33" t="s">
        <v>33</v>
      </c>
      <c r="C33">
        <v>40</v>
      </c>
      <c r="D33" s="7">
        <v>1</v>
      </c>
      <c r="E33">
        <v>20</v>
      </c>
      <c r="F33" t="s">
        <v>758</v>
      </c>
      <c r="G33" t="s">
        <v>33</v>
      </c>
      <c r="H33" t="s">
        <v>846</v>
      </c>
      <c r="I33" t="s">
        <v>847</v>
      </c>
      <c r="J33" t="s">
        <v>869</v>
      </c>
    </row>
    <row r="34" spans="1:10" x14ac:dyDescent="0.3">
      <c r="A34" t="s">
        <v>870</v>
      </c>
      <c r="B34" t="s">
        <v>43</v>
      </c>
      <c r="C34">
        <v>65</v>
      </c>
      <c r="D34" s="7">
        <v>0.95</v>
      </c>
      <c r="E34">
        <v>15</v>
      </c>
      <c r="F34" t="s">
        <v>758</v>
      </c>
      <c r="G34" t="s">
        <v>43</v>
      </c>
      <c r="H34" t="s">
        <v>750</v>
      </c>
      <c r="I34" t="s">
        <v>871</v>
      </c>
      <c r="J34" t="s">
        <v>872</v>
      </c>
    </row>
    <row r="35" spans="1:10" x14ac:dyDescent="0.3">
      <c r="A35" t="s">
        <v>873</v>
      </c>
      <c r="B35" t="s">
        <v>20</v>
      </c>
      <c r="C35">
        <v>95</v>
      </c>
      <c r="D35" s="7">
        <v>0.9</v>
      </c>
      <c r="E35">
        <v>10</v>
      </c>
      <c r="F35" t="s">
        <v>749</v>
      </c>
      <c r="G35" t="s">
        <v>20</v>
      </c>
      <c r="H35" t="s">
        <v>754</v>
      </c>
      <c r="I35" t="s">
        <v>755</v>
      </c>
      <c r="J35" t="s">
        <v>874</v>
      </c>
    </row>
    <row r="36" spans="1:10" x14ac:dyDescent="0.3">
      <c r="A36" t="s">
        <v>875</v>
      </c>
      <c r="B36" t="s">
        <v>761</v>
      </c>
      <c r="C36">
        <v>20</v>
      </c>
      <c r="D36" s="7">
        <v>1</v>
      </c>
      <c r="E36">
        <v>10</v>
      </c>
      <c r="F36" t="s">
        <v>744</v>
      </c>
      <c r="G36" t="s">
        <v>761</v>
      </c>
      <c r="H36" t="s">
        <v>876</v>
      </c>
      <c r="I36" t="s">
        <v>877</v>
      </c>
      <c r="J36" t="s">
        <v>878</v>
      </c>
    </row>
    <row r="37" spans="1:10" x14ac:dyDescent="0.3">
      <c r="A37" t="s">
        <v>879</v>
      </c>
      <c r="B37" t="s">
        <v>139</v>
      </c>
      <c r="C37">
        <v>60</v>
      </c>
      <c r="D37" s="7">
        <v>1</v>
      </c>
      <c r="E37">
        <v>20</v>
      </c>
      <c r="F37" t="s">
        <v>744</v>
      </c>
      <c r="G37" t="s">
        <v>139</v>
      </c>
      <c r="H37" t="s">
        <v>746</v>
      </c>
      <c r="I37" t="s">
        <v>10</v>
      </c>
      <c r="J37" t="s">
        <v>880</v>
      </c>
    </row>
    <row r="38" spans="1:10" x14ac:dyDescent="0.3">
      <c r="A38" t="s">
        <v>881</v>
      </c>
      <c r="B38" t="s">
        <v>854</v>
      </c>
      <c r="C38">
        <v>75</v>
      </c>
      <c r="D38" s="7">
        <v>1</v>
      </c>
      <c r="E38">
        <v>15</v>
      </c>
      <c r="F38" t="s">
        <v>758</v>
      </c>
      <c r="G38" t="s">
        <v>854</v>
      </c>
      <c r="H38" t="s">
        <v>882</v>
      </c>
      <c r="I38" t="s">
        <v>883</v>
      </c>
      <c r="J38" t="s">
        <v>884</v>
      </c>
    </row>
    <row r="39" spans="1:10" x14ac:dyDescent="0.3">
      <c r="A39" t="s">
        <v>885</v>
      </c>
      <c r="B39" t="s">
        <v>796</v>
      </c>
      <c r="C39" t="s">
        <v>10</v>
      </c>
      <c r="D39" t="s">
        <v>10</v>
      </c>
      <c r="E39">
        <v>20</v>
      </c>
      <c r="F39" t="s">
        <v>749</v>
      </c>
      <c r="G39" t="s">
        <v>796</v>
      </c>
      <c r="H39" t="s">
        <v>886</v>
      </c>
      <c r="I39" t="s">
        <v>887</v>
      </c>
      <c r="J39" t="s">
        <v>888</v>
      </c>
    </row>
    <row r="40" spans="1:10" x14ac:dyDescent="0.3">
      <c r="A40" t="s">
        <v>889</v>
      </c>
      <c r="B40" t="s">
        <v>20</v>
      </c>
      <c r="C40">
        <v>150</v>
      </c>
      <c r="D40" s="7">
        <v>0.9</v>
      </c>
      <c r="E40">
        <v>5</v>
      </c>
      <c r="F40" t="s">
        <v>791</v>
      </c>
      <c r="G40" t="s">
        <v>20</v>
      </c>
      <c r="H40" t="s">
        <v>780</v>
      </c>
      <c r="I40" t="s">
        <v>781</v>
      </c>
      <c r="J40" t="s">
        <v>890</v>
      </c>
    </row>
    <row r="41" spans="1:10" x14ac:dyDescent="0.3">
      <c r="A41" t="s">
        <v>891</v>
      </c>
      <c r="B41" t="s">
        <v>202</v>
      </c>
      <c r="C41">
        <v>130</v>
      </c>
      <c r="D41" s="7">
        <v>0.9</v>
      </c>
      <c r="E41">
        <v>5</v>
      </c>
      <c r="F41" t="s">
        <v>749</v>
      </c>
      <c r="G41" t="s">
        <v>202</v>
      </c>
      <c r="H41" t="s">
        <v>892</v>
      </c>
      <c r="I41" t="s">
        <v>893</v>
      </c>
      <c r="J41" t="s">
        <v>894</v>
      </c>
    </row>
    <row r="42" spans="1:10" x14ac:dyDescent="0.3">
      <c r="A42" t="s">
        <v>895</v>
      </c>
      <c r="B42" t="s">
        <v>138</v>
      </c>
      <c r="C42" t="s">
        <v>10</v>
      </c>
      <c r="D42" t="s">
        <v>10</v>
      </c>
      <c r="E42">
        <v>20</v>
      </c>
      <c r="F42" t="s">
        <v>744</v>
      </c>
      <c r="G42" t="s">
        <v>745</v>
      </c>
      <c r="H42" t="s">
        <v>855</v>
      </c>
      <c r="I42" t="s">
        <v>896</v>
      </c>
      <c r="J42" t="s">
        <v>897</v>
      </c>
    </row>
    <row r="43" spans="1:10" x14ac:dyDescent="0.3">
      <c r="A43" t="s">
        <v>898</v>
      </c>
      <c r="B43" t="s">
        <v>20</v>
      </c>
      <c r="C43">
        <v>100</v>
      </c>
      <c r="D43" s="7">
        <v>1</v>
      </c>
      <c r="E43">
        <v>5</v>
      </c>
      <c r="F43" t="s">
        <v>749</v>
      </c>
      <c r="G43" t="s">
        <v>20</v>
      </c>
      <c r="H43" t="s">
        <v>746</v>
      </c>
      <c r="I43" t="s">
        <v>10</v>
      </c>
      <c r="J43" t="s">
        <v>899</v>
      </c>
    </row>
    <row r="44" spans="1:10" x14ac:dyDescent="0.3">
      <c r="A44" t="s">
        <v>900</v>
      </c>
      <c r="B44" t="s">
        <v>790</v>
      </c>
      <c r="C44">
        <v>120</v>
      </c>
      <c r="D44" s="7">
        <v>0.7</v>
      </c>
      <c r="E44">
        <v>5</v>
      </c>
      <c r="F44" t="s">
        <v>758</v>
      </c>
      <c r="G44" t="s">
        <v>790</v>
      </c>
      <c r="H44" t="s">
        <v>776</v>
      </c>
      <c r="I44" t="s">
        <v>901</v>
      </c>
      <c r="J44" t="s">
        <v>902</v>
      </c>
    </row>
    <row r="45" spans="1:10" x14ac:dyDescent="0.3">
      <c r="A45" t="s">
        <v>903</v>
      </c>
      <c r="B45" t="s">
        <v>33</v>
      </c>
      <c r="C45" t="s">
        <v>10</v>
      </c>
      <c r="D45" t="s">
        <v>10</v>
      </c>
      <c r="E45">
        <v>20</v>
      </c>
      <c r="F45" t="s">
        <v>758</v>
      </c>
      <c r="G45" t="s">
        <v>33</v>
      </c>
      <c r="H45" t="s">
        <v>825</v>
      </c>
      <c r="I45" t="s">
        <v>904</v>
      </c>
      <c r="J45" t="s">
        <v>905</v>
      </c>
    </row>
    <row r="46" spans="1:10" x14ac:dyDescent="0.3">
      <c r="A46" t="s">
        <v>906</v>
      </c>
      <c r="B46" t="s">
        <v>154</v>
      </c>
      <c r="C46" t="s">
        <v>10</v>
      </c>
      <c r="D46" t="s">
        <v>10</v>
      </c>
      <c r="E46">
        <v>20</v>
      </c>
      <c r="F46" t="s">
        <v>758</v>
      </c>
      <c r="G46" t="s">
        <v>154</v>
      </c>
      <c r="H46" t="s">
        <v>907</v>
      </c>
      <c r="I46" t="s">
        <v>908</v>
      </c>
      <c r="J46" t="s">
        <v>909</v>
      </c>
    </row>
    <row r="47" spans="1:10" x14ac:dyDescent="0.3">
      <c r="A47" t="s">
        <v>910</v>
      </c>
      <c r="B47" t="s">
        <v>202</v>
      </c>
      <c r="C47">
        <v>120</v>
      </c>
      <c r="D47" s="7">
        <v>0.85</v>
      </c>
      <c r="E47">
        <v>10</v>
      </c>
      <c r="F47" t="s">
        <v>749</v>
      </c>
      <c r="G47" t="s">
        <v>202</v>
      </c>
      <c r="H47" t="s">
        <v>746</v>
      </c>
      <c r="I47" t="s">
        <v>10</v>
      </c>
      <c r="J47" t="s">
        <v>911</v>
      </c>
    </row>
    <row r="48" spans="1:10" x14ac:dyDescent="0.3">
      <c r="A48" t="s">
        <v>914</v>
      </c>
      <c r="B48" t="s">
        <v>33</v>
      </c>
      <c r="C48">
        <v>80</v>
      </c>
      <c r="D48" s="7">
        <v>1</v>
      </c>
      <c r="E48">
        <v>15</v>
      </c>
      <c r="F48" t="s">
        <v>749</v>
      </c>
      <c r="G48" t="s">
        <v>33</v>
      </c>
      <c r="H48" t="s">
        <v>754</v>
      </c>
      <c r="I48" t="s">
        <v>913</v>
      </c>
      <c r="J48" t="s">
        <v>915</v>
      </c>
    </row>
    <row r="49" spans="1:10" x14ac:dyDescent="0.3">
      <c r="A49" t="s">
        <v>916</v>
      </c>
      <c r="B49" t="s">
        <v>761</v>
      </c>
      <c r="C49">
        <v>25</v>
      </c>
      <c r="D49" s="7">
        <v>0.9</v>
      </c>
      <c r="E49">
        <v>10</v>
      </c>
      <c r="F49" t="s">
        <v>744</v>
      </c>
      <c r="G49" t="s">
        <v>761</v>
      </c>
      <c r="H49" t="s">
        <v>746</v>
      </c>
      <c r="I49" t="s">
        <v>10</v>
      </c>
      <c r="J49" t="s">
        <v>917</v>
      </c>
    </row>
    <row r="50" spans="1:10" x14ac:dyDescent="0.3">
      <c r="A50" t="s">
        <v>918</v>
      </c>
      <c r="B50" t="s">
        <v>20</v>
      </c>
      <c r="C50">
        <v>100</v>
      </c>
      <c r="D50" s="7">
        <v>0.75</v>
      </c>
      <c r="E50">
        <v>5</v>
      </c>
      <c r="F50" t="s">
        <v>749</v>
      </c>
      <c r="G50" t="s">
        <v>20</v>
      </c>
      <c r="H50" t="s">
        <v>919</v>
      </c>
      <c r="I50" t="s">
        <v>920</v>
      </c>
      <c r="J50" t="s">
        <v>921</v>
      </c>
    </row>
    <row r="51" spans="1:10" x14ac:dyDescent="0.3">
      <c r="A51" t="s">
        <v>922</v>
      </c>
      <c r="B51" t="s">
        <v>202</v>
      </c>
      <c r="C51" t="s">
        <v>10</v>
      </c>
      <c r="D51" t="s">
        <v>10</v>
      </c>
      <c r="E51">
        <v>10</v>
      </c>
      <c r="F51" t="s">
        <v>749</v>
      </c>
      <c r="G51" t="s">
        <v>202</v>
      </c>
      <c r="H51" t="s">
        <v>923</v>
      </c>
      <c r="I51" t="s">
        <v>924</v>
      </c>
      <c r="J51" t="s">
        <v>925</v>
      </c>
    </row>
    <row r="52" spans="1:10" x14ac:dyDescent="0.3">
      <c r="A52" t="s">
        <v>926</v>
      </c>
      <c r="B52" t="s">
        <v>154</v>
      </c>
      <c r="C52" t="s">
        <v>10</v>
      </c>
      <c r="D52" t="s">
        <v>10</v>
      </c>
      <c r="E52">
        <v>5</v>
      </c>
      <c r="F52" t="s">
        <v>758</v>
      </c>
      <c r="G52" t="s">
        <v>154</v>
      </c>
      <c r="H52" t="s">
        <v>927</v>
      </c>
      <c r="I52" t="s">
        <v>928</v>
      </c>
      <c r="J52" t="s">
        <v>929</v>
      </c>
    </row>
    <row r="53" spans="1:10" x14ac:dyDescent="0.3">
      <c r="A53" t="s">
        <v>930</v>
      </c>
      <c r="B53" t="s">
        <v>139</v>
      </c>
      <c r="C53">
        <v>100</v>
      </c>
      <c r="D53" s="7">
        <v>1</v>
      </c>
      <c r="E53">
        <v>5</v>
      </c>
      <c r="F53" t="s">
        <v>749</v>
      </c>
      <c r="G53" t="s">
        <v>139</v>
      </c>
      <c r="H53" t="s">
        <v>931</v>
      </c>
      <c r="I53" t="s">
        <v>932</v>
      </c>
      <c r="J53" t="s">
        <v>933</v>
      </c>
    </row>
    <row r="54" spans="1:10" x14ac:dyDescent="0.3">
      <c r="A54" t="s">
        <v>934</v>
      </c>
      <c r="B54" t="s">
        <v>824</v>
      </c>
      <c r="C54" t="s">
        <v>10</v>
      </c>
      <c r="D54" t="s">
        <v>10</v>
      </c>
      <c r="E54">
        <v>15</v>
      </c>
      <c r="F54" t="s">
        <v>749</v>
      </c>
      <c r="G54" t="s">
        <v>824</v>
      </c>
      <c r="H54" t="s">
        <v>935</v>
      </c>
      <c r="I54" t="s">
        <v>936</v>
      </c>
      <c r="J54" t="s">
        <v>937</v>
      </c>
    </row>
    <row r="55" spans="1:10" x14ac:dyDescent="0.3">
      <c r="A55" t="s">
        <v>938</v>
      </c>
      <c r="B55" t="s">
        <v>824</v>
      </c>
      <c r="C55" t="s">
        <v>10</v>
      </c>
      <c r="D55" s="7">
        <v>1</v>
      </c>
      <c r="E55">
        <v>20</v>
      </c>
      <c r="F55" t="s">
        <v>758</v>
      </c>
      <c r="G55" t="s">
        <v>824</v>
      </c>
      <c r="H55" t="s">
        <v>855</v>
      </c>
      <c r="I55" t="s">
        <v>896</v>
      </c>
      <c r="J55" t="s">
        <v>939</v>
      </c>
    </row>
    <row r="56" spans="1:10" x14ac:dyDescent="0.3">
      <c r="A56" t="s">
        <v>940</v>
      </c>
      <c r="B56" t="s">
        <v>138</v>
      </c>
      <c r="C56">
        <v>100</v>
      </c>
      <c r="D56" s="7">
        <v>1</v>
      </c>
      <c r="E56">
        <v>10</v>
      </c>
      <c r="F56" t="s">
        <v>749</v>
      </c>
      <c r="G56" t="s">
        <v>138</v>
      </c>
      <c r="H56" t="s">
        <v>941</v>
      </c>
      <c r="I56" t="s">
        <v>942</v>
      </c>
      <c r="J56" t="s">
        <v>943</v>
      </c>
    </row>
    <row r="57" spans="1:10" x14ac:dyDescent="0.3">
      <c r="A57" t="s">
        <v>944</v>
      </c>
      <c r="B57" t="s">
        <v>202</v>
      </c>
      <c r="C57">
        <v>65</v>
      </c>
      <c r="D57" s="7">
        <v>0.9</v>
      </c>
      <c r="E57">
        <v>10</v>
      </c>
      <c r="F57" t="s">
        <v>744</v>
      </c>
      <c r="G57" t="s">
        <v>202</v>
      </c>
      <c r="H57" t="s">
        <v>876</v>
      </c>
      <c r="I57" t="s">
        <v>877</v>
      </c>
      <c r="J57" t="s">
        <v>945</v>
      </c>
    </row>
    <row r="58" spans="1:10" x14ac:dyDescent="0.3">
      <c r="A58" t="s">
        <v>946</v>
      </c>
      <c r="B58" t="s">
        <v>761</v>
      </c>
      <c r="C58" t="s">
        <v>10</v>
      </c>
      <c r="D58" s="7">
        <v>0.3</v>
      </c>
      <c r="E58">
        <v>5</v>
      </c>
      <c r="F58" t="s">
        <v>791</v>
      </c>
      <c r="G58" t="s">
        <v>761</v>
      </c>
      <c r="H58" t="s">
        <v>947</v>
      </c>
      <c r="I58" t="s">
        <v>948</v>
      </c>
      <c r="J58" t="s">
        <v>949</v>
      </c>
    </row>
    <row r="59" spans="1:10" x14ac:dyDescent="0.3">
      <c r="A59" t="s">
        <v>950</v>
      </c>
      <c r="B59" t="s">
        <v>314</v>
      </c>
      <c r="C59">
        <v>130</v>
      </c>
      <c r="D59" s="7">
        <v>0.9</v>
      </c>
      <c r="E59">
        <v>5</v>
      </c>
      <c r="F59" t="s">
        <v>749</v>
      </c>
      <c r="G59" t="s">
        <v>314</v>
      </c>
      <c r="H59" t="s">
        <v>892</v>
      </c>
      <c r="I59" t="s">
        <v>893</v>
      </c>
      <c r="J59" t="s">
        <v>951</v>
      </c>
    </row>
    <row r="60" spans="1:10" x14ac:dyDescent="0.3">
      <c r="A60" t="s">
        <v>952</v>
      </c>
      <c r="B60" t="s">
        <v>43</v>
      </c>
      <c r="C60">
        <v>80</v>
      </c>
      <c r="D60" s="7">
        <v>1</v>
      </c>
      <c r="E60">
        <v>15</v>
      </c>
      <c r="F60" t="s">
        <v>749</v>
      </c>
      <c r="G60" t="s">
        <v>43</v>
      </c>
      <c r="H60" t="s">
        <v>750</v>
      </c>
      <c r="I60" t="s">
        <v>953</v>
      </c>
      <c r="J60" t="s">
        <v>954</v>
      </c>
    </row>
    <row r="61" spans="1:10" x14ac:dyDescent="0.3">
      <c r="A61" t="s">
        <v>955</v>
      </c>
      <c r="B61" t="s">
        <v>202</v>
      </c>
      <c r="C61">
        <v>90</v>
      </c>
      <c r="D61" s="7">
        <v>1</v>
      </c>
      <c r="E61">
        <v>10</v>
      </c>
      <c r="F61" t="s">
        <v>749</v>
      </c>
      <c r="G61" t="s">
        <v>202</v>
      </c>
      <c r="H61" t="s">
        <v>772</v>
      </c>
      <c r="I61" t="s">
        <v>956</v>
      </c>
      <c r="J61" t="s">
        <v>957</v>
      </c>
    </row>
    <row r="62" spans="1:10" x14ac:dyDescent="0.3">
      <c r="A62" t="s">
        <v>958</v>
      </c>
      <c r="B62" t="s">
        <v>202</v>
      </c>
      <c r="C62">
        <v>120</v>
      </c>
      <c r="D62" s="7">
        <v>0.85</v>
      </c>
      <c r="E62">
        <v>5</v>
      </c>
      <c r="F62" t="s">
        <v>749</v>
      </c>
      <c r="G62" t="s">
        <v>202</v>
      </c>
      <c r="H62" t="s">
        <v>776</v>
      </c>
      <c r="I62" t="s">
        <v>959</v>
      </c>
      <c r="J62" t="s">
        <v>960</v>
      </c>
    </row>
    <row r="63" spans="1:10" x14ac:dyDescent="0.3">
      <c r="A63" t="s">
        <v>961</v>
      </c>
      <c r="B63" t="s">
        <v>761</v>
      </c>
      <c r="C63">
        <v>55</v>
      </c>
      <c r="D63" s="7">
        <v>0.95</v>
      </c>
      <c r="E63">
        <v>15</v>
      </c>
      <c r="F63" t="s">
        <v>744</v>
      </c>
      <c r="G63" t="s">
        <v>761</v>
      </c>
      <c r="H63" t="s">
        <v>962</v>
      </c>
      <c r="I63" t="s">
        <v>963</v>
      </c>
      <c r="J63" t="s">
        <v>964</v>
      </c>
    </row>
    <row r="64" spans="1:10" x14ac:dyDescent="0.3">
      <c r="A64" t="s">
        <v>965</v>
      </c>
      <c r="B64" t="s">
        <v>966</v>
      </c>
      <c r="C64">
        <v>80</v>
      </c>
      <c r="D64" s="7">
        <v>1</v>
      </c>
      <c r="E64">
        <v>20</v>
      </c>
      <c r="F64" t="s">
        <v>749</v>
      </c>
      <c r="G64" t="s">
        <v>966</v>
      </c>
      <c r="H64" t="s">
        <v>966</v>
      </c>
      <c r="I64" t="s">
        <v>967</v>
      </c>
      <c r="J64" t="s">
        <v>968</v>
      </c>
    </row>
    <row r="65" spans="1:10" x14ac:dyDescent="0.3">
      <c r="A65" t="s">
        <v>969</v>
      </c>
      <c r="B65" t="s">
        <v>790</v>
      </c>
      <c r="C65">
        <v>60</v>
      </c>
      <c r="D65" s="7">
        <v>1</v>
      </c>
      <c r="E65">
        <v>20</v>
      </c>
      <c r="F65" t="s">
        <v>749</v>
      </c>
      <c r="G65" t="s">
        <v>790</v>
      </c>
      <c r="H65" t="s">
        <v>962</v>
      </c>
      <c r="I65" t="s">
        <v>963</v>
      </c>
      <c r="J65" t="s">
        <v>970</v>
      </c>
    </row>
    <row r="66" spans="1:10" x14ac:dyDescent="0.3">
      <c r="A66" t="s">
        <v>971</v>
      </c>
      <c r="B66" t="s">
        <v>761</v>
      </c>
      <c r="C66">
        <v>35</v>
      </c>
      <c r="D66" s="7">
        <v>0.85</v>
      </c>
      <c r="E66">
        <v>15</v>
      </c>
      <c r="F66" t="s">
        <v>758</v>
      </c>
      <c r="G66" t="s">
        <v>761</v>
      </c>
      <c r="H66" t="s">
        <v>919</v>
      </c>
      <c r="I66" t="s">
        <v>920</v>
      </c>
      <c r="J66" t="s">
        <v>972</v>
      </c>
    </row>
    <row r="67" spans="1:10" x14ac:dyDescent="0.3">
      <c r="A67" t="s">
        <v>973</v>
      </c>
      <c r="B67" t="s">
        <v>139</v>
      </c>
      <c r="C67">
        <v>76</v>
      </c>
      <c r="D67" s="7">
        <v>1</v>
      </c>
      <c r="E67">
        <v>10</v>
      </c>
      <c r="F67" t="s">
        <v>749</v>
      </c>
      <c r="G67" t="s">
        <v>139</v>
      </c>
      <c r="H67" t="s">
        <v>919</v>
      </c>
      <c r="I67" t="s">
        <v>974</v>
      </c>
      <c r="J67" t="s">
        <v>975</v>
      </c>
    </row>
    <row r="68" spans="1:10" x14ac:dyDescent="0.3">
      <c r="A68" t="s">
        <v>976</v>
      </c>
      <c r="B68" t="s">
        <v>43</v>
      </c>
      <c r="C68">
        <v>75</v>
      </c>
      <c r="D68" s="7">
        <v>1</v>
      </c>
      <c r="E68">
        <v>15</v>
      </c>
      <c r="F68" t="s">
        <v>758</v>
      </c>
      <c r="G68" t="s">
        <v>43</v>
      </c>
      <c r="H68" t="s">
        <v>750</v>
      </c>
      <c r="I68" t="s">
        <v>977</v>
      </c>
      <c r="J68" t="s">
        <v>978</v>
      </c>
    </row>
    <row r="69" spans="1:10" x14ac:dyDescent="0.3">
      <c r="A69" t="s">
        <v>979</v>
      </c>
      <c r="B69" t="s">
        <v>160</v>
      </c>
      <c r="C69">
        <v>70</v>
      </c>
      <c r="D69" s="7">
        <v>1</v>
      </c>
      <c r="E69">
        <v>15</v>
      </c>
      <c r="F69" t="s">
        <v>749</v>
      </c>
      <c r="G69" t="s">
        <v>160</v>
      </c>
      <c r="H69" t="s">
        <v>767</v>
      </c>
      <c r="I69" t="s">
        <v>859</v>
      </c>
      <c r="J69" t="s">
        <v>980</v>
      </c>
    </row>
    <row r="70" spans="1:10" x14ac:dyDescent="0.3">
      <c r="A70" t="s">
        <v>981</v>
      </c>
      <c r="B70" t="s">
        <v>854</v>
      </c>
      <c r="C70">
        <v>90</v>
      </c>
      <c r="D70" s="7">
        <v>1</v>
      </c>
      <c r="E70">
        <v>10</v>
      </c>
      <c r="F70" t="s">
        <v>749</v>
      </c>
      <c r="G70" t="s">
        <v>854</v>
      </c>
      <c r="H70" t="s">
        <v>776</v>
      </c>
      <c r="I70" t="s">
        <v>982</v>
      </c>
      <c r="J70" t="s">
        <v>983</v>
      </c>
    </row>
    <row r="71" spans="1:10" x14ac:dyDescent="0.3">
      <c r="A71" t="s">
        <v>984</v>
      </c>
      <c r="B71" t="s">
        <v>139</v>
      </c>
      <c r="C71">
        <v>65</v>
      </c>
      <c r="D71" s="7">
        <v>1</v>
      </c>
      <c r="E71">
        <v>10</v>
      </c>
      <c r="F71" t="s">
        <v>758</v>
      </c>
      <c r="G71" t="s">
        <v>139</v>
      </c>
      <c r="H71" t="s">
        <v>746</v>
      </c>
      <c r="I71" t="s">
        <v>10</v>
      </c>
      <c r="J71" t="s">
        <v>985</v>
      </c>
    </row>
    <row r="72" spans="1:10" x14ac:dyDescent="0.3">
      <c r="A72" t="s">
        <v>804</v>
      </c>
      <c r="B72" t="s">
        <v>805</v>
      </c>
      <c r="C72">
        <v>90</v>
      </c>
      <c r="D72" s="7">
        <v>0.9</v>
      </c>
      <c r="E72">
        <v>10</v>
      </c>
      <c r="F72" t="s">
        <v>749</v>
      </c>
      <c r="G72" t="s">
        <v>805</v>
      </c>
      <c r="H72" t="s">
        <v>806</v>
      </c>
      <c r="I72" t="s">
        <v>807</v>
      </c>
      <c r="J72" t="s">
        <v>808</v>
      </c>
    </row>
    <row r="73" spans="1:10" x14ac:dyDescent="0.3">
      <c r="A73" t="s">
        <v>986</v>
      </c>
      <c r="B73" t="s">
        <v>33</v>
      </c>
      <c r="C73">
        <v>85</v>
      </c>
      <c r="D73" s="7">
        <v>1</v>
      </c>
      <c r="E73">
        <v>10</v>
      </c>
      <c r="F73" t="s">
        <v>749</v>
      </c>
      <c r="G73" t="s">
        <v>33</v>
      </c>
      <c r="H73" t="s">
        <v>987</v>
      </c>
      <c r="I73" t="s">
        <v>988</v>
      </c>
      <c r="J73" t="s">
        <v>989</v>
      </c>
    </row>
    <row r="74" spans="1:10" x14ac:dyDescent="0.3">
      <c r="A74" t="s">
        <v>990</v>
      </c>
      <c r="B74" t="s">
        <v>139</v>
      </c>
      <c r="C74" t="s">
        <v>10</v>
      </c>
      <c r="D74" t="s">
        <v>10</v>
      </c>
      <c r="E74">
        <v>5</v>
      </c>
      <c r="F74" t="s">
        <v>744</v>
      </c>
      <c r="G74" t="s">
        <v>139</v>
      </c>
      <c r="H74" t="s">
        <v>991</v>
      </c>
      <c r="I74" t="s">
        <v>992</v>
      </c>
      <c r="J74" t="s">
        <v>993</v>
      </c>
    </row>
    <row r="75" spans="1:10" x14ac:dyDescent="0.3">
      <c r="A75" t="s">
        <v>994</v>
      </c>
      <c r="B75" t="s">
        <v>854</v>
      </c>
      <c r="C75">
        <v>20</v>
      </c>
      <c r="D75" s="7">
        <v>1</v>
      </c>
      <c r="E75">
        <v>20</v>
      </c>
      <c r="F75" t="s">
        <v>758</v>
      </c>
      <c r="G75" t="s">
        <v>854</v>
      </c>
      <c r="H75" t="s">
        <v>919</v>
      </c>
      <c r="I75" t="s">
        <v>920</v>
      </c>
      <c r="J75" t="s">
        <v>995</v>
      </c>
    </row>
    <row r="76" spans="1:10" x14ac:dyDescent="0.3">
      <c r="A76" t="s">
        <v>996</v>
      </c>
      <c r="B76" t="s">
        <v>997</v>
      </c>
      <c r="C76">
        <v>70</v>
      </c>
      <c r="D76" s="7">
        <v>0.9</v>
      </c>
      <c r="E76">
        <v>15</v>
      </c>
      <c r="F76" t="s">
        <v>758</v>
      </c>
      <c r="G76" t="s">
        <v>997</v>
      </c>
      <c r="H76" t="s">
        <v>998</v>
      </c>
      <c r="I76" t="s">
        <v>999</v>
      </c>
      <c r="J76" t="s">
        <v>1000</v>
      </c>
    </row>
    <row r="77" spans="1:10" x14ac:dyDescent="0.3">
      <c r="A77" t="s">
        <v>836</v>
      </c>
      <c r="B77" t="s">
        <v>138</v>
      </c>
      <c r="C77">
        <v>90</v>
      </c>
      <c r="D77" s="7">
        <v>1</v>
      </c>
      <c r="E77">
        <v>10</v>
      </c>
      <c r="F77" t="s">
        <v>749</v>
      </c>
      <c r="G77" t="s">
        <v>138</v>
      </c>
      <c r="H77" t="s">
        <v>746</v>
      </c>
      <c r="I77" t="s">
        <v>10</v>
      </c>
      <c r="J77" t="s">
        <v>837</v>
      </c>
    </row>
    <row r="78" spans="1:10" x14ac:dyDescent="0.3">
      <c r="A78" t="s">
        <v>912</v>
      </c>
      <c r="B78" t="s">
        <v>20</v>
      </c>
      <c r="C78">
        <v>100</v>
      </c>
      <c r="D78" s="7">
        <v>1</v>
      </c>
      <c r="E78">
        <v>5</v>
      </c>
      <c r="F78" t="s">
        <v>749</v>
      </c>
      <c r="G78" t="s">
        <v>20</v>
      </c>
      <c r="H78" t="s">
        <v>754</v>
      </c>
      <c r="I78" t="s">
        <v>913</v>
      </c>
      <c r="J78" t="s">
        <v>1001</v>
      </c>
    </row>
    <row r="79" spans="1:10" x14ac:dyDescent="0.3">
      <c r="A79" t="s">
        <v>1002</v>
      </c>
      <c r="B79" t="s">
        <v>154</v>
      </c>
      <c r="C79">
        <v>80</v>
      </c>
      <c r="D79" s="7">
        <v>1</v>
      </c>
      <c r="E79">
        <v>10</v>
      </c>
      <c r="F79" t="s">
        <v>749</v>
      </c>
      <c r="G79" t="s">
        <v>154</v>
      </c>
      <c r="H79" t="s">
        <v>1003</v>
      </c>
      <c r="I79" t="s">
        <v>1004</v>
      </c>
      <c r="J79" t="s">
        <v>1005</v>
      </c>
    </row>
    <row r="80" spans="1:10" x14ac:dyDescent="0.3">
      <c r="A80" t="s">
        <v>1006</v>
      </c>
      <c r="B80" t="s">
        <v>33</v>
      </c>
      <c r="C80">
        <v>80</v>
      </c>
      <c r="D80" s="7">
        <v>1</v>
      </c>
      <c r="E80">
        <v>10</v>
      </c>
      <c r="F80" t="s">
        <v>749</v>
      </c>
      <c r="G80" t="s">
        <v>33</v>
      </c>
      <c r="H80" t="s">
        <v>746</v>
      </c>
      <c r="I80" t="s">
        <v>10</v>
      </c>
      <c r="J80" t="s">
        <v>1007</v>
      </c>
    </row>
    <row r="81" spans="1:10" x14ac:dyDescent="0.3">
      <c r="A81" t="s">
        <v>1008</v>
      </c>
      <c r="B81" t="s">
        <v>997</v>
      </c>
      <c r="C81" t="s">
        <v>10</v>
      </c>
      <c r="D81" s="7">
        <v>1</v>
      </c>
      <c r="E81">
        <v>5</v>
      </c>
      <c r="F81" t="s">
        <v>758</v>
      </c>
      <c r="G81" t="s">
        <v>997</v>
      </c>
      <c r="H81" t="s">
        <v>1009</v>
      </c>
      <c r="I81" t="s">
        <v>1010</v>
      </c>
      <c r="J81" t="s">
        <v>1011</v>
      </c>
    </row>
    <row r="82" spans="1:10" x14ac:dyDescent="0.3">
      <c r="A82" t="s">
        <v>1012</v>
      </c>
      <c r="B82" t="s">
        <v>202</v>
      </c>
      <c r="C82">
        <v>125</v>
      </c>
      <c r="D82" s="7">
        <v>1</v>
      </c>
      <c r="E82">
        <v>5</v>
      </c>
      <c r="F82" t="s">
        <v>749</v>
      </c>
      <c r="G82" t="s">
        <v>202</v>
      </c>
      <c r="H82" t="s">
        <v>784</v>
      </c>
      <c r="I82" t="s">
        <v>785</v>
      </c>
      <c r="J82" t="s">
        <v>1013</v>
      </c>
    </row>
    <row r="83" spans="1:10" x14ac:dyDescent="0.3">
      <c r="A83" t="s">
        <v>849</v>
      </c>
      <c r="B83" t="s">
        <v>160</v>
      </c>
      <c r="C83">
        <v>95</v>
      </c>
      <c r="D83" s="7">
        <v>1</v>
      </c>
      <c r="E83">
        <v>15</v>
      </c>
      <c r="F83" t="s">
        <v>749</v>
      </c>
      <c r="G83" t="s">
        <v>160</v>
      </c>
      <c r="H83" t="s">
        <v>850</v>
      </c>
      <c r="I83" t="s">
        <v>851</v>
      </c>
      <c r="J83" t="s">
        <v>852</v>
      </c>
    </row>
    <row r="84" spans="1:10" x14ac:dyDescent="0.3">
      <c r="A84" t="s">
        <v>1014</v>
      </c>
      <c r="B84" t="s">
        <v>790</v>
      </c>
      <c r="C84">
        <v>85</v>
      </c>
      <c r="D84" s="7">
        <v>1</v>
      </c>
      <c r="E84">
        <v>10</v>
      </c>
      <c r="F84" t="s">
        <v>749</v>
      </c>
      <c r="G84" t="s">
        <v>790</v>
      </c>
      <c r="H84" t="s">
        <v>746</v>
      </c>
      <c r="I84" t="s">
        <v>10</v>
      </c>
      <c r="J84" t="s">
        <v>1015</v>
      </c>
    </row>
    <row r="85" spans="1:10" x14ac:dyDescent="0.3">
      <c r="A85" t="s">
        <v>1016</v>
      </c>
      <c r="B85" t="s">
        <v>20</v>
      </c>
      <c r="C85">
        <v>85</v>
      </c>
      <c r="D85" s="7">
        <v>1</v>
      </c>
      <c r="E85">
        <v>10</v>
      </c>
      <c r="F85" t="s">
        <v>758</v>
      </c>
      <c r="G85" t="s">
        <v>20</v>
      </c>
      <c r="H85" t="s">
        <v>892</v>
      </c>
      <c r="I85" t="s">
        <v>1017</v>
      </c>
      <c r="J85" t="s">
        <v>1018</v>
      </c>
    </row>
    <row r="86" spans="1:10" x14ac:dyDescent="0.3">
      <c r="A86" t="s">
        <v>1019</v>
      </c>
      <c r="B86" t="s">
        <v>761</v>
      </c>
      <c r="C86">
        <v>90</v>
      </c>
      <c r="D86" s="7">
        <v>1</v>
      </c>
      <c r="E86">
        <v>10</v>
      </c>
      <c r="F86" t="s">
        <v>749</v>
      </c>
      <c r="G86" t="s">
        <v>761</v>
      </c>
      <c r="H86" t="s">
        <v>746</v>
      </c>
      <c r="I86" t="s">
        <v>10</v>
      </c>
      <c r="J86" t="s">
        <v>1020</v>
      </c>
    </row>
    <row r="87" spans="1:10" x14ac:dyDescent="0.3">
      <c r="A87" t="s">
        <v>1021</v>
      </c>
      <c r="B87" t="s">
        <v>790</v>
      </c>
      <c r="C87">
        <v>60</v>
      </c>
      <c r="D87" s="7">
        <v>1</v>
      </c>
      <c r="E87">
        <v>10</v>
      </c>
      <c r="F87" t="s">
        <v>758</v>
      </c>
      <c r="G87" t="s">
        <v>790</v>
      </c>
      <c r="H87" t="s">
        <v>1022</v>
      </c>
      <c r="I87" t="s">
        <v>1023</v>
      </c>
      <c r="J87" t="s">
        <v>1024</v>
      </c>
    </row>
    <row r="88" spans="1:10" x14ac:dyDescent="0.3">
      <c r="A88" t="s">
        <v>1025</v>
      </c>
      <c r="B88" t="s">
        <v>20</v>
      </c>
      <c r="C88">
        <v>130</v>
      </c>
      <c r="D88" s="7">
        <v>0.9</v>
      </c>
      <c r="E88">
        <v>5</v>
      </c>
      <c r="F88" t="s">
        <v>791</v>
      </c>
      <c r="G88" t="s">
        <v>20</v>
      </c>
      <c r="H88" t="s">
        <v>892</v>
      </c>
      <c r="I88" t="s">
        <v>893</v>
      </c>
      <c r="J88" t="s">
        <v>1026</v>
      </c>
    </row>
    <row r="89" spans="1:10" x14ac:dyDescent="0.3">
      <c r="A89" t="s">
        <v>1027</v>
      </c>
      <c r="B89" t="s">
        <v>966</v>
      </c>
      <c r="C89">
        <v>90</v>
      </c>
      <c r="D89" s="7">
        <v>1</v>
      </c>
      <c r="E89">
        <v>10</v>
      </c>
      <c r="F89" t="s">
        <v>749</v>
      </c>
      <c r="G89" t="s">
        <v>966</v>
      </c>
      <c r="H89" t="s">
        <v>966</v>
      </c>
      <c r="I89" t="s">
        <v>967</v>
      </c>
      <c r="J89" t="s">
        <v>1028</v>
      </c>
    </row>
    <row r="90" spans="1:10" x14ac:dyDescent="0.3">
      <c r="A90" t="s">
        <v>1029</v>
      </c>
      <c r="B90" t="s">
        <v>20</v>
      </c>
      <c r="C90">
        <v>100</v>
      </c>
      <c r="D90" s="7">
        <v>0.5</v>
      </c>
      <c r="E90">
        <v>5</v>
      </c>
      <c r="F90" t="s">
        <v>749</v>
      </c>
      <c r="G90" t="s">
        <v>20</v>
      </c>
      <c r="H90" t="s">
        <v>754</v>
      </c>
      <c r="I90" t="s">
        <v>1030</v>
      </c>
      <c r="J90" t="s">
        <v>1031</v>
      </c>
    </row>
    <row r="91" spans="1:10" x14ac:dyDescent="0.3">
      <c r="A91" t="s">
        <v>1032</v>
      </c>
      <c r="B91" t="s">
        <v>202</v>
      </c>
      <c r="C91">
        <v>75</v>
      </c>
      <c r="D91" s="7">
        <v>1</v>
      </c>
      <c r="E91">
        <v>10</v>
      </c>
      <c r="F91" t="s">
        <v>749</v>
      </c>
      <c r="G91" t="s">
        <v>202</v>
      </c>
      <c r="H91" t="s">
        <v>1033</v>
      </c>
      <c r="I91" t="s">
        <v>1034</v>
      </c>
      <c r="J91" t="s">
        <v>1035</v>
      </c>
    </row>
    <row r="92" spans="1:10" x14ac:dyDescent="0.3">
      <c r="A92" t="s">
        <v>1036</v>
      </c>
      <c r="B92" t="s">
        <v>805</v>
      </c>
      <c r="C92" t="s">
        <v>10</v>
      </c>
      <c r="D92" t="s">
        <v>10</v>
      </c>
      <c r="E92">
        <v>20</v>
      </c>
      <c r="F92" t="s">
        <v>744</v>
      </c>
      <c r="G92" t="s">
        <v>805</v>
      </c>
      <c r="H92" t="s">
        <v>806</v>
      </c>
      <c r="I92" t="s">
        <v>1037</v>
      </c>
      <c r="J92" t="s">
        <v>1038</v>
      </c>
    </row>
    <row r="93" spans="1:10" x14ac:dyDescent="0.3">
      <c r="A93" t="s">
        <v>1039</v>
      </c>
      <c r="B93" t="s">
        <v>160</v>
      </c>
      <c r="C93" t="s">
        <v>10</v>
      </c>
      <c r="D93" t="s">
        <v>10</v>
      </c>
      <c r="E93">
        <v>15</v>
      </c>
      <c r="F93" t="s">
        <v>758</v>
      </c>
      <c r="G93" t="s">
        <v>160</v>
      </c>
      <c r="H93" t="s">
        <v>927</v>
      </c>
      <c r="I93" t="s">
        <v>1040</v>
      </c>
      <c r="J93" t="s">
        <v>1041</v>
      </c>
    </row>
    <row r="94" spans="1:10" x14ac:dyDescent="0.3">
      <c r="A94" t="s">
        <v>1042</v>
      </c>
      <c r="B94" t="s">
        <v>854</v>
      </c>
      <c r="C94">
        <v>25</v>
      </c>
      <c r="D94" s="7">
        <v>0.95</v>
      </c>
      <c r="E94">
        <v>20</v>
      </c>
      <c r="F94" t="s">
        <v>758</v>
      </c>
      <c r="G94" t="s">
        <v>854</v>
      </c>
      <c r="H94" t="s">
        <v>746</v>
      </c>
      <c r="I94" t="s">
        <v>10</v>
      </c>
      <c r="J94" t="s">
        <v>1043</v>
      </c>
    </row>
    <row r="95" spans="1:10" x14ac:dyDescent="0.3">
      <c r="A95" t="s">
        <v>1044</v>
      </c>
      <c r="B95" t="s">
        <v>33</v>
      </c>
      <c r="C95">
        <v>100</v>
      </c>
      <c r="D95" s="7">
        <v>0.9</v>
      </c>
      <c r="E95">
        <v>10</v>
      </c>
      <c r="F95" t="s">
        <v>749</v>
      </c>
      <c r="G95" t="s">
        <v>33</v>
      </c>
      <c r="H95" t="s">
        <v>767</v>
      </c>
      <c r="I95" t="s">
        <v>768</v>
      </c>
      <c r="J95" t="s">
        <v>1045</v>
      </c>
    </row>
    <row r="96" spans="1:10" x14ac:dyDescent="0.3">
      <c r="A96" t="s">
        <v>1046</v>
      </c>
      <c r="B96" t="s">
        <v>771</v>
      </c>
      <c r="C96">
        <v>65</v>
      </c>
      <c r="D96" s="7">
        <v>1</v>
      </c>
      <c r="E96">
        <v>20</v>
      </c>
      <c r="F96" t="s">
        <v>758</v>
      </c>
      <c r="G96" t="s">
        <v>771</v>
      </c>
      <c r="H96" t="s">
        <v>806</v>
      </c>
      <c r="I96" t="s">
        <v>1047</v>
      </c>
      <c r="J96" t="s">
        <v>1048</v>
      </c>
    </row>
    <row r="97" spans="1:10" x14ac:dyDescent="0.3">
      <c r="A97" t="s">
        <v>1049</v>
      </c>
      <c r="B97" t="s">
        <v>796</v>
      </c>
      <c r="C97" t="s">
        <v>10</v>
      </c>
      <c r="D97" t="s">
        <v>10</v>
      </c>
      <c r="E97">
        <v>20</v>
      </c>
      <c r="F97" t="s">
        <v>758</v>
      </c>
      <c r="G97" t="s">
        <v>796</v>
      </c>
      <c r="H97" t="s">
        <v>935</v>
      </c>
      <c r="I97" t="s">
        <v>1050</v>
      </c>
      <c r="J97" t="s">
        <v>1051</v>
      </c>
    </row>
    <row r="98" spans="1:10" x14ac:dyDescent="0.3">
      <c r="A98" t="s">
        <v>1052</v>
      </c>
      <c r="B98" t="s">
        <v>790</v>
      </c>
      <c r="C98">
        <v>80</v>
      </c>
      <c r="D98" s="7">
        <v>1</v>
      </c>
      <c r="E98">
        <v>20</v>
      </c>
      <c r="F98" t="s">
        <v>749</v>
      </c>
      <c r="G98" t="s">
        <v>790</v>
      </c>
      <c r="H98" t="s">
        <v>746</v>
      </c>
      <c r="I98" t="s">
        <v>10</v>
      </c>
      <c r="J98" t="s">
        <v>1053</v>
      </c>
    </row>
    <row r="99" spans="1:10" x14ac:dyDescent="0.3">
      <c r="A99" t="s">
        <v>1054</v>
      </c>
      <c r="B99" t="s">
        <v>202</v>
      </c>
      <c r="C99">
        <v>120</v>
      </c>
      <c r="D99" s="7">
        <v>1</v>
      </c>
      <c r="E99">
        <v>10</v>
      </c>
      <c r="F99" t="s">
        <v>749</v>
      </c>
      <c r="G99" t="s">
        <v>202</v>
      </c>
      <c r="H99" t="s">
        <v>1055</v>
      </c>
      <c r="I99" t="s">
        <v>1056</v>
      </c>
      <c r="J99" t="s">
        <v>1057</v>
      </c>
    </row>
    <row r="100" spans="1:10" x14ac:dyDescent="0.3">
      <c r="A100" t="s">
        <v>1058</v>
      </c>
      <c r="B100" t="s">
        <v>138</v>
      </c>
      <c r="C100" t="s">
        <v>10</v>
      </c>
      <c r="D100" t="s">
        <v>10</v>
      </c>
      <c r="E100">
        <v>20</v>
      </c>
      <c r="F100" t="s">
        <v>744</v>
      </c>
      <c r="G100" t="s">
        <v>745</v>
      </c>
      <c r="H100" t="s">
        <v>1059</v>
      </c>
      <c r="I100" t="s">
        <v>1060</v>
      </c>
      <c r="J100" t="s">
        <v>1061</v>
      </c>
    </row>
    <row r="101" spans="1:10" x14ac:dyDescent="0.3">
      <c r="A101" t="s">
        <v>1062</v>
      </c>
      <c r="B101" t="s">
        <v>997</v>
      </c>
      <c r="C101">
        <v>60</v>
      </c>
      <c r="D101" s="7">
        <v>1</v>
      </c>
      <c r="E101">
        <v>20</v>
      </c>
      <c r="F101" t="s">
        <v>758</v>
      </c>
      <c r="G101" t="s">
        <v>997</v>
      </c>
      <c r="H101" t="s">
        <v>746</v>
      </c>
      <c r="I101" t="s">
        <v>10</v>
      </c>
      <c r="J101" t="s">
        <v>1063</v>
      </c>
    </row>
    <row r="102" spans="1:10" x14ac:dyDescent="0.3">
      <c r="A102" t="s">
        <v>1064</v>
      </c>
      <c r="B102" t="s">
        <v>154</v>
      </c>
      <c r="C102" t="s">
        <v>10</v>
      </c>
      <c r="D102" t="s">
        <v>10</v>
      </c>
      <c r="E102">
        <v>15</v>
      </c>
      <c r="F102" t="s">
        <v>744</v>
      </c>
      <c r="G102" t="s">
        <v>154</v>
      </c>
      <c r="H102" t="s">
        <v>1065</v>
      </c>
      <c r="I102" t="s">
        <v>1066</v>
      </c>
      <c r="J102" t="s">
        <v>1067</v>
      </c>
    </row>
    <row r="103" spans="1:10" x14ac:dyDescent="0.3">
      <c r="A103" t="s">
        <v>1068</v>
      </c>
      <c r="B103" t="s">
        <v>138</v>
      </c>
      <c r="C103">
        <v>20</v>
      </c>
      <c r="D103" s="7">
        <v>1</v>
      </c>
      <c r="E103">
        <v>20</v>
      </c>
      <c r="F103" t="s">
        <v>758</v>
      </c>
      <c r="G103" t="s">
        <v>745</v>
      </c>
      <c r="H103" t="s">
        <v>1069</v>
      </c>
      <c r="I103" t="s">
        <v>1070</v>
      </c>
      <c r="J103" t="s">
        <v>1071</v>
      </c>
    </row>
    <row r="104" spans="1:10" x14ac:dyDescent="0.3">
      <c r="A104" t="s">
        <v>1072</v>
      </c>
      <c r="B104" t="s">
        <v>790</v>
      </c>
      <c r="C104">
        <v>60</v>
      </c>
      <c r="D104" s="7">
        <v>1</v>
      </c>
      <c r="E104">
        <v>15</v>
      </c>
      <c r="F104" t="s">
        <v>758</v>
      </c>
      <c r="G104" t="s">
        <v>790</v>
      </c>
      <c r="H104" t="s">
        <v>750</v>
      </c>
      <c r="I104" t="s">
        <v>871</v>
      </c>
      <c r="J104" t="s">
        <v>1073</v>
      </c>
    </row>
    <row r="105" spans="1:10" x14ac:dyDescent="0.3">
      <c r="A105" t="s">
        <v>1074</v>
      </c>
      <c r="B105" t="s">
        <v>139</v>
      </c>
      <c r="C105" t="s">
        <v>10</v>
      </c>
      <c r="D105" s="7">
        <v>1</v>
      </c>
      <c r="E105">
        <v>10</v>
      </c>
      <c r="F105" t="s">
        <v>749</v>
      </c>
      <c r="G105" t="s">
        <v>139</v>
      </c>
      <c r="H105" t="s">
        <v>882</v>
      </c>
      <c r="I105" t="s">
        <v>1075</v>
      </c>
      <c r="J105" t="s">
        <v>1076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 Jaya Kusumah</dc:creator>
  <cp:lastModifiedBy>Galih Jaya Kusumah</cp:lastModifiedBy>
  <dcterms:created xsi:type="dcterms:W3CDTF">2024-09-30T03:04:20Z</dcterms:created>
  <dcterms:modified xsi:type="dcterms:W3CDTF">2024-10-07T01:45:28Z</dcterms:modified>
</cp:coreProperties>
</file>