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ING\MATLAB\nomer2\"/>
    </mc:Choice>
  </mc:AlternateContent>
  <xr:revisionPtr revIDLastSave="0" documentId="13_ncr:1_{0E1A3199-69D3-4EA3-921C-5BF55D3E44A1}" xr6:coauthVersionLast="47" xr6:coauthVersionMax="47" xr10:uidLastSave="{00000000-0000-0000-0000-000000000000}"/>
  <bookViews>
    <workbookView xWindow="-120" yWindow="-120" windowWidth="20730" windowHeight="11160" xr2:uid="{EAFC645C-1548-4287-946D-E2C3B8BBDCC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" i="1" l="1"/>
  <c r="D46" i="1"/>
  <c r="D48" i="1"/>
  <c r="D49" i="1"/>
  <c r="D45" i="1"/>
  <c r="J37" i="1"/>
  <c r="J38" i="1"/>
  <c r="J39" i="1"/>
  <c r="J40" i="1"/>
  <c r="J36" i="1"/>
  <c r="I37" i="1"/>
  <c r="I38" i="1"/>
  <c r="I39" i="1"/>
  <c r="I40" i="1"/>
  <c r="I36" i="1"/>
  <c r="H37" i="1"/>
  <c r="H38" i="1"/>
  <c r="H39" i="1"/>
  <c r="H40" i="1"/>
  <c r="H36" i="1"/>
  <c r="G37" i="1"/>
  <c r="G38" i="1"/>
  <c r="G39" i="1"/>
  <c r="G40" i="1"/>
  <c r="G36" i="1"/>
  <c r="F37" i="1"/>
  <c r="F38" i="1"/>
  <c r="F39" i="1"/>
  <c r="F40" i="1"/>
  <c r="F36" i="1"/>
  <c r="E37" i="1"/>
  <c r="E38" i="1"/>
  <c r="E39" i="1"/>
  <c r="E40" i="1"/>
  <c r="E36" i="1"/>
  <c r="D37" i="1"/>
  <c r="D38" i="1"/>
  <c r="D39" i="1"/>
  <c r="D40" i="1"/>
  <c r="D36" i="1"/>
  <c r="C31" i="1"/>
  <c r="D29" i="1" s="1"/>
  <c r="E20" i="1"/>
  <c r="E19" i="1"/>
  <c r="E18" i="1"/>
  <c r="E17" i="1"/>
  <c r="E16" i="1"/>
  <c r="E15" i="1"/>
  <c r="D28" i="1" l="1"/>
  <c r="D25" i="1"/>
  <c r="D27" i="1"/>
  <c r="D30" i="1"/>
  <c r="D26" i="1"/>
  <c r="D31" i="1" l="1"/>
</calcChain>
</file>

<file path=xl/sharedStrings.xml><?xml version="1.0" encoding="utf-8"?>
<sst xmlns="http://schemas.openxmlformats.org/spreadsheetml/2006/main" count="73" uniqueCount="32">
  <si>
    <t>Rumah tebet dalam, jalan 3 mobil, lingkungan tenang, nego</t>
  </si>
  <si>
    <t>Rumah di Tebet Jakarta Selatan</t>
  </si>
  <si>
    <t>Rumah mewah bebas banjir murah di tebet, Tebet, Jakarta Selatan</t>
  </si>
  <si>
    <t>Rumah Lama Di Prime Area Tebet, Komersial</t>
  </si>
  <si>
    <t>Rumah tebet timur raya, depan taman tebet</t>
  </si>
  <si>
    <t>NAMA RUMAH</t>
  </si>
  <si>
    <t>HARGA</t>
  </si>
  <si>
    <t>Luas Bangunan</t>
  </si>
  <si>
    <t>Luas Tanah</t>
  </si>
  <si>
    <t>Kamar Tidur</t>
  </si>
  <si>
    <t>Kamar Mandi</t>
  </si>
  <si>
    <t>Garasi</t>
  </si>
  <si>
    <t>PENGHITUNGAN MANUAL SPK-SAW (5 RANKING TERATAS PADA PROGRAM)</t>
  </si>
  <si>
    <t>NO RUMAH</t>
  </si>
  <si>
    <t>Menentukan Kriteria dan Bobot</t>
  </si>
  <si>
    <t>Kriteria</t>
  </si>
  <si>
    <t>Sifat</t>
  </si>
  <si>
    <t>Benefit/Keuntungan</t>
  </si>
  <si>
    <t>Keterangan</t>
  </si>
  <si>
    <t>Harga</t>
  </si>
  <si>
    <t>Cost/Biaya</t>
  </si>
  <si>
    <t>Menentukan Bobot</t>
  </si>
  <si>
    <t>Bobot</t>
  </si>
  <si>
    <t>Nilai</t>
  </si>
  <si>
    <t>Normalisasi</t>
  </si>
  <si>
    <t>Jumlah</t>
  </si>
  <si>
    <t>Minimum</t>
  </si>
  <si>
    <t>Maksimum</t>
  </si>
  <si>
    <t>PREFERENSI</t>
  </si>
  <si>
    <t>Sortir Berdasarkan Preferensi</t>
  </si>
  <si>
    <t>Hasil Normalisasi dan Preferensi</t>
  </si>
  <si>
    <t>Yang direkomendasikan oleh program adalah yang nilai preferensinya paling besar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</si>
</sst>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3" fillId="0" borderId="0"/>
    <xf numFmtId="0" fontId="1" fillId="0" borderId="0">
      <alignment vertical="center"/>
    </xf>
    <xf numFmtId="0" fontId="1" fillId="0" borderId="0">
      <alignment vertical="center"/>
    </xf>
  </cellStyleXfs>
  <cellXfs count="45">
    <xf numFmtId="0" fontId="0" fillId="0" borderId="0" xfId="0"/>
    <xf numFmtId="0" fontId="3" fillId="0" borderId="1" xfId="1" applyBorder="1" applyAlignment="1">
      <alignment horizontal="center" vertical="center"/>
    </xf>
    <xf numFmtId="0" fontId="4" fillId="0" borderId="1" xfId="1" applyFont="1" applyBorder="1" applyAlignment="1">
      <alignment horizontal="left" vertical="center" wrapText="1"/>
    </xf>
    <xf numFmtId="1" fontId="1" fillId="0" borderId="1" xfId="1" applyNumberFormat="1" applyFont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4" fillId="0" borderId="1" xfId="1" applyFont="1" applyBorder="1" applyAlignment="1">
      <alignment horizontal="left" vertical="center" wrapText="1"/>
    </xf>
    <xf numFmtId="1" fontId="1" fillId="0" borderId="1" xfId="1" applyNumberFormat="1" applyFont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4" fillId="0" borderId="1" xfId="1" applyFont="1" applyBorder="1" applyAlignment="1">
      <alignment horizontal="left" vertical="center" wrapText="1"/>
    </xf>
    <xf numFmtId="1" fontId="1" fillId="0" borderId="1" xfId="1" applyNumberFormat="1" applyFont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4" fillId="0" borderId="1" xfId="1" applyFont="1" applyBorder="1" applyAlignment="1">
      <alignment horizontal="left" vertical="center" wrapText="1"/>
    </xf>
    <xf numFmtId="1" fontId="1" fillId="0" borderId="1" xfId="1" applyNumberFormat="1" applyFont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4" fillId="0" borderId="1" xfId="1" applyFont="1" applyBorder="1" applyAlignment="1">
      <alignment horizontal="left" vertical="center" wrapText="1"/>
    </xf>
    <xf numFmtId="1" fontId="1" fillId="0" borderId="1" xfId="1" applyNumberFormat="1" applyFont="1" applyBorder="1" applyAlignment="1">
      <alignment horizontal="center" vertical="center"/>
    </xf>
    <xf numFmtId="0" fontId="4" fillId="0" borderId="1" xfId="1" applyFont="1" applyBorder="1" applyAlignment="1">
      <alignment horizontal="left" vertical="center" wrapText="1"/>
    </xf>
    <xf numFmtId="0" fontId="3" fillId="0" borderId="1" xfId="1" applyBorder="1" applyAlignment="1">
      <alignment horizontal="center" vertical="center" wrapText="1"/>
    </xf>
    <xf numFmtId="1" fontId="1" fillId="0" borderId="1" xfId="1" applyNumberFormat="1" applyFont="1" applyBorder="1" applyAlignment="1">
      <alignment horizontal="center" vertical="center" wrapText="1"/>
    </xf>
    <xf numFmtId="0" fontId="1" fillId="0" borderId="0" xfId="2">
      <alignment vertical="center"/>
    </xf>
    <xf numFmtId="0" fontId="2" fillId="0" borderId="0" xfId="2" applyFont="1">
      <alignment vertical="center"/>
    </xf>
    <xf numFmtId="0" fontId="1" fillId="0" borderId="1" xfId="2" applyBorder="1">
      <alignment vertical="center"/>
    </xf>
    <xf numFmtId="0" fontId="2" fillId="0" borderId="2" xfId="2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1" fillId="0" borderId="0" xfId="3">
      <alignment vertical="center"/>
    </xf>
    <xf numFmtId="0" fontId="2" fillId="0" borderId="0" xfId="3" applyFont="1">
      <alignment vertical="center"/>
    </xf>
    <xf numFmtId="0" fontId="1" fillId="0" borderId="1" xfId="3" applyBorder="1" applyAlignment="1">
      <alignment horizontal="center" vertical="center"/>
    </xf>
    <xf numFmtId="0" fontId="2" fillId="0" borderId="1" xfId="3" applyFont="1" applyBorder="1" applyAlignment="1">
      <alignment horizontal="center" vertical="center"/>
    </xf>
    <xf numFmtId="1" fontId="1" fillId="0" borderId="1" xfId="2" applyNumberFormat="1" applyBorder="1">
      <alignment vertical="center"/>
    </xf>
    <xf numFmtId="0" fontId="0" fillId="0" borderId="1" xfId="0" applyBorder="1"/>
    <xf numFmtId="0" fontId="1" fillId="0" borderId="3" xfId="3" applyBorder="1">
      <alignment vertical="center"/>
    </xf>
    <xf numFmtId="0" fontId="1" fillId="0" borderId="0" xfId="3" applyBorder="1">
      <alignment vertical="center"/>
    </xf>
    <xf numFmtId="0" fontId="2" fillId="0" borderId="2" xfId="3" applyFont="1" applyBorder="1" applyAlignment="1">
      <alignment horizontal="center" vertical="center"/>
    </xf>
    <xf numFmtId="164" fontId="1" fillId="0" borderId="2" xfId="3" applyNumberFormat="1" applyBorder="1" applyAlignment="1">
      <alignment horizontal="center" vertical="center"/>
    </xf>
    <xf numFmtId="164" fontId="1" fillId="0" borderId="3" xfId="3" applyNumberFormat="1" applyBorder="1" applyAlignment="1">
      <alignment vertical="center"/>
    </xf>
    <xf numFmtId="164" fontId="1" fillId="0" borderId="0" xfId="3" applyNumberFormat="1" applyBorder="1" applyAlignment="1">
      <alignment vertical="center"/>
    </xf>
    <xf numFmtId="0" fontId="2" fillId="0" borderId="3" xfId="3" applyFont="1" applyBorder="1" applyAlignment="1">
      <alignment vertical="center"/>
    </xf>
    <xf numFmtId="0" fontId="2" fillId="0" borderId="0" xfId="3" applyFont="1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1" fillId="0" borderId="1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1" xfId="1" applyFont="1" applyBorder="1" applyAlignment="1">
      <alignment horizontal="center" vertical="center" wrapText="1"/>
    </xf>
  </cellXfs>
  <cellStyles count="4">
    <cellStyle name="Normal" xfId="0" builtinId="0"/>
    <cellStyle name="Normal 2" xfId="1" xr:uid="{6DD213C5-002B-4BB4-8800-F2DBB22E3827}"/>
    <cellStyle name="Normal 3" xfId="2" xr:uid="{3456EE4B-58DF-48CF-BE8A-8341EA92AFAD}"/>
    <cellStyle name="Normal 4" xfId="3" xr:uid="{6CFD78B6-BCE5-42C4-881F-C7C5B0F7DA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8F2DD-1290-42BE-9B40-B187AF71FEFA}">
  <dimension ref="B2:J51"/>
  <sheetViews>
    <sheetView tabSelected="1" topLeftCell="A40" workbookViewId="0">
      <selection activeCell="F47" sqref="F47"/>
    </sheetView>
  </sheetViews>
  <sheetFormatPr defaultRowHeight="15" x14ac:dyDescent="0.25"/>
  <cols>
    <col min="2" max="2" width="15.28515625" customWidth="1"/>
    <col min="3" max="3" width="32.7109375" customWidth="1"/>
    <col min="4" max="4" width="19.42578125" bestFit="1" customWidth="1"/>
    <col min="5" max="5" width="16.5703125" customWidth="1"/>
    <col min="6" max="6" width="12.7109375" customWidth="1"/>
    <col min="7" max="7" width="11.5703125" bestFit="1" customWidth="1"/>
    <col min="8" max="8" width="12.5703125" bestFit="1" customWidth="1"/>
    <col min="10" max="10" width="12.42578125" customWidth="1"/>
  </cols>
  <sheetData>
    <row r="2" spans="2:9" x14ac:dyDescent="0.25">
      <c r="B2" s="43" t="s">
        <v>12</v>
      </c>
      <c r="C2" s="43"/>
      <c r="D2" s="43"/>
      <c r="E2" s="43"/>
    </row>
    <row r="4" spans="2:9" ht="21.75" customHeight="1" x14ac:dyDescent="0.25">
      <c r="B4" s="17" t="s">
        <v>13</v>
      </c>
      <c r="C4" s="44" t="s">
        <v>5</v>
      </c>
      <c r="D4" s="18" t="s">
        <v>6</v>
      </c>
      <c r="E4" s="17" t="s">
        <v>7</v>
      </c>
      <c r="F4" s="17" t="s">
        <v>8</v>
      </c>
      <c r="G4" s="17" t="s">
        <v>9</v>
      </c>
      <c r="H4" s="17" t="s">
        <v>10</v>
      </c>
      <c r="I4" s="17" t="s">
        <v>11</v>
      </c>
    </row>
    <row r="5" spans="2:9" ht="30" x14ac:dyDescent="0.25">
      <c r="B5" s="1">
        <v>568</v>
      </c>
      <c r="C5" s="2" t="s">
        <v>0</v>
      </c>
      <c r="D5" s="3">
        <v>35000000000</v>
      </c>
      <c r="E5" s="1">
        <v>1000</v>
      </c>
      <c r="F5" s="1">
        <v>1400</v>
      </c>
      <c r="G5" s="1">
        <v>10</v>
      </c>
      <c r="H5" s="1">
        <v>7</v>
      </c>
      <c r="I5" s="1">
        <v>7</v>
      </c>
    </row>
    <row r="6" spans="2:9" ht="21.75" customHeight="1" x14ac:dyDescent="0.25">
      <c r="B6" s="4">
        <v>862</v>
      </c>
      <c r="C6" s="5" t="s">
        <v>1</v>
      </c>
      <c r="D6" s="6">
        <v>25000000000</v>
      </c>
      <c r="E6" s="4">
        <v>600</v>
      </c>
      <c r="F6" s="4">
        <v>1000</v>
      </c>
      <c r="G6" s="4">
        <v>10</v>
      </c>
      <c r="H6" s="4">
        <v>10</v>
      </c>
      <c r="I6" s="4">
        <v>10</v>
      </c>
    </row>
    <row r="7" spans="2:9" ht="30" customHeight="1" x14ac:dyDescent="0.25">
      <c r="B7" s="7">
        <v>103</v>
      </c>
      <c r="C7" s="8" t="s">
        <v>2</v>
      </c>
      <c r="D7" s="9">
        <v>15000000000</v>
      </c>
      <c r="E7" s="7">
        <v>800</v>
      </c>
      <c r="F7" s="7">
        <v>1225</v>
      </c>
      <c r="G7" s="7">
        <v>6</v>
      </c>
      <c r="H7" s="7">
        <v>9</v>
      </c>
      <c r="I7" s="7">
        <v>2</v>
      </c>
    </row>
    <row r="8" spans="2:9" ht="30" x14ac:dyDescent="0.25">
      <c r="B8" s="10">
        <v>475</v>
      </c>
      <c r="C8" s="11" t="s">
        <v>3</v>
      </c>
      <c r="D8" s="12">
        <v>55000000000</v>
      </c>
      <c r="E8" s="10">
        <v>1126</v>
      </c>
      <c r="F8" s="10">
        <v>1224</v>
      </c>
      <c r="G8" s="10">
        <v>4</v>
      </c>
      <c r="H8" s="10">
        <v>4</v>
      </c>
      <c r="I8" s="10">
        <v>2</v>
      </c>
    </row>
    <row r="9" spans="2:9" ht="30" x14ac:dyDescent="0.25">
      <c r="B9" s="13">
        <v>293</v>
      </c>
      <c r="C9" s="14" t="s">
        <v>4</v>
      </c>
      <c r="D9" s="15">
        <v>25900000000</v>
      </c>
      <c r="E9" s="13">
        <v>600</v>
      </c>
      <c r="F9" s="13">
        <v>1039</v>
      </c>
      <c r="G9" s="13">
        <v>7</v>
      </c>
      <c r="H9" s="13">
        <v>5</v>
      </c>
      <c r="I9" s="13">
        <v>10</v>
      </c>
    </row>
    <row r="13" spans="2:9" ht="18.75" customHeight="1" x14ac:dyDescent="0.25">
      <c r="B13" s="20" t="s">
        <v>14</v>
      </c>
      <c r="C13" s="19"/>
      <c r="D13" s="19"/>
      <c r="E13" s="19"/>
      <c r="F13" s="19"/>
    </row>
    <row r="14" spans="2:9" x14ac:dyDescent="0.25">
      <c r="B14" s="23" t="s">
        <v>15</v>
      </c>
      <c r="C14" s="23" t="s">
        <v>16</v>
      </c>
      <c r="D14" s="22" t="s">
        <v>18</v>
      </c>
      <c r="E14" s="23" t="s">
        <v>23</v>
      </c>
    </row>
    <row r="15" spans="2:9" x14ac:dyDescent="0.25">
      <c r="B15" s="21" t="s">
        <v>19</v>
      </c>
      <c r="C15" s="21" t="s">
        <v>20</v>
      </c>
      <c r="D15" s="22" t="s">
        <v>26</v>
      </c>
      <c r="E15" s="28">
        <f>MIN(D5:D9)</f>
        <v>15000000000</v>
      </c>
    </row>
    <row r="16" spans="2:9" x14ac:dyDescent="0.25">
      <c r="B16" s="21" t="s">
        <v>7</v>
      </c>
      <c r="C16" s="21" t="s">
        <v>17</v>
      </c>
      <c r="D16" s="22" t="s">
        <v>27</v>
      </c>
      <c r="E16" s="21">
        <f>MAX(E5:E9)</f>
        <v>1126</v>
      </c>
    </row>
    <row r="17" spans="2:6" x14ac:dyDescent="0.25">
      <c r="B17" s="21" t="s">
        <v>8</v>
      </c>
      <c r="C17" s="21" t="s">
        <v>17</v>
      </c>
      <c r="D17" s="22" t="s">
        <v>27</v>
      </c>
      <c r="E17" s="21">
        <f>MAX(F5:F9)</f>
        <v>1400</v>
      </c>
    </row>
    <row r="18" spans="2:6" x14ac:dyDescent="0.25">
      <c r="B18" s="21" t="s">
        <v>9</v>
      </c>
      <c r="C18" s="21" t="s">
        <v>17</v>
      </c>
      <c r="D18" s="22" t="s">
        <v>27</v>
      </c>
      <c r="E18" s="21">
        <f>MAX(G5:G9)</f>
        <v>10</v>
      </c>
    </row>
    <row r="19" spans="2:6" x14ac:dyDescent="0.25">
      <c r="B19" s="21" t="s">
        <v>10</v>
      </c>
      <c r="C19" s="21" t="s">
        <v>17</v>
      </c>
      <c r="D19" s="22" t="s">
        <v>27</v>
      </c>
      <c r="E19" s="21">
        <f>MAX(H5:H9)</f>
        <v>10</v>
      </c>
    </row>
    <row r="20" spans="2:6" x14ac:dyDescent="0.25">
      <c r="B20" s="21" t="s">
        <v>11</v>
      </c>
      <c r="C20" s="21" t="s">
        <v>17</v>
      </c>
      <c r="D20" s="23" t="s">
        <v>27</v>
      </c>
      <c r="E20" s="29">
        <f>MAX(I5:I9)</f>
        <v>10</v>
      </c>
    </row>
    <row r="23" spans="2:6" ht="19.5" customHeight="1" x14ac:dyDescent="0.25">
      <c r="B23" s="25" t="s">
        <v>21</v>
      </c>
      <c r="C23" s="25"/>
      <c r="D23" s="24"/>
      <c r="E23" s="24"/>
      <c r="F23" s="24"/>
    </row>
    <row r="24" spans="2:6" x14ac:dyDescent="0.25">
      <c r="B24" s="27" t="s">
        <v>22</v>
      </c>
      <c r="C24" s="27" t="s">
        <v>23</v>
      </c>
      <c r="D24" s="32" t="s">
        <v>24</v>
      </c>
      <c r="E24" s="36"/>
      <c r="F24" s="37"/>
    </row>
    <row r="25" spans="2:6" x14ac:dyDescent="0.25">
      <c r="B25" s="21" t="s">
        <v>19</v>
      </c>
      <c r="C25" s="26">
        <v>30</v>
      </c>
      <c r="D25" s="33">
        <f>C25/$C$31</f>
        <v>0.3</v>
      </c>
      <c r="E25" s="34"/>
      <c r="F25" s="35"/>
    </row>
    <row r="26" spans="2:6" x14ac:dyDescent="0.25">
      <c r="B26" s="21" t="s">
        <v>7</v>
      </c>
      <c r="C26" s="26">
        <v>20</v>
      </c>
      <c r="D26" s="33">
        <f t="shared" ref="D26:D30" si="0">C26/$C$31</f>
        <v>0.2</v>
      </c>
      <c r="E26" s="34"/>
      <c r="F26" s="35"/>
    </row>
    <row r="27" spans="2:6" x14ac:dyDescent="0.25">
      <c r="B27" s="21" t="s">
        <v>8</v>
      </c>
      <c r="C27" s="26">
        <v>23</v>
      </c>
      <c r="D27" s="33">
        <f t="shared" si="0"/>
        <v>0.23</v>
      </c>
      <c r="E27" s="34"/>
      <c r="F27" s="35"/>
    </row>
    <row r="28" spans="2:6" x14ac:dyDescent="0.25">
      <c r="B28" s="21" t="s">
        <v>9</v>
      </c>
      <c r="C28" s="26">
        <v>10</v>
      </c>
      <c r="D28" s="33">
        <f t="shared" si="0"/>
        <v>0.1</v>
      </c>
      <c r="E28" s="34"/>
      <c r="F28" s="35"/>
    </row>
    <row r="29" spans="2:6" x14ac:dyDescent="0.25">
      <c r="B29" s="21" t="s">
        <v>10</v>
      </c>
      <c r="C29" s="26">
        <v>7</v>
      </c>
      <c r="D29" s="33">
        <f t="shared" si="0"/>
        <v>7.0000000000000007E-2</v>
      </c>
      <c r="E29" s="34"/>
      <c r="F29" s="35"/>
    </row>
    <row r="30" spans="2:6" x14ac:dyDescent="0.25">
      <c r="B30" s="21" t="s">
        <v>11</v>
      </c>
      <c r="C30" s="26">
        <v>10</v>
      </c>
      <c r="D30" s="33">
        <f t="shared" si="0"/>
        <v>0.1</v>
      </c>
      <c r="E30" s="30"/>
      <c r="F30" s="31"/>
    </row>
    <row r="31" spans="2:6" x14ac:dyDescent="0.25">
      <c r="B31" s="27" t="s">
        <v>25</v>
      </c>
      <c r="C31" s="26">
        <f>SUM(C25:C30)</f>
        <v>100</v>
      </c>
      <c r="D31" s="26">
        <f>SUM(D25:D30)</f>
        <v>0.99999999999999989</v>
      </c>
    </row>
    <row r="34" spans="2:10" ht="18.75" customHeight="1" x14ac:dyDescent="0.25">
      <c r="B34" s="39" t="s">
        <v>30</v>
      </c>
    </row>
    <row r="35" spans="2:10" x14ac:dyDescent="0.25">
      <c r="B35" s="17" t="s">
        <v>13</v>
      </c>
      <c r="C35" s="44" t="s">
        <v>5</v>
      </c>
      <c r="D35" s="18" t="s">
        <v>6</v>
      </c>
      <c r="E35" s="17" t="s">
        <v>7</v>
      </c>
      <c r="F35" s="17" t="s">
        <v>8</v>
      </c>
      <c r="G35" s="17" t="s">
        <v>9</v>
      </c>
      <c r="H35" s="17" t="s">
        <v>10</v>
      </c>
      <c r="I35" s="17" t="s">
        <v>11</v>
      </c>
      <c r="J35" s="41" t="s">
        <v>28</v>
      </c>
    </row>
    <row r="36" spans="2:10" ht="30" x14ac:dyDescent="0.25">
      <c r="B36" s="13">
        <v>568</v>
      </c>
      <c r="C36" s="16" t="s">
        <v>0</v>
      </c>
      <c r="D36" s="40">
        <f>$E$15/D5</f>
        <v>0.42857142857142855</v>
      </c>
      <c r="E36" s="13">
        <f>E5/$E$16</f>
        <v>0.88809946714031973</v>
      </c>
      <c r="F36" s="13">
        <f>F5/$E$17</f>
        <v>1</v>
      </c>
      <c r="G36" s="13">
        <f>G5/$E$18</f>
        <v>1</v>
      </c>
      <c r="H36" s="13">
        <f>H5/$E$19</f>
        <v>0.7</v>
      </c>
      <c r="I36" s="13">
        <f>I5/$E$20</f>
        <v>0.7</v>
      </c>
      <c r="J36" s="42">
        <f>($D$25*D36)+($D$26*E36)+($D$27+F36)+($D$28*G36)+($D$29*H36)+($D$30*I36)</f>
        <v>1.7551913219994926</v>
      </c>
    </row>
    <row r="37" spans="2:10" x14ac:dyDescent="0.25">
      <c r="B37" s="13">
        <v>862</v>
      </c>
      <c r="C37" s="16" t="s">
        <v>1</v>
      </c>
      <c r="D37" s="40">
        <f>$E$15/D6</f>
        <v>0.6</v>
      </c>
      <c r="E37" s="13">
        <f>E6/$E$16</f>
        <v>0.53285968028419184</v>
      </c>
      <c r="F37" s="13">
        <f>F6/$E$17</f>
        <v>0.7142857142857143</v>
      </c>
      <c r="G37" s="13">
        <f>G6/$E$18</f>
        <v>1</v>
      </c>
      <c r="H37" s="13">
        <f>H6/$E$19</f>
        <v>1</v>
      </c>
      <c r="I37" s="13">
        <f>I6/$E$20</f>
        <v>1</v>
      </c>
      <c r="J37" s="42">
        <f t="shared" ref="J37:J40" si="1">($D$25*D37)+($D$26*E37)+($D$27+F37)+($D$28*G37)+($D$29*H37)+($D$30*I37)</f>
        <v>1.5008576503425528</v>
      </c>
    </row>
    <row r="38" spans="2:10" ht="30" x14ac:dyDescent="0.25">
      <c r="B38" s="13">
        <v>103</v>
      </c>
      <c r="C38" s="16" t="s">
        <v>2</v>
      </c>
      <c r="D38" s="40">
        <f>$E$15/D7</f>
        <v>1</v>
      </c>
      <c r="E38" s="13">
        <f>E7/$E$16</f>
        <v>0.71047957371225579</v>
      </c>
      <c r="F38" s="13">
        <f>F7/$E$17</f>
        <v>0.875</v>
      </c>
      <c r="G38" s="13">
        <f>G7/$E$18</f>
        <v>0.6</v>
      </c>
      <c r="H38" s="13">
        <f>H7/$E$19</f>
        <v>0.9</v>
      </c>
      <c r="I38" s="13">
        <f>I7/$E$20</f>
        <v>0.2</v>
      </c>
      <c r="J38" s="42">
        <f t="shared" si="1"/>
        <v>1.6900959147424512</v>
      </c>
    </row>
    <row r="39" spans="2:10" ht="30" x14ac:dyDescent="0.25">
      <c r="B39" s="13">
        <v>475</v>
      </c>
      <c r="C39" s="16" t="s">
        <v>3</v>
      </c>
      <c r="D39" s="40">
        <f>$E$15/D8</f>
        <v>0.27272727272727271</v>
      </c>
      <c r="E39" s="13">
        <f>E8/$E$16</f>
        <v>1</v>
      </c>
      <c r="F39" s="13">
        <f>F8/$E$17</f>
        <v>0.87428571428571433</v>
      </c>
      <c r="G39" s="13">
        <f>G8/$E$18</f>
        <v>0.4</v>
      </c>
      <c r="H39" s="13">
        <f>H8/$E$19</f>
        <v>0.4</v>
      </c>
      <c r="I39" s="13">
        <f>I8/$E$20</f>
        <v>0.2</v>
      </c>
      <c r="J39" s="42">
        <f t="shared" si="1"/>
        <v>1.4741038961038961</v>
      </c>
    </row>
    <row r="40" spans="2:10" ht="30" x14ac:dyDescent="0.25">
      <c r="B40" s="13">
        <v>293</v>
      </c>
      <c r="C40" s="16" t="s">
        <v>4</v>
      </c>
      <c r="D40" s="40">
        <f>$E$15/D9</f>
        <v>0.5791505791505791</v>
      </c>
      <c r="E40" s="13">
        <f>E9/$E$16</f>
        <v>0.53285968028419184</v>
      </c>
      <c r="F40" s="13">
        <f>F9/$E$17</f>
        <v>0.7421428571428571</v>
      </c>
      <c r="G40" s="13">
        <f>G9/$E$18</f>
        <v>0.7</v>
      </c>
      <c r="H40" s="13">
        <f>H9/$E$19</f>
        <v>0.5</v>
      </c>
      <c r="I40" s="13">
        <f>I9/$E$20</f>
        <v>1</v>
      </c>
      <c r="J40" s="42">
        <f t="shared" si="1"/>
        <v>1.4574599669448691</v>
      </c>
    </row>
    <row r="43" spans="2:10" x14ac:dyDescent="0.25">
      <c r="B43" s="38" t="s">
        <v>29</v>
      </c>
    </row>
    <row r="44" spans="2:10" x14ac:dyDescent="0.25">
      <c r="B44" s="17" t="s">
        <v>13</v>
      </c>
      <c r="C44" s="44" t="s">
        <v>5</v>
      </c>
      <c r="D44" s="41" t="s">
        <v>28</v>
      </c>
    </row>
    <row r="45" spans="2:10" ht="30" x14ac:dyDescent="0.25">
      <c r="B45" s="13">
        <v>568</v>
      </c>
      <c r="C45" s="16" t="s">
        <v>0</v>
      </c>
      <c r="D45" s="42">
        <f>($D$25*D36)+($D$26*E36)+($D$27+F36)+($D$28*G36)+($D$29*H36)+($D$30*I36)</f>
        <v>1.7551913219994926</v>
      </c>
    </row>
    <row r="46" spans="2:10" ht="30" x14ac:dyDescent="0.25">
      <c r="B46" s="13">
        <v>103</v>
      </c>
      <c r="C46" s="16" t="s">
        <v>2</v>
      </c>
      <c r="D46" s="42">
        <f>($D$25*D38)+($D$26*E38)+($D$27+F38)+($D$28*G38)+($D$29*H38)+($D$30*I38)</f>
        <v>1.6900959147424512</v>
      </c>
    </row>
    <row r="47" spans="2:10" x14ac:dyDescent="0.25">
      <c r="B47" s="13">
        <v>862</v>
      </c>
      <c r="C47" s="16" t="s">
        <v>1</v>
      </c>
      <c r="D47" s="42">
        <f>($D$25*D37)+($D$26*E37)+($D$27+F37)+($D$28*G37)+($D$29*H37)+($D$30*I37)</f>
        <v>1.5008576503425528</v>
      </c>
    </row>
    <row r="48" spans="2:10" ht="30" x14ac:dyDescent="0.25">
      <c r="B48" s="13">
        <v>475</v>
      </c>
      <c r="C48" s="16" t="s">
        <v>3</v>
      </c>
      <c r="D48" s="42">
        <f t="shared" ref="D48:D49" si="2">($D$25*D39)+($D$26*E39)+($D$27+F39)+($D$28*G39)+($D$29*H39)+($D$30*I39)</f>
        <v>1.4741038961038961</v>
      </c>
    </row>
    <row r="49" spans="2:4" ht="30" x14ac:dyDescent="0.25">
      <c r="B49" s="13">
        <v>293</v>
      </c>
      <c r="C49" s="16" t="s">
        <v>4</v>
      </c>
      <c r="D49" s="42">
        <f t="shared" si="2"/>
        <v>1.4574599669448691</v>
      </c>
    </row>
    <row r="51" spans="2:4" x14ac:dyDescent="0.25">
      <c r="B51" t="s">
        <v>31</v>
      </c>
    </row>
  </sheetData>
  <mergeCells count="1">
    <mergeCell ref="B2:E2"/>
  </mergeCells>
  <pageMargins left="0.7" right="0.7" top="0.75" bottom="0.75" header="0.3" footer="0.3"/>
  <pageSetup orientation="portrait" r:id="rId1"/>
  <ignoredErrors>
    <ignoredError sqref="D4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Galih</dc:creator>
  <cp:lastModifiedBy>Galih</cp:lastModifiedBy>
  <dcterms:created xsi:type="dcterms:W3CDTF">2021-06-25T13:51:48Z</dcterms:created>
  <dcterms:modified xsi:type="dcterms:W3CDTF">2021-06-25T18:54:52Z</dcterms:modified>
</cp:coreProperties>
</file>