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@KULIAH\Semester 8\PEMROGRAMAN SIMULASI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2" i="1" l="1"/>
  <c r="J41" i="1"/>
  <c r="J39" i="1"/>
  <c r="J37" i="1"/>
  <c r="J35" i="1"/>
  <c r="J34" i="1"/>
  <c r="K31" i="1"/>
  <c r="K30" i="1"/>
  <c r="J30" i="1"/>
  <c r="D20" i="1" l="1"/>
  <c r="C20" i="1"/>
  <c r="G16" i="1"/>
  <c r="C16" i="1"/>
  <c r="D16" i="1"/>
  <c r="F16" i="1"/>
  <c r="E16" i="1"/>
  <c r="G5" i="1" l="1"/>
  <c r="G6" i="1"/>
  <c r="G7" i="1"/>
  <c r="G8" i="1"/>
  <c r="G9" i="1"/>
  <c r="G10" i="1"/>
  <c r="G11" i="1"/>
  <c r="G12" i="1"/>
  <c r="G13" i="1"/>
  <c r="G14" i="1"/>
  <c r="G15" i="1"/>
  <c r="G4" i="1"/>
  <c r="F5" i="1"/>
  <c r="F6" i="1"/>
  <c r="F7" i="1"/>
  <c r="F8" i="1"/>
  <c r="F9" i="1"/>
  <c r="F10" i="1"/>
  <c r="F11" i="1"/>
  <c r="F12" i="1"/>
  <c r="F13" i="1"/>
  <c r="F14" i="1"/>
  <c r="F15" i="1"/>
  <c r="F4" i="1"/>
  <c r="E5" i="1"/>
  <c r="E6" i="1"/>
  <c r="E7" i="1"/>
  <c r="E8" i="1"/>
  <c r="E9" i="1"/>
  <c r="E10" i="1"/>
  <c r="E11" i="1"/>
  <c r="E12" i="1"/>
  <c r="E13" i="1"/>
  <c r="E14" i="1"/>
  <c r="E15" i="1"/>
  <c r="E4" i="1"/>
  <c r="F26" i="1" l="1"/>
  <c r="F22" i="1"/>
  <c r="D29" i="1" s="1"/>
  <c r="D31" i="1" s="1"/>
  <c r="D33" i="1" s="1"/>
  <c r="F29" i="1" l="1"/>
  <c r="F31" i="1" s="1"/>
  <c r="F33" i="1"/>
  <c r="D35" i="1" s="1"/>
</calcChain>
</file>

<file path=xl/sharedStrings.xml><?xml version="1.0" encoding="utf-8"?>
<sst xmlns="http://schemas.openxmlformats.org/spreadsheetml/2006/main" count="24" uniqueCount="20">
  <si>
    <t>No</t>
  </si>
  <si>
    <t>X.Y</t>
  </si>
  <si>
    <t>X^2</t>
  </si>
  <si>
    <t>Y^2</t>
  </si>
  <si>
    <t>Sum</t>
  </si>
  <si>
    <t>Simple Linear Regression</t>
  </si>
  <si>
    <t>=</t>
  </si>
  <si>
    <t xml:space="preserve">Y = </t>
  </si>
  <si>
    <t>+</t>
  </si>
  <si>
    <t>Dampak Virus Covid-19 (X)</t>
  </si>
  <si>
    <t>Laju Ekonomi (Y)</t>
  </si>
  <si>
    <t>Jika X = 28</t>
  </si>
  <si>
    <t>X</t>
  </si>
  <si>
    <t>*28</t>
  </si>
  <si>
    <t>Paket 1</t>
  </si>
  <si>
    <t>Paket 2</t>
  </si>
  <si>
    <t>Paket 3</t>
  </si>
  <si>
    <t>r =</t>
  </si>
  <si>
    <t>Y =</t>
  </si>
  <si>
    <t xml:space="preserve">Koef Det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</si>
</sst>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/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297180</xdr:colOff>
      <xdr:row>16</xdr:row>
      <xdr:rowOff>34290</xdr:rowOff>
    </xdr:from>
    <xdr:ext cx="336887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572C7A64-B481-4292-BAC3-EBC93B9544A4}"/>
                </a:ext>
              </a:extLst>
            </xdr:cNvPr>
            <xdr:cNvSpPr txBox="1"/>
          </xdr:nvSpPr>
          <xdr:spPr>
            <a:xfrm>
              <a:off x="1143000" y="2960370"/>
              <a:ext cx="33688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nary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72C7A64-B481-4292-BAC3-EBC93B9544A4}"/>
                </a:ext>
              </a:extLst>
            </xdr:cNvPr>
            <xdr:cNvSpPr txBox="1"/>
          </xdr:nvSpPr>
          <xdr:spPr>
            <a:xfrm>
              <a:off x="1143000" y="2960370"/>
              <a:ext cx="33688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3</xdr:col>
      <xdr:colOff>403860</xdr:colOff>
      <xdr:row>16</xdr:row>
      <xdr:rowOff>57150</xdr:rowOff>
    </xdr:from>
    <xdr:ext cx="33092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id="{B2D5E855-0354-4DD1-922D-C792E6FA721F}"/>
                </a:ext>
              </a:extLst>
            </xdr:cNvPr>
            <xdr:cNvSpPr txBox="1"/>
          </xdr:nvSpPr>
          <xdr:spPr>
            <a:xfrm>
              <a:off x="2133600" y="2983230"/>
              <a:ext cx="33092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nary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2D5E855-0354-4DD1-922D-C792E6FA721F}"/>
                </a:ext>
              </a:extLst>
            </xdr:cNvPr>
            <xdr:cNvSpPr txBox="1"/>
          </xdr:nvSpPr>
          <xdr:spPr>
            <a:xfrm>
              <a:off x="2133600" y="2983230"/>
              <a:ext cx="33092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4</xdr:col>
      <xdr:colOff>53340</xdr:colOff>
      <xdr:row>16</xdr:row>
      <xdr:rowOff>53340</xdr:rowOff>
    </xdr:from>
    <xdr:ext cx="477823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="" xmlns:a16="http://schemas.microsoft.com/office/drawing/2014/main" id="{801EF9C6-2864-401A-A23F-7543CED9ABD6}"/>
                </a:ext>
              </a:extLst>
            </xdr:cNvPr>
            <xdr:cNvSpPr txBox="1"/>
          </xdr:nvSpPr>
          <xdr:spPr>
            <a:xfrm>
              <a:off x="2910840" y="2979420"/>
              <a:ext cx="47782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nary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1EF9C6-2864-401A-A23F-7543CED9ABD6}"/>
                </a:ext>
              </a:extLst>
            </xdr:cNvPr>
            <xdr:cNvSpPr txBox="1"/>
          </xdr:nvSpPr>
          <xdr:spPr>
            <a:xfrm>
              <a:off x="2910840" y="2979420"/>
              <a:ext cx="47782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</a:rPr>
                <a:t>∑▒〖</a:t>
              </a:r>
              <a:r>
                <a:rPr lang="en-US" sz="1100" b="0" i="0">
                  <a:latin typeface="Cambria Math" panose="02040503050406030204" pitchFamily="18" charset="0"/>
                </a:rPr>
                <a:t>𝑋. 𝑌</a:t>
              </a:r>
              <a:r>
                <a:rPr lang="en-ID" sz="1100" b="0" i="0">
                  <a:latin typeface="Cambria Math" panose="02040503050406030204" pitchFamily="18" charset="0"/>
                </a:rPr>
                <a:t>〗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121920</xdr:colOff>
      <xdr:row>16</xdr:row>
      <xdr:rowOff>41910</xdr:rowOff>
    </xdr:from>
    <xdr:ext cx="40562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="" xmlns:a16="http://schemas.microsoft.com/office/drawing/2014/main" id="{818CEC5F-08DA-4907-A9AD-F75D5A0F1E1E}"/>
                </a:ext>
              </a:extLst>
            </xdr:cNvPr>
            <xdr:cNvSpPr txBox="1"/>
          </xdr:nvSpPr>
          <xdr:spPr>
            <a:xfrm>
              <a:off x="3589020" y="2967990"/>
              <a:ext cx="40562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18CEC5F-08DA-4907-A9AD-F75D5A0F1E1E}"/>
                </a:ext>
              </a:extLst>
            </xdr:cNvPr>
            <xdr:cNvSpPr txBox="1"/>
          </xdr:nvSpPr>
          <xdr:spPr>
            <a:xfrm>
              <a:off x="3589020" y="2967990"/>
              <a:ext cx="40562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ID" sz="1100" b="0" i="0">
                  <a:latin typeface="Cambria Math" panose="02040503050406030204" pitchFamily="18" charset="0"/>
                </a:rPr>
                <a:t> 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6</xdr:col>
      <xdr:colOff>121920</xdr:colOff>
      <xdr:row>16</xdr:row>
      <xdr:rowOff>49530</xdr:rowOff>
    </xdr:from>
    <xdr:ext cx="39876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="" xmlns:a16="http://schemas.microsoft.com/office/drawing/2014/main" id="{1DD191E7-809E-4694-B704-6BC837A5215D}"/>
                </a:ext>
              </a:extLst>
            </xdr:cNvPr>
            <xdr:cNvSpPr txBox="1"/>
          </xdr:nvSpPr>
          <xdr:spPr>
            <a:xfrm>
              <a:off x="4198620" y="2975610"/>
              <a:ext cx="39876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DD191E7-809E-4694-B704-6BC837A5215D}"/>
                </a:ext>
              </a:extLst>
            </xdr:cNvPr>
            <xdr:cNvSpPr txBox="1"/>
          </xdr:nvSpPr>
          <xdr:spPr>
            <a:xfrm>
              <a:off x="4198620" y="2975610"/>
              <a:ext cx="39876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ID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ID" sz="1100" b="0" i="0">
                  <a:latin typeface="Cambria Math" panose="02040503050406030204" pitchFamily="18" charset="0"/>
                </a:rPr>
                <a:t> </a:t>
              </a:r>
              <a:endParaRPr lang="en-ID" sz="1100"/>
            </a:p>
          </xdr:txBody>
        </xdr:sp>
      </mc:Fallback>
    </mc:AlternateContent>
    <xdr:clientData/>
  </xdr:oneCellAnchor>
  <xdr:twoCellAnchor>
    <xdr:from>
      <xdr:col>2</xdr:col>
      <xdr:colOff>487680</xdr:colOff>
      <xdr:row>20</xdr:row>
      <xdr:rowOff>68580</xdr:rowOff>
    </xdr:from>
    <xdr:to>
      <xdr:col>4</xdr:col>
      <xdr:colOff>144780</xdr:colOff>
      <xdr:row>22</xdr:row>
      <xdr:rowOff>106680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6B9E9C5A-8AFB-4567-819B-B6593FDD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543300"/>
          <a:ext cx="166878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24</xdr:row>
      <xdr:rowOff>144780</xdr:rowOff>
    </xdr:from>
    <xdr:to>
      <xdr:col>4</xdr:col>
      <xdr:colOff>83820</xdr:colOff>
      <xdr:row>26</xdr:row>
      <xdr:rowOff>175260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57F36163-EF16-408E-B9EE-A392CE42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4351020"/>
          <a:ext cx="160020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259080</xdr:colOff>
      <xdr:row>16</xdr:row>
      <xdr:rowOff>26670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mc="http://schemas.openxmlformats.org/markup-compatibility/2006" xmlns:a14="http://schemas.microsoft.com/office/drawing/2010/main" xmlns="" xmlns:a16="http://schemas.microsoft.com/office/drawing/2014/main" id="{4FD944CF-D6FF-4FD4-8E2D-9E606DEA17D8}"/>
            </a:ext>
          </a:extLst>
        </xdr:cNvPr>
        <xdr:cNvSpPr txBox="1"/>
      </xdr:nvSpPr>
      <xdr:spPr>
        <a:xfrm>
          <a:off x="7867174" y="30746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2</xdr:col>
      <xdr:colOff>130968</xdr:colOff>
      <xdr:row>18</xdr:row>
      <xdr:rowOff>79057</xdr:rowOff>
    </xdr:from>
    <xdr:ext cx="489814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="" xmlns:a16="http://schemas.microsoft.com/office/drawing/2014/main" id="{572C7A64-B481-4292-BAC3-EBC93B9544A4}"/>
                </a:ext>
              </a:extLst>
            </xdr:cNvPr>
            <xdr:cNvSpPr txBox="1"/>
          </xdr:nvSpPr>
          <xdr:spPr>
            <a:xfrm>
              <a:off x="1095374" y="3508057"/>
              <a:ext cx="48981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="" xmlns:a16="http://schemas.microsoft.com/office/drawing/2014/main" xmlns:a14="http://schemas.microsoft.com/office/drawing/2010/main" id="{572C7A64-B481-4292-BAC3-EBC93B9544A4}"/>
                </a:ext>
              </a:extLst>
            </xdr:cNvPr>
            <xdr:cNvSpPr txBox="1"/>
          </xdr:nvSpPr>
          <xdr:spPr>
            <a:xfrm>
              <a:off x="1095374" y="3508057"/>
              <a:ext cx="48981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D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▒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2</xdr:col>
      <xdr:colOff>1793557</xdr:colOff>
      <xdr:row>18</xdr:row>
      <xdr:rowOff>82392</xdr:rowOff>
    </xdr:from>
    <xdr:ext cx="489878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="" xmlns:a16="http://schemas.microsoft.com/office/drawing/2014/main" id="{1DD191E7-809E-4694-B704-6BC837A5215D}"/>
                </a:ext>
              </a:extLst>
            </xdr:cNvPr>
            <xdr:cNvSpPr txBox="1"/>
          </xdr:nvSpPr>
          <xdr:spPr>
            <a:xfrm>
              <a:off x="2757963" y="3511392"/>
              <a:ext cx="48987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1DD191E7-809E-4694-B704-6BC837A5215D}"/>
                </a:ext>
              </a:extLst>
            </xdr:cNvPr>
            <xdr:cNvSpPr txBox="1"/>
          </xdr:nvSpPr>
          <xdr:spPr>
            <a:xfrm>
              <a:off x="2757963" y="3511392"/>
              <a:ext cx="48987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D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▒</a:t>
              </a:r>
              <a:r>
                <a:rPr lang="en-ID" sz="1100" b="0" i="0">
                  <a:latin typeface="Cambria Math" panose="02040503050406030204" pitchFamily="18" charset="0"/>
                </a:rPr>
                <a:t>〖</a:t>
              </a:r>
              <a:r>
                <a:rPr lang="en-GB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r>
                <a:rPr lang="en-ID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en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5" zoomScale="80" zoomScaleNormal="100" workbookViewId="0">
      <selection activeCell="L36" sqref="L36"/>
    </sheetView>
  </sheetViews>
  <sheetFormatPr defaultColWidth="8.85546875" defaultRowHeight="15" x14ac:dyDescent="0.25"/>
  <cols>
    <col min="1" max="1" width="8.85546875" style="1"/>
    <col min="2" max="2" width="5.5703125" style="1" customWidth="1"/>
    <col min="3" max="3" width="28.42578125" style="1" customWidth="1"/>
    <col min="4" max="4" width="20.7109375" style="1" customWidth="1"/>
    <col min="5" max="8" width="8.85546875" style="1"/>
    <col min="9" max="9" width="11.7109375" style="1" customWidth="1"/>
    <col min="10" max="10" width="17.28515625" style="1" customWidth="1"/>
    <col min="11" max="11" width="17.7109375" style="1" customWidth="1"/>
    <col min="12" max="12" width="7.85546875" style="1" customWidth="1"/>
    <col min="13" max="13" width="8.5703125" style="1" customWidth="1"/>
    <col min="14" max="16384" width="8.85546875" style="1"/>
  </cols>
  <sheetData>
    <row r="1" spans="1:19" x14ac:dyDescent="0.25">
      <c r="B1" s="16" t="s">
        <v>5</v>
      </c>
      <c r="C1" s="16"/>
      <c r="D1" s="16"/>
      <c r="E1" s="16"/>
      <c r="F1" s="16"/>
      <c r="G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25">
      <c r="B2" s="17"/>
      <c r="C2" s="17"/>
      <c r="D2" s="17"/>
      <c r="E2" s="17"/>
      <c r="F2" s="17"/>
      <c r="G2" s="17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x14ac:dyDescent="0.25">
      <c r="B3" s="3" t="s">
        <v>0</v>
      </c>
      <c r="C3" s="3" t="s">
        <v>9</v>
      </c>
      <c r="D3" s="3" t="s">
        <v>10</v>
      </c>
      <c r="E3" s="3" t="s">
        <v>1</v>
      </c>
      <c r="F3" s="3" t="s">
        <v>2</v>
      </c>
      <c r="G3" s="3" t="s">
        <v>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B4" s="2">
        <v>1</v>
      </c>
      <c r="C4" s="2">
        <v>27</v>
      </c>
      <c r="D4" s="2">
        <v>20</v>
      </c>
      <c r="E4" s="2">
        <f>C4*D4</f>
        <v>540</v>
      </c>
      <c r="F4" s="2">
        <f>C4^2</f>
        <v>729</v>
      </c>
      <c r="G4" s="2">
        <f>D4^2</f>
        <v>400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B5" s="2">
        <v>2</v>
      </c>
      <c r="C5" s="2">
        <v>19</v>
      </c>
      <c r="D5" s="2">
        <v>23</v>
      </c>
      <c r="E5" s="2">
        <f t="shared" ref="E5:E15" si="0">C5*D5</f>
        <v>437</v>
      </c>
      <c r="F5" s="2">
        <f t="shared" ref="F5:F15" si="1">C5^2</f>
        <v>361</v>
      </c>
      <c r="G5" s="2">
        <f t="shared" ref="G5:G15" si="2">D5^2</f>
        <v>529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B6" s="2">
        <v>3</v>
      </c>
      <c r="C6" s="2">
        <v>15</v>
      </c>
      <c r="D6" s="2">
        <v>18</v>
      </c>
      <c r="E6" s="2">
        <f t="shared" si="0"/>
        <v>270</v>
      </c>
      <c r="F6" s="2">
        <f t="shared" si="1"/>
        <v>225</v>
      </c>
      <c r="G6" s="2">
        <f t="shared" si="2"/>
        <v>324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5">
      <c r="B7" s="2">
        <v>4</v>
      </c>
      <c r="C7" s="2">
        <v>26</v>
      </c>
      <c r="D7" s="2">
        <v>25</v>
      </c>
      <c r="E7" s="2">
        <f t="shared" si="0"/>
        <v>650</v>
      </c>
      <c r="F7" s="2">
        <f t="shared" si="1"/>
        <v>676</v>
      </c>
      <c r="G7" s="2">
        <f t="shared" si="2"/>
        <v>625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5">
      <c r="B8" s="2">
        <v>5</v>
      </c>
      <c r="C8" s="2">
        <v>17</v>
      </c>
      <c r="D8" s="2">
        <v>26</v>
      </c>
      <c r="E8" s="2">
        <f t="shared" si="0"/>
        <v>442</v>
      </c>
      <c r="F8" s="2">
        <f t="shared" si="1"/>
        <v>289</v>
      </c>
      <c r="G8" s="2">
        <f t="shared" si="2"/>
        <v>676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B9" s="2">
        <v>6</v>
      </c>
      <c r="C9" s="2">
        <v>25</v>
      </c>
      <c r="D9" s="2">
        <v>24</v>
      </c>
      <c r="E9" s="2">
        <f t="shared" si="0"/>
        <v>600</v>
      </c>
      <c r="F9" s="2">
        <f t="shared" si="1"/>
        <v>625</v>
      </c>
      <c r="G9" s="2">
        <f t="shared" si="2"/>
        <v>576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5">
      <c r="B10" s="2">
        <v>7</v>
      </c>
      <c r="C10" s="2">
        <v>21</v>
      </c>
      <c r="D10" s="2">
        <v>23</v>
      </c>
      <c r="E10" s="2">
        <f t="shared" si="0"/>
        <v>483</v>
      </c>
      <c r="F10" s="2">
        <f t="shared" si="1"/>
        <v>441</v>
      </c>
      <c r="G10" s="2">
        <f t="shared" si="2"/>
        <v>529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5">
      <c r="B11" s="2">
        <v>8</v>
      </c>
      <c r="C11" s="2">
        <v>14</v>
      </c>
      <c r="D11" s="2">
        <v>24</v>
      </c>
      <c r="E11" s="2">
        <f t="shared" si="0"/>
        <v>336</v>
      </c>
      <c r="F11" s="2">
        <f t="shared" si="1"/>
        <v>196</v>
      </c>
      <c r="G11" s="2">
        <f t="shared" si="2"/>
        <v>576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25">
      <c r="B12" s="2">
        <v>9</v>
      </c>
      <c r="C12" s="2">
        <v>27</v>
      </c>
      <c r="D12" s="2">
        <v>20</v>
      </c>
      <c r="E12" s="2">
        <f t="shared" si="0"/>
        <v>540</v>
      </c>
      <c r="F12" s="2">
        <f t="shared" si="1"/>
        <v>729</v>
      </c>
      <c r="G12" s="2">
        <f t="shared" si="2"/>
        <v>400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B13" s="2">
        <v>10</v>
      </c>
      <c r="C13" s="2">
        <v>26</v>
      </c>
      <c r="D13" s="2">
        <v>22</v>
      </c>
      <c r="E13" s="2">
        <f t="shared" si="0"/>
        <v>572</v>
      </c>
      <c r="F13" s="2">
        <f t="shared" si="1"/>
        <v>676</v>
      </c>
      <c r="G13" s="2">
        <f t="shared" si="2"/>
        <v>484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B14" s="2">
        <v>11</v>
      </c>
      <c r="C14" s="2">
        <v>23</v>
      </c>
      <c r="D14" s="2">
        <v>26</v>
      </c>
      <c r="E14" s="2">
        <f t="shared" si="0"/>
        <v>598</v>
      </c>
      <c r="F14" s="2">
        <f t="shared" si="1"/>
        <v>529</v>
      </c>
      <c r="G14" s="2">
        <f t="shared" si="2"/>
        <v>676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B15" s="2">
        <v>12</v>
      </c>
      <c r="C15" s="2">
        <v>18</v>
      </c>
      <c r="D15" s="2">
        <v>28</v>
      </c>
      <c r="E15" s="2">
        <f t="shared" si="0"/>
        <v>504</v>
      </c>
      <c r="F15" s="2">
        <f t="shared" si="1"/>
        <v>324</v>
      </c>
      <c r="G15" s="2">
        <f t="shared" si="2"/>
        <v>784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 s="14" t="s">
        <v>4</v>
      </c>
      <c r="B16" s="14"/>
      <c r="C16" s="4">
        <f>SUM(C4:C15)</f>
        <v>258</v>
      </c>
      <c r="D16" s="4">
        <f>SUM(D4:D15)</f>
        <v>279</v>
      </c>
      <c r="E16" s="4">
        <f>SUM(E4:E15)</f>
        <v>5972</v>
      </c>
      <c r="F16" s="4">
        <f>SUM(F4:F15)</f>
        <v>5800</v>
      </c>
      <c r="G16" s="4">
        <f>SUM(G4:G15)</f>
        <v>6579</v>
      </c>
      <c r="I16" s="15"/>
      <c r="J16" s="15"/>
      <c r="K16" s="11"/>
      <c r="L16" s="11"/>
      <c r="M16" s="11"/>
      <c r="N16" s="11"/>
      <c r="O16" s="11"/>
      <c r="P16" s="11"/>
      <c r="Q16" s="11"/>
      <c r="R16" s="11"/>
      <c r="S16" s="11"/>
    </row>
    <row r="20" spans="3:16" x14ac:dyDescent="0.25">
      <c r="C20" s="1">
        <f>POWER(C16,2)</f>
        <v>66564</v>
      </c>
      <c r="D20" s="1">
        <f>POWER(D16,2)</f>
        <v>77841</v>
      </c>
    </row>
    <row r="21" spans="3:16" x14ac:dyDescent="0.25">
      <c r="C21"/>
      <c r="K21"/>
      <c r="P21" s="7"/>
    </row>
    <row r="22" spans="3:16" x14ac:dyDescent="0.25">
      <c r="E22" s="1" t="s">
        <v>6</v>
      </c>
      <c r="F22" s="5">
        <f>((D16*F16)-(C16*E16))/((B15*F16)-(C16^2))</f>
        <v>25.50197628458498</v>
      </c>
    </row>
    <row r="23" spans="3:16" x14ac:dyDescent="0.25">
      <c r="N23" s="12"/>
      <c r="O23" s="13"/>
    </row>
    <row r="25" spans="3:16" x14ac:dyDescent="0.25">
      <c r="F25"/>
    </row>
    <row r="26" spans="3:16" x14ac:dyDescent="0.25">
      <c r="E26" s="1" t="s">
        <v>6</v>
      </c>
      <c r="F26" s="5">
        <f>((B15*E16)-(C16*D16))/((B15*F16)-(C16^2))</f>
        <v>-0.10474308300395258</v>
      </c>
    </row>
    <row r="28" spans="3:16" x14ac:dyDescent="0.25">
      <c r="L28" s="12"/>
    </row>
    <row r="29" spans="3:16" x14ac:dyDescent="0.25">
      <c r="C29" s="6" t="s">
        <v>7</v>
      </c>
      <c r="D29" s="6">
        <f>ROUND(F22,3)</f>
        <v>25.501999999999999</v>
      </c>
      <c r="E29" s="6" t="s">
        <v>8</v>
      </c>
      <c r="F29" s="6">
        <f>F26</f>
        <v>-0.10474308300395258</v>
      </c>
      <c r="G29" s="9" t="s">
        <v>12</v>
      </c>
      <c r="J29" s="6" t="s">
        <v>14</v>
      </c>
      <c r="K29" s="6" t="s">
        <v>15</v>
      </c>
    </row>
    <row r="30" spans="3:16" x14ac:dyDescent="0.25">
      <c r="J30" s="1">
        <f>12*E16-C16*D16</f>
        <v>-318</v>
      </c>
      <c r="K30" s="1">
        <f>12*F16-C20</f>
        <v>3036</v>
      </c>
    </row>
    <row r="31" spans="3:16" x14ac:dyDescent="0.25">
      <c r="C31" s="6" t="s">
        <v>11</v>
      </c>
      <c r="D31" s="6">
        <f>D29</f>
        <v>25.501999999999999</v>
      </c>
      <c r="E31" s="6" t="s">
        <v>8</v>
      </c>
      <c r="F31" s="6">
        <f>F29</f>
        <v>-0.10474308300395258</v>
      </c>
      <c r="G31" s="9" t="s">
        <v>13</v>
      </c>
      <c r="K31" s="1">
        <f>SQRT(K30)</f>
        <v>55.09990925582364</v>
      </c>
    </row>
    <row r="33" spans="3:18" x14ac:dyDescent="0.25">
      <c r="C33" s="6" t="s">
        <v>18</v>
      </c>
      <c r="D33" s="6">
        <f>D31</f>
        <v>25.501999999999999</v>
      </c>
      <c r="E33" s="6" t="s">
        <v>8</v>
      </c>
      <c r="F33" s="6">
        <f>F26*28</f>
        <v>-2.9328063241106719</v>
      </c>
      <c r="J33" s="6" t="s">
        <v>16</v>
      </c>
    </row>
    <row r="34" spans="3:18" x14ac:dyDescent="0.25">
      <c r="J34" s="1">
        <f>12*G16-D20</f>
        <v>1107</v>
      </c>
    </row>
    <row r="35" spans="3:18" x14ac:dyDescent="0.25">
      <c r="C35" s="6" t="s">
        <v>18</v>
      </c>
      <c r="D35" s="6">
        <f>ROUND(D33+F33,3)</f>
        <v>22.568999999999999</v>
      </c>
      <c r="J35" s="1">
        <f>SQRT(J34)</f>
        <v>33.271609519228249</v>
      </c>
      <c r="L35" s="11"/>
      <c r="M35" s="11"/>
      <c r="N35" s="11"/>
    </row>
    <row r="36" spans="3:18" x14ac:dyDescent="0.25">
      <c r="L36" s="11"/>
      <c r="M36" s="11"/>
      <c r="N36" s="11"/>
    </row>
    <row r="37" spans="3:18" x14ac:dyDescent="0.25">
      <c r="J37" s="1">
        <f>K31*J35</f>
        <v>1833.2626653046746</v>
      </c>
      <c r="L37" s="11"/>
      <c r="M37" s="11"/>
      <c r="N37" s="11"/>
    </row>
    <row r="39" spans="3:18" x14ac:dyDescent="0.25">
      <c r="I39" s="6" t="s">
        <v>17</v>
      </c>
      <c r="J39" s="6">
        <f>ROUND(J30/J37,2)</f>
        <v>-0.17</v>
      </c>
      <c r="K39" s="8"/>
      <c r="L39" s="13"/>
      <c r="N39" s="11"/>
      <c r="P39" s="10"/>
    </row>
    <row r="40" spans="3:18" x14ac:dyDescent="0.25">
      <c r="N40" s="11"/>
      <c r="P40" s="10"/>
    </row>
    <row r="41" spans="3:18" x14ac:dyDescent="0.25">
      <c r="I41" s="6" t="s">
        <v>19</v>
      </c>
      <c r="J41" s="6">
        <f>ROUND(J39^2,2)</f>
        <v>0.03</v>
      </c>
      <c r="N41" s="11"/>
      <c r="P41" s="10"/>
    </row>
    <row r="42" spans="3:18" x14ac:dyDescent="0.25">
      <c r="J42" s="6">
        <f>J41*100</f>
        <v>3</v>
      </c>
    </row>
    <row r="43" spans="3:18" x14ac:dyDescent="0.25">
      <c r="K43" s="8"/>
      <c r="O43" s="8"/>
      <c r="R43" s="8"/>
    </row>
  </sheetData>
  <mergeCells count="4">
    <mergeCell ref="A16:B16"/>
    <mergeCell ref="I16:J16"/>
    <mergeCell ref="B1:G2"/>
    <mergeCell ref="J1:S2"/>
  </mergeCells>
  <phoneticPr fontId="2" type="noConversion"/>
  <pageMargins left="0.7" right="0.7" top="0.75" bottom="0.75" header="0.3" footer="0.3"/>
  <pageSetup paperSize="9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Putri Setyaningrum</dc:creator>
  <cp:lastModifiedBy>D3LL</cp:lastModifiedBy>
  <dcterms:created xsi:type="dcterms:W3CDTF">2020-03-11T15:07:11Z</dcterms:created>
  <dcterms:modified xsi:type="dcterms:W3CDTF">2021-02-28T09:40:55Z</dcterms:modified>
</cp:coreProperties>
</file>