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avisa\10 数据库设计\"/>
    </mc:Choice>
  </mc:AlternateContent>
  <xr:revisionPtr revIDLastSave="0" documentId="13_ncr:1_{EEAB6E68-CB48-4A2E-BDD6-EBD71C9B44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R图" sheetId="10" r:id="rId1"/>
    <sheet name="表定义" sheetId="11" r:id="rId2"/>
    <sheet name="数据库版本" sheetId="12" r:id="rId3"/>
  </sheets>
  <definedNames>
    <definedName name="_xlnm._FilterDatabase" localSheetId="1" hidden="1">表定义!$A$1:$I$90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2" i="11" l="1"/>
  <c r="N62" i="11" s="1"/>
  <c r="K54" i="11"/>
  <c r="N54" i="11" s="1"/>
  <c r="P86" i="11"/>
  <c r="M86" i="11"/>
  <c r="P81" i="11"/>
  <c r="M81" i="11"/>
  <c r="P73" i="11"/>
  <c r="M73" i="11"/>
  <c r="P68" i="11"/>
  <c r="M68" i="11"/>
  <c r="P59" i="11"/>
  <c r="M59" i="11"/>
  <c r="P51" i="11"/>
  <c r="M51" i="11"/>
  <c r="P45" i="11"/>
  <c r="M45" i="11"/>
  <c r="P41" i="11"/>
  <c r="M41" i="11"/>
  <c r="P33" i="11"/>
  <c r="M33" i="11"/>
  <c r="K89" i="11"/>
  <c r="N89" i="11" s="1"/>
  <c r="K88" i="11"/>
  <c r="N88" i="11" s="1"/>
  <c r="K87" i="11"/>
  <c r="N87" i="11" s="1"/>
  <c r="K86" i="11"/>
  <c r="N86" i="11" s="1"/>
  <c r="K85" i="11"/>
  <c r="N85" i="11" s="1"/>
  <c r="K84" i="11"/>
  <c r="K83" i="11"/>
  <c r="N83" i="11" s="1"/>
  <c r="K82" i="11"/>
  <c r="N82" i="11" s="1"/>
  <c r="K81" i="11"/>
  <c r="N81" i="11" s="1"/>
  <c r="K80" i="11"/>
  <c r="N80" i="11" s="1"/>
  <c r="K79" i="11"/>
  <c r="N79" i="11" s="1"/>
  <c r="K78" i="11"/>
  <c r="K77" i="11"/>
  <c r="N77" i="11" s="1"/>
  <c r="K76" i="11"/>
  <c r="K75" i="11"/>
  <c r="N75" i="11" s="1"/>
  <c r="K74" i="11"/>
  <c r="N74" i="11" s="1"/>
  <c r="K73" i="11"/>
  <c r="N73" i="11" s="1"/>
  <c r="K72" i="11"/>
  <c r="N72" i="11" s="1"/>
  <c r="K71" i="11"/>
  <c r="N71" i="11" s="1"/>
  <c r="K70" i="11"/>
  <c r="K69" i="11"/>
  <c r="N69" i="11" s="1"/>
  <c r="K68" i="11"/>
  <c r="N68" i="11" s="1"/>
  <c r="K67" i="11"/>
  <c r="N67" i="11" s="1"/>
  <c r="K66" i="11"/>
  <c r="N66" i="11" s="1"/>
  <c r="K65" i="11"/>
  <c r="N65" i="11" s="1"/>
  <c r="K64" i="11"/>
  <c r="N64" i="11" s="1"/>
  <c r="K63" i="11"/>
  <c r="N63" i="11" s="1"/>
  <c r="K61" i="11"/>
  <c r="N61" i="11" s="1"/>
  <c r="K60" i="11"/>
  <c r="N60" i="11" s="1"/>
  <c r="K59" i="11"/>
  <c r="N59" i="11" s="1"/>
  <c r="K58" i="11"/>
  <c r="N58" i="11" s="1"/>
  <c r="K57" i="11"/>
  <c r="N57" i="11" s="1"/>
  <c r="K56" i="11"/>
  <c r="N56" i="11" s="1"/>
  <c r="K55" i="11"/>
  <c r="N55" i="11" s="1"/>
  <c r="K53" i="11"/>
  <c r="N53" i="11" s="1"/>
  <c r="K52" i="11"/>
  <c r="K51" i="11"/>
  <c r="N51" i="11" s="1"/>
  <c r="K50" i="11"/>
  <c r="K49" i="11"/>
  <c r="N49" i="11" s="1"/>
  <c r="K46" i="11"/>
  <c r="N46" i="11" s="1"/>
  <c r="K48" i="11"/>
  <c r="N48" i="11" s="1"/>
  <c r="K47" i="11"/>
  <c r="N47" i="11" s="1"/>
  <c r="K45" i="11"/>
  <c r="N45" i="11" s="1"/>
  <c r="K44" i="11"/>
  <c r="N44" i="11" s="1"/>
  <c r="K43" i="11"/>
  <c r="N43" i="11" s="1"/>
  <c r="K42" i="11"/>
  <c r="K41" i="11"/>
  <c r="N41" i="11" s="1"/>
  <c r="K40" i="11"/>
  <c r="N40" i="11" s="1"/>
  <c r="K39" i="11"/>
  <c r="N39" i="11" s="1"/>
  <c r="K38" i="11"/>
  <c r="N38" i="11" s="1"/>
  <c r="K37" i="11"/>
  <c r="N37" i="11" s="1"/>
  <c r="K36" i="11"/>
  <c r="N36" i="11" s="1"/>
  <c r="K35" i="11"/>
  <c r="N35" i="11" s="1"/>
  <c r="K34" i="11"/>
  <c r="K33" i="11"/>
  <c r="N33" i="11" s="1"/>
  <c r="K32" i="11"/>
  <c r="N32" i="11" s="1"/>
  <c r="K31" i="11"/>
  <c r="N31" i="11" s="1"/>
  <c r="K30" i="11"/>
  <c r="N30" i="11" s="1"/>
  <c r="K29" i="11"/>
  <c r="N29" i="11" s="1"/>
  <c r="K28" i="11"/>
  <c r="N28" i="11" s="1"/>
  <c r="K27" i="11"/>
  <c r="N27" i="11" s="1"/>
  <c r="K26" i="11"/>
  <c r="K25" i="11"/>
  <c r="N25" i="11" s="1"/>
  <c r="K24" i="11"/>
  <c r="N24" i="11" s="1"/>
  <c r="K23" i="11"/>
  <c r="N23" i="11" s="1"/>
  <c r="K22" i="11"/>
  <c r="N22" i="11" s="1"/>
  <c r="K21" i="11"/>
  <c r="N21" i="11" s="1"/>
  <c r="K20" i="11"/>
  <c r="N20" i="11" s="1"/>
  <c r="K19" i="11"/>
  <c r="K18" i="11"/>
  <c r="N18" i="11" s="1"/>
  <c r="K17" i="11"/>
  <c r="K16" i="11"/>
  <c r="N16" i="11" s="1"/>
  <c r="K15" i="11"/>
  <c r="N15" i="11" s="1"/>
  <c r="K14" i="11"/>
  <c r="N14" i="11" s="1"/>
  <c r="K13" i="11"/>
  <c r="N13" i="11" s="1"/>
  <c r="K12" i="11"/>
  <c r="N12" i="11" s="1"/>
  <c r="K11" i="11"/>
  <c r="N11" i="11" s="1"/>
  <c r="K10" i="11"/>
  <c r="K9" i="11"/>
  <c r="N9" i="11" s="1"/>
  <c r="K8" i="11"/>
  <c r="N8" i="11" s="1"/>
  <c r="K7" i="11"/>
  <c r="N7" i="11" s="1"/>
  <c r="K6" i="11"/>
  <c r="N6" i="11" s="1"/>
  <c r="K5" i="11"/>
  <c r="N5" i="11" s="1"/>
  <c r="K4" i="11"/>
  <c r="N4" i="11" s="1"/>
  <c r="K3" i="11"/>
  <c r="N3" i="11" s="1"/>
  <c r="K2" i="11"/>
  <c r="N2" i="11" s="1"/>
  <c r="N50" i="11"/>
  <c r="K90" i="11"/>
  <c r="N90" i="11" s="1"/>
  <c r="N84" i="11"/>
  <c r="N76" i="11"/>
  <c r="N78" i="11"/>
  <c r="N70" i="11"/>
  <c r="N52" i="11"/>
  <c r="N42" i="11"/>
  <c r="N34" i="11"/>
  <c r="N26" i="11"/>
  <c r="P20" i="11"/>
  <c r="M20" i="11"/>
  <c r="P18" i="11"/>
  <c r="M18" i="11"/>
  <c r="P16" i="11"/>
  <c r="M16" i="11"/>
  <c r="P2" i="11"/>
  <c r="M2" i="11"/>
  <c r="N10" i="11"/>
</calcChain>
</file>

<file path=xl/sharedStrings.xml><?xml version="1.0" encoding="utf-8"?>
<sst xmlns="http://schemas.openxmlformats.org/spreadsheetml/2006/main" count="605" uniqueCount="216">
  <si>
    <t>备注</t>
    <phoneticPr fontId="1" type="noConversion"/>
  </si>
  <si>
    <t>城市名称</t>
    <phoneticPr fontId="1" type="noConversion"/>
  </si>
  <si>
    <t>签证类型</t>
    <phoneticPr fontId="1" type="noConversion"/>
  </si>
  <si>
    <t>表名（伦理）</t>
    <phoneticPr fontId="1" type="noConversion"/>
  </si>
  <si>
    <t>表名（物理）</t>
    <phoneticPr fontId="1" type="noConversion"/>
  </si>
  <si>
    <t>列名（伦理）</t>
    <phoneticPr fontId="1" type="noConversion"/>
  </si>
  <si>
    <t>列名（物理）</t>
    <phoneticPr fontId="1" type="noConversion"/>
  </si>
  <si>
    <t>表分类</t>
    <phoneticPr fontId="1" type="noConversion"/>
  </si>
  <si>
    <t>业务表</t>
    <phoneticPr fontId="1" type="noConversion"/>
  </si>
  <si>
    <t>用户名</t>
  </si>
  <si>
    <t>密码</t>
  </si>
  <si>
    <t>IVR号码</t>
    <phoneticPr fontId="1" type="noConversion"/>
  </si>
  <si>
    <t>是否TCN</t>
    <phoneticPr fontId="1" type="noConversion"/>
  </si>
  <si>
    <t>ID</t>
    <phoneticPr fontId="1" type="noConversion"/>
  </si>
  <si>
    <t>最后使用时间</t>
    <phoneticPr fontId="1" type="noConversion"/>
  </si>
  <si>
    <t>唯一</t>
    <phoneticPr fontId="1" type="noConversion"/>
  </si>
  <si>
    <t>○</t>
    <phoneticPr fontId="1" type="noConversion"/>
  </si>
  <si>
    <t>1，申请人编辑页面-travel
2，申请人编辑页面-PR
3，condition页面-PR</t>
    <phoneticPr fontId="1" type="noConversion"/>
  </si>
  <si>
    <t>TCN判定方法</t>
    <phoneticPr fontId="1" type="noConversion"/>
  </si>
  <si>
    <t>订单</t>
    <phoneticPr fontId="1" type="noConversion"/>
  </si>
  <si>
    <t>人数</t>
    <phoneticPr fontId="1" type="noConversion"/>
  </si>
  <si>
    <t>城市代码</t>
    <phoneticPr fontId="1" type="noConversion"/>
  </si>
  <si>
    <t>城市Cd</t>
    <phoneticPr fontId="1" type="noConversion"/>
  </si>
  <si>
    <t>最终预约状态</t>
    <phoneticPr fontId="1" type="noConversion"/>
  </si>
  <si>
    <t>订单ID</t>
    <phoneticPr fontId="1" type="noConversion"/>
  </si>
  <si>
    <t>面试城市Cd</t>
    <phoneticPr fontId="1" type="noConversion"/>
  </si>
  <si>
    <t>最早可接受的面试日</t>
    <phoneticPr fontId="1" type="noConversion"/>
  </si>
  <si>
    <t>最迟可接受的面试日</t>
    <phoneticPr fontId="1" type="noConversion"/>
  </si>
  <si>
    <t>希望排除的日期</t>
    <phoneticPr fontId="1" type="noConversion"/>
  </si>
  <si>
    <r>
      <t xml:space="preserve">客户虽然希望约11/15~11/30的面试，但是11/20~11/22以及11/25不能面试。如下记录：
</t>
    </r>
    <r>
      <rPr>
        <b/>
        <sz val="11"/>
        <color theme="1"/>
        <rFont val="等线"/>
        <family val="3"/>
        <charset val="134"/>
        <scheme val="minor"/>
      </rPr>
      <t>[2022-11-20, 2022-11-22], [2022-11-25, 2022-11-25]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2"/>
        <scheme val="minor"/>
      </rPr>
      <t>如果客户没有需要排除的日期，这儿设置为空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2"/>
        <scheme val="minor"/>
      </rPr>
      <t xml:space="preserve">
结构：
[排除日期From, 排除日期To], [排除日期From, 排除日期To]… </t>
    </r>
    <phoneticPr fontId="1" type="noConversion"/>
  </si>
  <si>
    <t>必须提前几天通知</t>
    <phoneticPr fontId="1" type="noConversion"/>
  </si>
  <si>
    <t>日期生产员</t>
    <phoneticPr fontId="1" type="noConversion"/>
  </si>
  <si>
    <t>是否已经过期</t>
    <phoneticPr fontId="1" type="noConversion"/>
  </si>
  <si>
    <t>签证费缴纳状态</t>
    <phoneticPr fontId="1" type="noConversion"/>
  </si>
  <si>
    <t>是否资料退回</t>
    <phoneticPr fontId="1" type="noConversion"/>
  </si>
  <si>
    <t>最终预约城市cd</t>
    <phoneticPr fontId="1" type="noConversion"/>
  </si>
  <si>
    <t>最终预约日期</t>
    <phoneticPr fontId="1" type="noConversion"/>
  </si>
  <si>
    <t>最终预约时分</t>
    <phoneticPr fontId="1" type="noConversion"/>
  </si>
  <si>
    <t>订单说明</t>
    <phoneticPr fontId="1" type="noConversion"/>
  </si>
  <si>
    <t>错误内容</t>
    <phoneticPr fontId="1" type="noConversion"/>
  </si>
  <si>
    <t>预约结果</t>
    <phoneticPr fontId="1" type="noConversion"/>
  </si>
  <si>
    <t>日期生产历史信息</t>
    <phoneticPr fontId="1" type="noConversion"/>
  </si>
  <si>
    <t>时分生产历史信息</t>
    <phoneticPr fontId="1" type="noConversion"/>
  </si>
  <si>
    <t>预约历史信息</t>
    <phoneticPr fontId="1" type="noConversion"/>
  </si>
  <si>
    <t>mysql系统自动增长</t>
    <phoneticPr fontId="1" type="noConversion"/>
  </si>
  <si>
    <t>名称</t>
    <phoneticPr fontId="1" type="noConversion"/>
  </si>
  <si>
    <t>值</t>
    <phoneticPr fontId="1" type="noConversion"/>
  </si>
  <si>
    <t>3种角色的定义</t>
    <phoneticPr fontId="1" type="noConversion"/>
  </si>
  <si>
    <t>n*</t>
    <phoneticPr fontId="1" type="noConversion"/>
  </si>
  <si>
    <t>0-1</t>
    <phoneticPr fontId="1" type="noConversion"/>
  </si>
  <si>
    <t>3中角色的人，运行的历史记录</t>
    <phoneticPr fontId="1" type="noConversion"/>
  </si>
  <si>
    <t>主数据</t>
    <phoneticPr fontId="1" type="noConversion"/>
  </si>
  <si>
    <t>n+</t>
    <phoneticPr fontId="1" type="noConversion"/>
  </si>
  <si>
    <t>主数据</t>
    <phoneticPr fontId="1" type="noConversion"/>
  </si>
  <si>
    <t>所有消费者及2种生产员的账号信息</t>
    <phoneticPr fontId="1" type="noConversion"/>
  </si>
  <si>
    <t>客户希望预约的城市及期间信息。
每个订单都有相应的N条客户期望</t>
    <phoneticPr fontId="1" type="noConversion"/>
  </si>
  <si>
    <t>历史记录</t>
    <phoneticPr fontId="1" type="noConversion"/>
  </si>
  <si>
    <t>每次生产员取日期信息，不论成功还是失败，都会产生相应的记录。便于运维时候查看。
可以通过系统配置表决定是否输出失败的信息</t>
    <phoneticPr fontId="1" type="noConversion"/>
  </si>
  <si>
    <t>每次生产员取时分信息，不论成功还是失败，都会产生相应的记录。便于运维时候查看。
可以通过系统配置表决定是否输出失败的信息</t>
    <phoneticPr fontId="1" type="noConversion"/>
  </si>
  <si>
    <t>1，找到了日期
2，没有找到日期
3，错误</t>
    <phoneticPr fontId="1" type="noConversion"/>
  </si>
  <si>
    <t>错误信息</t>
    <phoneticPr fontId="1" type="noConversion"/>
  </si>
  <si>
    <t>1，成功
2，慢了一拍
3，错误</t>
    <phoneticPr fontId="1" type="noConversion"/>
  </si>
  <si>
    <t>每次尝试预约，不论成功失败，都产生相应的记录。</t>
    <phoneticPr fontId="1" type="noConversion"/>
  </si>
  <si>
    <t>说明</t>
    <phoneticPr fontId="1" type="noConversion"/>
  </si>
  <si>
    <t>城市代码和名称之间的关系</t>
    <phoneticPr fontId="1" type="noConversion"/>
  </si>
  <si>
    <t>账号分类</t>
  </si>
  <si>
    <t>即使是不同签证或者不同tcn，有可能是同类型账号，可以共享可预约的日期和时间。
这儿定义了哪些是同类型账号。</t>
  </si>
  <si>
    <t>是否允许做时分生产员</t>
    <phoneticPr fontId="1" type="noConversion"/>
  </si>
  <si>
    <t>创建时间</t>
    <phoneticPr fontId="1" type="noConversion"/>
  </si>
  <si>
    <t>更新时间</t>
    <phoneticPr fontId="1" type="noConversion"/>
  </si>
  <si>
    <t>mysql自动设置这个时间</t>
    <phoneticPr fontId="1" type="noConversion"/>
  </si>
  <si>
    <t>客户期望期间</t>
    <phoneticPr fontId="1" type="noConversion"/>
  </si>
  <si>
    <t>相同IVR号码下的人数</t>
    <phoneticPr fontId="1" type="noConversion"/>
  </si>
  <si>
    <t>时分生产员</t>
    <phoneticPr fontId="1" type="noConversion"/>
  </si>
  <si>
    <t>所有的时分生产员信息。全部手工导入</t>
    <phoneticPr fontId="1" type="noConversion"/>
  </si>
  <si>
    <t>日期生产员都是未交费的账号。全部手工导入</t>
    <phoneticPr fontId="1" type="noConversion"/>
  </si>
  <si>
    <t>账号</t>
    <phoneticPr fontId="1" type="noConversion"/>
  </si>
  <si>
    <t>系统运行时候的日志</t>
  </si>
  <si>
    <t>软件开发过程中调试用的日志，输出到日志文件。</t>
  </si>
  <si>
    <t>但是一些方便运维的日志，或者方便软件上线初期发现问题</t>
  </si>
  <si>
    <t>重要的日志全部输出到数据库。</t>
  </si>
  <si>
    <t>这儿的日志按照级别分类，并且可以通过系统配置打开或者关闭低级别日志</t>
  </si>
  <si>
    <t>日志</t>
  </si>
  <si>
    <t>系统日志</t>
  </si>
  <si>
    <t>为了便于运维的日志。
并不是所有日志都输出的到这儿
1，开发阶段的日志，输出到日志文件里
2，开发后到系统稳定前的日志：以debug 日志形式输出到这儿
3，系统稳定后日志：info或者error级别的日志才输出到这儿</t>
  </si>
  <si>
    <t>日志级别</t>
  </si>
  <si>
    <t>消费者或者生产员日志in时候需要先检查一下账号实际设置的tcn是否和数据库里面设置的tcn一致。
这儿定义了判断的方法</t>
  </si>
  <si>
    <t>爬取结果-城市Cd</t>
    <phoneticPr fontId="1" type="noConversion"/>
  </si>
  <si>
    <t>爬取结果</t>
    <phoneticPr fontId="1" type="noConversion"/>
  </si>
  <si>
    <t>爬取结果-日期</t>
    <phoneticPr fontId="1" type="noConversion"/>
  </si>
  <si>
    <t>如果【爬取结果】= 错误的话，这儿记录详细错误信息</t>
    <phoneticPr fontId="1" type="noConversion"/>
  </si>
  <si>
    <t>1，找到了时分
2，没有找到时分
3，错误</t>
    <phoneticPr fontId="1" type="noConversion"/>
  </si>
  <si>
    <t>爬取结果-时分</t>
    <phoneticPr fontId="1" type="noConversion"/>
  </si>
  <si>
    <t>如果【预约结果】= 错误的话，这儿记录详细错误信息</t>
    <phoneticPr fontId="1" type="noConversion"/>
  </si>
  <si>
    <t>爬日期的IVR号码</t>
    <phoneticPr fontId="1" type="noConversion"/>
  </si>
  <si>
    <t>爬时分的IVR号码</t>
    <phoneticPr fontId="1" type="noConversion"/>
  </si>
  <si>
    <t>爬日期的系统时间戳</t>
    <phoneticPr fontId="1" type="noConversion"/>
  </si>
  <si>
    <t>是谁在什么时候爬到日期了，所以引起了本次爬时分</t>
    <phoneticPr fontId="1" type="noConversion"/>
  </si>
  <si>
    <t>爬时分的系统时间戳</t>
    <phoneticPr fontId="1" type="noConversion"/>
  </si>
  <si>
    <t>是谁在什么时候爬到时分了，所以引起了本次预约</t>
    <phoneticPr fontId="1" type="noConversion"/>
  </si>
  <si>
    <t>是谁在什么时候爬到日期了，所以引起了本次预约</t>
    <phoneticPr fontId="1" type="noConversion"/>
  </si>
  <si>
    <t>所有和账号类型无关的，并且保持不变的信息，都保存在这儿。
比如，多长时间需要重新日志in，大使馆网站多长时间timeout，日期生产员间隔多少秒刷一次</t>
    <phoneticPr fontId="1" type="noConversion"/>
  </si>
  <si>
    <t>账号分类Cd</t>
    <phoneticPr fontId="1" type="noConversion"/>
  </si>
  <si>
    <t>如果这儿设置成10，那么即使明天符合可接受面试日的范畴，也不能预约。因为只能约10天后的面试</t>
    <phoneticPr fontId="1" type="noConversion"/>
  </si>
  <si>
    <t>这儿的IVR号码（账号）还必须满足以下条件，才能做时分生产员。
1，账号表.签证费缴纳状态 = True
2，账号表.是否允许做时分生产员 = True
3，账号表.是否已经过期 = False
注意，即使这个账号（IVR号）相关订单正在预约，本账号也可以做时分生产员</t>
    <phoneticPr fontId="1" type="noConversion"/>
  </si>
  <si>
    <t>IVR号码(账号ID)</t>
    <phoneticPr fontId="1" type="noConversion"/>
  </si>
  <si>
    <t>order</t>
    <phoneticPr fontId="1" type="noConversion"/>
  </si>
  <si>
    <t>date_maker</t>
    <phoneticPr fontId="1" type="noConversion"/>
  </si>
  <si>
    <t>time_maker</t>
    <phoneticPr fontId="1" type="noConversion"/>
  </si>
  <si>
    <t>acct</t>
    <phoneticPr fontId="1" type="noConversion"/>
  </si>
  <si>
    <t>log</t>
    <phoneticPr fontId="1" type="noConversion"/>
  </si>
  <si>
    <t>appt_history</t>
    <phoneticPr fontId="1" type="noConversion"/>
  </si>
  <si>
    <t>系统参数</t>
    <phoneticPr fontId="1" type="noConversion"/>
  </si>
  <si>
    <t>sys_parm</t>
    <phoneticPr fontId="1" type="noConversion"/>
  </si>
  <si>
    <t>acct_type</t>
    <phoneticPr fontId="1" type="noConversion"/>
  </si>
  <si>
    <t>city</t>
    <phoneticPr fontId="1" type="noConversion"/>
  </si>
  <si>
    <t>tcn</t>
    <phoneticPr fontId="1" type="noConversion"/>
  </si>
  <si>
    <t>id</t>
    <phoneticPr fontId="1" type="noConversion"/>
  </si>
  <si>
    <t>ivr</t>
    <phoneticPr fontId="1" type="noConversion"/>
  </si>
  <si>
    <t>adv_dates</t>
    <phoneticPr fontId="1" type="noConversion"/>
  </si>
  <si>
    <t>comm</t>
    <phoneticPr fontId="1" type="noConversion"/>
  </si>
  <si>
    <t>pause</t>
    <phoneticPr fontId="1" type="noConversion"/>
  </si>
  <si>
    <t>暂停预约</t>
    <phoneticPr fontId="1" type="noConversion"/>
  </si>
  <si>
    <t>暂停原因</t>
    <phoneticPr fontId="1" type="noConversion"/>
  </si>
  <si>
    <t>pause_reson</t>
    <phoneticPr fontId="1" type="noConversion"/>
  </si>
  <si>
    <t>final_sts</t>
    <phoneticPr fontId="1" type="noConversion"/>
  </si>
  <si>
    <t>final_city_cd</t>
    <phoneticPr fontId="1" type="noConversion"/>
  </si>
  <si>
    <t>final_appt_date</t>
    <phoneticPr fontId="1" type="noConversion"/>
  </si>
  <si>
    <t>final_appt_time</t>
    <phoneticPr fontId="1" type="noConversion"/>
  </si>
  <si>
    <t>update_datetime</t>
    <phoneticPr fontId="1" type="noConversion"/>
  </si>
  <si>
    <t>password</t>
    <phoneticPr fontId="1" type="noConversion"/>
  </si>
  <si>
    <t>city_cd</t>
    <phoneticPr fontId="1" type="noConversion"/>
  </si>
  <si>
    <t>visa</t>
    <phoneticPr fontId="1" type="noConversion"/>
  </si>
  <si>
    <t>is_tcn</t>
    <phoneticPr fontId="1" type="noConversion"/>
  </si>
  <si>
    <t>is_doc_rtn</t>
    <phoneticPr fontId="1" type="noConversion"/>
  </si>
  <si>
    <t>ppl_cnt</t>
    <phoneticPr fontId="1" type="noConversion"/>
  </si>
  <si>
    <t>expired</t>
    <phoneticPr fontId="1" type="noConversion"/>
  </si>
  <si>
    <t>paid</t>
    <phoneticPr fontId="1" type="noConversion"/>
  </si>
  <si>
    <t>order_id</t>
    <phoneticPr fontId="1" type="noConversion"/>
  </si>
  <si>
    <t>date_from</t>
    <phoneticPr fontId="1" type="noConversion"/>
  </si>
  <si>
    <t>date_to</t>
    <phoneticPr fontId="1" type="noConversion"/>
  </si>
  <si>
    <t>excl_dates</t>
    <phoneticPr fontId="1" type="noConversion"/>
  </si>
  <si>
    <t>level</t>
    <phoneticPr fontId="1" type="noConversion"/>
  </si>
  <si>
    <t>create_timestamp</t>
  </si>
  <si>
    <t>create_timestamp</t>
    <phoneticPr fontId="1" type="noConversion"/>
  </si>
  <si>
    <t>由程序设置这个时间，而不是mysql设置</t>
    <phoneticPr fontId="1" type="noConversion"/>
  </si>
  <si>
    <t>err_msg</t>
    <phoneticPr fontId="1" type="noConversion"/>
  </si>
  <si>
    <t>date_prod_history</t>
    <phoneticPr fontId="1" type="noConversion"/>
  </si>
  <si>
    <t>time_prod_history</t>
    <phoneticPr fontId="1" type="noConversion"/>
  </si>
  <si>
    <t>rslt_sts</t>
    <phoneticPr fontId="1" type="noConversion"/>
  </si>
  <si>
    <t>rslt_city_cd</t>
    <phoneticPr fontId="1" type="noConversion"/>
  </si>
  <si>
    <t>rslt_date</t>
    <phoneticPr fontId="1" type="noConversion"/>
  </si>
  <si>
    <t>date_prod_ivr</t>
    <phoneticPr fontId="1" type="noConversion"/>
  </si>
  <si>
    <t>date_prod_create_timestamp</t>
    <phoneticPr fontId="1" type="noConversion"/>
  </si>
  <si>
    <t>rslt_time</t>
    <phoneticPr fontId="1" type="noConversion"/>
  </si>
  <si>
    <t>约面试位置的人的IVR</t>
    <phoneticPr fontId="1" type="noConversion"/>
  </si>
  <si>
    <t>约面试位置的人做预约操作时候的时间戳</t>
    <phoneticPr fontId="1" type="noConversion"/>
  </si>
  <si>
    <t>time_prod_ivr</t>
    <phoneticPr fontId="1" type="noConversion"/>
  </si>
  <si>
    <t>time_prod_create_timestamp</t>
    <phoneticPr fontId="1" type="noConversion"/>
  </si>
  <si>
    <t>本操作时间戳</t>
    <phoneticPr fontId="1" type="noConversion"/>
  </si>
  <si>
    <t>value</t>
    <phoneticPr fontId="1" type="noConversion"/>
  </si>
  <si>
    <t>country</t>
    <phoneticPr fontId="1" type="noConversion"/>
  </si>
  <si>
    <t>国家</t>
    <phoneticPr fontId="1" type="noConversion"/>
  </si>
  <si>
    <t>acct_type_cd</t>
    <phoneticPr fontId="1" type="noConversion"/>
  </si>
  <si>
    <t>city_name</t>
    <phoneticPr fontId="1" type="noConversion"/>
  </si>
  <si>
    <t>tcn类型</t>
    <phoneticPr fontId="1" type="noConversion"/>
  </si>
  <si>
    <t>type</t>
    <phoneticPr fontId="1" type="noConversion"/>
  </si>
  <si>
    <t>判定值</t>
    <phoneticPr fontId="1" type="noConversion"/>
  </si>
  <si>
    <t>self_appt_sts</t>
    <phoneticPr fontId="1" type="noConversion"/>
  </si>
  <si>
    <t>self_appt_city_cd</t>
    <phoneticPr fontId="1" type="noConversion"/>
  </si>
  <si>
    <t>self_appt_date</t>
    <phoneticPr fontId="1" type="noConversion"/>
  </si>
  <si>
    <t>自己预约的日期</t>
    <phoneticPr fontId="1" type="noConversion"/>
  </si>
  <si>
    <t>自己预约的城市cd</t>
    <phoneticPr fontId="1" type="noConversion"/>
  </si>
  <si>
    <t>自己预约的状态</t>
    <phoneticPr fontId="1" type="noConversion"/>
  </si>
  <si>
    <t>COMMENT</t>
    <phoneticPr fontId="1" type="noConversion"/>
  </si>
  <si>
    <t>类型</t>
    <phoneticPr fontId="1" type="noConversion"/>
  </si>
  <si>
    <t>INT(10) UNSIGNED</t>
    <phoneticPr fontId="1" type="noConversion"/>
  </si>
  <si>
    <t>VARCHAR(50)</t>
    <phoneticPr fontId="1" type="noConversion"/>
  </si>
  <si>
    <t>TINYINT(3)</t>
    <phoneticPr fontId="1" type="noConversion"/>
  </si>
  <si>
    <t>客户下单前的预约状态。即客户是否已经自己先约了一个位置
0，未预约
1，已预约</t>
    <phoneticPr fontId="1" type="noConversion"/>
  </si>
  <si>
    <t>VARCHAR(500)</t>
    <phoneticPr fontId="1" type="noConversion"/>
  </si>
  <si>
    <t>VARCHAR(5)</t>
    <phoneticPr fontId="1" type="noConversion"/>
  </si>
  <si>
    <t>Datetime</t>
    <phoneticPr fontId="1" type="noConversion"/>
  </si>
  <si>
    <t>格式为HH:MM</t>
    <phoneticPr fontId="1" type="noConversion"/>
  </si>
  <si>
    <t>VARCHAR(10)</t>
    <phoneticPr fontId="1" type="noConversion"/>
  </si>
  <si>
    <t>格式为YYYY-MM-DD</t>
    <phoneticPr fontId="1" type="noConversion"/>
  </si>
  <si>
    <t>mysql系统自动增长。注意：所有表的ID都是唯一的，都是主键</t>
    <phoneticPr fontId="1" type="noConversion"/>
  </si>
  <si>
    <t>0，未预约  1，已预约</t>
    <phoneticPr fontId="1" type="noConversion"/>
  </si>
  <si>
    <t>0：可以开始帮这个订单预约面试日期  1: 暂时不能处理本订单</t>
    <phoneticPr fontId="1" type="noConversion"/>
  </si>
  <si>
    <t>订单的基本信息以及订单的完成状态</t>
    <phoneticPr fontId="1" type="noConversion"/>
  </si>
  <si>
    <t>CREATE DATABASE `usavisa` /*!40100 COLLATE 'utf8_general_ci' */</t>
    <phoneticPr fontId="1" type="noConversion"/>
  </si>
  <si>
    <t>username</t>
    <phoneticPr fontId="1" type="noConversion"/>
  </si>
  <si>
    <t>登录面试预约网站的用户名</t>
    <phoneticPr fontId="1" type="noConversion"/>
  </si>
  <si>
    <t>登录面试预约网站的密码</t>
    <phoneticPr fontId="1" type="noConversion"/>
  </si>
  <si>
    <t>VARCHAR(2)</t>
    <phoneticPr fontId="1" type="noConversion"/>
  </si>
  <si>
    <t>0，未退回  1，退回</t>
    <phoneticPr fontId="1" type="noConversion"/>
  </si>
  <si>
    <t>0 不允许做/1 允许做(即使这个订单已经预约完成)。 这儿是手工设置的，缺省是 允许做</t>
    <phoneticPr fontId="1" type="noConversion"/>
  </si>
  <si>
    <t>0 未过期/ 1 已过期
如果 系统时间 已经接近或者超过 已经约到的面试的日期，那么账号就过期了。这个账号就无法做任何事情
这儿的值不是手工设置的，而是由系统设置。每次Login的时候，系统判断过期的话，设置为 已过期</t>
    <phoneticPr fontId="1" type="noConversion"/>
  </si>
  <si>
    <t>0，非tcn  1，tcn</t>
    <phoneticPr fontId="1" type="noConversion"/>
  </si>
  <si>
    <t>0 未交费/1 已经缴费。 这儿由人手工设置。没有给美国大使馆缴纳过签证费的账号
1，可以做 日期生产员
2，不能做 时分生产员
3，不能预约</t>
    <phoneticPr fontId="1" type="noConversion"/>
  </si>
  <si>
    <t>DATETIME(6)</t>
    <phoneticPr fontId="1" type="noConversion"/>
  </si>
  <si>
    <t>VARCHAR(100)</t>
    <phoneticPr fontId="1" type="noConversion"/>
  </si>
  <si>
    <t>0：非tcn 1：是tcn</t>
    <phoneticPr fontId="1" type="noConversion"/>
  </si>
  <si>
    <t>1，debug：系统稳定后，不输出这种日志  2，info：？  3，error：不需要手工处理的错误  4，fatal：需要手工处理的错误（比如账号类型和实际的不一致，账号密码不正确，无法连接互联网等）</t>
    <phoneticPr fontId="1" type="noConversion"/>
  </si>
  <si>
    <t xml:space="preserve"> </t>
    <phoneticPr fontId="1" type="noConversion"/>
  </si>
  <si>
    <t>message</t>
    <phoneticPr fontId="1" type="noConversion"/>
  </si>
  <si>
    <t>parm_key</t>
    <phoneticPr fontId="1" type="noConversion"/>
  </si>
  <si>
    <t>parm_value</t>
    <phoneticPr fontId="1" type="noConversion"/>
  </si>
  <si>
    <t>order_period</t>
    <phoneticPr fontId="1" type="noConversion"/>
  </si>
  <si>
    <t>can_be_time_maker</t>
    <phoneticPr fontId="1" type="noConversion"/>
  </si>
  <si>
    <t>如果爬取过程中出错了，城市设置为空字符串</t>
    <phoneticPr fontId="1" type="noConversion"/>
  </si>
  <si>
    <t>爬日期的城市Cd</t>
    <phoneticPr fontId="1" type="noConversion"/>
  </si>
  <si>
    <t>date_prod_city_cd</t>
    <phoneticPr fontId="1" type="noConversion"/>
  </si>
  <si>
    <t>8.0.28</t>
  </si>
  <si>
    <t>last_use</t>
    <phoneticPr fontId="1" type="noConversion"/>
  </si>
  <si>
    <t>每次login前，实时更新一次. 爬数据前，可以不用实时的更新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</si>
</sst>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0" fontId="0" fillId="3" borderId="1" xfId="0" applyFill="1" applyBorder="1" applyAlignment="1">
      <alignment wrapText="1"/>
    </xf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3" borderId="0" xfId="0" applyFill="1"/>
    <xf numFmtId="0" fontId="0" fillId="5" borderId="0" xfId="0" applyFill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6" fillId="3" borderId="1" xfId="0" applyFont="1" applyFill="1" applyBorder="1"/>
    <xf numFmtId="0" fontId="6" fillId="2" borderId="1" xfId="0" applyFont="1" applyFill="1" applyBorder="1"/>
    <xf numFmtId="0" fontId="7" fillId="0" borderId="0" xfId="0" applyFont="1"/>
    <xf numFmtId="0" fontId="3" fillId="6" borderId="1" xfId="0" applyFont="1" applyFill="1" applyBorder="1"/>
    <xf numFmtId="0" fontId="8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 applyAlignment="1"/>
    <xf numFmtId="0" fontId="3" fillId="7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Border="1"/>
    <xf numFmtId="0" fontId="3" fillId="7" borderId="0" xfId="0" applyFont="1" applyFill="1"/>
    <xf numFmtId="0" fontId="7" fillId="7" borderId="0" xfId="0" applyFont="1" applyFill="1" applyBorder="1"/>
    <xf numFmtId="0" fontId="7" fillId="7" borderId="0" xfId="0" applyFont="1" applyFill="1"/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5D65A"/>
      <color rgb="FF70AD47"/>
      <color rgb="FFFFFF66"/>
      <color rgb="FFD1D44A"/>
      <color rgb="FFFD5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6</xdr:row>
      <xdr:rowOff>76201</xdr:rowOff>
    </xdr:from>
    <xdr:to>
      <xdr:col>14</xdr:col>
      <xdr:colOff>104776</xdr:colOff>
      <xdr:row>14</xdr:row>
      <xdr:rowOff>114301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16AE8C3-20AE-20C5-BF06-50E1A5A9D836}"/>
            </a:ext>
          </a:extLst>
        </xdr:cNvPr>
        <xdr:cNvSpPr/>
      </xdr:nvSpPr>
      <xdr:spPr>
        <a:xfrm>
          <a:off x="3019426" y="619126"/>
          <a:ext cx="127635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订单</a:t>
          </a:r>
          <a:endParaRPr lang="en-US" altLang="zh-CN" sz="1100"/>
        </a:p>
        <a:p>
          <a:pPr algn="ctr"/>
          <a:r>
            <a:rPr lang="zh-CN" altLang="en-US" sz="1100"/>
            <a:t>（消费者）</a:t>
          </a:r>
        </a:p>
      </xdr:txBody>
    </xdr:sp>
    <xdr:clientData/>
  </xdr:twoCellAnchor>
  <xdr:twoCellAnchor>
    <xdr:from>
      <xdr:col>9</xdr:col>
      <xdr:colOff>161925</xdr:colOff>
      <xdr:row>19</xdr:row>
      <xdr:rowOff>28575</xdr:rowOff>
    </xdr:from>
    <xdr:to>
      <xdr:col>12</xdr:col>
      <xdr:colOff>161924</xdr:colOff>
      <xdr:row>23</xdr:row>
      <xdr:rowOff>152400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1F81584-768E-8F3D-5FB5-2A0CD5469F46}"/>
            </a:ext>
          </a:extLst>
        </xdr:cNvPr>
        <xdr:cNvSpPr/>
      </xdr:nvSpPr>
      <xdr:spPr>
        <a:xfrm>
          <a:off x="3448050" y="7448550"/>
          <a:ext cx="657224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客户期望期间</a:t>
          </a:r>
        </a:p>
      </xdr:txBody>
    </xdr:sp>
    <xdr:clientData/>
  </xdr:twoCellAnchor>
  <xdr:twoCellAnchor>
    <xdr:from>
      <xdr:col>11</xdr:col>
      <xdr:colOff>52387</xdr:colOff>
      <xdr:row>14</xdr:row>
      <xdr:rowOff>114301</xdr:rowOff>
    </xdr:from>
    <xdr:to>
      <xdr:col>11</xdr:col>
      <xdr:colOff>95251</xdr:colOff>
      <xdr:row>19</xdr:row>
      <xdr:rowOff>28575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629EE135-B0A3-95A4-819F-CD251FA5F590}"/>
            </a:ext>
          </a:extLst>
        </xdr:cNvPr>
        <xdr:cNvCxnSpPr>
          <a:stCxn id="3" idx="0"/>
          <a:endCxn id="2" idx="2"/>
        </xdr:cNvCxnSpPr>
      </xdr:nvCxnSpPr>
      <xdr:spPr>
        <a:xfrm flipV="1">
          <a:off x="3776662" y="6629401"/>
          <a:ext cx="42864" cy="819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19</xdr:row>
      <xdr:rowOff>38100</xdr:rowOff>
    </xdr:from>
    <xdr:to>
      <xdr:col>27</xdr:col>
      <xdr:colOff>19049</xdr:colOff>
      <xdr:row>23</xdr:row>
      <xdr:rowOff>161925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6037D19A-C3AF-970C-1048-8160A5467089}"/>
            </a:ext>
          </a:extLst>
        </xdr:cNvPr>
        <xdr:cNvSpPr/>
      </xdr:nvSpPr>
      <xdr:spPr>
        <a:xfrm>
          <a:off x="6591300" y="7458075"/>
          <a:ext cx="657224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账号信息</a:t>
          </a:r>
        </a:p>
      </xdr:txBody>
    </xdr:sp>
    <xdr:clientData/>
  </xdr:twoCellAnchor>
  <xdr:twoCellAnchor>
    <xdr:from>
      <xdr:col>11</xdr:col>
      <xdr:colOff>95251</xdr:colOff>
      <xdr:row>14</xdr:row>
      <xdr:rowOff>114301</xdr:rowOff>
    </xdr:from>
    <xdr:to>
      <xdr:col>25</xdr:col>
      <xdr:colOff>128587</xdr:colOff>
      <xdr:row>19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407098D9-AC6F-076D-B7D5-ED26D5E0A708}"/>
            </a:ext>
          </a:extLst>
        </xdr:cNvPr>
        <xdr:cNvCxnSpPr>
          <a:stCxn id="8" idx="0"/>
          <a:endCxn id="2" idx="2"/>
        </xdr:cNvCxnSpPr>
      </xdr:nvCxnSpPr>
      <xdr:spPr>
        <a:xfrm flipH="1" flipV="1">
          <a:off x="3819526" y="6629401"/>
          <a:ext cx="3100386" cy="828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123826</xdr:colOff>
      <xdr:row>6</xdr:row>
      <xdr:rowOff>66676</xdr:rowOff>
    </xdr:from>
    <xdr:to>
      <xdr:col>28</xdr:col>
      <xdr:colOff>142876</xdr:colOff>
      <xdr:row>14</xdr:row>
      <xdr:rowOff>104776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B8FFB38E-8642-0A01-AFF3-4518ABE0E7FD}"/>
            </a:ext>
          </a:extLst>
        </xdr:cNvPr>
        <xdr:cNvSpPr/>
      </xdr:nvSpPr>
      <xdr:spPr>
        <a:xfrm>
          <a:off x="6257926" y="609601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日期生产员</a:t>
          </a:r>
          <a:endParaRPr lang="en-US" altLang="zh-CN" sz="1100"/>
        </a:p>
      </xdr:txBody>
    </xdr:sp>
    <xdr:clientData/>
  </xdr:twoCellAnchor>
  <xdr:twoCellAnchor>
    <xdr:from>
      <xdr:col>25</xdr:col>
      <xdr:colOff>128587</xdr:colOff>
      <xdr:row>14</xdr:row>
      <xdr:rowOff>104776</xdr:rowOff>
    </xdr:from>
    <xdr:to>
      <xdr:col>25</xdr:col>
      <xdr:colOff>133351</xdr:colOff>
      <xdr:row>19</xdr:row>
      <xdr:rowOff>38100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74759E5B-55AB-278B-026E-E8570FED6B80}"/>
            </a:ext>
          </a:extLst>
        </xdr:cNvPr>
        <xdr:cNvCxnSpPr>
          <a:stCxn id="8" idx="0"/>
          <a:endCxn id="18" idx="2"/>
        </xdr:cNvCxnSpPr>
      </xdr:nvCxnSpPr>
      <xdr:spPr>
        <a:xfrm flipV="1">
          <a:off x="6919912" y="6619876"/>
          <a:ext cx="4764" cy="838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161926</xdr:colOff>
      <xdr:row>30</xdr:row>
      <xdr:rowOff>76201</xdr:rowOff>
    </xdr:from>
    <xdr:to>
      <xdr:col>8</xdr:col>
      <xdr:colOff>180976</xdr:colOff>
      <xdr:row>38</xdr:row>
      <xdr:rowOff>114301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DBF94E09-AFDE-EFCD-C280-324F0BA7839D}"/>
            </a:ext>
          </a:extLst>
        </xdr:cNvPr>
        <xdr:cNvSpPr/>
      </xdr:nvSpPr>
      <xdr:spPr>
        <a:xfrm>
          <a:off x="6296026" y="1704976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日期生产历史信息</a:t>
          </a:r>
          <a:endParaRPr lang="en-US" altLang="zh-CN" sz="1100"/>
        </a:p>
      </xdr:txBody>
    </xdr:sp>
    <xdr:clientData/>
  </xdr:twoCellAnchor>
  <xdr:twoCellAnchor>
    <xdr:from>
      <xdr:col>16</xdr:col>
      <xdr:colOff>190501</xdr:colOff>
      <xdr:row>30</xdr:row>
      <xdr:rowOff>95251</xdr:rowOff>
    </xdr:from>
    <xdr:to>
      <xdr:col>22</xdr:col>
      <xdr:colOff>209551</xdr:colOff>
      <xdr:row>38</xdr:row>
      <xdr:rowOff>133351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9C6EDFA7-80CF-16A3-2027-B5E52D28A9A4}"/>
            </a:ext>
          </a:extLst>
        </xdr:cNvPr>
        <xdr:cNvSpPr/>
      </xdr:nvSpPr>
      <xdr:spPr>
        <a:xfrm>
          <a:off x="9391651" y="1724026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时分生产历史信息</a:t>
          </a:r>
          <a:endParaRPr lang="en-US" altLang="zh-CN" sz="1100"/>
        </a:p>
      </xdr:txBody>
    </xdr:sp>
    <xdr:clientData/>
  </xdr:twoCellAnchor>
  <xdr:twoCellAnchor>
    <xdr:from>
      <xdr:col>8</xdr:col>
      <xdr:colOff>180976</xdr:colOff>
      <xdr:row>34</xdr:row>
      <xdr:rowOff>95251</xdr:rowOff>
    </xdr:from>
    <xdr:to>
      <xdr:col>16</xdr:col>
      <xdr:colOff>190501</xdr:colOff>
      <xdr:row>34</xdr:row>
      <xdr:rowOff>114301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C2F345B8-C900-D6EE-085E-32515B39028B}"/>
            </a:ext>
          </a:extLst>
        </xdr:cNvPr>
        <xdr:cNvCxnSpPr>
          <a:stCxn id="36" idx="3"/>
          <a:endCxn id="37" idx="1"/>
        </xdr:cNvCxnSpPr>
      </xdr:nvCxnSpPr>
      <xdr:spPr>
        <a:xfrm>
          <a:off x="7629526" y="2447926"/>
          <a:ext cx="17621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190501</xdr:colOff>
      <xdr:row>44</xdr:row>
      <xdr:rowOff>171451</xdr:rowOff>
    </xdr:from>
    <xdr:to>
      <xdr:col>22</xdr:col>
      <xdr:colOff>209551</xdr:colOff>
      <xdr:row>53</xdr:row>
      <xdr:rowOff>28576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87D63AB2-17E7-A3E2-E810-3A4B74D0386C}"/>
            </a:ext>
          </a:extLst>
        </xdr:cNvPr>
        <xdr:cNvSpPr/>
      </xdr:nvSpPr>
      <xdr:spPr>
        <a:xfrm>
          <a:off x="5010151" y="12477751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预约历史信息</a:t>
          </a:r>
          <a:endParaRPr lang="en-US" altLang="zh-CN" sz="1100"/>
        </a:p>
      </xdr:txBody>
    </xdr:sp>
    <xdr:clientData/>
  </xdr:twoCellAnchor>
  <xdr:twoCellAnchor>
    <xdr:from>
      <xdr:col>19</xdr:col>
      <xdr:colOff>200026</xdr:colOff>
      <xdr:row>38</xdr:row>
      <xdr:rowOff>133351</xdr:rowOff>
    </xdr:from>
    <xdr:to>
      <xdr:col>19</xdr:col>
      <xdr:colOff>200026</xdr:colOff>
      <xdr:row>44</xdr:row>
      <xdr:rowOff>171451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DB09BF77-7FA4-32FF-93AD-E3B493680A82}"/>
            </a:ext>
          </a:extLst>
        </xdr:cNvPr>
        <xdr:cNvCxnSpPr>
          <a:stCxn id="37" idx="2"/>
          <a:endCxn id="42" idx="0"/>
        </xdr:cNvCxnSpPr>
      </xdr:nvCxnSpPr>
      <xdr:spPr>
        <a:xfrm>
          <a:off x="5676901" y="11353801"/>
          <a:ext cx="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85726</xdr:colOff>
      <xdr:row>36</xdr:row>
      <xdr:rowOff>142876</xdr:rowOff>
    </xdr:from>
    <xdr:to>
      <xdr:col>41</xdr:col>
      <xdr:colOff>104776</xdr:colOff>
      <xdr:row>45</xdr:row>
      <xdr:rowOff>1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D001DBAC-F8FA-2CA5-E6BA-405F479967FF}"/>
            </a:ext>
          </a:extLst>
        </xdr:cNvPr>
        <xdr:cNvSpPr/>
      </xdr:nvSpPr>
      <xdr:spPr>
        <a:xfrm>
          <a:off x="9067801" y="11001376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</a:t>
          </a:r>
          <a:r>
            <a:rPr lang="en-US" altLang="zh-CN" sz="1100"/>
            <a:t>log</a:t>
          </a:r>
        </a:p>
      </xdr:txBody>
    </xdr:sp>
    <xdr:clientData/>
  </xdr:twoCellAnchor>
  <xdr:twoCellAnchor>
    <xdr:from>
      <xdr:col>2</xdr:col>
      <xdr:colOff>190501</xdr:colOff>
      <xdr:row>57</xdr:row>
      <xdr:rowOff>47626</xdr:rowOff>
    </xdr:from>
    <xdr:to>
      <xdr:col>8</xdr:col>
      <xdr:colOff>209551</xdr:colOff>
      <xdr:row>65</xdr:row>
      <xdr:rowOff>85726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284CC78C-BE65-704C-A934-FAFFDE173B30}"/>
            </a:ext>
          </a:extLst>
        </xdr:cNvPr>
        <xdr:cNvSpPr/>
      </xdr:nvSpPr>
      <xdr:spPr>
        <a:xfrm>
          <a:off x="1943101" y="14706601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系统配置</a:t>
          </a:r>
          <a:endParaRPr lang="en-US" altLang="zh-CN" sz="1100"/>
        </a:p>
      </xdr:txBody>
    </xdr:sp>
    <xdr:clientData/>
  </xdr:twoCellAnchor>
  <xdr:twoCellAnchor>
    <xdr:from>
      <xdr:col>14</xdr:col>
      <xdr:colOff>142876</xdr:colOff>
      <xdr:row>57</xdr:row>
      <xdr:rowOff>19051</xdr:rowOff>
    </xdr:from>
    <xdr:to>
      <xdr:col>20</xdr:col>
      <xdr:colOff>161926</xdr:colOff>
      <xdr:row>65</xdr:row>
      <xdr:rowOff>57151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58EBB5DB-79BE-7A30-AF84-19CE9D24A005}"/>
            </a:ext>
          </a:extLst>
        </xdr:cNvPr>
        <xdr:cNvSpPr/>
      </xdr:nvSpPr>
      <xdr:spPr>
        <a:xfrm>
          <a:off x="4524376" y="14678026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账户分类</a:t>
          </a:r>
          <a:endParaRPr lang="en-US" altLang="zh-CN" sz="1100"/>
        </a:p>
      </xdr:txBody>
    </xdr:sp>
    <xdr:clientData/>
  </xdr:twoCellAnchor>
  <xdr:twoCellAnchor>
    <xdr:from>
      <xdr:col>26</xdr:col>
      <xdr:colOff>104776</xdr:colOff>
      <xdr:row>57</xdr:row>
      <xdr:rowOff>28576</xdr:rowOff>
    </xdr:from>
    <xdr:to>
      <xdr:col>32</xdr:col>
      <xdr:colOff>123826</xdr:colOff>
      <xdr:row>65</xdr:row>
      <xdr:rowOff>66676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BE0A2E97-ECB1-E926-A4D2-47F1288AE19E}"/>
            </a:ext>
          </a:extLst>
        </xdr:cNvPr>
        <xdr:cNvSpPr/>
      </xdr:nvSpPr>
      <xdr:spPr>
        <a:xfrm>
          <a:off x="7115176" y="14687551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城市代码</a:t>
          </a:r>
          <a:endParaRPr lang="en-US" altLang="zh-CN" sz="1100"/>
        </a:p>
      </xdr:txBody>
    </xdr:sp>
    <xdr:clientData/>
  </xdr:twoCellAnchor>
  <xdr:twoCellAnchor>
    <xdr:from>
      <xdr:col>38</xdr:col>
      <xdr:colOff>19051</xdr:colOff>
      <xdr:row>56</xdr:row>
      <xdr:rowOff>171451</xdr:rowOff>
    </xdr:from>
    <xdr:to>
      <xdr:col>44</xdr:col>
      <xdr:colOff>38101</xdr:colOff>
      <xdr:row>65</xdr:row>
      <xdr:rowOff>28576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BA42CE10-8986-301C-A647-C00FBD3EBE24}"/>
            </a:ext>
          </a:extLst>
        </xdr:cNvPr>
        <xdr:cNvSpPr/>
      </xdr:nvSpPr>
      <xdr:spPr>
        <a:xfrm>
          <a:off x="9658351" y="14649451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TCN</a:t>
          </a:r>
          <a:r>
            <a:rPr lang="zh-CN" altLang="en-US" sz="1100"/>
            <a:t>判定方法</a:t>
          </a:r>
          <a:endParaRPr lang="en-US" altLang="zh-CN" sz="1100"/>
        </a:p>
      </xdr:txBody>
    </xdr:sp>
    <xdr:clientData/>
  </xdr:twoCellAnchor>
  <xdr:twoCellAnchor>
    <xdr:from>
      <xdr:col>34</xdr:col>
      <xdr:colOff>38101</xdr:colOff>
      <xdr:row>6</xdr:row>
      <xdr:rowOff>85726</xdr:rowOff>
    </xdr:from>
    <xdr:to>
      <xdr:col>40</xdr:col>
      <xdr:colOff>57151</xdr:colOff>
      <xdr:row>14</xdr:row>
      <xdr:rowOff>123826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822AFD4-7AE4-36CA-1BB0-40BC3BA807A5}"/>
            </a:ext>
          </a:extLst>
        </xdr:cNvPr>
        <xdr:cNvSpPr/>
      </xdr:nvSpPr>
      <xdr:spPr>
        <a:xfrm>
          <a:off x="7486651" y="1171576"/>
          <a:ext cx="1333500" cy="1485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时分生产员</a:t>
          </a:r>
          <a:endParaRPr lang="en-US" altLang="zh-CN" sz="1100"/>
        </a:p>
      </xdr:txBody>
    </xdr:sp>
    <xdr:clientData/>
  </xdr:twoCellAnchor>
  <xdr:twoCellAnchor>
    <xdr:from>
      <xdr:col>25</xdr:col>
      <xdr:colOff>128587</xdr:colOff>
      <xdr:row>14</xdr:row>
      <xdr:rowOff>123826</xdr:rowOff>
    </xdr:from>
    <xdr:to>
      <xdr:col>37</xdr:col>
      <xdr:colOff>47626</xdr:colOff>
      <xdr:row>19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91313D8F-5D7F-A48D-A278-5D49F3F6622D}"/>
            </a:ext>
          </a:extLst>
        </xdr:cNvPr>
        <xdr:cNvCxnSpPr>
          <a:stCxn id="8" idx="0"/>
          <a:endCxn id="6" idx="2"/>
        </xdr:cNvCxnSpPr>
      </xdr:nvCxnSpPr>
      <xdr:spPr>
        <a:xfrm flipV="1">
          <a:off x="5605462" y="2657476"/>
          <a:ext cx="2547939" cy="819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549090</xdr:colOff>
      <xdr:row>3</xdr:row>
      <xdr:rowOff>246530</xdr:rowOff>
    </xdr:from>
    <xdr:to>
      <xdr:col>3</xdr:col>
      <xdr:colOff>1243854</xdr:colOff>
      <xdr:row>11</xdr:row>
      <xdr:rowOff>123265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E88A22F-5B70-81A2-0D20-11830C312F4F}"/>
            </a:ext>
          </a:extLst>
        </xdr:cNvPr>
        <xdr:cNvSpPr/>
      </xdr:nvSpPr>
      <xdr:spPr>
        <a:xfrm>
          <a:off x="1086972" y="1299883"/>
          <a:ext cx="5143500" cy="2039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除非有什么大的修改，原则上 不再维护这个设计，</a:t>
          </a:r>
          <a:endParaRPr lang="en-US" altLang="zh-CN" sz="1100"/>
        </a:p>
        <a:p>
          <a:pPr algn="l"/>
          <a:r>
            <a:rPr lang="zh-CN" altLang="en-US" sz="1100"/>
            <a:t>有什么修改的话，将会直接在数据库上修改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62FF-C2D0-4AC5-9EC6-F0ECDAB94B0C}">
  <dimension ref="B2:AU67"/>
  <sheetViews>
    <sheetView workbookViewId="0"/>
  </sheetViews>
  <sheetFormatPr defaultColWidth="2.875" defaultRowHeight="14.25" x14ac:dyDescent="0.2"/>
  <sheetData>
    <row r="2" spans="2:47" x14ac:dyDescent="0.2">
      <c r="B2" s="9" t="s">
        <v>47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2:47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2:47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2:47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2:47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2:47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2:47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2:47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2:47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2:47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2:47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2:47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2:47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2:47" x14ac:dyDescent="0.2">
      <c r="B16" s="9"/>
      <c r="C16" s="9"/>
      <c r="D16" s="9"/>
      <c r="E16" s="9"/>
      <c r="F16" s="9"/>
      <c r="G16" s="9"/>
      <c r="H16" s="9"/>
      <c r="I16" s="9"/>
      <c r="J16" s="9"/>
      <c r="K16" s="9">
        <v>1</v>
      </c>
      <c r="L16" s="9"/>
      <c r="M16" s="9"/>
      <c r="N16" s="9" t="s">
        <v>49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 t="s">
        <v>49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 t="s">
        <v>49</v>
      </c>
      <c r="AM16" s="9"/>
      <c r="AN16" s="9"/>
      <c r="AO16" s="9"/>
      <c r="AP16" s="9"/>
      <c r="AQ16" s="9"/>
      <c r="AR16" s="9"/>
      <c r="AS16" s="9"/>
      <c r="AT16" s="9"/>
      <c r="AU16" s="9"/>
    </row>
    <row r="17" spans="2:47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2:47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2:47" x14ac:dyDescent="0.2">
      <c r="B19" s="9"/>
      <c r="C19" s="9"/>
      <c r="D19" s="9"/>
      <c r="E19" s="9"/>
      <c r="F19" s="9"/>
      <c r="G19" s="9"/>
      <c r="H19" s="9"/>
      <c r="I19" s="9"/>
      <c r="J19" s="9"/>
      <c r="K19" s="9" t="s">
        <v>52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>
        <v>1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2:47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2:47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0"/>
      <c r="T21" s="10"/>
      <c r="U21" s="10"/>
      <c r="V21" s="10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2:47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2:47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2:47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2:47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2:47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2:47" x14ac:dyDescent="0.2">
      <c r="R27" s="8"/>
      <c r="S27" s="8"/>
      <c r="T27" s="8"/>
      <c r="U27" s="8"/>
      <c r="V27" s="8"/>
    </row>
    <row r="28" spans="2:47" x14ac:dyDescent="0.2">
      <c r="B28" s="11" t="s">
        <v>50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D28" s="11" t="s">
        <v>77</v>
      </c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2:47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D29" s="11"/>
      <c r="AE29" s="11" t="s">
        <v>78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2:47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D30" s="11"/>
      <c r="AE30" s="11" t="s">
        <v>79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2:47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D31" s="11"/>
      <c r="AE31" s="11" t="s">
        <v>80</v>
      </c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2:47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D32" s="11"/>
      <c r="AE32" s="11" t="s">
        <v>81</v>
      </c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2:47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2:47" x14ac:dyDescent="0.2">
      <c r="B34" s="11"/>
      <c r="C34" s="11"/>
      <c r="D34" s="11"/>
      <c r="E34" s="11"/>
      <c r="F34" s="11"/>
      <c r="G34" s="11"/>
      <c r="H34" s="11"/>
      <c r="I34" s="11"/>
      <c r="J34" s="11">
        <v>1</v>
      </c>
      <c r="K34" s="11"/>
      <c r="L34" s="11"/>
      <c r="M34" s="11"/>
      <c r="N34" s="11"/>
      <c r="O34" s="11"/>
      <c r="P34" s="11"/>
      <c r="Q34" s="11" t="s">
        <v>48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47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2:47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2:47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2:47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2:47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2:47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2:47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2:47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2:47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2:47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2:47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49</v>
      </c>
      <c r="V45" s="11"/>
      <c r="W45" s="11"/>
      <c r="X45" s="11"/>
      <c r="Y45" s="11"/>
      <c r="Z45" s="11"/>
      <c r="AA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2:47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2:47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2:47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2:47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2:47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2:47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spans="2:47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spans="2:47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pans="2:47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6" spans="2:47" x14ac:dyDescent="0.2">
      <c r="B56" s="12" t="s">
        <v>51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2:4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</sheetData>
  <phoneticPr fontId="1" type="noConversion"/>
  <dataValidations disablePrompts="1" count="6">
    <dataValidation type="list" allowBlank="1" showInputMessage="1" sqref="V22:V27" xr:uid="{CBEF9942-A97E-4E0F-BA3C-C9582B907419}">
      <formula1>"主管, 经理, 位置, 助手, 竖线, 顾问, 空缺"</formula1>
    </dataValidation>
    <dataValidation allowBlank="1" showInputMessage="1" showErrorMessage="1" promptTitle="雇员 ID" prompt="为每名雇员输入唯一 ID。" sqref="R21" xr:uid="{994F1002-9CAD-454E-96C8-B54FB26A4F8E}"/>
    <dataValidation allowBlank="1" showInputMessage="1" showErrorMessage="1" promptTitle="名称" prompt="输入要显示在形状中的雇员姓名。" sqref="S21" xr:uid="{879D0288-A580-4F76-88B9-C4074E8E6B4D}"/>
    <dataValidation allowBlank="1" showInputMessage="1" showErrorMessage="1" promptTitle="标题" prompt="员工职务/角色将显示在形状上。" sqref="T21" xr:uid="{C36134ED-5C2E-4BE2-9C11-AAA081E030F6}"/>
    <dataValidation allowBlank="1" showInputMessage="1" showErrorMessage="1" promptTitle="经理 ID" prompt="输入经理的员工 ID。此 ID 必须出现在 &quot;雇员 ID&quot; 列中。" sqref="U21" xr:uid="{5CC85A17-34B5-4CB2-9F7E-D162822E7F32}"/>
    <dataValidation allowBlank="1" showInputMessage="1" showErrorMessage="1" promptTitle="角色类型" prompt="选择最能代表员工的角色。这会更改形状上的颜色。" sqref="V21" xr:uid="{B44B0192-7686-48D2-B6AB-982FA3A2AD7E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94BD-6541-4299-8EC0-BF4ECC7B9522}">
  <dimension ref="A1:P90"/>
  <sheetViews>
    <sheetView tabSelected="1" zoomScale="85" zoomScaleNormal="85"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defaultRowHeight="14.25" x14ac:dyDescent="0.2"/>
  <cols>
    <col min="1" max="1" width="7.125" style="2" bestFit="1" customWidth="1"/>
    <col min="2" max="2" width="19.25" style="2" bestFit="1" customWidth="1"/>
    <col min="3" max="3" width="39.125" style="2" customWidth="1"/>
    <col min="4" max="4" width="22.25" style="2" bestFit="1" customWidth="1"/>
    <col min="5" max="5" width="4" style="3" customWidth="1"/>
    <col min="6" max="6" width="3.875" style="3" customWidth="1"/>
    <col min="7" max="7" width="22.375" style="3" customWidth="1"/>
    <col min="8" max="8" width="40.5" style="3" customWidth="1"/>
    <col min="9" max="9" width="27" style="3" bestFit="1" customWidth="1"/>
    <col min="10" max="10" width="17.625" style="24" bestFit="1" customWidth="1"/>
    <col min="11" max="11" width="7" style="40" customWidth="1"/>
    <col min="12" max="13" width="8.375" style="35" customWidth="1"/>
    <col min="14" max="14" width="8.375" style="36" customWidth="1"/>
    <col min="15" max="15" width="8.375" style="35" customWidth="1"/>
    <col min="16" max="16" width="8.375" style="36" customWidth="1"/>
    <col min="17" max="27" width="8.375" customWidth="1"/>
  </cols>
  <sheetData>
    <row r="1" spans="1:16" s="19" customFormat="1" ht="40.5" x14ac:dyDescent="0.3">
      <c r="A1" s="17" t="s">
        <v>7</v>
      </c>
      <c r="B1" s="17" t="s">
        <v>3</v>
      </c>
      <c r="C1" s="17" t="s">
        <v>0</v>
      </c>
      <c r="D1" s="17" t="s">
        <v>4</v>
      </c>
      <c r="E1" s="18" t="s">
        <v>15</v>
      </c>
      <c r="F1" s="18" t="s">
        <v>15</v>
      </c>
      <c r="G1" s="18" t="s">
        <v>5</v>
      </c>
      <c r="H1" s="18" t="s">
        <v>0</v>
      </c>
      <c r="I1" s="18" t="s">
        <v>6</v>
      </c>
      <c r="J1" s="25" t="s">
        <v>175</v>
      </c>
      <c r="K1" s="39" t="s">
        <v>174</v>
      </c>
      <c r="L1" s="31"/>
      <c r="M1" s="32" t="s">
        <v>190</v>
      </c>
      <c r="N1" s="33"/>
      <c r="O1" s="31"/>
      <c r="P1" s="34"/>
    </row>
    <row r="2" spans="1:16" s="1" customFormat="1" ht="28.5" x14ac:dyDescent="0.2">
      <c r="A2" s="5" t="s">
        <v>8</v>
      </c>
      <c r="B2" s="15" t="s">
        <v>19</v>
      </c>
      <c r="C2" s="15" t="s">
        <v>189</v>
      </c>
      <c r="D2" s="5" t="s">
        <v>106</v>
      </c>
      <c r="E2" s="3" t="s">
        <v>16</v>
      </c>
      <c r="F2" s="6"/>
      <c r="G2" s="6" t="s">
        <v>13</v>
      </c>
      <c r="H2" s="16" t="s">
        <v>186</v>
      </c>
      <c r="I2" s="6" t="s">
        <v>117</v>
      </c>
      <c r="J2" s="24" t="s">
        <v>176</v>
      </c>
      <c r="K2" s="40" t="str">
        <f t="shared" ref="K2:K67" si="0">G2&amp;IF(H2="","","  说明："&amp;SUBSTITUTE(H2,CHAR(10),"  "))</f>
        <v>ID  说明：mysql系统自动增长。注意：所有表的ID都是唯一的，都是主键</v>
      </c>
      <c r="L2" s="35" t="s">
        <v>204</v>
      </c>
      <c r="M2" s="35" t="str">
        <f>"CREATE TABLE `"&amp;D2&amp;"` ("</f>
        <v>CREATE TABLE `order` (</v>
      </c>
      <c r="N2" s="36" t="str">
        <f>I2&amp;" "&amp;J2&amp;" COMMENT '" &amp;K2&amp;"'" &amp; IF(D3 = "", ",", "")</f>
        <v>id INT(10) UNSIGNED COMMENT 'ID  说明：mysql系统自动增长。注意：所有表的ID都是唯一的，都是主键',</v>
      </c>
      <c r="O2" s="35" t="s">
        <v>204</v>
      </c>
      <c r="P2" s="36" t="str">
        <f>") COMMENT='"&amp;C2&amp;"' COLLATE='utf8_general_ci' ENGINE=InnoDB ;"</f>
        <v>) COMMENT='订单的基本信息以及订单的完成状态' COLLATE='utf8_general_ci' ENGINE=InnoDB ;</v>
      </c>
    </row>
    <row r="3" spans="1:16" x14ac:dyDescent="0.2">
      <c r="G3" s="3" t="s">
        <v>105</v>
      </c>
      <c r="I3" s="3" t="s">
        <v>118</v>
      </c>
      <c r="J3" s="24" t="s">
        <v>177</v>
      </c>
      <c r="K3" s="40" t="str">
        <f t="shared" si="0"/>
        <v>IVR号码(账号ID)</v>
      </c>
      <c r="L3" s="35" t="s">
        <v>204</v>
      </c>
      <c r="N3" s="36" t="str">
        <f t="shared" ref="N3:N15" si="1">I3&amp;" "&amp;J3&amp;" COMMENT '" &amp;K3&amp;"'" &amp; IF(D4 = "", ",", "")</f>
        <v>ivr VARCHAR(50) COMMENT 'IVR号码(账号ID)',</v>
      </c>
      <c r="O3" s="35" t="s">
        <v>204</v>
      </c>
    </row>
    <row r="4" spans="1:16" ht="57" x14ac:dyDescent="0.2">
      <c r="G4" s="3" t="s">
        <v>173</v>
      </c>
      <c r="H4" s="4" t="s">
        <v>179</v>
      </c>
      <c r="I4" s="4" t="s">
        <v>168</v>
      </c>
      <c r="J4" s="26" t="s">
        <v>178</v>
      </c>
      <c r="K4" s="40" t="str">
        <f t="shared" si="0"/>
        <v>自己预约的状态  说明：客户下单前的预约状态。即客户是否已经自己先约了一个位置  0，未预约  1，已预约</v>
      </c>
      <c r="L4" s="35" t="s">
        <v>204</v>
      </c>
      <c r="N4" s="36" t="str">
        <f t="shared" si="1"/>
        <v>self_appt_sts TINYINT(3) COMMENT '自己预约的状态  说明：客户下单前的预约状态。即客户是否已经自己先约了一个位置  0，未预约  1，已预约',</v>
      </c>
      <c r="O4" s="35" t="s">
        <v>204</v>
      </c>
    </row>
    <row r="5" spans="1:16" x14ac:dyDescent="0.2">
      <c r="G5" s="3" t="s">
        <v>172</v>
      </c>
      <c r="I5" s="3" t="s">
        <v>169</v>
      </c>
      <c r="J5" s="24" t="s">
        <v>177</v>
      </c>
      <c r="K5" s="40" t="str">
        <f t="shared" si="0"/>
        <v>自己预约的城市cd</v>
      </c>
      <c r="L5" s="35" t="s">
        <v>204</v>
      </c>
      <c r="N5" s="36" t="str">
        <f t="shared" si="1"/>
        <v>self_appt_city_cd VARCHAR(50) COMMENT '自己预约的城市cd',</v>
      </c>
      <c r="O5" s="35" t="s">
        <v>204</v>
      </c>
    </row>
    <row r="6" spans="1:16" x14ac:dyDescent="0.2">
      <c r="G6" s="3" t="s">
        <v>171</v>
      </c>
      <c r="H6" s="3" t="s">
        <v>185</v>
      </c>
      <c r="I6" s="3" t="s">
        <v>170</v>
      </c>
      <c r="J6" s="24" t="s">
        <v>184</v>
      </c>
      <c r="K6" s="40" t="str">
        <f t="shared" si="0"/>
        <v>自己预约的日期  说明：格式为YYYY-MM-DD</v>
      </c>
      <c r="L6" s="35" t="s">
        <v>204</v>
      </c>
      <c r="N6" s="36" t="str">
        <f t="shared" si="1"/>
        <v>self_appt_date VARCHAR(10) COMMENT '自己预约的日期  说明：格式为YYYY-MM-DD',</v>
      </c>
      <c r="O6" s="35" t="s">
        <v>204</v>
      </c>
    </row>
    <row r="7" spans="1:16" x14ac:dyDescent="0.2">
      <c r="G7" s="3" t="s">
        <v>38</v>
      </c>
      <c r="H7" s="4"/>
      <c r="I7" s="4" t="s">
        <v>120</v>
      </c>
      <c r="J7" s="24" t="s">
        <v>180</v>
      </c>
      <c r="K7" s="40" t="str">
        <f t="shared" si="0"/>
        <v>订单说明</v>
      </c>
      <c r="L7" s="35" t="s">
        <v>204</v>
      </c>
      <c r="N7" s="36" t="str">
        <f t="shared" si="1"/>
        <v>comm VARCHAR(500) COMMENT '订单说明',</v>
      </c>
      <c r="O7" s="35" t="s">
        <v>204</v>
      </c>
    </row>
    <row r="8" spans="1:16" ht="28.5" x14ac:dyDescent="0.2">
      <c r="G8" s="3" t="s">
        <v>122</v>
      </c>
      <c r="H8" s="4" t="s">
        <v>188</v>
      </c>
      <c r="I8" s="4" t="s">
        <v>121</v>
      </c>
      <c r="J8" s="26" t="s">
        <v>178</v>
      </c>
      <c r="K8" s="40" t="str">
        <f t="shared" si="0"/>
        <v>暂停预约  说明：0：可以开始帮这个订单预约面试日期  1: 暂时不能处理本订单</v>
      </c>
      <c r="L8" s="35" t="s">
        <v>204</v>
      </c>
      <c r="N8" s="36" t="str">
        <f t="shared" si="1"/>
        <v>pause TINYINT(3) COMMENT '暂停预约  说明：0：可以开始帮这个订单预约面试日期  1: 暂时不能处理本订单',</v>
      </c>
      <c r="O8" s="35" t="s">
        <v>204</v>
      </c>
    </row>
    <row r="9" spans="1:16" x14ac:dyDescent="0.2">
      <c r="G9" s="3" t="s">
        <v>123</v>
      </c>
      <c r="H9" s="4"/>
      <c r="I9" s="4" t="s">
        <v>124</v>
      </c>
      <c r="J9" s="24" t="s">
        <v>180</v>
      </c>
      <c r="K9" s="40" t="str">
        <f t="shared" si="0"/>
        <v>暂停原因</v>
      </c>
      <c r="L9" s="35" t="s">
        <v>204</v>
      </c>
      <c r="N9" s="36" t="str">
        <f t="shared" si="1"/>
        <v>pause_reson VARCHAR(500) COMMENT '暂停原因',</v>
      </c>
      <c r="O9" s="35" t="s">
        <v>204</v>
      </c>
    </row>
    <row r="10" spans="1:16" x14ac:dyDescent="0.2">
      <c r="G10" s="3" t="s">
        <v>23</v>
      </c>
      <c r="H10" s="4" t="s">
        <v>187</v>
      </c>
      <c r="I10" s="4" t="s">
        <v>125</v>
      </c>
      <c r="J10" s="26" t="s">
        <v>178</v>
      </c>
      <c r="K10" s="40" t="str">
        <f t="shared" si="0"/>
        <v>最终预约状态  说明：0，未预约  1，已预约</v>
      </c>
      <c r="L10" s="35" t="s">
        <v>204</v>
      </c>
      <c r="N10" s="36" t="str">
        <f t="shared" si="1"/>
        <v>final_sts TINYINT(3) COMMENT '最终预约状态  说明：0，未预约  1，已预约',</v>
      </c>
      <c r="O10" s="35" t="s">
        <v>204</v>
      </c>
    </row>
    <row r="11" spans="1:16" x14ac:dyDescent="0.2">
      <c r="G11" s="3" t="s">
        <v>35</v>
      </c>
      <c r="I11" s="3" t="s">
        <v>126</v>
      </c>
      <c r="J11" s="24" t="s">
        <v>177</v>
      </c>
      <c r="K11" s="40" t="str">
        <f t="shared" si="0"/>
        <v>最终预约城市cd</v>
      </c>
      <c r="L11" s="35" t="s">
        <v>204</v>
      </c>
      <c r="N11" s="36" t="str">
        <f t="shared" si="1"/>
        <v>final_city_cd VARCHAR(50) COMMENT '最终预约城市cd',</v>
      </c>
      <c r="O11" s="35" t="s">
        <v>204</v>
      </c>
    </row>
    <row r="12" spans="1:16" x14ac:dyDescent="0.2">
      <c r="G12" s="3" t="s">
        <v>36</v>
      </c>
      <c r="H12" s="3" t="s">
        <v>185</v>
      </c>
      <c r="I12" s="3" t="s">
        <v>127</v>
      </c>
      <c r="J12" s="24" t="s">
        <v>184</v>
      </c>
      <c r="K12" s="40" t="str">
        <f t="shared" si="0"/>
        <v>最终预约日期  说明：格式为YYYY-MM-DD</v>
      </c>
      <c r="L12" s="35" t="s">
        <v>204</v>
      </c>
      <c r="N12" s="36" t="str">
        <f t="shared" si="1"/>
        <v>final_appt_date VARCHAR(10) COMMENT '最终预约日期  说明：格式为YYYY-MM-DD',</v>
      </c>
      <c r="O12" s="35" t="s">
        <v>204</v>
      </c>
    </row>
    <row r="13" spans="1:16" x14ac:dyDescent="0.2">
      <c r="G13" s="3" t="s">
        <v>37</v>
      </c>
      <c r="H13" s="3" t="s">
        <v>183</v>
      </c>
      <c r="I13" s="3" t="s">
        <v>128</v>
      </c>
      <c r="J13" s="24" t="s">
        <v>181</v>
      </c>
      <c r="K13" s="40" t="str">
        <f t="shared" si="0"/>
        <v>最终预约时分  说明：格式为HH:MM</v>
      </c>
      <c r="L13" s="35" t="s">
        <v>204</v>
      </c>
      <c r="N13" s="36" t="str">
        <f t="shared" si="1"/>
        <v>final_appt_time VARCHAR(5) COMMENT '最终预约时分  说明：格式为HH:MM',</v>
      </c>
      <c r="O13" s="35" t="s">
        <v>204</v>
      </c>
    </row>
    <row r="14" spans="1:16" x14ac:dyDescent="0.2">
      <c r="G14" s="4" t="s">
        <v>68</v>
      </c>
      <c r="H14" s="4" t="s">
        <v>70</v>
      </c>
      <c r="I14" s="3" t="s">
        <v>144</v>
      </c>
      <c r="J14" s="24" t="s">
        <v>182</v>
      </c>
      <c r="K14" s="40" t="str">
        <f t="shared" si="0"/>
        <v>创建时间  说明：mysql自动设置这个时间</v>
      </c>
      <c r="L14" s="35" t="s">
        <v>204</v>
      </c>
      <c r="N14" s="36" t="str">
        <f t="shared" si="1"/>
        <v>create_timestamp Datetime COMMENT '创建时间  说明：mysql自动设置这个时间',</v>
      </c>
      <c r="O14" s="35" t="s">
        <v>204</v>
      </c>
    </row>
    <row r="15" spans="1:16" x14ac:dyDescent="0.2">
      <c r="G15" s="4" t="s">
        <v>69</v>
      </c>
      <c r="H15" s="4" t="s">
        <v>70</v>
      </c>
      <c r="I15" s="3" t="s">
        <v>129</v>
      </c>
      <c r="J15" s="24" t="s">
        <v>182</v>
      </c>
      <c r="K15" s="40" t="str">
        <f t="shared" si="0"/>
        <v>更新时间  说明：mysql自动设置这个时间</v>
      </c>
      <c r="L15" s="35" t="s">
        <v>204</v>
      </c>
      <c r="N15" s="36" t="str">
        <f t="shared" si="1"/>
        <v>update_datetime Datetime COMMENT '更新时间  说明：mysql自动设置这个时间'</v>
      </c>
      <c r="O15" s="35" t="s">
        <v>204</v>
      </c>
    </row>
    <row r="16" spans="1:16" s="1" customFormat="1" x14ac:dyDescent="0.2">
      <c r="A16" s="5" t="s">
        <v>8</v>
      </c>
      <c r="B16" s="5" t="s">
        <v>31</v>
      </c>
      <c r="C16" s="5" t="s">
        <v>75</v>
      </c>
      <c r="D16" s="5" t="s">
        <v>107</v>
      </c>
      <c r="E16" s="3" t="s">
        <v>16</v>
      </c>
      <c r="F16" s="6"/>
      <c r="G16" s="3" t="s">
        <v>105</v>
      </c>
      <c r="H16" s="6"/>
      <c r="I16" s="3" t="s">
        <v>118</v>
      </c>
      <c r="J16" s="24" t="s">
        <v>177</v>
      </c>
      <c r="K16" s="40" t="str">
        <f t="shared" si="0"/>
        <v>IVR号码(账号ID)</v>
      </c>
      <c r="L16" s="35" t="s">
        <v>204</v>
      </c>
      <c r="M16" s="35" t="str">
        <f>"CREATE TABLE `"&amp;D16&amp;"` ("</f>
        <v>CREATE TABLE `date_maker` (</v>
      </c>
      <c r="N16" s="36" t="str">
        <f>I16&amp;" "&amp;J16&amp;" COMMENT '" &amp;K16&amp;"'" &amp; IF(D17 = "", ",", "")</f>
        <v>ivr VARCHAR(50) COMMENT 'IVR号码(账号ID)',</v>
      </c>
      <c r="O16" s="35" t="s">
        <v>204</v>
      </c>
      <c r="P16" s="36" t="str">
        <f>") COMMENT='"&amp;C16&amp;"' COLLATE='utf8_general_ci' ENGINE=InnoDB ;"</f>
        <v>) COMMENT='日期生产员都是未交费的账号。全部手工导入' COLLATE='utf8_general_ci' ENGINE=InnoDB ;</v>
      </c>
    </row>
    <row r="17" spans="1:16" s="23" customFormat="1" ht="28.5" x14ac:dyDescent="0.2">
      <c r="A17" s="21"/>
      <c r="B17" s="21"/>
      <c r="C17" s="21"/>
      <c r="D17" s="21"/>
      <c r="E17" s="22"/>
      <c r="F17" s="22"/>
      <c r="G17" s="20" t="s">
        <v>14</v>
      </c>
      <c r="H17" s="30" t="s">
        <v>215</v>
      </c>
      <c r="I17" s="30" t="s">
        <v>214</v>
      </c>
      <c r="J17" s="24" t="s">
        <v>182</v>
      </c>
      <c r="K17" s="40" t="str">
        <f t="shared" si="0"/>
        <v>最后使用时间  说明：每次login前，实时更新一次. 爬数据前，可以不用实时的更新</v>
      </c>
      <c r="L17" s="35" t="s">
        <v>204</v>
      </c>
      <c r="M17" s="37"/>
      <c r="N17" s="38"/>
      <c r="O17" s="35" t="s">
        <v>204</v>
      </c>
      <c r="P17" s="38"/>
    </row>
    <row r="18" spans="1:16" s="1" customFormat="1" ht="114" x14ac:dyDescent="0.2">
      <c r="A18" s="5" t="s">
        <v>8</v>
      </c>
      <c r="B18" s="5" t="s">
        <v>73</v>
      </c>
      <c r="C18" s="15" t="s">
        <v>74</v>
      </c>
      <c r="D18" s="5" t="s">
        <v>108</v>
      </c>
      <c r="E18" s="3" t="s">
        <v>16</v>
      </c>
      <c r="F18" s="6"/>
      <c r="G18" s="3" t="s">
        <v>105</v>
      </c>
      <c r="H18" s="16" t="s">
        <v>104</v>
      </c>
      <c r="I18" s="3" t="s">
        <v>118</v>
      </c>
      <c r="J18" s="24" t="s">
        <v>177</v>
      </c>
      <c r="K18" s="40" t="str">
        <f t="shared" si="0"/>
        <v>IVR号码(账号ID)  说明：这儿的IVR号码（账号）还必须满足以下条件，才能做时分生产员。  1，账号表.签证费缴纳状态 = True  2，账号表.是否允许做时分生产员 = True  3，账号表.是否已经过期 = False    注意，即使这个账号（IVR号）相关订单正在预约，本账号也可以做时分生产员</v>
      </c>
      <c r="L18" s="35" t="s">
        <v>204</v>
      </c>
      <c r="M18" s="35" t="str">
        <f>"CREATE TABLE `"&amp;D18&amp;"` ("</f>
        <v>CREATE TABLE `time_maker` (</v>
      </c>
      <c r="N18" s="36" t="str">
        <f>I18&amp;" "&amp;J18&amp;" COMMENT '" &amp;K18&amp;"'" &amp; IF(D19 = "", ",", "")</f>
        <v>ivr VARCHAR(50) COMMENT 'IVR号码(账号ID)  说明：这儿的IVR号码（账号）还必须满足以下条件，才能做时分生产员。  1，账号表.签证费缴纳状态 = True  2，账号表.是否允许做时分生产员 = True  3，账号表.是否已经过期 = False    注意，即使这个账号（IVR号）相关订单正在预约，本账号也可以做时分生产员',</v>
      </c>
      <c r="O18" s="35" t="s">
        <v>204</v>
      </c>
      <c r="P18" s="36" t="str">
        <f>") COMMENT='"&amp;C18&amp;"' COLLATE='utf8_general_ci' ENGINE=InnoDB ;"</f>
        <v>) COMMENT='所有的时分生产员信息。全部手工导入' COLLATE='utf8_general_ci' ENGINE=InnoDB ;</v>
      </c>
    </row>
    <row r="19" spans="1:16" s="23" customFormat="1" ht="28.5" x14ac:dyDescent="0.2">
      <c r="A19" s="21"/>
      <c r="B19" s="21"/>
      <c r="C19" s="21"/>
      <c r="D19" s="21"/>
      <c r="E19" s="22"/>
      <c r="F19" s="22"/>
      <c r="G19" s="20" t="s">
        <v>14</v>
      </c>
      <c r="H19" s="30" t="s">
        <v>215</v>
      </c>
      <c r="I19" s="30" t="s">
        <v>214</v>
      </c>
      <c r="J19" s="24" t="s">
        <v>182</v>
      </c>
      <c r="K19" s="40" t="str">
        <f t="shared" si="0"/>
        <v>最后使用时间  说明：每次login前，实时更新一次. 爬数据前，可以不用实时的更新</v>
      </c>
      <c r="L19" s="35" t="s">
        <v>204</v>
      </c>
      <c r="M19" s="37"/>
      <c r="N19" s="38"/>
      <c r="O19" s="35" t="s">
        <v>204</v>
      </c>
      <c r="P19" s="38"/>
    </row>
    <row r="20" spans="1:16" s="1" customFormat="1" x14ac:dyDescent="0.2">
      <c r="A20" s="5" t="s">
        <v>8</v>
      </c>
      <c r="B20" s="5" t="s">
        <v>76</v>
      </c>
      <c r="C20" s="5" t="s">
        <v>54</v>
      </c>
      <c r="D20" s="5" t="s">
        <v>109</v>
      </c>
      <c r="E20" s="3" t="s">
        <v>16</v>
      </c>
      <c r="F20" s="6"/>
      <c r="G20" s="3" t="s">
        <v>105</v>
      </c>
      <c r="H20" s="6"/>
      <c r="I20" s="3" t="s">
        <v>118</v>
      </c>
      <c r="J20" s="24" t="s">
        <v>177</v>
      </c>
      <c r="K20" s="40" t="str">
        <f t="shared" si="0"/>
        <v>IVR号码(账号ID)</v>
      </c>
      <c r="L20" s="35" t="s">
        <v>204</v>
      </c>
      <c r="M20" s="35" t="str">
        <f>"CREATE TABLE `"&amp;D20&amp;"` ("</f>
        <v>CREATE TABLE `acct` (</v>
      </c>
      <c r="N20" s="36" t="str">
        <f t="shared" ref="N20:N44" si="2">I20&amp;" "&amp;J20&amp;" COMMENT '" &amp;K20&amp;"'" &amp; IF(D21 = "", ",", "")</f>
        <v>ivr VARCHAR(50) COMMENT 'IVR号码(账号ID)',</v>
      </c>
      <c r="O20" s="35" t="s">
        <v>204</v>
      </c>
      <c r="P20" s="36" t="str">
        <f>") COMMENT='"&amp;C20&amp;"' COLLATE='utf8_general_ci' ENGINE=InnoDB ;"</f>
        <v>) COMMENT='所有消费者及2种生产员的账号信息' COLLATE='utf8_general_ci' ENGINE=InnoDB ;</v>
      </c>
    </row>
    <row r="21" spans="1:16" x14ac:dyDescent="0.2">
      <c r="G21" s="3" t="s">
        <v>9</v>
      </c>
      <c r="H21" s="3" t="s">
        <v>192</v>
      </c>
      <c r="I21" s="3" t="s">
        <v>191</v>
      </c>
      <c r="J21" s="24" t="s">
        <v>177</v>
      </c>
      <c r="K21" s="40" t="str">
        <f t="shared" si="0"/>
        <v>用户名  说明：登录面试预约网站的用户名</v>
      </c>
      <c r="L21" s="35" t="s">
        <v>204</v>
      </c>
      <c r="N21" s="36" t="str">
        <f t="shared" si="2"/>
        <v>username VARCHAR(50) COMMENT '用户名  说明：登录面试预约网站的用户名',</v>
      </c>
      <c r="O21" s="35" t="s">
        <v>204</v>
      </c>
    </row>
    <row r="22" spans="1:16" x14ac:dyDescent="0.2">
      <c r="G22" s="3" t="s">
        <v>10</v>
      </c>
      <c r="H22" s="3" t="s">
        <v>193</v>
      </c>
      <c r="I22" s="3" t="s">
        <v>130</v>
      </c>
      <c r="J22" s="24" t="s">
        <v>177</v>
      </c>
      <c r="K22" s="40" t="str">
        <f t="shared" si="0"/>
        <v>密码  说明：登录面试预约网站的密码</v>
      </c>
      <c r="L22" s="35" t="s">
        <v>204</v>
      </c>
      <c r="N22" s="36" t="str">
        <f t="shared" si="2"/>
        <v>password VARCHAR(50) COMMENT '密码  说明：登录面试预约网站的密码',</v>
      </c>
      <c r="O22" s="35" t="s">
        <v>204</v>
      </c>
    </row>
    <row r="23" spans="1:16" x14ac:dyDescent="0.2">
      <c r="G23" s="3" t="s">
        <v>162</v>
      </c>
      <c r="I23" s="3" t="s">
        <v>161</v>
      </c>
      <c r="J23" s="24" t="s">
        <v>194</v>
      </c>
      <c r="K23" s="40" t="str">
        <f t="shared" si="0"/>
        <v>国家</v>
      </c>
      <c r="L23" s="35" t="s">
        <v>204</v>
      </c>
      <c r="N23" s="36" t="str">
        <f t="shared" si="2"/>
        <v>country VARCHAR(2) COMMENT '国家',</v>
      </c>
      <c r="O23" s="35" t="s">
        <v>204</v>
      </c>
    </row>
    <row r="24" spans="1:16" x14ac:dyDescent="0.2">
      <c r="G24" s="3" t="s">
        <v>2</v>
      </c>
      <c r="I24" s="3" t="s">
        <v>132</v>
      </c>
      <c r="J24" s="24" t="s">
        <v>184</v>
      </c>
      <c r="K24" s="40" t="str">
        <f t="shared" si="0"/>
        <v>签证类型</v>
      </c>
      <c r="L24" s="35" t="s">
        <v>204</v>
      </c>
      <c r="N24" s="36" t="str">
        <f t="shared" si="2"/>
        <v>visa VARCHAR(10) COMMENT '签证类型',</v>
      </c>
      <c r="O24" s="35" t="s">
        <v>204</v>
      </c>
    </row>
    <row r="25" spans="1:16" x14ac:dyDescent="0.2">
      <c r="G25" s="3" t="s">
        <v>12</v>
      </c>
      <c r="H25" s="4" t="s">
        <v>198</v>
      </c>
      <c r="I25" s="3" t="s">
        <v>133</v>
      </c>
      <c r="J25" s="26" t="s">
        <v>178</v>
      </c>
      <c r="K25" s="40" t="str">
        <f t="shared" si="0"/>
        <v>是否TCN  说明：0，非tcn  1，tcn</v>
      </c>
      <c r="L25" s="35" t="s">
        <v>204</v>
      </c>
      <c r="N25" s="36" t="str">
        <f t="shared" si="2"/>
        <v>is_tcn TINYINT(3) COMMENT '是否TCN  说明：0，非tcn  1，tcn',</v>
      </c>
      <c r="O25" s="35" t="s">
        <v>204</v>
      </c>
    </row>
    <row r="26" spans="1:16" x14ac:dyDescent="0.2">
      <c r="G26" s="3" t="s">
        <v>34</v>
      </c>
      <c r="H26" s="4" t="s">
        <v>195</v>
      </c>
      <c r="I26" s="3" t="s">
        <v>134</v>
      </c>
      <c r="J26" s="26" t="s">
        <v>178</v>
      </c>
      <c r="K26" s="40" t="str">
        <f t="shared" si="0"/>
        <v>是否资料退回  说明：0，未退回  1，退回</v>
      </c>
      <c r="L26" s="35" t="s">
        <v>204</v>
      </c>
      <c r="N26" s="36" t="str">
        <f t="shared" si="2"/>
        <v>is_doc_rtn TINYINT(3) COMMENT '是否资料退回  说明：0，未退回  1，退回',</v>
      </c>
      <c r="O26" s="35" t="s">
        <v>204</v>
      </c>
    </row>
    <row r="27" spans="1:16" x14ac:dyDescent="0.2">
      <c r="G27" s="3" t="s">
        <v>20</v>
      </c>
      <c r="H27" s="3" t="s">
        <v>72</v>
      </c>
      <c r="I27" s="3" t="s">
        <v>135</v>
      </c>
      <c r="J27" s="24" t="s">
        <v>176</v>
      </c>
      <c r="K27" s="40" t="str">
        <f t="shared" si="0"/>
        <v>人数  说明：相同IVR号码下的人数</v>
      </c>
      <c r="L27" s="35" t="s">
        <v>204</v>
      </c>
      <c r="N27" s="36" t="str">
        <f t="shared" si="2"/>
        <v>ppl_cnt INT(10) UNSIGNED COMMENT '人数  说明：相同IVR号码下的人数',</v>
      </c>
      <c r="O27" s="35" t="s">
        <v>204</v>
      </c>
    </row>
    <row r="28" spans="1:16" ht="71.25" x14ac:dyDescent="0.2">
      <c r="G28" s="3" t="s">
        <v>33</v>
      </c>
      <c r="H28" s="4" t="s">
        <v>199</v>
      </c>
      <c r="I28" s="4" t="s">
        <v>137</v>
      </c>
      <c r="J28" s="26" t="s">
        <v>178</v>
      </c>
      <c r="K28" s="40" t="str">
        <f t="shared" si="0"/>
        <v>签证费缴纳状态  说明：0 未交费/1 已经缴费。 这儿由人手工设置。没有给美国大使馆缴纳过签证费的账号  1，可以做 日期生产员  2，不能做 时分生产员  3，不能预约</v>
      </c>
      <c r="L28" s="35" t="s">
        <v>204</v>
      </c>
      <c r="N28" s="36" t="str">
        <f t="shared" si="2"/>
        <v>paid TINYINT(3) COMMENT '签证费缴纳状态  说明：0 未交费/1 已经缴费。 这儿由人手工设置。没有给美国大使馆缴纳过签证费的账号  1，可以做 日期生产员  2，不能做 时分生产员  3，不能预约',</v>
      </c>
      <c r="O28" s="35" t="s">
        <v>204</v>
      </c>
    </row>
    <row r="29" spans="1:16" ht="28.5" x14ac:dyDescent="0.2">
      <c r="G29" s="4" t="s">
        <v>67</v>
      </c>
      <c r="H29" s="4" t="s">
        <v>196</v>
      </c>
      <c r="I29" s="3" t="s">
        <v>209</v>
      </c>
      <c r="J29" s="26" t="s">
        <v>178</v>
      </c>
      <c r="K29" s="40" t="str">
        <f t="shared" si="0"/>
        <v>是否允许做时分生产员  说明：0 不允许做/1 允许做(即使这个订单已经预约完成)。 这儿是手工设置的，缺省是 允许做</v>
      </c>
      <c r="L29" s="35" t="s">
        <v>204</v>
      </c>
      <c r="N29" s="36" t="str">
        <f t="shared" si="2"/>
        <v>can_be_time_maker TINYINT(3) COMMENT '是否允许做时分生产员  说明：0 不允许做/1 允许做(即使这个订单已经预约完成)。 这儿是手工设置的，缺省是 允许做',</v>
      </c>
      <c r="O29" s="35" t="s">
        <v>204</v>
      </c>
    </row>
    <row r="30" spans="1:16" ht="114" x14ac:dyDescent="0.2">
      <c r="G30" s="3" t="s">
        <v>32</v>
      </c>
      <c r="H30" s="4" t="s">
        <v>197</v>
      </c>
      <c r="I30" s="4" t="s">
        <v>136</v>
      </c>
      <c r="J30" s="26" t="s">
        <v>178</v>
      </c>
      <c r="K30" s="40" t="str">
        <f t="shared" si="0"/>
        <v>是否已经过期  说明：0 未过期/ 1 已过期    如果 系统时间 已经接近或者超过 已经约到的面试的日期，那么账号就过期了。这个账号就无法做任何事情  这儿的值不是手工设置的，而是由系统设置。每次Login的时候，系统判断过期的话，设置为 已过期</v>
      </c>
      <c r="L30" s="35" t="s">
        <v>204</v>
      </c>
      <c r="N30" s="36" t="str">
        <f t="shared" si="2"/>
        <v>expired TINYINT(3) COMMENT '是否已经过期  说明：0 未过期/ 1 已过期    如果 系统时间 已经接近或者超过 已经约到的面试的日期，那么账号就过期了。这个账号就无法做任何事情  这儿的值不是手工设置的，而是由系统设置。每次Login的时候，系统判断过期的话，设置为 已过期',</v>
      </c>
      <c r="O30" s="35" t="s">
        <v>204</v>
      </c>
    </row>
    <row r="31" spans="1:16" x14ac:dyDescent="0.2">
      <c r="G31" s="4" t="s">
        <v>68</v>
      </c>
      <c r="H31" s="4" t="s">
        <v>70</v>
      </c>
      <c r="I31" s="3" t="s">
        <v>144</v>
      </c>
      <c r="J31" s="24" t="s">
        <v>182</v>
      </c>
      <c r="K31" s="40" t="str">
        <f t="shared" si="0"/>
        <v>创建时间  说明：mysql自动设置这个时间</v>
      </c>
      <c r="L31" s="35" t="s">
        <v>204</v>
      </c>
      <c r="N31" s="36" t="str">
        <f t="shared" si="2"/>
        <v>create_timestamp Datetime COMMENT '创建时间  说明：mysql自动设置这个时间',</v>
      </c>
      <c r="O31" s="35" t="s">
        <v>204</v>
      </c>
    </row>
    <row r="32" spans="1:16" x14ac:dyDescent="0.2">
      <c r="G32" s="4" t="s">
        <v>69</v>
      </c>
      <c r="H32" s="4" t="s">
        <v>70</v>
      </c>
      <c r="I32" s="3" t="s">
        <v>129</v>
      </c>
      <c r="J32" s="24" t="s">
        <v>182</v>
      </c>
      <c r="K32" s="40" t="str">
        <f t="shared" si="0"/>
        <v>更新时间  说明：mysql自动设置这个时间</v>
      </c>
      <c r="L32" s="35" t="s">
        <v>204</v>
      </c>
      <c r="N32" s="36" t="str">
        <f t="shared" si="2"/>
        <v>update_datetime Datetime COMMENT '更新时间  说明：mysql自动设置这个时间'</v>
      </c>
      <c r="O32" s="35" t="s">
        <v>204</v>
      </c>
    </row>
    <row r="33" spans="1:16" s="1" customFormat="1" ht="28.5" x14ac:dyDescent="0.2">
      <c r="A33" s="5" t="s">
        <v>8</v>
      </c>
      <c r="B33" s="5" t="s">
        <v>71</v>
      </c>
      <c r="C33" s="15" t="s">
        <v>55</v>
      </c>
      <c r="D33" s="5" t="s">
        <v>208</v>
      </c>
      <c r="E33" s="3" t="s">
        <v>16</v>
      </c>
      <c r="F33" s="3"/>
      <c r="G33" s="3" t="s">
        <v>24</v>
      </c>
      <c r="H33" s="3"/>
      <c r="I33" s="6" t="s">
        <v>138</v>
      </c>
      <c r="J33" s="24" t="s">
        <v>176</v>
      </c>
      <c r="K33" s="40" t="str">
        <f t="shared" si="0"/>
        <v>订单ID</v>
      </c>
      <c r="L33" s="35" t="s">
        <v>204</v>
      </c>
      <c r="M33" s="35" t="str">
        <f>"CREATE TABLE `"&amp;D33&amp;"` ("</f>
        <v>CREATE TABLE `order_period` (</v>
      </c>
      <c r="N33" s="36" t="str">
        <f t="shared" si="2"/>
        <v>order_id INT(10) UNSIGNED COMMENT '订单ID',</v>
      </c>
      <c r="O33" s="35" t="s">
        <v>204</v>
      </c>
      <c r="P33" s="36" t="str">
        <f>") COMMENT='"&amp;SUBSTITUTE(C33,CHAR(10),"\r\n")&amp;"' COLLATE='utf8_general_ci' ENGINE=InnoDB ;"</f>
        <v>) COMMENT='客户希望预约的城市及期间信息。\r\n每个订单都有相应的N条客户期望' COLLATE='utf8_general_ci' ENGINE=InnoDB ;</v>
      </c>
    </row>
    <row r="34" spans="1:16" x14ac:dyDescent="0.2">
      <c r="E34" s="3" t="s">
        <v>16</v>
      </c>
      <c r="G34" s="3" t="s">
        <v>25</v>
      </c>
      <c r="I34" s="3" t="s">
        <v>131</v>
      </c>
      <c r="J34" s="24" t="s">
        <v>177</v>
      </c>
      <c r="K34" s="40" t="str">
        <f t="shared" si="0"/>
        <v>面试城市Cd</v>
      </c>
      <c r="L34" s="35" t="s">
        <v>204</v>
      </c>
      <c r="N34" s="36" t="str">
        <f t="shared" si="2"/>
        <v>city_cd VARCHAR(50) COMMENT '面试城市Cd',</v>
      </c>
      <c r="O34" s="35" t="s">
        <v>204</v>
      </c>
    </row>
    <row r="35" spans="1:16" x14ac:dyDescent="0.2">
      <c r="G35" s="3" t="s">
        <v>26</v>
      </c>
      <c r="H35" s="3" t="s">
        <v>185</v>
      </c>
      <c r="I35" s="3" t="s">
        <v>139</v>
      </c>
      <c r="J35" s="24" t="s">
        <v>184</v>
      </c>
      <c r="K35" s="40" t="str">
        <f t="shared" si="0"/>
        <v>最早可接受的面试日  说明：格式为YYYY-MM-DD</v>
      </c>
      <c r="L35" s="35" t="s">
        <v>204</v>
      </c>
      <c r="N35" s="36" t="str">
        <f t="shared" si="2"/>
        <v>date_from VARCHAR(10) COMMENT '最早可接受的面试日  说明：格式为YYYY-MM-DD',</v>
      </c>
      <c r="O35" s="35" t="s">
        <v>204</v>
      </c>
    </row>
    <row r="36" spans="1:16" x14ac:dyDescent="0.2">
      <c r="G36" s="3" t="s">
        <v>27</v>
      </c>
      <c r="H36" s="3" t="s">
        <v>185</v>
      </c>
      <c r="I36" s="3" t="s">
        <v>140</v>
      </c>
      <c r="J36" s="24" t="s">
        <v>184</v>
      </c>
      <c r="K36" s="40" t="str">
        <f t="shared" si="0"/>
        <v>最迟可接受的面试日  说明：格式为YYYY-MM-DD</v>
      </c>
      <c r="L36" s="35" t="s">
        <v>204</v>
      </c>
      <c r="N36" s="36" t="str">
        <f t="shared" si="2"/>
        <v>date_to VARCHAR(10) COMMENT '最迟可接受的面试日  说明：格式为YYYY-MM-DD',</v>
      </c>
      <c r="O36" s="35" t="s">
        <v>204</v>
      </c>
    </row>
    <row r="37" spans="1:16" ht="128.25" x14ac:dyDescent="0.2">
      <c r="G37" s="3" t="s">
        <v>28</v>
      </c>
      <c r="H37" s="4" t="s">
        <v>29</v>
      </c>
      <c r="I37" s="3" t="s">
        <v>141</v>
      </c>
      <c r="J37" s="24" t="s">
        <v>180</v>
      </c>
      <c r="K37" s="40" t="str">
        <f t="shared" si="0"/>
        <v xml:space="preserve">希望排除的日期  说明：客户虽然希望约11/15~11/30的面试，但是11/20~11/22以及11/25不能面试。如下记录：  [2022-11-20, 2022-11-22], [2022-11-25, 2022-11-25]  如果客户没有需要排除的日期，这儿设置为空    结构：  [排除日期From, 排除日期To], [排除日期From, 排除日期To]… </v>
      </c>
      <c r="L37" s="35" t="s">
        <v>204</v>
      </c>
      <c r="N37" s="36" t="str">
        <f t="shared" si="2"/>
        <v>excl_dates VARCHAR(500) COMMENT '希望排除的日期  说明：客户虽然希望约11/15~11/30的面试，但是11/20~11/22以及11/25不能面试。如下记录：  [2022-11-20, 2022-11-22], [2022-11-25, 2022-11-25]  如果客户没有需要排除的日期，这儿设置为空    结构：  [排除日期From, 排除日期To], [排除日期From, 排除日期To]… ',</v>
      </c>
      <c r="O37" s="35" t="s">
        <v>204</v>
      </c>
    </row>
    <row r="38" spans="1:16" ht="42.75" x14ac:dyDescent="0.2">
      <c r="G38" s="3" t="s">
        <v>30</v>
      </c>
      <c r="H38" s="4" t="s">
        <v>103</v>
      </c>
      <c r="I38" s="4" t="s">
        <v>119</v>
      </c>
      <c r="J38" s="24" t="s">
        <v>176</v>
      </c>
      <c r="K38" s="40" t="str">
        <f t="shared" si="0"/>
        <v>必须提前几天通知  说明：如果这儿设置成10，那么即使明天符合可接受面试日的范畴，也不能预约。因为只能约10天后的面试</v>
      </c>
      <c r="L38" s="35" t="s">
        <v>204</v>
      </c>
      <c r="N38" s="36" t="str">
        <f t="shared" si="2"/>
        <v>adv_dates INT(10) UNSIGNED COMMENT '必须提前几天通知  说明：如果这儿设置成10，那么即使明天符合可接受面试日的范畴，也不能预约。因为只能约10天后的面试',</v>
      </c>
      <c r="O38" s="35" t="s">
        <v>204</v>
      </c>
    </row>
    <row r="39" spans="1:16" x14ac:dyDescent="0.2">
      <c r="G39" s="4" t="s">
        <v>68</v>
      </c>
      <c r="H39" s="4" t="s">
        <v>70</v>
      </c>
      <c r="I39" s="3" t="s">
        <v>144</v>
      </c>
      <c r="J39" s="24" t="s">
        <v>182</v>
      </c>
      <c r="K39" s="40" t="str">
        <f t="shared" si="0"/>
        <v>创建时间  说明：mysql自动设置这个时间</v>
      </c>
      <c r="L39" s="35" t="s">
        <v>204</v>
      </c>
      <c r="N39" s="36" t="str">
        <f t="shared" si="2"/>
        <v>create_timestamp Datetime COMMENT '创建时间  说明：mysql自动设置这个时间',</v>
      </c>
      <c r="O39" s="35" t="s">
        <v>204</v>
      </c>
    </row>
    <row r="40" spans="1:16" x14ac:dyDescent="0.2">
      <c r="G40" s="4" t="s">
        <v>69</v>
      </c>
      <c r="H40" s="4" t="s">
        <v>70</v>
      </c>
      <c r="I40" s="3" t="s">
        <v>129</v>
      </c>
      <c r="J40" s="24" t="s">
        <v>182</v>
      </c>
      <c r="K40" s="40" t="str">
        <f t="shared" si="0"/>
        <v>更新时间  说明：mysql自动设置这个时间</v>
      </c>
      <c r="L40" s="35" t="s">
        <v>204</v>
      </c>
      <c r="N40" s="36" t="str">
        <f t="shared" si="2"/>
        <v>update_datetime Datetime COMMENT '更新时间  说明：mysql自动设置这个时间'</v>
      </c>
      <c r="O40" s="35" t="s">
        <v>204</v>
      </c>
    </row>
    <row r="41" spans="1:16" s="1" customFormat="1" ht="114" x14ac:dyDescent="0.2">
      <c r="A41" s="5" t="s">
        <v>82</v>
      </c>
      <c r="B41" s="5" t="s">
        <v>83</v>
      </c>
      <c r="C41" s="15" t="s">
        <v>84</v>
      </c>
      <c r="D41" s="5" t="s">
        <v>110</v>
      </c>
      <c r="E41" s="6" t="s">
        <v>16</v>
      </c>
      <c r="F41" s="6"/>
      <c r="G41" s="6" t="s">
        <v>13</v>
      </c>
      <c r="H41" s="6" t="s">
        <v>44</v>
      </c>
      <c r="I41" s="6" t="s">
        <v>13</v>
      </c>
      <c r="J41" s="24" t="s">
        <v>176</v>
      </c>
      <c r="K41" s="40" t="str">
        <f t="shared" si="0"/>
        <v>ID  说明：mysql系统自动增长</v>
      </c>
      <c r="L41" s="35" t="s">
        <v>204</v>
      </c>
      <c r="M41" s="35" t="str">
        <f>"CREATE TABLE `"&amp;D41&amp;"` ("</f>
        <v>CREATE TABLE `log` (</v>
      </c>
      <c r="N41" s="36" t="str">
        <f t="shared" si="2"/>
        <v>ID INT(10) UNSIGNED COMMENT 'ID  说明：mysql系统自动增长',</v>
      </c>
      <c r="O41" s="35" t="s">
        <v>204</v>
      </c>
      <c r="P41" s="36" t="str">
        <f>") COMMENT='"&amp;SUBSTITUTE(C41,CHAR(10),"\r\n")&amp;"' COLLATE='utf8_general_ci' ENGINE=InnoDB ;"</f>
        <v>) COMMENT='为了便于运维的日志。\r\n\r\n并不是所有日志都输出的到这儿\r\n1，开发阶段的日志，输出到日志文件里\r\n2，开发后到系统稳定前的日志：以debug 日志形式输出到这儿\r\n3，系统稳定后日志：info或者error级别的日志才输出到这儿' COLLATE='utf8_general_ci' ENGINE=InnoDB ;</v>
      </c>
    </row>
    <row r="42" spans="1:16" ht="71.25" x14ac:dyDescent="0.2">
      <c r="C42" s="7"/>
      <c r="G42" s="13" t="s">
        <v>85</v>
      </c>
      <c r="H42" s="14" t="s">
        <v>203</v>
      </c>
      <c r="I42" s="3" t="s">
        <v>142</v>
      </c>
      <c r="J42" s="26" t="s">
        <v>178</v>
      </c>
      <c r="K42" s="40" t="str">
        <f t="shared" si="0"/>
        <v>日志级别  说明：1，debug：系统稳定后，不输出这种日志  2，info：？  3，error：不需要手工处理的错误  4，fatal：需要手工处理的错误（比如账号类型和实际的不一致，账号密码不正确，无法连接互联网等）</v>
      </c>
      <c r="L42" s="35" t="s">
        <v>204</v>
      </c>
      <c r="N42" s="36" t="str">
        <f t="shared" si="2"/>
        <v>level TINYINT(3) COMMENT '日志级别  说明：1，debug：系统稳定后，不输出这种日志  2，info：？  3，error：不需要手工处理的错误  4，fatal：需要手工处理的错误（比如账号类型和实际的不一致，账号密码不正确，无法连接互联网等）',</v>
      </c>
      <c r="O42" s="35" t="s">
        <v>204</v>
      </c>
    </row>
    <row r="43" spans="1:16" x14ac:dyDescent="0.2">
      <c r="G43" s="3" t="s">
        <v>39</v>
      </c>
      <c r="I43" s="3" t="s">
        <v>205</v>
      </c>
      <c r="J43" s="24" t="s">
        <v>180</v>
      </c>
      <c r="K43" s="40" t="str">
        <f t="shared" si="0"/>
        <v>错误内容</v>
      </c>
      <c r="L43" s="35" t="s">
        <v>204</v>
      </c>
      <c r="N43" s="36" t="str">
        <f t="shared" si="2"/>
        <v>message VARCHAR(500) COMMENT '错误内容',</v>
      </c>
      <c r="O43" s="35" t="s">
        <v>204</v>
      </c>
    </row>
    <row r="44" spans="1:16" x14ac:dyDescent="0.2">
      <c r="G44" s="4" t="s">
        <v>68</v>
      </c>
      <c r="H44" s="4" t="s">
        <v>70</v>
      </c>
      <c r="I44" s="3" t="s">
        <v>144</v>
      </c>
      <c r="J44" s="24" t="s">
        <v>182</v>
      </c>
      <c r="K44" s="40" t="str">
        <f t="shared" si="0"/>
        <v>创建时间  说明：mysql自动设置这个时间</v>
      </c>
      <c r="L44" s="35" t="s">
        <v>204</v>
      </c>
      <c r="N44" s="36" t="str">
        <f t="shared" si="2"/>
        <v>create_timestamp Datetime COMMENT '创建时间  说明：mysql自动设置这个时间'</v>
      </c>
      <c r="O44" s="35" t="s">
        <v>204</v>
      </c>
    </row>
    <row r="45" spans="1:16" s="1" customFormat="1" ht="42.75" x14ac:dyDescent="0.2">
      <c r="A45" s="5" t="s">
        <v>56</v>
      </c>
      <c r="B45" s="5" t="s">
        <v>41</v>
      </c>
      <c r="C45" s="15" t="s">
        <v>57</v>
      </c>
      <c r="D45" s="5" t="s">
        <v>147</v>
      </c>
      <c r="E45" s="6" t="s">
        <v>16</v>
      </c>
      <c r="F45" s="6"/>
      <c r="G45" s="6" t="s">
        <v>94</v>
      </c>
      <c r="H45" s="16"/>
      <c r="I45" s="6" t="s">
        <v>118</v>
      </c>
      <c r="J45" s="24" t="s">
        <v>177</v>
      </c>
      <c r="K45" s="40" t="str">
        <f t="shared" si="0"/>
        <v>爬日期的IVR号码</v>
      </c>
      <c r="L45" s="35" t="s">
        <v>204</v>
      </c>
      <c r="M45" s="35" t="str">
        <f>"CREATE TABLE `"&amp;D45&amp;"` ("</f>
        <v>CREATE TABLE `date_prod_history` (</v>
      </c>
      <c r="N45" s="36" t="str">
        <f>I45&amp;" "&amp;J45&amp;" COMMENT '" &amp;K45&amp;"'" &amp; IF(D47 = "", ",", "")</f>
        <v>ivr VARCHAR(50) COMMENT '爬日期的IVR号码',</v>
      </c>
      <c r="O45" s="35" t="s">
        <v>204</v>
      </c>
      <c r="P45" s="36" t="str">
        <f>") COMMENT='"&amp;SUBSTITUTE(C45,CHAR(10),"\r\n")&amp;"' COLLATE='utf8_general_ci' ENGINE=InnoDB ;"</f>
        <v>) COMMENT='每次生产员取日期信息，不论成功还是失败，都会产生相应的记录。便于运维时候查看。\r\n可以通过系统配置表决定是否输出失败的信息' COLLATE='utf8_general_ci' ENGINE=InnoDB ;</v>
      </c>
    </row>
    <row r="46" spans="1:16" x14ac:dyDescent="0.2">
      <c r="E46" s="6" t="s">
        <v>16</v>
      </c>
      <c r="G46" s="3" t="s">
        <v>87</v>
      </c>
      <c r="H46" s="4" t="s">
        <v>210</v>
      </c>
      <c r="I46" s="3" t="s">
        <v>150</v>
      </c>
      <c r="J46" s="24" t="s">
        <v>177</v>
      </c>
      <c r="K46" s="40" t="str">
        <f>G46&amp;IF(H46="","","  说明："&amp;SUBSTITUTE(H46,CHAR(10),"  "))</f>
        <v>爬取结果-城市Cd  说明：如果爬取过程中出错了，城市设置为空字符串</v>
      </c>
      <c r="L46" s="35" t="s">
        <v>204</v>
      </c>
      <c r="N46" s="36" t="str">
        <f>I46&amp;" "&amp;J46&amp;" COMMENT '" &amp;K46&amp;"'" &amp; IF(D49 = "", ",", "")</f>
        <v>rslt_city_cd VARCHAR(50) COMMENT '爬取结果-城市Cd  说明：如果爬取过程中出错了，城市设置为空字符串',</v>
      </c>
      <c r="O46" s="35" t="s">
        <v>204</v>
      </c>
    </row>
    <row r="47" spans="1:16" x14ac:dyDescent="0.2">
      <c r="E47" s="6" t="s">
        <v>16</v>
      </c>
      <c r="G47" s="3" t="s">
        <v>159</v>
      </c>
      <c r="H47" s="4" t="s">
        <v>145</v>
      </c>
      <c r="I47" s="3" t="s">
        <v>143</v>
      </c>
      <c r="J47" s="24" t="s">
        <v>200</v>
      </c>
      <c r="K47" s="40" t="str">
        <f t="shared" si="0"/>
        <v>本操作时间戳  说明：由程序设置这个时间，而不是mysql设置</v>
      </c>
      <c r="L47" s="35" t="s">
        <v>204</v>
      </c>
      <c r="N47" s="36" t="str">
        <f>I47&amp;" "&amp;J47&amp;" COMMENT '" &amp;K47&amp;"'" &amp; IF(D48 = "", ",", "")</f>
        <v>create_timestamp DATETIME(6) COMMENT '本操作时间戳  说明：由程序设置这个时间，而不是mysql设置',</v>
      </c>
      <c r="O47" s="35" t="s">
        <v>204</v>
      </c>
    </row>
    <row r="48" spans="1:16" ht="42.75" x14ac:dyDescent="0.2">
      <c r="G48" s="3" t="s">
        <v>88</v>
      </c>
      <c r="H48" s="4" t="s">
        <v>59</v>
      </c>
      <c r="I48" s="3" t="s">
        <v>149</v>
      </c>
      <c r="J48" s="26" t="s">
        <v>178</v>
      </c>
      <c r="K48" s="40" t="str">
        <f t="shared" si="0"/>
        <v>爬取结果  说明：1，找到了日期  2，没有找到日期  3，错误</v>
      </c>
      <c r="L48" s="35" t="s">
        <v>204</v>
      </c>
      <c r="N48" s="36" t="str">
        <f>I48&amp;" "&amp;J48&amp;" COMMENT '" &amp;K48&amp;"'" &amp; IF(D46 = "", ",", "")</f>
        <v>rslt_sts TINYINT(3) COMMENT '爬取结果  说明：1，找到了日期  2，没有找到日期  3，错误',</v>
      </c>
      <c r="O48" s="35" t="s">
        <v>204</v>
      </c>
    </row>
    <row r="49" spans="1:16" x14ac:dyDescent="0.2">
      <c r="G49" s="3" t="s">
        <v>89</v>
      </c>
      <c r="H49" s="4"/>
      <c r="I49" s="3" t="s">
        <v>151</v>
      </c>
      <c r="J49" s="24" t="s">
        <v>184</v>
      </c>
      <c r="K49" s="40" t="str">
        <f t="shared" si="0"/>
        <v>爬取结果-日期</v>
      </c>
      <c r="L49" s="35" t="s">
        <v>204</v>
      </c>
      <c r="N49" s="36" t="str">
        <f>I49&amp;" "&amp;J49&amp;" COMMENT '" &amp;K49&amp;"'" &amp; IF(D50 = "", ",", "")</f>
        <v>rslt_date VARCHAR(10) COMMENT '爬取结果-日期',</v>
      </c>
      <c r="O49" s="35" t="s">
        <v>204</v>
      </c>
    </row>
    <row r="50" spans="1:16" ht="28.5" x14ac:dyDescent="0.2">
      <c r="G50" s="3" t="s">
        <v>60</v>
      </c>
      <c r="H50" s="4" t="s">
        <v>90</v>
      </c>
      <c r="I50" s="3" t="s">
        <v>146</v>
      </c>
      <c r="J50" s="24" t="s">
        <v>180</v>
      </c>
      <c r="K50" s="40" t="str">
        <f t="shared" si="0"/>
        <v>错误信息  说明：如果【爬取结果】= 错误的话，这儿记录详细错误信息</v>
      </c>
      <c r="L50" s="35" t="s">
        <v>204</v>
      </c>
      <c r="N50" s="36" t="str">
        <f>I50&amp;" "&amp;J50&amp;" COMMENT '" &amp;K50&amp;"'" &amp; IF(D51 = "", ",", "")</f>
        <v>err_msg VARCHAR(500) COMMENT '错误信息  说明：如果【爬取结果】= 错误的话，这儿记录详细错误信息'</v>
      </c>
      <c r="O50" s="35" t="s">
        <v>204</v>
      </c>
    </row>
    <row r="51" spans="1:16" s="1" customFormat="1" ht="42.75" x14ac:dyDescent="0.2">
      <c r="A51" s="5" t="s">
        <v>56</v>
      </c>
      <c r="B51" s="5" t="s">
        <v>42</v>
      </c>
      <c r="C51" s="15" t="s">
        <v>58</v>
      </c>
      <c r="D51" s="5" t="s">
        <v>148</v>
      </c>
      <c r="E51" s="6" t="s">
        <v>16</v>
      </c>
      <c r="F51" s="6"/>
      <c r="G51" s="3" t="s">
        <v>95</v>
      </c>
      <c r="H51" s="16"/>
      <c r="I51" s="6" t="s">
        <v>118</v>
      </c>
      <c r="J51" s="24" t="s">
        <v>177</v>
      </c>
      <c r="K51" s="40" t="str">
        <f t="shared" si="0"/>
        <v>爬时分的IVR号码</v>
      </c>
      <c r="L51" s="35" t="s">
        <v>204</v>
      </c>
      <c r="M51" s="35" t="str">
        <f>"CREATE TABLE `"&amp;D51&amp;"` ("</f>
        <v>CREATE TABLE `time_prod_history` (</v>
      </c>
      <c r="N51" s="36" t="str">
        <f>I51&amp;" "&amp;J51&amp;" COMMENT '" &amp;K51&amp;"'" &amp; IF(D52 = "", ",", "")</f>
        <v>ivr VARCHAR(50) COMMENT '爬时分的IVR号码',</v>
      </c>
      <c r="O51" s="35" t="s">
        <v>204</v>
      </c>
      <c r="P51" s="36" t="str">
        <f>") COMMENT='"&amp;SUBSTITUTE(C51,CHAR(10),"\r\n")&amp;"' COLLATE='utf8_general_ci' ENGINE=InnoDB ;"</f>
        <v>) COMMENT='每次生产员取时分信息，不论成功还是失败，都会产生相应的记录。便于运维时候查看。\r\n可以通过系统配置表决定是否输出失败的信息' COLLATE='utf8_general_ci' ENGINE=InnoDB ;</v>
      </c>
    </row>
    <row r="52" spans="1:16" s="1" customFormat="1" x14ac:dyDescent="0.2">
      <c r="A52" s="5"/>
      <c r="B52" s="5"/>
      <c r="C52" s="15"/>
      <c r="D52" s="5"/>
      <c r="E52" s="6" t="s">
        <v>16</v>
      </c>
      <c r="F52" s="6"/>
      <c r="G52" s="3" t="s">
        <v>159</v>
      </c>
      <c r="H52" s="4" t="s">
        <v>145</v>
      </c>
      <c r="I52" s="3" t="s">
        <v>143</v>
      </c>
      <c r="J52" s="24" t="s">
        <v>200</v>
      </c>
      <c r="K52" s="40" t="str">
        <f t="shared" si="0"/>
        <v>本操作时间戳  说明：由程序设置这个时间，而不是mysql设置</v>
      </c>
      <c r="L52" s="35" t="s">
        <v>204</v>
      </c>
      <c r="M52" s="35"/>
      <c r="N52" s="36" t="str">
        <f>I52&amp;" "&amp;J52&amp;" COMMENT '" &amp;SUBSTITUTE(K52,CHAR(10),"  ")&amp;"'" &amp; IF(D53 = "", ",", "")</f>
        <v>create_timestamp DATETIME(6) COMMENT '本操作时间戳  说明：由程序设置这个时间，而不是mysql设置',</v>
      </c>
      <c r="O52" s="35" t="s">
        <v>204</v>
      </c>
      <c r="P52" s="36"/>
    </row>
    <row r="53" spans="1:16" x14ac:dyDescent="0.2">
      <c r="G53" s="20" t="s">
        <v>94</v>
      </c>
      <c r="H53" s="27" t="s">
        <v>97</v>
      </c>
      <c r="I53" s="3" t="s">
        <v>152</v>
      </c>
      <c r="J53" s="24" t="s">
        <v>177</v>
      </c>
      <c r="K53" s="40" t="str">
        <f t="shared" si="0"/>
        <v>爬日期的IVR号码  说明：是谁在什么时候爬到日期了，所以引起了本次爬时分</v>
      </c>
      <c r="L53" s="35" t="s">
        <v>204</v>
      </c>
      <c r="N53" s="36" t="str">
        <f>I53&amp;" "&amp;J53&amp;" COMMENT '" &amp;SUBSTITUTE(K53,CHAR(10),"  ")&amp;"'" &amp; IF(D55 = "", ",", "")</f>
        <v>date_prod_ivr VARCHAR(50) COMMENT '爬日期的IVR号码  说明：是谁在什么时候爬到日期了，所以引起了本次爬时分',</v>
      </c>
      <c r="O53" s="35" t="s">
        <v>204</v>
      </c>
    </row>
    <row r="54" spans="1:16" x14ac:dyDescent="0.2">
      <c r="E54" s="6"/>
      <c r="G54" s="3" t="s">
        <v>211</v>
      </c>
      <c r="H54" s="28"/>
      <c r="I54" s="3" t="s">
        <v>212</v>
      </c>
      <c r="J54" s="24" t="s">
        <v>177</v>
      </c>
      <c r="K54" s="40" t="str">
        <f>G54&amp;IF(H54="","","  说明："&amp;SUBSTITUTE(H54,CHAR(10),"  "))</f>
        <v>爬日期的城市Cd</v>
      </c>
      <c r="L54" s="35" t="s">
        <v>204</v>
      </c>
      <c r="N54" s="36" t="str">
        <f>I54&amp;" "&amp;J54&amp;" COMMENT '" &amp;K54&amp;"'" &amp; IF(D57 = "", ",", "")</f>
        <v>date_prod_city_cd VARCHAR(50) COMMENT '爬日期的城市Cd',</v>
      </c>
      <c r="O54" s="35" t="s">
        <v>204</v>
      </c>
    </row>
    <row r="55" spans="1:16" x14ac:dyDescent="0.2">
      <c r="G55" s="3" t="s">
        <v>96</v>
      </c>
      <c r="H55" s="29"/>
      <c r="I55" s="3" t="s">
        <v>153</v>
      </c>
      <c r="J55" s="24" t="s">
        <v>200</v>
      </c>
      <c r="K55" s="40" t="str">
        <f t="shared" si="0"/>
        <v>爬日期的系统时间戳</v>
      </c>
      <c r="L55" s="35" t="s">
        <v>204</v>
      </c>
      <c r="N55" s="36" t="str">
        <f>I55&amp;" "&amp;J55&amp;" COMMENT '" &amp;SUBSTITUTE(K55,CHAR(10),"  ")&amp;"'" &amp; IF(D56 = "", ",", "")</f>
        <v>date_prod_create_timestamp DATETIME(6) COMMENT '爬日期的系统时间戳',</v>
      </c>
      <c r="O55" s="35" t="s">
        <v>204</v>
      </c>
    </row>
    <row r="56" spans="1:16" ht="42.75" x14ac:dyDescent="0.2">
      <c r="G56" s="3" t="s">
        <v>88</v>
      </c>
      <c r="H56" s="4" t="s">
        <v>91</v>
      </c>
      <c r="I56" s="3" t="s">
        <v>149</v>
      </c>
      <c r="J56" s="26" t="s">
        <v>178</v>
      </c>
      <c r="K56" s="40" t="str">
        <f>G56&amp;IF(H56="","","  说明："&amp;SUBSTITUTE(H56,CHAR(10),"  "))</f>
        <v>爬取结果  说明：1，找到了时分  2，没有找到时分  3，错误</v>
      </c>
      <c r="L56" s="35" t="s">
        <v>204</v>
      </c>
      <c r="N56" s="36" t="str">
        <f>I56&amp;" "&amp;J56&amp;" COMMENT '" &amp;SUBSTITUTE(K56,CHAR(10),"  ")&amp;"'" &amp; IF(D57 = "", ",", "")</f>
        <v>rslt_sts TINYINT(3) COMMENT '爬取结果  说明：1，找到了时分  2，没有找到时分  3，错误',</v>
      </c>
      <c r="O56" s="35" t="s">
        <v>204</v>
      </c>
    </row>
    <row r="57" spans="1:16" x14ac:dyDescent="0.2">
      <c r="G57" s="3" t="s">
        <v>92</v>
      </c>
      <c r="H57" s="4"/>
      <c r="I57" s="3" t="s">
        <v>154</v>
      </c>
      <c r="J57" s="24" t="s">
        <v>181</v>
      </c>
      <c r="K57" s="40" t="str">
        <f t="shared" si="0"/>
        <v>爬取结果-时分</v>
      </c>
      <c r="L57" s="35" t="s">
        <v>204</v>
      </c>
      <c r="N57" s="36" t="str">
        <f>I57&amp;" "&amp;J57&amp;" COMMENT '" &amp;SUBSTITUTE(K57,CHAR(10),"  ")&amp;"'" &amp; IF(D58 = "", ",", "")</f>
        <v>rslt_time VARCHAR(5) COMMENT '爬取结果-时分',</v>
      </c>
      <c r="O57" s="35" t="s">
        <v>204</v>
      </c>
    </row>
    <row r="58" spans="1:16" ht="28.5" x14ac:dyDescent="0.2">
      <c r="G58" s="3" t="s">
        <v>60</v>
      </c>
      <c r="H58" s="4" t="s">
        <v>90</v>
      </c>
      <c r="I58" s="3" t="s">
        <v>146</v>
      </c>
      <c r="J58" s="24" t="s">
        <v>180</v>
      </c>
      <c r="K58" s="40" t="str">
        <f t="shared" si="0"/>
        <v>错误信息  说明：如果【爬取结果】= 错误的话，这儿记录详细错误信息</v>
      </c>
      <c r="L58" s="35" t="s">
        <v>204</v>
      </c>
      <c r="N58" s="36" t="str">
        <f>I58&amp;" "&amp;J58&amp;" COMMENT '" &amp;SUBSTITUTE(K58,CHAR(10),"  ")&amp;"'" &amp; IF(D59 = "", ",", "")</f>
        <v>err_msg VARCHAR(500) COMMENT '错误信息  说明：如果【爬取结果】= 错误的话，这儿记录详细错误信息'</v>
      </c>
      <c r="O58" s="35" t="s">
        <v>204</v>
      </c>
    </row>
    <row r="59" spans="1:16" s="1" customFormat="1" ht="28.5" x14ac:dyDescent="0.2">
      <c r="A59" s="5" t="s">
        <v>56</v>
      </c>
      <c r="B59" s="5" t="s">
        <v>43</v>
      </c>
      <c r="C59" s="15" t="s">
        <v>62</v>
      </c>
      <c r="D59" s="5" t="s">
        <v>111</v>
      </c>
      <c r="E59" s="6" t="s">
        <v>16</v>
      </c>
      <c r="F59" s="6"/>
      <c r="G59" s="6" t="s">
        <v>11</v>
      </c>
      <c r="H59" s="16" t="s">
        <v>155</v>
      </c>
      <c r="I59" s="3" t="s">
        <v>118</v>
      </c>
      <c r="J59" s="24" t="s">
        <v>177</v>
      </c>
      <c r="K59" s="40" t="str">
        <f t="shared" si="0"/>
        <v>IVR号码  说明：约面试位置的人的IVR</v>
      </c>
      <c r="L59" s="35" t="s">
        <v>204</v>
      </c>
      <c r="M59" s="35" t="str">
        <f>"CREATE TABLE `"&amp;D59&amp;"` ("</f>
        <v>CREATE TABLE `appt_history` (</v>
      </c>
      <c r="N59" s="36" t="str">
        <f>I59&amp;" "&amp;J59&amp;" COMMENT '" &amp;K59&amp;"'" &amp; IF(D60 = "", ",", "")</f>
        <v>ivr VARCHAR(50) COMMENT 'IVR号码  说明：约面试位置的人的IVR',</v>
      </c>
      <c r="O59" s="35" t="s">
        <v>204</v>
      </c>
      <c r="P59" s="36" t="str">
        <f>") COMMENT='"&amp;SUBSTITUTE(C59,CHAR(10),"\r\n")&amp;"' COLLATE='utf8_general_ci' ENGINE=InnoDB ;"</f>
        <v>) COMMENT='每次尝试预约，不论成功失败，都产生相应的记录。' COLLATE='utf8_general_ci' ENGINE=InnoDB ;</v>
      </c>
    </row>
    <row r="60" spans="1:16" x14ac:dyDescent="0.2">
      <c r="E60" s="6" t="s">
        <v>16</v>
      </c>
      <c r="G60" s="3" t="s">
        <v>159</v>
      </c>
      <c r="H60" s="3" t="s">
        <v>156</v>
      </c>
      <c r="I60" s="3" t="s">
        <v>143</v>
      </c>
      <c r="J60" s="24" t="s">
        <v>200</v>
      </c>
      <c r="K60" s="40" t="str">
        <f t="shared" si="0"/>
        <v>本操作时间戳  说明：约面试位置的人做预约操作时候的时间戳</v>
      </c>
      <c r="L60" s="35" t="s">
        <v>204</v>
      </c>
      <c r="N60" s="36" t="str">
        <f>I60&amp;" "&amp;J60&amp;" COMMENT '" &amp;SUBSTITUTE(K60,CHAR(10),"  ")&amp;"'" &amp; IF(D61 = "", ",", "")</f>
        <v>create_timestamp DATETIME(6) COMMENT '本操作时间戳  说明：约面试位置的人做预约操作时候的时间戳',</v>
      </c>
      <c r="O60" s="35" t="s">
        <v>204</v>
      </c>
    </row>
    <row r="61" spans="1:16" x14ac:dyDescent="0.2">
      <c r="G61" s="20" t="s">
        <v>94</v>
      </c>
      <c r="H61" s="27" t="s">
        <v>100</v>
      </c>
      <c r="I61" s="3" t="s">
        <v>152</v>
      </c>
      <c r="J61" s="24" t="s">
        <v>177</v>
      </c>
      <c r="K61" s="40" t="str">
        <f t="shared" si="0"/>
        <v>爬日期的IVR号码  说明：是谁在什么时候爬到日期了，所以引起了本次预约</v>
      </c>
      <c r="L61" s="35" t="s">
        <v>204</v>
      </c>
      <c r="N61" s="36" t="str">
        <f>I61&amp;" "&amp;J61&amp;" COMMENT '" &amp;SUBSTITUTE(K61,CHAR(10),"  ")&amp;"'" &amp; IF(D63 = "", ",", "")</f>
        <v>date_prod_ivr VARCHAR(50) COMMENT '爬日期的IVR号码  说明：是谁在什么时候爬到日期了，所以引起了本次预约',</v>
      </c>
      <c r="O61" s="35" t="s">
        <v>204</v>
      </c>
    </row>
    <row r="62" spans="1:16" x14ac:dyDescent="0.2">
      <c r="E62" s="6"/>
      <c r="G62" s="3" t="s">
        <v>211</v>
      </c>
      <c r="H62" s="28"/>
      <c r="I62" s="3" t="s">
        <v>212</v>
      </c>
      <c r="J62" s="24" t="s">
        <v>177</v>
      </c>
      <c r="K62" s="40" t="str">
        <f>G62&amp;IF(H62="","","  说明："&amp;SUBSTITUTE(H62,CHAR(10),"  "))</f>
        <v>爬日期的城市Cd</v>
      </c>
      <c r="L62" s="35" t="s">
        <v>204</v>
      </c>
      <c r="N62" s="36" t="str">
        <f>I62&amp;" "&amp;J62&amp;" COMMENT '" &amp;K62&amp;"'" &amp; IF(D65 = "", ",", "")</f>
        <v>date_prod_city_cd VARCHAR(50) COMMENT '爬日期的城市Cd',</v>
      </c>
      <c r="O62" s="35" t="s">
        <v>204</v>
      </c>
    </row>
    <row r="63" spans="1:16" x14ac:dyDescent="0.2">
      <c r="G63" s="3" t="s">
        <v>96</v>
      </c>
      <c r="H63" s="29"/>
      <c r="I63" s="3" t="s">
        <v>153</v>
      </c>
      <c r="J63" s="24" t="s">
        <v>200</v>
      </c>
      <c r="K63" s="40" t="str">
        <f t="shared" si="0"/>
        <v>爬日期的系统时间戳</v>
      </c>
      <c r="L63" s="35" t="s">
        <v>204</v>
      </c>
      <c r="N63" s="36" t="str">
        <f>I63&amp;" "&amp;J63&amp;" COMMENT '" &amp;SUBSTITUTE(K63,CHAR(10),"  ")&amp;"'" &amp; IF(D64 = "", ",", "")</f>
        <v>date_prod_create_timestamp DATETIME(6) COMMENT '爬日期的系统时间戳',</v>
      </c>
      <c r="O63" s="35" t="s">
        <v>204</v>
      </c>
    </row>
    <row r="64" spans="1:16" x14ac:dyDescent="0.2">
      <c r="G64" s="20" t="s">
        <v>95</v>
      </c>
      <c r="H64" s="27" t="s">
        <v>99</v>
      </c>
      <c r="I64" s="3" t="s">
        <v>157</v>
      </c>
      <c r="J64" s="24" t="s">
        <v>177</v>
      </c>
      <c r="K64" s="40" t="str">
        <f t="shared" si="0"/>
        <v>爬时分的IVR号码  说明：是谁在什么时候爬到时分了，所以引起了本次预约</v>
      </c>
      <c r="L64" s="35" t="s">
        <v>204</v>
      </c>
      <c r="N64" s="36" t="str">
        <f>I64&amp;" "&amp;J64&amp;" COMMENT '" &amp;SUBSTITUTE(K64,CHAR(10),"  ")&amp;"'" &amp; IF(D65 = "", ",", "")</f>
        <v>time_prod_ivr VARCHAR(50) COMMENT '爬时分的IVR号码  说明：是谁在什么时候爬到时分了，所以引起了本次预约',</v>
      </c>
      <c r="O64" s="35" t="s">
        <v>204</v>
      </c>
    </row>
    <row r="65" spans="1:16" x14ac:dyDescent="0.2">
      <c r="G65" s="3" t="s">
        <v>98</v>
      </c>
      <c r="H65" s="29"/>
      <c r="I65" s="3" t="s">
        <v>158</v>
      </c>
      <c r="J65" s="24" t="s">
        <v>200</v>
      </c>
      <c r="K65" s="40" t="str">
        <f t="shared" si="0"/>
        <v>爬时分的系统时间戳</v>
      </c>
      <c r="L65" s="35" t="s">
        <v>204</v>
      </c>
      <c r="N65" s="36" t="str">
        <f>I65&amp;" "&amp;J65&amp;" COMMENT '" &amp;SUBSTITUTE(K65,CHAR(10),"  ")&amp;"'" &amp; IF(D66 = "", ",", "")</f>
        <v>time_prod_create_timestamp DATETIME(6) COMMENT '爬时分的系统时间戳',</v>
      </c>
      <c r="O65" s="35" t="s">
        <v>204</v>
      </c>
    </row>
    <row r="66" spans="1:16" ht="42.75" x14ac:dyDescent="0.2">
      <c r="G66" s="3" t="s">
        <v>40</v>
      </c>
      <c r="H66" s="4" t="s">
        <v>61</v>
      </c>
      <c r="I66" s="3" t="s">
        <v>149</v>
      </c>
      <c r="J66" s="26" t="s">
        <v>178</v>
      </c>
      <c r="K66" s="40" t="str">
        <f t="shared" si="0"/>
        <v>预约结果  说明：1，成功  2，慢了一拍  3，错误</v>
      </c>
      <c r="L66" s="35" t="s">
        <v>204</v>
      </c>
      <c r="N66" s="36" t="str">
        <f>I66&amp;" "&amp;J66&amp;" COMMENT '" &amp;SUBSTITUTE(K66,CHAR(10),"  ")&amp;"'" &amp; IF(D67 = "", ",", "")</f>
        <v>rslt_sts TINYINT(3) COMMENT '预约结果  说明：1，成功  2，慢了一拍  3，错误',</v>
      </c>
      <c r="O66" s="35" t="s">
        <v>204</v>
      </c>
    </row>
    <row r="67" spans="1:16" ht="28.5" x14ac:dyDescent="0.2">
      <c r="G67" s="3" t="s">
        <v>60</v>
      </c>
      <c r="H67" s="4" t="s">
        <v>93</v>
      </c>
      <c r="I67" s="3" t="s">
        <v>146</v>
      </c>
      <c r="J67" s="24" t="s">
        <v>180</v>
      </c>
      <c r="K67" s="40" t="str">
        <f t="shared" si="0"/>
        <v>错误信息  说明：如果【预约结果】= 错误的话，这儿记录详细错误信息</v>
      </c>
      <c r="L67" s="35" t="s">
        <v>204</v>
      </c>
      <c r="N67" s="36" t="str">
        <f>I67&amp;" "&amp;J67&amp;" COMMENT '" &amp;SUBSTITUTE(K67,CHAR(10),"  ")&amp;"'" &amp; IF(D68 = "", ",", "")</f>
        <v>err_msg VARCHAR(500) COMMENT '错误信息  说明：如果【预约结果】= 错误的话，这儿记录详细错误信息'</v>
      </c>
      <c r="O67" s="35" t="s">
        <v>204</v>
      </c>
    </row>
    <row r="68" spans="1:16" s="1" customFormat="1" ht="71.25" x14ac:dyDescent="0.2">
      <c r="A68" s="5" t="s">
        <v>53</v>
      </c>
      <c r="B68" s="5" t="s">
        <v>112</v>
      </c>
      <c r="C68" s="15" t="s">
        <v>101</v>
      </c>
      <c r="D68" s="5" t="s">
        <v>113</v>
      </c>
      <c r="E68" s="3" t="s">
        <v>16</v>
      </c>
      <c r="F68" s="6"/>
      <c r="G68" s="3" t="s">
        <v>45</v>
      </c>
      <c r="H68" s="3"/>
      <c r="I68" s="6" t="s">
        <v>206</v>
      </c>
      <c r="J68" s="24" t="s">
        <v>201</v>
      </c>
      <c r="K68" s="40" t="str">
        <f t="shared" ref="K68:K89" si="3">G68&amp;IF(H68="","","  说明："&amp;SUBSTITUTE(H68,CHAR(10),"  "))</f>
        <v>名称</v>
      </c>
      <c r="L68" s="35" t="s">
        <v>204</v>
      </c>
      <c r="M68" s="35" t="str">
        <f>"CREATE TABLE `"&amp;D68&amp;"` ("</f>
        <v>CREATE TABLE `sys_parm` (</v>
      </c>
      <c r="N68" s="36" t="str">
        <f>I68&amp;" "&amp;J68&amp;" COMMENT '" &amp;K68&amp;"'" &amp; IF(D69 = "", ",", "")</f>
        <v>parm_key VARCHAR(100) COMMENT '名称',</v>
      </c>
      <c r="O68" s="35" t="s">
        <v>204</v>
      </c>
      <c r="P68" s="36" t="str">
        <f>") COMMENT='"&amp;SUBSTITUTE(C68,CHAR(10),"\r\n")&amp;"' COLLATE='utf8_general_ci' ENGINE=InnoDB ;"</f>
        <v>) COMMENT='所有和账号类型无关的，并且保持不变的信息，都保存在这儿。\r\n比如，多长时间需要重新日志in，大使馆网站多长时间timeout，日期生产员间隔多少秒刷一次' COLLATE='utf8_general_ci' ENGINE=InnoDB ;</v>
      </c>
    </row>
    <row r="69" spans="1:16" x14ac:dyDescent="0.2">
      <c r="G69" s="3" t="s">
        <v>46</v>
      </c>
      <c r="I69" s="3" t="s">
        <v>207</v>
      </c>
      <c r="J69" s="24" t="s">
        <v>180</v>
      </c>
      <c r="K69" s="40" t="str">
        <f t="shared" si="3"/>
        <v>值</v>
      </c>
      <c r="L69" s="35" t="s">
        <v>204</v>
      </c>
      <c r="N69" s="36" t="str">
        <f>I69&amp;" "&amp;J69&amp;" COMMENT '" &amp;SUBSTITUTE(K69,CHAR(10),"  ")&amp;"'" &amp; IF(D70 = "", ",", "")</f>
        <v>parm_value VARCHAR(500) COMMENT '值',</v>
      </c>
      <c r="O69" s="35" t="s">
        <v>204</v>
      </c>
    </row>
    <row r="70" spans="1:16" x14ac:dyDescent="0.2">
      <c r="G70" s="3" t="s">
        <v>63</v>
      </c>
      <c r="I70" s="3" t="s">
        <v>120</v>
      </c>
      <c r="J70" s="24" t="s">
        <v>180</v>
      </c>
      <c r="K70" s="40" t="str">
        <f t="shared" si="3"/>
        <v>说明</v>
      </c>
      <c r="L70" s="35" t="s">
        <v>204</v>
      </c>
      <c r="N70" s="36" t="str">
        <f>I70&amp;" "&amp;J70&amp;" COMMENT '" &amp;SUBSTITUTE(K70,CHAR(10),"  ")&amp;"'" &amp; IF(D71 = "", ",", "")</f>
        <v>comm VARCHAR(500) COMMENT '说明',</v>
      </c>
      <c r="O70" s="35" t="s">
        <v>204</v>
      </c>
    </row>
    <row r="71" spans="1:16" x14ac:dyDescent="0.2">
      <c r="G71" s="4" t="s">
        <v>68</v>
      </c>
      <c r="H71" s="4" t="s">
        <v>70</v>
      </c>
      <c r="I71" s="3" t="s">
        <v>144</v>
      </c>
      <c r="J71" s="24" t="s">
        <v>182</v>
      </c>
      <c r="K71" s="40" t="str">
        <f t="shared" si="3"/>
        <v>创建时间  说明：mysql自动设置这个时间</v>
      </c>
      <c r="L71" s="35" t="s">
        <v>204</v>
      </c>
      <c r="N71" s="36" t="str">
        <f>I71&amp;" "&amp;J71&amp;" COMMENT '" &amp;SUBSTITUTE(K71,CHAR(10),"  ")&amp;"'" &amp; IF(D72 = "", ",", "")</f>
        <v>create_timestamp Datetime COMMENT '创建时间  说明：mysql自动设置这个时间',</v>
      </c>
      <c r="O71" s="35" t="s">
        <v>204</v>
      </c>
    </row>
    <row r="72" spans="1:16" x14ac:dyDescent="0.2">
      <c r="G72" s="4" t="s">
        <v>69</v>
      </c>
      <c r="H72" s="4" t="s">
        <v>70</v>
      </c>
      <c r="I72" s="3" t="s">
        <v>129</v>
      </c>
      <c r="J72" s="24" t="s">
        <v>182</v>
      </c>
      <c r="K72" s="40" t="str">
        <f t="shared" si="3"/>
        <v>更新时间  说明：mysql自动设置这个时间</v>
      </c>
      <c r="L72" s="35" t="s">
        <v>204</v>
      </c>
      <c r="N72" s="36" t="str">
        <f>I72&amp;" "&amp;J72&amp;" COMMENT '" &amp;SUBSTITUTE(K72,CHAR(10),"  ")&amp;"'" &amp; IF(D73 = "", ",", "")</f>
        <v>update_datetime Datetime COMMENT '更新时间  说明：mysql自动设置这个时间'</v>
      </c>
      <c r="O72" s="35" t="s">
        <v>204</v>
      </c>
    </row>
    <row r="73" spans="1:16" s="1" customFormat="1" ht="42.75" x14ac:dyDescent="0.2">
      <c r="A73" s="5" t="s">
        <v>53</v>
      </c>
      <c r="B73" s="5" t="s">
        <v>65</v>
      </c>
      <c r="C73" s="15" t="s">
        <v>66</v>
      </c>
      <c r="D73" s="5" t="s">
        <v>114</v>
      </c>
      <c r="E73" s="3" t="s">
        <v>16</v>
      </c>
      <c r="F73" s="3"/>
      <c r="G73" s="3" t="s">
        <v>162</v>
      </c>
      <c r="H73" s="3"/>
      <c r="I73" s="3" t="s">
        <v>161</v>
      </c>
      <c r="J73" s="24" t="s">
        <v>194</v>
      </c>
      <c r="K73" s="40" t="str">
        <f t="shared" si="3"/>
        <v>国家</v>
      </c>
      <c r="L73" s="35" t="s">
        <v>204</v>
      </c>
      <c r="M73" s="35" t="str">
        <f>"CREATE TABLE `"&amp;D73&amp;"` ("</f>
        <v>CREATE TABLE `acct_type` (</v>
      </c>
      <c r="N73" s="36" t="str">
        <f>I73&amp;" "&amp;J73&amp;" COMMENT '" &amp;K73&amp;"'" &amp; IF(D74 = "", ",", "")</f>
        <v>country VARCHAR(2) COMMENT '国家',</v>
      </c>
      <c r="O73" s="35" t="s">
        <v>204</v>
      </c>
      <c r="P73" s="36" t="str">
        <f>") COMMENT='"&amp;SUBSTITUTE(C73,CHAR(10),"\r\n")&amp;"' COLLATE='utf8_general_ci' ENGINE=InnoDB ;"</f>
        <v>) COMMENT='即使是不同签证或者不同tcn，有可能是同类型账号，可以共享可预约的日期和时间。\r\n这儿定义了哪些是同类型账号。' COLLATE='utf8_general_ci' ENGINE=InnoDB ;</v>
      </c>
    </row>
    <row r="74" spans="1:16" x14ac:dyDescent="0.2">
      <c r="E74" s="3" t="s">
        <v>16</v>
      </c>
      <c r="G74" s="3" t="s">
        <v>2</v>
      </c>
      <c r="I74" s="3" t="s">
        <v>132</v>
      </c>
      <c r="J74" s="24" t="s">
        <v>184</v>
      </c>
      <c r="K74" s="40" t="str">
        <f t="shared" si="3"/>
        <v>签证类型</v>
      </c>
      <c r="L74" s="35" t="s">
        <v>204</v>
      </c>
      <c r="N74" s="36" t="str">
        <f t="shared" ref="N74:N80" si="4">I74&amp;" "&amp;J74&amp;" COMMENT '" &amp;SUBSTITUTE(K74,CHAR(10),"  ")&amp;"'" &amp; IF(D75 = "", ",", "")</f>
        <v>visa VARCHAR(10) COMMENT '签证类型',</v>
      </c>
      <c r="O74" s="35" t="s">
        <v>204</v>
      </c>
    </row>
    <row r="75" spans="1:16" x14ac:dyDescent="0.2">
      <c r="E75" s="3" t="s">
        <v>16</v>
      </c>
      <c r="G75" s="3" t="s">
        <v>12</v>
      </c>
      <c r="H75" s="3" t="s">
        <v>202</v>
      </c>
      <c r="I75" s="3" t="s">
        <v>133</v>
      </c>
      <c r="J75" s="26" t="s">
        <v>178</v>
      </c>
      <c r="K75" s="40" t="str">
        <f t="shared" si="3"/>
        <v>是否TCN  说明：0：非tcn 1：是tcn</v>
      </c>
      <c r="L75" s="35" t="s">
        <v>204</v>
      </c>
      <c r="N75" s="36" t="str">
        <f t="shared" si="4"/>
        <v>is_tcn TINYINT(3) COMMENT '是否TCN  说明：0：非tcn 1：是tcn',</v>
      </c>
      <c r="O75" s="35" t="s">
        <v>204</v>
      </c>
    </row>
    <row r="76" spans="1:16" x14ac:dyDescent="0.2">
      <c r="E76" s="3" t="s">
        <v>16</v>
      </c>
      <c r="G76" s="3" t="s">
        <v>34</v>
      </c>
      <c r="H76" s="4" t="s">
        <v>195</v>
      </c>
      <c r="I76" s="3" t="s">
        <v>134</v>
      </c>
      <c r="J76" s="26" t="s">
        <v>178</v>
      </c>
      <c r="K76" s="40" t="str">
        <f t="shared" si="3"/>
        <v>是否资料退回  说明：0，未退回  1，退回</v>
      </c>
      <c r="L76" s="35" t="s">
        <v>204</v>
      </c>
      <c r="N76" s="36" t="str">
        <f t="shared" si="4"/>
        <v>is_doc_rtn TINYINT(3) COMMENT '是否资料退回  说明：0，未退回  1，退回',</v>
      </c>
      <c r="O76" s="35" t="s">
        <v>204</v>
      </c>
    </row>
    <row r="77" spans="1:16" x14ac:dyDescent="0.2">
      <c r="E77" s="3" t="s">
        <v>16</v>
      </c>
      <c r="G77" s="3" t="s">
        <v>20</v>
      </c>
      <c r="H77" s="3" t="s">
        <v>72</v>
      </c>
      <c r="I77" s="3" t="s">
        <v>135</v>
      </c>
      <c r="J77" s="24" t="s">
        <v>176</v>
      </c>
      <c r="K77" s="40" t="str">
        <f t="shared" si="3"/>
        <v>人数  说明：相同IVR号码下的人数</v>
      </c>
      <c r="L77" s="35" t="s">
        <v>204</v>
      </c>
      <c r="N77" s="36" t="str">
        <f t="shared" si="4"/>
        <v>ppl_cnt INT(10) UNSIGNED COMMENT '人数  说明：相同IVR号码下的人数',</v>
      </c>
      <c r="O77" s="35" t="s">
        <v>204</v>
      </c>
    </row>
    <row r="78" spans="1:16" x14ac:dyDescent="0.2">
      <c r="G78" s="3" t="s">
        <v>102</v>
      </c>
      <c r="I78" s="6" t="s">
        <v>163</v>
      </c>
      <c r="J78" s="24" t="s">
        <v>177</v>
      </c>
      <c r="K78" s="40" t="str">
        <f t="shared" si="3"/>
        <v>账号分类Cd</v>
      </c>
      <c r="L78" s="35" t="s">
        <v>204</v>
      </c>
      <c r="N78" s="36" t="str">
        <f t="shared" si="4"/>
        <v>acct_type_cd VARCHAR(50) COMMENT '账号分类Cd',</v>
      </c>
      <c r="O78" s="35" t="s">
        <v>204</v>
      </c>
    </row>
    <row r="79" spans="1:16" x14ac:dyDescent="0.2">
      <c r="G79" s="4" t="s">
        <v>68</v>
      </c>
      <c r="H79" s="4" t="s">
        <v>70</v>
      </c>
      <c r="I79" s="3" t="s">
        <v>144</v>
      </c>
      <c r="J79" s="24" t="s">
        <v>182</v>
      </c>
      <c r="K79" s="40" t="str">
        <f t="shared" si="3"/>
        <v>创建时间  说明：mysql自动设置这个时间</v>
      </c>
      <c r="L79" s="35" t="s">
        <v>204</v>
      </c>
      <c r="N79" s="36" t="str">
        <f t="shared" si="4"/>
        <v>create_timestamp Datetime COMMENT '创建时间  说明：mysql自动设置这个时间',</v>
      </c>
      <c r="O79" s="35" t="s">
        <v>204</v>
      </c>
    </row>
    <row r="80" spans="1:16" x14ac:dyDescent="0.2">
      <c r="G80" s="4" t="s">
        <v>69</v>
      </c>
      <c r="H80" s="4" t="s">
        <v>70</v>
      </c>
      <c r="I80" s="3" t="s">
        <v>129</v>
      </c>
      <c r="J80" s="24" t="s">
        <v>182</v>
      </c>
      <c r="K80" s="40" t="str">
        <f t="shared" si="3"/>
        <v>更新时间  说明：mysql自动设置这个时间</v>
      </c>
      <c r="L80" s="35" t="s">
        <v>204</v>
      </c>
      <c r="N80" s="36" t="str">
        <f t="shared" si="4"/>
        <v>update_datetime Datetime COMMENT '更新时间  说明：mysql自动设置这个时间'</v>
      </c>
      <c r="O80" s="35" t="s">
        <v>204</v>
      </c>
    </row>
    <row r="81" spans="1:16" s="1" customFormat="1" x14ac:dyDescent="0.2">
      <c r="A81" s="5" t="s">
        <v>53</v>
      </c>
      <c r="B81" s="5" t="s">
        <v>21</v>
      </c>
      <c r="C81" s="5" t="s">
        <v>64</v>
      </c>
      <c r="D81" s="5" t="s">
        <v>115</v>
      </c>
      <c r="E81" s="3" t="s">
        <v>16</v>
      </c>
      <c r="F81" s="3"/>
      <c r="G81" s="3" t="s">
        <v>162</v>
      </c>
      <c r="H81" s="3"/>
      <c r="I81" s="3" t="s">
        <v>161</v>
      </c>
      <c r="J81" s="24" t="s">
        <v>194</v>
      </c>
      <c r="K81" s="40" t="str">
        <f t="shared" si="3"/>
        <v>国家</v>
      </c>
      <c r="L81" s="35" t="s">
        <v>204</v>
      </c>
      <c r="M81" s="35" t="str">
        <f>"CREATE TABLE `"&amp;D81&amp;"` ("</f>
        <v>CREATE TABLE `city` (</v>
      </c>
      <c r="N81" s="36" t="str">
        <f>I81&amp;" "&amp;J81&amp;" COMMENT '" &amp;K81&amp;"'" &amp; IF(D82 = "", ",", "")</f>
        <v>country VARCHAR(2) COMMENT '国家',</v>
      </c>
      <c r="O81" s="35" t="s">
        <v>204</v>
      </c>
      <c r="P81" s="36" t="str">
        <f>") COMMENT='"&amp;SUBSTITUTE(C81,CHAR(10),"\r\n")&amp;"' COLLATE='utf8_general_ci' ENGINE=InnoDB ;"</f>
        <v>) COMMENT='城市代码和名称之间的关系' COLLATE='utf8_general_ci' ENGINE=InnoDB ;</v>
      </c>
    </row>
    <row r="82" spans="1:16" x14ac:dyDescent="0.2">
      <c r="E82" s="3" t="s">
        <v>16</v>
      </c>
      <c r="G82" s="3" t="s">
        <v>1</v>
      </c>
      <c r="H82" s="4"/>
      <c r="I82" s="3" t="s">
        <v>164</v>
      </c>
      <c r="J82" s="24" t="s">
        <v>177</v>
      </c>
      <c r="K82" s="40" t="str">
        <f t="shared" si="3"/>
        <v>城市名称</v>
      </c>
      <c r="L82" s="35" t="s">
        <v>204</v>
      </c>
      <c r="N82" s="36" t="str">
        <f>I82&amp;" "&amp;J82&amp;" COMMENT '" &amp;SUBSTITUTE(K82,CHAR(10),"  ")&amp;"'" &amp; IF(D83 = "", ",", "")</f>
        <v>city_name VARCHAR(50) COMMENT '城市名称',</v>
      </c>
      <c r="O82" s="35" t="s">
        <v>204</v>
      </c>
    </row>
    <row r="83" spans="1:16" x14ac:dyDescent="0.2">
      <c r="F83" s="3" t="s">
        <v>16</v>
      </c>
      <c r="G83" s="3" t="s">
        <v>22</v>
      </c>
      <c r="I83" s="4" t="s">
        <v>131</v>
      </c>
      <c r="J83" s="24" t="s">
        <v>177</v>
      </c>
      <c r="K83" s="40" t="str">
        <f t="shared" si="3"/>
        <v>城市Cd</v>
      </c>
      <c r="L83" s="35" t="s">
        <v>204</v>
      </c>
      <c r="N83" s="36" t="str">
        <f>I83&amp;" "&amp;J83&amp;" COMMENT '" &amp;SUBSTITUTE(K83,CHAR(10),"  ")&amp;"'" &amp; IF(D84 = "", ",", "")</f>
        <v>city_cd VARCHAR(50) COMMENT '城市Cd',</v>
      </c>
      <c r="O83" s="35" t="s">
        <v>204</v>
      </c>
    </row>
    <row r="84" spans="1:16" x14ac:dyDescent="0.2">
      <c r="G84" s="4" t="s">
        <v>68</v>
      </c>
      <c r="H84" s="4" t="s">
        <v>70</v>
      </c>
      <c r="I84" s="3" t="s">
        <v>144</v>
      </c>
      <c r="J84" s="24" t="s">
        <v>182</v>
      </c>
      <c r="K84" s="40" t="str">
        <f t="shared" si="3"/>
        <v>创建时间  说明：mysql自动设置这个时间</v>
      </c>
      <c r="L84" s="35" t="s">
        <v>204</v>
      </c>
      <c r="N84" s="36" t="str">
        <f>I84&amp;" "&amp;J84&amp;" COMMENT '" &amp;SUBSTITUTE(K84,CHAR(10),"  ")&amp;"'" &amp; IF(D85 = "", ",", "")</f>
        <v>create_timestamp Datetime COMMENT '创建时间  说明：mysql自动设置这个时间',</v>
      </c>
      <c r="O84" s="35" t="s">
        <v>204</v>
      </c>
    </row>
    <row r="85" spans="1:16" x14ac:dyDescent="0.2">
      <c r="G85" s="4" t="s">
        <v>69</v>
      </c>
      <c r="H85" s="4" t="s">
        <v>70</v>
      </c>
      <c r="I85" s="3" t="s">
        <v>129</v>
      </c>
      <c r="J85" s="24" t="s">
        <v>182</v>
      </c>
      <c r="K85" s="40" t="str">
        <f t="shared" si="3"/>
        <v>更新时间  说明：mysql自动设置这个时间</v>
      </c>
      <c r="L85" s="35" t="s">
        <v>204</v>
      </c>
      <c r="N85" s="36" t="str">
        <f>I85&amp;" "&amp;J85&amp;" COMMENT '" &amp;SUBSTITUTE(K85,CHAR(10),"  ")&amp;"'" &amp; IF(D86 = "", ",", "")</f>
        <v>update_datetime Datetime COMMENT '更新时间  说明：mysql自动设置这个时间'</v>
      </c>
      <c r="O85" s="35" t="s">
        <v>204</v>
      </c>
    </row>
    <row r="86" spans="1:16" s="1" customFormat="1" ht="57" x14ac:dyDescent="0.2">
      <c r="A86" s="5" t="s">
        <v>53</v>
      </c>
      <c r="B86" s="5" t="s">
        <v>18</v>
      </c>
      <c r="C86" s="15" t="s">
        <v>86</v>
      </c>
      <c r="D86" s="5" t="s">
        <v>116</v>
      </c>
      <c r="E86" s="3" t="s">
        <v>16</v>
      </c>
      <c r="F86" s="3"/>
      <c r="G86" s="3" t="s">
        <v>162</v>
      </c>
      <c r="H86" s="3"/>
      <c r="I86" s="3" t="s">
        <v>161</v>
      </c>
      <c r="J86" s="24" t="s">
        <v>194</v>
      </c>
      <c r="K86" s="40" t="str">
        <f t="shared" si="3"/>
        <v>国家</v>
      </c>
      <c r="L86" s="35" t="s">
        <v>204</v>
      </c>
      <c r="M86" s="35" t="str">
        <f>"CREATE TABLE `"&amp;D86&amp;"` ("</f>
        <v>CREATE TABLE `tcn` (</v>
      </c>
      <c r="N86" s="36" t="str">
        <f>I86&amp;" "&amp;J86&amp;" COMMENT '" &amp;K86&amp;"'" &amp; IF(D87 = "", ",", "")</f>
        <v>country VARCHAR(2) COMMENT '国家',</v>
      </c>
      <c r="O86" s="35" t="s">
        <v>204</v>
      </c>
      <c r="P86" s="36" t="str">
        <f>") COMMENT='"&amp;SUBSTITUTE(C86,CHAR(10),"\r\n")&amp;"' COLLATE='utf8_general_ci' ENGINE=InnoDB ;"</f>
        <v>) COMMENT='消费者或者生产员日志in时候需要先检查一下账号实际设置的tcn是否和数据库里面设置的tcn一致。\r\n这儿定义了判断的方法' COLLATE='utf8_general_ci' ENGINE=InnoDB ;</v>
      </c>
    </row>
    <row r="87" spans="1:16" ht="42.75" x14ac:dyDescent="0.2">
      <c r="G87" s="3" t="s">
        <v>165</v>
      </c>
      <c r="H87" s="4" t="s">
        <v>17</v>
      </c>
      <c r="I87" s="3" t="s">
        <v>166</v>
      </c>
      <c r="J87" s="26" t="s">
        <v>178</v>
      </c>
      <c r="K87" s="40" t="str">
        <f t="shared" si="3"/>
        <v>tcn类型  说明：1，申请人编辑页面-travel  2，申请人编辑页面-PR  3，condition页面-PR</v>
      </c>
      <c r="L87" s="35" t="s">
        <v>204</v>
      </c>
      <c r="N87" s="36" t="str">
        <f>I87&amp;" "&amp;J87&amp;" COMMENT '" &amp;SUBSTITUTE(K87,CHAR(10),"  ")&amp;"'" &amp; IF(D88 = "", ",", "")</f>
        <v>type TINYINT(3) COMMENT 'tcn类型  说明：1，申请人编辑页面-travel  2，申请人编辑页面-PR  3，condition页面-PR',</v>
      </c>
      <c r="O87" s="35" t="s">
        <v>204</v>
      </c>
    </row>
    <row r="88" spans="1:16" x14ac:dyDescent="0.2">
      <c r="G88" s="3" t="s">
        <v>167</v>
      </c>
      <c r="I88" s="4" t="s">
        <v>160</v>
      </c>
      <c r="J88" s="24" t="s">
        <v>180</v>
      </c>
      <c r="K88" s="40" t="str">
        <f t="shared" si="3"/>
        <v>判定值</v>
      </c>
      <c r="L88" s="35" t="s">
        <v>204</v>
      </c>
      <c r="N88" s="36" t="str">
        <f>I88&amp;" "&amp;J88&amp;" COMMENT '" &amp;SUBSTITUTE(K88,CHAR(10),"  ")&amp;"'" &amp; IF(D89 = "", ",", "")</f>
        <v>value VARCHAR(500) COMMENT '判定值',</v>
      </c>
      <c r="O88" s="35" t="s">
        <v>204</v>
      </c>
    </row>
    <row r="89" spans="1:16" x14ac:dyDescent="0.2">
      <c r="G89" s="4" t="s">
        <v>68</v>
      </c>
      <c r="H89" s="4" t="s">
        <v>70</v>
      </c>
      <c r="I89" s="3" t="s">
        <v>144</v>
      </c>
      <c r="J89" s="24" t="s">
        <v>182</v>
      </c>
      <c r="K89" s="40" t="str">
        <f t="shared" si="3"/>
        <v>创建时间  说明：mysql自动设置这个时间</v>
      </c>
      <c r="L89" s="35" t="s">
        <v>204</v>
      </c>
      <c r="N89" s="36" t="str">
        <f>I89&amp;" "&amp;J89&amp;" COMMENT '" &amp;SUBSTITUTE(K89,CHAR(10),"  ")&amp;"'" &amp; IF(D90 = "", ",", "")</f>
        <v>create_timestamp Datetime COMMENT '创建时间  说明：mysql自动设置这个时间',</v>
      </c>
      <c r="O89" s="35" t="s">
        <v>204</v>
      </c>
    </row>
    <row r="90" spans="1:16" x14ac:dyDescent="0.2">
      <c r="G90" s="4" t="s">
        <v>69</v>
      </c>
      <c r="H90" s="4" t="s">
        <v>70</v>
      </c>
      <c r="I90" s="3" t="s">
        <v>129</v>
      </c>
      <c r="J90" s="24" t="s">
        <v>182</v>
      </c>
      <c r="K90" s="40" t="str">
        <f t="shared" ref="K90" si="5">G90&amp;IF(H90="","","  说明："&amp;SUBSTITUTE(H90,CHAR(10),"  "))</f>
        <v>更新时间  说明：mysql自动设置这个时间</v>
      </c>
      <c r="L90" s="35" t="s">
        <v>204</v>
      </c>
      <c r="N90" s="36" t="str">
        <f>I90&amp;" "&amp;J90&amp;" COMMENT '" &amp;SUBSTITUTE(K90,CHAR(10),"  ")&amp;"'" &amp; IF(D91 = "", ",", "")</f>
        <v>update_datetime Datetime COMMENT '更新时间  说明：mysql自动设置这个时间',</v>
      </c>
      <c r="O90" s="35" t="s">
        <v>204</v>
      </c>
    </row>
  </sheetData>
  <autoFilter ref="A1:I90" xr:uid="{144594BD-6541-4299-8EC0-BF4ECC7B9522}"/>
  <mergeCells count="3">
    <mergeCell ref="H53:H55"/>
    <mergeCell ref="H64:H65"/>
    <mergeCell ref="H61:H6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B93F-B949-4DCD-ABB7-95CC8832B651}">
  <dimension ref="A1"/>
  <sheetViews>
    <sheetView workbookViewId="0"/>
  </sheetViews>
  <sheetFormatPr defaultRowHeight="14.25" x14ac:dyDescent="0.2"/>
  <sheetData>
    <row r="1" spans="1:1" x14ac:dyDescent="0.2">
      <c r="A1" t="s">
        <v>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ER图</vt:lpstr>
      <vt:lpstr>表定义</vt:lpstr>
      <vt:lpstr>数据库版本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Wu</dc:creator>
  <cp:lastModifiedBy>Griffin Wu</cp:lastModifiedBy>
  <dcterms:created xsi:type="dcterms:W3CDTF">2015-06-05T18:19:34Z</dcterms:created>
  <dcterms:modified xsi:type="dcterms:W3CDTF">2022-11-02T09:47:49Z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84f15346-cdd5-4f94-ab69-94309a58b191</vt:lpwstr>
  </property>
</Properties>
</file>