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Desktop\практика по информатике\лаба2\"/>
    </mc:Choice>
  </mc:AlternateContent>
  <bookViews>
    <workbookView xWindow="240" yWindow="105" windowWidth="20085" windowHeight="8130" tabRatio="497" activeTab="5"/>
  </bookViews>
  <sheets>
    <sheet name="Лист1" sheetId="1" r:id="rId1"/>
    <sheet name="Лист2" sheetId="2" r:id="rId2"/>
    <sheet name="Лист3" sheetId="3" r:id="rId3"/>
    <sheet name="Лист5" sheetId="5" r:id="rId4"/>
    <sheet name="Лист6" sheetId="6" r:id="rId5"/>
    <sheet name="Лист7" sheetId="7" r:id="rId6"/>
  </sheets>
  <calcPr calcId="171027"/>
</workbook>
</file>

<file path=xl/calcChain.xml><?xml version="1.0" encoding="utf-8"?>
<calcChain xmlns="http://schemas.openxmlformats.org/spreadsheetml/2006/main">
  <c r="B13" i="6" l="1"/>
  <c r="B2" i="6"/>
  <c r="C11" i="6"/>
  <c r="C12" i="6"/>
  <c r="B10" i="6"/>
  <c r="C10" i="6" s="1"/>
  <c r="B11" i="6"/>
  <c r="B12" i="6"/>
  <c r="B4" i="6"/>
  <c r="B5" i="6"/>
  <c r="B6" i="6"/>
  <c r="B7" i="6"/>
  <c r="B8" i="6"/>
  <c r="B9" i="6"/>
  <c r="B3" i="6"/>
  <c r="B5" i="2"/>
  <c r="D16" i="7"/>
  <c r="E16" i="7"/>
  <c r="F16" i="7"/>
  <c r="C16" i="7"/>
  <c r="I4" i="7" l="1"/>
  <c r="I5" i="7"/>
  <c r="I6" i="7"/>
  <c r="I7" i="7"/>
  <c r="I8" i="7"/>
  <c r="I9" i="7"/>
  <c r="I10" i="7"/>
  <c r="I11" i="7"/>
  <c r="I12" i="7"/>
  <c r="I3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D13" i="7"/>
  <c r="E13" i="7"/>
  <c r="F13" i="7"/>
  <c r="D14" i="7"/>
  <c r="E14" i="7"/>
  <c r="F14" i="7"/>
  <c r="D15" i="7"/>
  <c r="E15" i="7"/>
  <c r="F15" i="7"/>
  <c r="C15" i="7"/>
  <c r="C14" i="7"/>
  <c r="C13" i="7"/>
  <c r="H3" i="7"/>
  <c r="G3" i="7"/>
  <c r="C3" i="6"/>
  <c r="C4" i="6"/>
  <c r="C5" i="6"/>
  <c r="C6" i="6"/>
  <c r="C7" i="6"/>
  <c r="C8" i="6"/>
  <c r="C9" i="6"/>
  <c r="B14" i="5" a="1"/>
  <c r="D14" i="5" s="1"/>
  <c r="C11" i="5"/>
  <c r="B2" i="2"/>
  <c r="B13" i="2"/>
  <c r="B14" i="2"/>
  <c r="B15" i="2"/>
  <c r="B11" i="2"/>
  <c r="B12" i="2"/>
  <c r="B6" i="2"/>
  <c r="B7" i="2"/>
  <c r="B8" i="2"/>
  <c r="B9" i="2"/>
  <c r="B10" i="2"/>
  <c r="B3" i="2"/>
  <c r="B4" i="2"/>
  <c r="E21" i="1"/>
  <c r="E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B24" i="1" s="1"/>
  <c r="B23" i="1" l="1"/>
  <c r="B15" i="5"/>
  <c r="C16" i="5"/>
  <c r="D16" i="5"/>
  <c r="C15" i="5"/>
  <c r="B14" i="5"/>
  <c r="C19" i="5" s="1" a="1"/>
  <c r="C20" i="5" s="1"/>
  <c r="D15" i="5"/>
  <c r="C14" i="5"/>
  <c r="B16" i="5"/>
  <c r="C21" i="5" l="1"/>
  <c r="C19" i="5"/>
  <c r="E10" i="6"/>
</calcChain>
</file>

<file path=xl/sharedStrings.xml><?xml version="1.0" encoding="utf-8"?>
<sst xmlns="http://schemas.openxmlformats.org/spreadsheetml/2006/main" count="47" uniqueCount="43">
  <si>
    <t>x</t>
  </si>
  <si>
    <t>y</t>
  </si>
  <si>
    <t>min</t>
  </si>
  <si>
    <t>max</t>
  </si>
  <si>
    <t>t</t>
  </si>
  <si>
    <t>a</t>
  </si>
  <si>
    <t>b</t>
  </si>
  <si>
    <r>
      <t>y = -0,1136x</t>
    </r>
    <r>
      <rPr>
        <vertAlign val="superscript"/>
        <sz val="10"/>
        <color rgb="FF000000"/>
        <rFont val="Calibri"/>
        <family val="2"/>
        <charset val="204"/>
        <scheme val="minor"/>
      </rPr>
      <t>5</t>
    </r>
    <r>
      <rPr>
        <sz val="10"/>
        <color rgb="FF000000"/>
        <rFont val="Calibri"/>
        <family val="2"/>
        <charset val="204"/>
        <scheme val="minor"/>
      </rPr>
      <t xml:space="preserve"> + 0,7633x</t>
    </r>
    <r>
      <rPr>
        <vertAlign val="superscript"/>
        <sz val="10"/>
        <color rgb="FF000000"/>
        <rFont val="Calibri"/>
        <family val="2"/>
        <charset val="204"/>
        <scheme val="minor"/>
      </rPr>
      <t>4</t>
    </r>
    <r>
      <rPr>
        <sz val="10"/>
        <color rgb="FF000000"/>
        <rFont val="Calibri"/>
        <family val="2"/>
        <charset val="204"/>
        <scheme val="minor"/>
      </rPr>
      <t xml:space="preserve"> - 2,0794x</t>
    </r>
    <r>
      <rPr>
        <vertAlign val="superscript"/>
        <sz val="10"/>
        <color rgb="FF000000"/>
        <rFont val="Calibri"/>
        <family val="2"/>
        <charset val="204"/>
        <scheme val="minor"/>
      </rPr>
      <t>3</t>
    </r>
    <r>
      <rPr>
        <sz val="10"/>
        <color rgb="FF000000"/>
        <rFont val="Calibri"/>
        <family val="2"/>
        <charset val="204"/>
        <scheme val="minor"/>
      </rPr>
      <t xml:space="preserve"> + 1,9121x</t>
    </r>
    <r>
      <rPr>
        <vertAlign val="superscript"/>
        <sz val="10"/>
        <color rgb="FF000000"/>
        <rFont val="Calibri"/>
        <family val="2"/>
        <charset val="204"/>
        <scheme val="minor"/>
      </rPr>
      <t>2</t>
    </r>
    <r>
      <rPr>
        <sz val="10"/>
        <color rgb="FF000000"/>
        <rFont val="Calibri"/>
        <family val="2"/>
        <charset val="204"/>
        <scheme val="minor"/>
      </rPr>
      <t xml:space="preserve"> + 0,4065x + 0,542</t>
    </r>
  </si>
  <si>
    <t xml:space="preserve">R² = 0,9945 </t>
  </si>
  <si>
    <t>решение систем линейных уравнений</t>
  </si>
  <si>
    <t>запись системы уравнений в матричной форме</t>
  </si>
  <si>
    <t>A=</t>
  </si>
  <si>
    <t>B=</t>
  </si>
  <si>
    <t>определитель A</t>
  </si>
  <si>
    <t>обратная матрица A</t>
  </si>
  <si>
    <t>результат</t>
  </si>
  <si>
    <t>x=</t>
  </si>
  <si>
    <t>y=</t>
  </si>
  <si>
    <t>z=</t>
  </si>
  <si>
    <t>k</t>
  </si>
  <si>
    <t>№</t>
  </si>
  <si>
    <t>ФИО</t>
  </si>
  <si>
    <t>Математика</t>
  </si>
  <si>
    <t>физика</t>
  </si>
  <si>
    <t>информатика</t>
  </si>
  <si>
    <t>обществознание</t>
  </si>
  <si>
    <t>средний балл</t>
  </si>
  <si>
    <t>мах. Оценка</t>
  </si>
  <si>
    <t>Алексеенко М.В</t>
  </si>
  <si>
    <t>Ахмадулин Р.Р</t>
  </si>
  <si>
    <t>Бояринов С.А</t>
  </si>
  <si>
    <t>Корнеева М.С</t>
  </si>
  <si>
    <t>Елейник А.Г</t>
  </si>
  <si>
    <t>Дудин А.Д</t>
  </si>
  <si>
    <t>Грачёва К.Е</t>
  </si>
  <si>
    <t>Галимов С.А</t>
  </si>
  <si>
    <t>Власов А.А</t>
  </si>
  <si>
    <t>Галимуллина Д.А</t>
  </si>
  <si>
    <t>колличесво сданных экзаменов</t>
  </si>
  <si>
    <t>процент набранных баллов от максимально возможного для каждого студента</t>
  </si>
  <si>
    <t>колличество студентов, не явившихсяна экзамен</t>
  </si>
  <si>
    <t>колличество студентов, не сдавших экзамен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</si>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</sst>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vertAlign val="superscript"/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readingOrder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Лист1!$A$2:$A$22</c:f>
              <c:numCache>
                <c:formatCode>General</c:formatCode>
                <c:ptCount val="21"/>
                <c:pt idx="0">
                  <c:v>2.5</c:v>
                </c:pt>
                <c:pt idx="1">
                  <c:v>2.5499999999999998</c:v>
                </c:pt>
                <c:pt idx="2">
                  <c:v>2.6</c:v>
                </c:pt>
                <c:pt idx="3">
                  <c:v>2.65</c:v>
                </c:pt>
                <c:pt idx="4">
                  <c:v>2.7</c:v>
                </c:pt>
                <c:pt idx="5">
                  <c:v>2.75</c:v>
                </c:pt>
                <c:pt idx="6">
                  <c:v>2.8</c:v>
                </c:pt>
                <c:pt idx="7">
                  <c:v>2.85</c:v>
                </c:pt>
                <c:pt idx="8">
                  <c:v>2.9</c:v>
                </c:pt>
                <c:pt idx="9">
                  <c:v>2.95</c:v>
                </c:pt>
                <c:pt idx="10">
                  <c:v>3</c:v>
                </c:pt>
                <c:pt idx="11">
                  <c:v>3.05</c:v>
                </c:pt>
                <c:pt idx="12">
                  <c:v>3.1</c:v>
                </c:pt>
                <c:pt idx="13">
                  <c:v>3.15</c:v>
                </c:pt>
                <c:pt idx="14">
                  <c:v>3.2</c:v>
                </c:pt>
                <c:pt idx="15">
                  <c:v>3.25</c:v>
                </c:pt>
                <c:pt idx="16">
                  <c:v>3.3</c:v>
                </c:pt>
                <c:pt idx="17">
                  <c:v>3.35</c:v>
                </c:pt>
                <c:pt idx="18">
                  <c:v>3.4</c:v>
                </c:pt>
                <c:pt idx="19">
                  <c:v>3.45</c:v>
                </c:pt>
                <c:pt idx="20">
                  <c:v>3.5</c:v>
                </c:pt>
              </c:numCache>
            </c:numRef>
          </c:xVal>
          <c:yVal>
            <c:numRef>
              <c:f>Лист1!$B$2:$B$22</c:f>
              <c:numCache>
                <c:formatCode>General</c:formatCode>
                <c:ptCount val="21"/>
                <c:pt idx="0">
                  <c:v>-0.15097727412054285</c:v>
                </c:pt>
                <c:pt idx="1">
                  <c:v>-0.16836305709185428</c:v>
                </c:pt>
                <c:pt idx="2">
                  <c:v>-0.12295995719162689</c:v>
                </c:pt>
                <c:pt idx="3">
                  <c:v>-1.6899938341112475E-2</c:v>
                </c:pt>
                <c:pt idx="4">
                  <c:v>0.14282444204183864</c:v>
                </c:pt>
                <c:pt idx="5">
                  <c:v>0.34428931465186513</c:v>
                </c:pt>
                <c:pt idx="6">
                  <c:v>0.57100697171279147</c:v>
                </c:pt>
                <c:pt idx="7">
                  <c:v>0.80278120108054907</c:v>
                </c:pt>
                <c:pt idx="8">
                  <c:v>1.0170578657627751</c:v>
                </c:pt>
                <c:pt idx="9">
                  <c:v>1.1907243747876013</c:v>
                </c:pt>
                <c:pt idx="10">
                  <c:v>1.3022502699445442</c:v>
                </c:pt>
                <c:pt idx="11">
                  <c:v>1.3339980027171809</c:v>
                </c:pt>
                <c:pt idx="12">
                  <c:v>1.2744760454870012</c:v>
                </c:pt>
                <c:pt idx="13">
                  <c:v>1.120265149214327</c:v>
                </c:pt>
                <c:pt idx="14">
                  <c:v>0.87733264949132506</c:v>
                </c:pt>
                <c:pt idx="15">
                  <c:v>0.56146811562559951</c:v>
                </c:pt>
                <c:pt idx="16">
                  <c:v>0.19763258208276693</c:v>
                </c:pt>
                <c:pt idx="17">
                  <c:v>-0.18188509209902803</c:v>
                </c:pt>
                <c:pt idx="18">
                  <c:v>-0.54047179304279502</c:v>
                </c:pt>
                <c:pt idx="19">
                  <c:v>-0.84115469355193451</c:v>
                </c:pt>
                <c:pt idx="20">
                  <c:v>-1.0511540747572934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8C-4668-87D7-74B8388D8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02432"/>
        <c:axId val="136413184"/>
      </c:scatterChart>
      <c:valAx>
        <c:axId val="136402432"/>
        <c:scaling>
          <c:orientation val="minMax"/>
          <c:max val="4"/>
          <c:min val="2.5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413184"/>
        <c:crosses val="autoZero"/>
        <c:crossBetween val="midCat"/>
        <c:majorUnit val="0.2"/>
        <c:minorUnit val="0.1"/>
      </c:valAx>
      <c:valAx>
        <c:axId val="136413184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prstDash val="dash"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402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Лист2!$A$2:$A$15</c:f>
              <c:numCache>
                <c:formatCode>General</c:formatCode>
                <c:ptCount val="1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</c:numCache>
            </c:numRef>
          </c:xVal>
          <c:yVal>
            <c:numRef>
              <c:f>Лист2!$B$2:$B$15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-0.53437102366346712</c:v>
                </c:pt>
                <c:pt idx="5">
                  <c:v>-0.69465269845211453</c:v>
                </c:pt>
                <c:pt idx="6">
                  <c:v>-0.99784147927719358</c:v>
                </c:pt>
                <c:pt idx="7">
                  <c:v>-0.17156076829735062</c:v>
                </c:pt>
                <c:pt idx="8">
                  <c:v>2.6354187360162883E-2</c:v>
                </c:pt>
                <c:pt idx="9">
                  <c:v>0.16453794658945911</c:v>
                </c:pt>
                <c:pt idx="10">
                  <c:v>0.21424294983005993</c:v>
                </c:pt>
                <c:pt idx="11">
                  <c:v>0.18249208245409795</c:v>
                </c:pt>
                <c:pt idx="12">
                  <c:v>0.10055979594032237</c:v>
                </c:pt>
                <c:pt idx="13">
                  <c:v>7.6764573676108777E-3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77-462C-9B07-0B60BC2EF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736"/>
        <c:axId val="136316032"/>
      </c:scatterChart>
      <c:valAx>
        <c:axId val="13642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316032"/>
        <c:crosses val="autoZero"/>
        <c:crossBetween val="midCat"/>
      </c:valAx>
      <c:valAx>
        <c:axId val="13631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420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5"/>
            <c:dispRSqr val="1"/>
            <c:dispEq val="1"/>
            <c:trendlineLbl>
              <c:layout>
                <c:manualLayout>
                  <c:x val="0.34737501337512683"/>
                  <c:y val="0.23570324351657887"/>
                </c:manualLayout>
              </c:layout>
              <c:numFmt formatCode="General" sourceLinked="0"/>
            </c:trendlineLbl>
          </c:trendline>
          <c:xVal>
            <c:numRef>
              <c:f>Лист3!$A$2:$A$12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  <c:pt idx="7">
                  <c:v>1.5</c:v>
                </c:pt>
                <c:pt idx="8">
                  <c:v>1.7</c:v>
                </c:pt>
                <c:pt idx="9">
                  <c:v>1.9</c:v>
                </c:pt>
                <c:pt idx="10">
                  <c:v>2.1</c:v>
                </c:pt>
              </c:numCache>
            </c:numRef>
          </c:xVal>
          <c:yVal>
            <c:numRef>
              <c:f>Лист3!$B$2:$B$12</c:f>
              <c:numCache>
                <c:formatCode>General</c:formatCode>
                <c:ptCount val="11"/>
                <c:pt idx="0">
                  <c:v>0.60540000000000005</c:v>
                </c:pt>
                <c:pt idx="1">
                  <c:v>0.76539999999999997</c:v>
                </c:pt>
                <c:pt idx="2">
                  <c:v>1.0261</c:v>
                </c:pt>
                <c:pt idx="3">
                  <c:v>1.2257</c:v>
                </c:pt>
                <c:pt idx="4">
                  <c:v>1.3479000000000001</c:v>
                </c:pt>
                <c:pt idx="5">
                  <c:v>1.4834000000000001</c:v>
                </c:pt>
                <c:pt idx="6">
                  <c:v>1.4936</c:v>
                </c:pt>
                <c:pt idx="7">
                  <c:v>1.4113</c:v>
                </c:pt>
                <c:pt idx="8">
                  <c:v>1.3491</c:v>
                </c:pt>
                <c:pt idx="9">
                  <c:v>1.0587</c:v>
                </c:pt>
                <c:pt idx="10">
                  <c:v>0.7823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5-4E9F-872B-BAFC53AE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58176"/>
        <c:axId val="137059712"/>
      </c:scatterChart>
      <c:valAx>
        <c:axId val="137058176"/>
        <c:scaling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37059712"/>
        <c:crosses val="autoZero"/>
        <c:crossBetween val="midCat"/>
      </c:valAx>
      <c:valAx>
        <c:axId val="13705971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37058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975465333772339"/>
          <c:y val="2.7761191093539549E-2"/>
        </c:manualLayout>
      </c:layout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средний балл по предметам</c:v>
          </c:tx>
          <c:invertIfNegative val="0"/>
          <c:cat>
            <c:strRef>
              <c:f>Лист7!$C$2:$F$2</c:f>
              <c:strCache>
                <c:ptCount val="4"/>
                <c:pt idx="0">
                  <c:v>Математика</c:v>
                </c:pt>
                <c:pt idx="1">
                  <c:v>физика</c:v>
                </c:pt>
                <c:pt idx="2">
                  <c:v>информатика</c:v>
                </c:pt>
                <c:pt idx="3">
                  <c:v>обществознание</c:v>
                </c:pt>
              </c:strCache>
            </c:strRef>
          </c:cat>
          <c:val>
            <c:numRef>
              <c:f>Лист7!$C$13:$F$13</c:f>
              <c:numCache>
                <c:formatCode>General</c:formatCode>
                <c:ptCount val="4"/>
                <c:pt idx="0">
                  <c:v>3.7</c:v>
                </c:pt>
                <c:pt idx="1">
                  <c:v>3.4</c:v>
                </c:pt>
                <c:pt idx="2">
                  <c:v>2.7</c:v>
                </c:pt>
                <c:pt idx="3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8-4A0B-AD78-29082711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510912"/>
        <c:axId val="137512448"/>
        <c:axId val="0"/>
      </c:bar3DChart>
      <c:catAx>
        <c:axId val="137510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7512448"/>
        <c:crosses val="autoZero"/>
        <c:auto val="1"/>
        <c:lblAlgn val="ctr"/>
        <c:lblOffset val="100"/>
        <c:noMultiLvlLbl val="0"/>
      </c:catAx>
      <c:valAx>
        <c:axId val="13751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510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2</xdr:row>
      <xdr:rowOff>104775</xdr:rowOff>
    </xdr:from>
    <xdr:to>
      <xdr:col>17</xdr:col>
      <xdr:colOff>200024</xdr:colOff>
      <xdr:row>16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171450</xdr:rowOff>
    </xdr:from>
    <xdr:to>
      <xdr:col>11</xdr:col>
      <xdr:colOff>514350</xdr:colOff>
      <xdr:row>16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971550</xdr:colOff>
      <xdr:row>5</xdr:row>
      <xdr:rowOff>9524</xdr:rowOff>
    </xdr:from>
    <xdr:to>
      <xdr:col>11</xdr:col>
      <xdr:colOff>581025</xdr:colOff>
      <xdr:row>21</xdr:row>
      <xdr:rowOff>76199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</xdr:rowOff>
        </xdr:from>
        <xdr:to>
          <xdr:col>7</xdr:col>
          <xdr:colOff>590550</xdr:colOff>
          <xdr:row>4</xdr:row>
          <xdr:rowOff>180975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02CFA70-F21F-4631-920B-7BC24F911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163871</xdr:colOff>
      <xdr:row>0</xdr:row>
      <xdr:rowOff>163871</xdr:rowOff>
    </xdr:from>
    <xdr:to>
      <xdr:col>17</xdr:col>
      <xdr:colOff>430162</xdr:colOff>
      <xdr:row>7</xdr:row>
      <xdr:rowOff>102420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E20" sqref="E20"/>
    </sheetView>
  </sheetViews>
  <sheetFormatPr defaultRowHeight="15" x14ac:dyDescent="0.25"/>
  <cols>
    <col min="5" max="5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f>SIN(A2)-COS(A2^2)+0.25</f>
        <v>-0.15097727412054285</v>
      </c>
    </row>
    <row r="3" spans="1:2" x14ac:dyDescent="0.25">
      <c r="A3">
        <v>2.5499999999999998</v>
      </c>
      <c r="B3">
        <f t="shared" ref="B3:B22" si="0">SIN(A3)-COS(A3^2)+0.25</f>
        <v>-0.16836305709185428</v>
      </c>
    </row>
    <row r="4" spans="1:2" x14ac:dyDescent="0.25">
      <c r="A4">
        <v>2.6</v>
      </c>
      <c r="B4">
        <f t="shared" si="0"/>
        <v>-0.12295995719162689</v>
      </c>
    </row>
    <row r="5" spans="1:2" x14ac:dyDescent="0.25">
      <c r="A5">
        <v>2.65</v>
      </c>
      <c r="B5">
        <f t="shared" si="0"/>
        <v>-1.6899938341112475E-2</v>
      </c>
    </row>
    <row r="6" spans="1:2" x14ac:dyDescent="0.25">
      <c r="A6">
        <v>2.7</v>
      </c>
      <c r="B6">
        <f t="shared" si="0"/>
        <v>0.14282444204183864</v>
      </c>
    </row>
    <row r="7" spans="1:2" x14ac:dyDescent="0.25">
      <c r="A7">
        <v>2.75</v>
      </c>
      <c r="B7">
        <f t="shared" si="0"/>
        <v>0.34428931465186513</v>
      </c>
    </row>
    <row r="8" spans="1:2" x14ac:dyDescent="0.25">
      <c r="A8">
        <v>2.8</v>
      </c>
      <c r="B8">
        <f t="shared" si="0"/>
        <v>0.57100697171279147</v>
      </c>
    </row>
    <row r="9" spans="1:2" x14ac:dyDescent="0.25">
      <c r="A9">
        <v>2.85</v>
      </c>
      <c r="B9">
        <f t="shared" si="0"/>
        <v>0.80278120108054907</v>
      </c>
    </row>
    <row r="10" spans="1:2" x14ac:dyDescent="0.25">
      <c r="A10">
        <v>2.9</v>
      </c>
      <c r="B10">
        <f t="shared" si="0"/>
        <v>1.0170578657627751</v>
      </c>
    </row>
    <row r="11" spans="1:2" x14ac:dyDescent="0.25">
      <c r="A11">
        <v>2.95</v>
      </c>
      <c r="B11">
        <f t="shared" si="0"/>
        <v>1.1907243747876013</v>
      </c>
    </row>
    <row r="12" spans="1:2" x14ac:dyDescent="0.25">
      <c r="A12">
        <v>3</v>
      </c>
      <c r="B12">
        <f t="shared" si="0"/>
        <v>1.3022502699445442</v>
      </c>
    </row>
    <row r="13" spans="1:2" x14ac:dyDescent="0.25">
      <c r="A13">
        <v>3.05</v>
      </c>
      <c r="B13">
        <f t="shared" si="0"/>
        <v>1.3339980027171809</v>
      </c>
    </row>
    <row r="14" spans="1:2" x14ac:dyDescent="0.25">
      <c r="A14">
        <v>3.1</v>
      </c>
      <c r="B14">
        <f t="shared" si="0"/>
        <v>1.2744760454870012</v>
      </c>
    </row>
    <row r="15" spans="1:2" x14ac:dyDescent="0.25">
      <c r="A15">
        <v>3.15</v>
      </c>
      <c r="B15">
        <f t="shared" si="0"/>
        <v>1.120265149214327</v>
      </c>
    </row>
    <row r="16" spans="1:2" x14ac:dyDescent="0.25">
      <c r="A16">
        <v>3.2</v>
      </c>
      <c r="B16">
        <f t="shared" si="0"/>
        <v>0.87733264949132506</v>
      </c>
    </row>
    <row r="17" spans="1:5" x14ac:dyDescent="0.25">
      <c r="A17">
        <v>3.25</v>
      </c>
      <c r="B17">
        <f t="shared" si="0"/>
        <v>0.56146811562559951</v>
      </c>
    </row>
    <row r="18" spans="1:5" x14ac:dyDescent="0.25">
      <c r="A18">
        <v>3.3</v>
      </c>
      <c r="B18">
        <f t="shared" si="0"/>
        <v>0.19763258208276693</v>
      </c>
    </row>
    <row r="19" spans="1:5" x14ac:dyDescent="0.25">
      <c r="A19">
        <v>3.35</v>
      </c>
      <c r="B19">
        <f t="shared" si="0"/>
        <v>-0.18188509209902803</v>
      </c>
    </row>
    <row r="20" spans="1:5" x14ac:dyDescent="0.25">
      <c r="A20">
        <v>3.4</v>
      </c>
      <c r="B20">
        <f t="shared" si="0"/>
        <v>-0.54047179304279502</v>
      </c>
      <c r="D20">
        <v>2.6561033063331019</v>
      </c>
      <c r="E20">
        <f>SIN(D20)-COS(D20^2)+0.25</f>
        <v>-8.535789852520681E-5</v>
      </c>
    </row>
    <row r="21" spans="1:5" x14ac:dyDescent="0.25">
      <c r="A21">
        <v>3.45</v>
      </c>
      <c r="B21">
        <f t="shared" si="0"/>
        <v>-0.84115469355193451</v>
      </c>
      <c r="D21">
        <v>3.3259891909953674</v>
      </c>
      <c r="E21">
        <f>SIN(D21)-COS(D21^2)+0.25</f>
        <v>6.6144053289723947E-5</v>
      </c>
    </row>
    <row r="22" spans="1:5" x14ac:dyDescent="0.25">
      <c r="A22">
        <v>3.5</v>
      </c>
      <c r="B22">
        <f t="shared" si="0"/>
        <v>-1.0511540747572934</v>
      </c>
    </row>
    <row r="23" spans="1:5" x14ac:dyDescent="0.25">
      <c r="A23" t="s">
        <v>2</v>
      </c>
      <c r="B23">
        <f>MIN(B2:B22)</f>
        <v>-1.0511540747572934</v>
      </c>
    </row>
    <row r="24" spans="1:5" x14ac:dyDescent="0.25">
      <c r="A24" t="s">
        <v>3</v>
      </c>
      <c r="B24">
        <f>MAX(B2:B22)</f>
        <v>1.3339980027171809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5" x14ac:dyDescent="0.25"/>
  <sheetData>
    <row r="1" spans="1:6" x14ac:dyDescent="0.25">
      <c r="A1" t="s">
        <v>4</v>
      </c>
      <c r="B1" t="s">
        <v>1</v>
      </c>
      <c r="C1" t="s">
        <v>5</v>
      </c>
      <c r="D1">
        <v>-0.5</v>
      </c>
      <c r="E1" t="s">
        <v>6</v>
      </c>
      <c r="F1">
        <v>2</v>
      </c>
    </row>
    <row r="2" spans="1:6" x14ac:dyDescent="0.25">
      <c r="A2">
        <v>0</v>
      </c>
      <c r="B2">
        <f>IF(AND((A2&gt;=1),(A2&lt;=2)),$D$1*A2^(2*LN(A2)),IF(A2&lt;1,1,EXP($D$1*A2)*COS($F$1*A2)))</f>
        <v>1</v>
      </c>
    </row>
    <row r="3" spans="1:6" x14ac:dyDescent="0.25">
      <c r="A3">
        <v>0.3</v>
      </c>
      <c r="B3">
        <f t="shared" ref="B3:B15" si="0">IF(AND((A3&gt;=1),(A3&lt;=2)),$D$1*A3^(2*LN(A3)),IF(A3&lt;1,1,EXP($D$1*A3)*COS($F$1*A3)))</f>
        <v>1</v>
      </c>
    </row>
    <row r="4" spans="1:6" x14ac:dyDescent="0.25">
      <c r="A4">
        <v>0.6</v>
      </c>
      <c r="B4">
        <f t="shared" si="0"/>
        <v>1</v>
      </c>
    </row>
    <row r="5" spans="1:6" x14ac:dyDescent="0.25">
      <c r="A5">
        <v>0.9</v>
      </c>
      <c r="B5">
        <f>IF(AND((A5&gt;=1),(A5&lt;=2)),$D$1*A5^(2*LN(A5)),IF(A5&lt;1,1,EXP($D$1*A5)*COS($F$1*A5)))</f>
        <v>1</v>
      </c>
    </row>
    <row r="6" spans="1:6" x14ac:dyDescent="0.25">
      <c r="A6">
        <v>1.2</v>
      </c>
      <c r="B6">
        <f t="shared" si="0"/>
        <v>-0.53437102366346712</v>
      </c>
    </row>
    <row r="7" spans="1:6" x14ac:dyDescent="0.25">
      <c r="A7">
        <v>1.5</v>
      </c>
      <c r="B7">
        <f t="shared" si="0"/>
        <v>-0.69465269845211453</v>
      </c>
    </row>
    <row r="8" spans="1:6" x14ac:dyDescent="0.25">
      <c r="A8">
        <v>1.8</v>
      </c>
      <c r="B8">
        <f t="shared" si="0"/>
        <v>-0.99784147927719358</v>
      </c>
    </row>
    <row r="9" spans="1:6" x14ac:dyDescent="0.25">
      <c r="A9">
        <v>2.1</v>
      </c>
      <c r="B9">
        <f t="shared" si="0"/>
        <v>-0.17156076829735062</v>
      </c>
    </row>
    <row r="10" spans="1:6" x14ac:dyDescent="0.25">
      <c r="A10">
        <v>2.4</v>
      </c>
      <c r="B10">
        <f t="shared" si="0"/>
        <v>2.6354187360162883E-2</v>
      </c>
    </row>
    <row r="11" spans="1:6" x14ac:dyDescent="0.25">
      <c r="A11">
        <v>2.7</v>
      </c>
      <c r="B11">
        <f>IF(AND((A11&gt;=1),(A11&lt;=2)),$D$1*A11^(2*LN(A11)),IF(A11&lt;1,1,EXP($D$1*A11)*COS($F$1*A11)))</f>
        <v>0.16453794658945911</v>
      </c>
    </row>
    <row r="12" spans="1:6" x14ac:dyDescent="0.25">
      <c r="A12">
        <v>3</v>
      </c>
      <c r="B12">
        <f t="shared" si="0"/>
        <v>0.21424294983005993</v>
      </c>
    </row>
    <row r="13" spans="1:6" x14ac:dyDescent="0.25">
      <c r="A13">
        <v>3.3</v>
      </c>
      <c r="B13">
        <f t="shared" si="0"/>
        <v>0.18249208245409795</v>
      </c>
    </row>
    <row r="14" spans="1:6" x14ac:dyDescent="0.25">
      <c r="A14">
        <v>3.6</v>
      </c>
      <c r="B14">
        <f t="shared" si="0"/>
        <v>0.10055979594032237</v>
      </c>
    </row>
    <row r="15" spans="1:6" x14ac:dyDescent="0.25">
      <c r="A15">
        <v>3.9</v>
      </c>
      <c r="B15">
        <f t="shared" si="0"/>
        <v>7.6764573676108777E-3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4" max="4" width="61" customWidth="1"/>
  </cols>
  <sheetData>
    <row r="1" spans="1:4" x14ac:dyDescent="0.25">
      <c r="A1" t="s">
        <v>0</v>
      </c>
      <c r="B1" t="s">
        <v>1</v>
      </c>
    </row>
    <row r="2" spans="1:4" ht="15.75" x14ac:dyDescent="0.25">
      <c r="A2">
        <v>0.1</v>
      </c>
      <c r="B2">
        <v>0.60540000000000005</v>
      </c>
      <c r="D2" s="1" t="s">
        <v>7</v>
      </c>
    </row>
    <row r="3" spans="1:4" x14ac:dyDescent="0.25">
      <c r="A3">
        <v>0.3</v>
      </c>
      <c r="B3">
        <v>0.76539999999999997</v>
      </c>
      <c r="D3" s="1" t="s">
        <v>8</v>
      </c>
    </row>
    <row r="4" spans="1:4" x14ac:dyDescent="0.25">
      <c r="A4">
        <v>0.5</v>
      </c>
      <c r="B4">
        <v>1.0261</v>
      </c>
    </row>
    <row r="5" spans="1:4" x14ac:dyDescent="0.25">
      <c r="A5">
        <v>0.7</v>
      </c>
      <c r="B5">
        <v>1.2257</v>
      </c>
    </row>
    <row r="6" spans="1:4" x14ac:dyDescent="0.25">
      <c r="A6">
        <v>0.9</v>
      </c>
      <c r="B6">
        <v>1.3479000000000001</v>
      </c>
    </row>
    <row r="7" spans="1:4" x14ac:dyDescent="0.25">
      <c r="A7">
        <v>1.1000000000000001</v>
      </c>
      <c r="B7">
        <v>1.4834000000000001</v>
      </c>
    </row>
    <row r="8" spans="1:4" x14ac:dyDescent="0.25">
      <c r="A8">
        <v>1.3</v>
      </c>
      <c r="B8">
        <v>1.4936</v>
      </c>
    </row>
    <row r="9" spans="1:4" x14ac:dyDescent="0.25">
      <c r="A9">
        <v>1.5</v>
      </c>
      <c r="B9">
        <v>1.4113</v>
      </c>
    </row>
    <row r="10" spans="1:4" x14ac:dyDescent="0.25">
      <c r="A10">
        <v>1.7</v>
      </c>
      <c r="B10">
        <v>1.3491</v>
      </c>
    </row>
    <row r="11" spans="1:4" x14ac:dyDescent="0.25">
      <c r="A11">
        <v>1.9</v>
      </c>
      <c r="B11">
        <v>1.0587</v>
      </c>
    </row>
    <row r="12" spans="1:4" x14ac:dyDescent="0.25">
      <c r="A12">
        <v>2.1</v>
      </c>
      <c r="B12">
        <v>0.7823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2"/>
  <sheetViews>
    <sheetView workbookViewId="0">
      <selection activeCell="C19" sqref="C19"/>
    </sheetView>
  </sheetViews>
  <sheetFormatPr defaultRowHeight="15" x14ac:dyDescent="0.25"/>
  <cols>
    <col min="1" max="3" width="10.7109375" customWidth="1"/>
    <col min="4" max="4" width="11.7109375" customWidth="1"/>
  </cols>
  <sheetData>
    <row r="2" spans="1:7" x14ac:dyDescent="0.25">
      <c r="E2" s="24"/>
      <c r="F2" s="24"/>
      <c r="G2" s="24"/>
    </row>
    <row r="3" spans="1:7" x14ac:dyDescent="0.25">
      <c r="A3" s="24" t="s">
        <v>9</v>
      </c>
      <c r="B3" s="24"/>
      <c r="C3" s="24"/>
      <c r="D3" s="24"/>
      <c r="E3" s="24"/>
      <c r="F3" s="24"/>
      <c r="G3" s="24"/>
    </row>
    <row r="4" spans="1:7" x14ac:dyDescent="0.25">
      <c r="E4" s="24"/>
      <c r="F4" s="24"/>
      <c r="G4" s="24"/>
    </row>
    <row r="6" spans="1:7" ht="15.75" thickBot="1" x14ac:dyDescent="0.3">
      <c r="A6" s="24" t="s">
        <v>10</v>
      </c>
      <c r="B6" s="24"/>
      <c r="C6" s="24"/>
      <c r="D6" s="24"/>
    </row>
    <row r="7" spans="1:7" ht="15.75" thickTop="1" x14ac:dyDescent="0.25">
      <c r="B7" s="3">
        <v>2.1</v>
      </c>
      <c r="C7" s="4">
        <v>-4.5</v>
      </c>
      <c r="D7" s="5">
        <v>-2</v>
      </c>
      <c r="F7" s="12">
        <v>19.07</v>
      </c>
    </row>
    <row r="8" spans="1:7" x14ac:dyDescent="0.25">
      <c r="A8" s="2" t="s">
        <v>11</v>
      </c>
      <c r="B8" s="6">
        <v>3</v>
      </c>
      <c r="C8" s="7">
        <v>2.5</v>
      </c>
      <c r="D8" s="8">
        <v>4.3</v>
      </c>
      <c r="E8" s="2" t="s">
        <v>12</v>
      </c>
      <c r="F8" s="13">
        <v>3.21</v>
      </c>
    </row>
    <row r="9" spans="1:7" ht="15.75" thickBot="1" x14ac:dyDescent="0.3">
      <c r="B9" s="9">
        <v>-6</v>
      </c>
      <c r="C9" s="10">
        <v>3.5</v>
      </c>
      <c r="D9" s="11">
        <v>2.5</v>
      </c>
      <c r="F9" s="14">
        <v>-18.25</v>
      </c>
    </row>
    <row r="10" spans="1:7" ht="16.5" thickTop="1" thickBot="1" x14ac:dyDescent="0.3"/>
    <row r="11" spans="1:7" ht="16.5" thickTop="1" thickBot="1" x14ac:dyDescent="0.3">
      <c r="A11" s="24" t="s">
        <v>13</v>
      </c>
      <c r="B11" s="24"/>
      <c r="C11" s="15">
        <f>MDETERM(B7:D9)</f>
        <v>80.36999999999999</v>
      </c>
    </row>
    <row r="12" spans="1:7" ht="15.75" thickTop="1" x14ac:dyDescent="0.25"/>
    <row r="13" spans="1:7" ht="15.75" thickBot="1" x14ac:dyDescent="0.3">
      <c r="A13" s="24" t="s">
        <v>14</v>
      </c>
      <c r="B13" s="24"/>
    </row>
    <row r="14" spans="1:7" ht="15.75" thickTop="1" x14ac:dyDescent="0.25">
      <c r="B14" s="3">
        <f t="array" ref="B14:D16">MINVERSE(B7:D9)</f>
        <v>-0.10949359213636929</v>
      </c>
      <c r="C14" s="4">
        <v>5.2880428020405608E-2</v>
      </c>
      <c r="D14" s="5">
        <v>-0.17854920990419312</v>
      </c>
    </row>
    <row r="15" spans="1:7" x14ac:dyDescent="0.25">
      <c r="B15" s="6">
        <v>-0.41433370660694291</v>
      </c>
      <c r="C15" s="7">
        <v>-8.3986562150055996E-2</v>
      </c>
      <c r="D15" s="8">
        <v>-0.18701007838745803</v>
      </c>
    </row>
    <row r="16" spans="1:7" ht="15.75" thickBot="1" x14ac:dyDescent="0.3">
      <c r="B16" s="9">
        <v>0.31728256812243377</v>
      </c>
      <c r="C16" s="10">
        <v>0.24449421425905188</v>
      </c>
      <c r="D16" s="11">
        <v>0.23329600597237779</v>
      </c>
    </row>
    <row r="17" spans="1:3" ht="15.75" thickTop="1" x14ac:dyDescent="0.25"/>
    <row r="18" spans="1:3" ht="15.75" thickBot="1" x14ac:dyDescent="0.3">
      <c r="A18" s="24" t="s">
        <v>15</v>
      </c>
      <c r="B18" s="24"/>
    </row>
    <row r="19" spans="1:3" ht="15.75" thickTop="1" x14ac:dyDescent="0.25">
      <c r="B19" s="16" t="s">
        <v>16</v>
      </c>
      <c r="C19" s="5">
        <f t="array" ref="C19:C21">MMULT(B14:D16,F7:F9)</f>
        <v>1.3402264526564638</v>
      </c>
    </row>
    <row r="20" spans="1:3" x14ac:dyDescent="0.25">
      <c r="B20" s="17" t="s">
        <v>17</v>
      </c>
      <c r="C20" s="8">
        <v>-4.7580067189249728</v>
      </c>
    </row>
    <row r="21" spans="1:3" ht="15.75" thickBot="1" x14ac:dyDescent="0.3">
      <c r="B21" s="18" t="s">
        <v>18</v>
      </c>
      <c r="C21" s="11">
        <v>2.5777528928704747</v>
      </c>
    </row>
    <row r="22" spans="1:3" ht="15.75" thickTop="1" x14ac:dyDescent="0.25"/>
  </sheetData>
  <mergeCells count="6">
    <mergeCell ref="A18:B18"/>
    <mergeCell ref="A3:D3"/>
    <mergeCell ref="A6:D6"/>
    <mergeCell ref="E2:G4"/>
    <mergeCell ref="A11:B11"/>
    <mergeCell ref="A13:B1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4</xdr:col>
                <xdr:colOff>9525</xdr:colOff>
                <xdr:row>0</xdr:row>
                <xdr:rowOff>9525</xdr:rowOff>
              </from>
              <to>
                <xdr:col>7</xdr:col>
                <xdr:colOff>590550</xdr:colOff>
                <xdr:row>4</xdr:row>
                <xdr:rowOff>180975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3" sqref="B13"/>
    </sheetView>
  </sheetViews>
  <sheetFormatPr defaultRowHeight="15" x14ac:dyDescent="0.25"/>
  <cols>
    <col min="2" max="2" width="14.7109375" customWidth="1"/>
    <col min="3" max="3" width="21.7109375" customWidth="1"/>
    <col min="5" max="5" width="15.28515625" customWidth="1"/>
  </cols>
  <sheetData>
    <row r="1" spans="1:5" x14ac:dyDescent="0.25">
      <c r="A1" t="s">
        <v>19</v>
      </c>
    </row>
    <row r="2" spans="1:5" x14ac:dyDescent="0.25">
      <c r="A2">
        <v>1</v>
      </c>
      <c r="B2">
        <f>A2^(A2+5)/(2*(FACT(2*A2)))</f>
        <v>0.25</v>
      </c>
    </row>
    <row r="3" spans="1:5" x14ac:dyDescent="0.25">
      <c r="A3">
        <v>2</v>
      </c>
      <c r="B3">
        <f>A3^(A3+5)/(2*(FACT(2*A3)))</f>
        <v>2.6666666666666665</v>
      </c>
      <c r="C3">
        <f>ABS(B2-B3)</f>
        <v>2.4166666666666665</v>
      </c>
    </row>
    <row r="4" spans="1:5" x14ac:dyDescent="0.25">
      <c r="A4">
        <v>3</v>
      </c>
      <c r="B4">
        <f t="shared" ref="B4:B13" si="0">A4^(A4+5)/(2*(FACT(2*A4)))</f>
        <v>4.5562500000000004</v>
      </c>
      <c r="C4">
        <f t="shared" ref="C4:C9" si="1">ABS(B3-B4)</f>
        <v>1.8895833333333338</v>
      </c>
    </row>
    <row r="5" spans="1:5" x14ac:dyDescent="0.25">
      <c r="A5">
        <v>4</v>
      </c>
      <c r="B5">
        <f t="shared" si="0"/>
        <v>3.2507936507936508</v>
      </c>
      <c r="C5">
        <f t="shared" si="1"/>
        <v>1.3054563492063496</v>
      </c>
    </row>
    <row r="6" spans="1:5" x14ac:dyDescent="0.25">
      <c r="A6">
        <v>5</v>
      </c>
      <c r="B6">
        <f t="shared" si="0"/>
        <v>1.3455722277336861</v>
      </c>
      <c r="C6">
        <f t="shared" si="1"/>
        <v>1.9052214230599647</v>
      </c>
    </row>
    <row r="7" spans="1:5" x14ac:dyDescent="0.25">
      <c r="A7">
        <v>6</v>
      </c>
      <c r="B7">
        <f t="shared" si="0"/>
        <v>0.37870129870129871</v>
      </c>
      <c r="C7">
        <f t="shared" si="1"/>
        <v>0.96687092903238736</v>
      </c>
    </row>
    <row r="8" spans="1:5" x14ac:dyDescent="0.25">
      <c r="A8">
        <v>7</v>
      </c>
      <c r="B8">
        <f t="shared" si="0"/>
        <v>7.9384942113891771E-2</v>
      </c>
      <c r="C8">
        <f t="shared" si="1"/>
        <v>0.29931635658740696</v>
      </c>
    </row>
    <row r="9" spans="1:5" x14ac:dyDescent="0.25">
      <c r="A9">
        <v>8</v>
      </c>
      <c r="B9">
        <f t="shared" si="0"/>
        <v>1.313772725412937E-2</v>
      </c>
      <c r="C9">
        <f t="shared" si="1"/>
        <v>6.6247214859762399E-2</v>
      </c>
    </row>
    <row r="10" spans="1:5" x14ac:dyDescent="0.25">
      <c r="A10">
        <v>9</v>
      </c>
      <c r="B10">
        <f>A10^(A10+5)/(2*(FACT(2*A10)))</f>
        <v>1.7865867806571383E-3</v>
      </c>
      <c r="C10">
        <f t="shared" ref="C10:C13" si="2">ABS(B9-B10)</f>
        <v>1.1351140473472233E-2</v>
      </c>
      <c r="E10">
        <f>SUM(E2:E6)</f>
        <v>0</v>
      </c>
    </row>
    <row r="11" spans="1:5" x14ac:dyDescent="0.25">
      <c r="A11">
        <v>10</v>
      </c>
      <c r="B11">
        <f t="shared" si="0"/>
        <v>2.0551588116560825E-4</v>
      </c>
      <c r="C11">
        <f t="shared" si="2"/>
        <v>1.58107089949153E-3</v>
      </c>
    </row>
    <row r="12" spans="1:5" x14ac:dyDescent="0.25">
      <c r="A12">
        <v>11</v>
      </c>
      <c r="B12">
        <f t="shared" si="0"/>
        <v>2.0440258056782893E-5</v>
      </c>
      <c r="C12">
        <f t="shared" si="2"/>
        <v>1.8507562310882537E-4</v>
      </c>
    </row>
    <row r="13" spans="1:5" x14ac:dyDescent="0.25">
      <c r="A13" t="s">
        <v>42</v>
      </c>
      <c r="B13">
        <f>SUM(B2:B12)</f>
        <v>12.542519056183203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zoomScale="93" zoomScaleNormal="93" workbookViewId="0">
      <selection activeCell="I3" sqref="I3"/>
    </sheetView>
  </sheetViews>
  <sheetFormatPr defaultRowHeight="15" x14ac:dyDescent="0.25"/>
  <cols>
    <col min="2" max="2" width="18.85546875" customWidth="1"/>
    <col min="3" max="3" width="6.5703125" customWidth="1"/>
  </cols>
  <sheetData>
    <row r="2" spans="1:10" ht="129" customHeight="1" x14ac:dyDescent="0.25">
      <c r="A2" s="19" t="s">
        <v>20</v>
      </c>
      <c r="B2" s="19" t="s">
        <v>21</v>
      </c>
      <c r="C2" s="21" t="s">
        <v>22</v>
      </c>
      <c r="D2" s="21" t="s">
        <v>23</v>
      </c>
      <c r="E2" s="21" t="s">
        <v>24</v>
      </c>
      <c r="F2" s="21" t="s">
        <v>25</v>
      </c>
      <c r="G2" s="21" t="s">
        <v>26</v>
      </c>
      <c r="H2" s="21" t="s">
        <v>38</v>
      </c>
      <c r="I2" s="21" t="s">
        <v>39</v>
      </c>
      <c r="J2" s="21"/>
    </row>
    <row r="3" spans="1:10" x14ac:dyDescent="0.25">
      <c r="A3">
        <v>1</v>
      </c>
      <c r="B3" t="s">
        <v>28</v>
      </c>
      <c r="C3">
        <v>5</v>
      </c>
      <c r="D3">
        <v>4</v>
      </c>
      <c r="E3">
        <v>3</v>
      </c>
      <c r="F3">
        <v>2</v>
      </c>
      <c r="G3">
        <f>AVERAGE(C3:F3)</f>
        <v>3.5</v>
      </c>
      <c r="H3">
        <f>COUNTIF(C3:F3,"&gt;=3")</f>
        <v>3</v>
      </c>
      <c r="I3">
        <f>SUM(C3:F3)/20*100</f>
        <v>70</v>
      </c>
    </row>
    <row r="4" spans="1:10" x14ac:dyDescent="0.25">
      <c r="A4">
        <v>2</v>
      </c>
      <c r="B4" t="s">
        <v>29</v>
      </c>
      <c r="C4">
        <v>3</v>
      </c>
      <c r="D4">
        <v>3</v>
      </c>
      <c r="E4">
        <v>3</v>
      </c>
      <c r="F4">
        <v>4</v>
      </c>
      <c r="G4">
        <f t="shared" ref="G4:G12" si="0">AVERAGE(C4:F4)</f>
        <v>3.25</v>
      </c>
      <c r="H4">
        <f t="shared" ref="H4:H12" si="1">COUNTIF(C4:F4,"&gt;=3")</f>
        <v>4</v>
      </c>
      <c r="I4">
        <f t="shared" ref="I4:I12" si="2">SUM(C4:F4)/20*100</f>
        <v>65</v>
      </c>
    </row>
    <row r="5" spans="1:10" x14ac:dyDescent="0.25">
      <c r="A5">
        <v>3</v>
      </c>
      <c r="B5" t="s">
        <v>30</v>
      </c>
      <c r="C5">
        <v>1</v>
      </c>
      <c r="D5">
        <v>0</v>
      </c>
      <c r="E5">
        <v>0</v>
      </c>
      <c r="F5">
        <v>5</v>
      </c>
      <c r="G5">
        <f t="shared" si="0"/>
        <v>1.5</v>
      </c>
      <c r="H5">
        <f t="shared" si="1"/>
        <v>1</v>
      </c>
      <c r="I5">
        <f t="shared" si="2"/>
        <v>30</v>
      </c>
    </row>
    <row r="6" spans="1:10" x14ac:dyDescent="0.25">
      <c r="A6">
        <v>4</v>
      </c>
      <c r="B6" s="20" t="s">
        <v>36</v>
      </c>
      <c r="C6">
        <v>5</v>
      </c>
      <c r="D6">
        <v>3</v>
      </c>
      <c r="E6">
        <v>3</v>
      </c>
      <c r="F6">
        <v>3</v>
      </c>
      <c r="G6">
        <f t="shared" si="0"/>
        <v>3.5</v>
      </c>
      <c r="H6">
        <f t="shared" si="1"/>
        <v>4</v>
      </c>
      <c r="I6">
        <f t="shared" si="2"/>
        <v>70</v>
      </c>
    </row>
    <row r="7" spans="1:10" x14ac:dyDescent="0.25">
      <c r="A7">
        <v>5</v>
      </c>
      <c r="B7" s="20" t="s">
        <v>35</v>
      </c>
      <c r="C7">
        <v>5</v>
      </c>
      <c r="D7">
        <v>5</v>
      </c>
      <c r="E7">
        <v>5</v>
      </c>
      <c r="F7">
        <v>5</v>
      </c>
      <c r="G7">
        <f t="shared" si="0"/>
        <v>5</v>
      </c>
      <c r="H7">
        <f t="shared" si="1"/>
        <v>4</v>
      </c>
      <c r="I7">
        <f t="shared" si="2"/>
        <v>100</v>
      </c>
    </row>
    <row r="8" spans="1:10" x14ac:dyDescent="0.25">
      <c r="A8">
        <v>6</v>
      </c>
      <c r="B8" s="20" t="s">
        <v>37</v>
      </c>
      <c r="C8">
        <v>4</v>
      </c>
      <c r="D8">
        <v>4</v>
      </c>
      <c r="E8">
        <v>0</v>
      </c>
      <c r="F8">
        <v>0</v>
      </c>
      <c r="G8">
        <f t="shared" si="0"/>
        <v>2</v>
      </c>
      <c r="H8">
        <f t="shared" si="1"/>
        <v>2</v>
      </c>
      <c r="I8">
        <f t="shared" si="2"/>
        <v>40</v>
      </c>
    </row>
    <row r="9" spans="1:10" x14ac:dyDescent="0.25">
      <c r="A9">
        <v>7</v>
      </c>
      <c r="B9" s="20" t="s">
        <v>34</v>
      </c>
      <c r="C9">
        <v>3</v>
      </c>
      <c r="D9">
        <v>3</v>
      </c>
      <c r="E9">
        <v>3</v>
      </c>
      <c r="F9">
        <v>3</v>
      </c>
      <c r="G9">
        <f t="shared" si="0"/>
        <v>3</v>
      </c>
      <c r="H9">
        <f t="shared" si="1"/>
        <v>4</v>
      </c>
      <c r="I9">
        <f t="shared" si="2"/>
        <v>60</v>
      </c>
    </row>
    <row r="10" spans="1:10" x14ac:dyDescent="0.25">
      <c r="A10">
        <v>8</v>
      </c>
      <c r="B10" s="20" t="s">
        <v>33</v>
      </c>
      <c r="C10">
        <v>4</v>
      </c>
      <c r="D10">
        <v>5</v>
      </c>
      <c r="E10">
        <v>4</v>
      </c>
      <c r="F10">
        <v>5</v>
      </c>
      <c r="G10">
        <f t="shared" si="0"/>
        <v>4.5</v>
      </c>
      <c r="H10">
        <f t="shared" si="1"/>
        <v>4</v>
      </c>
      <c r="I10">
        <f t="shared" si="2"/>
        <v>90</v>
      </c>
    </row>
    <row r="11" spans="1:10" x14ac:dyDescent="0.25">
      <c r="A11">
        <v>9</v>
      </c>
      <c r="B11" s="20" t="s">
        <v>32</v>
      </c>
      <c r="C11">
        <v>3</v>
      </c>
      <c r="D11">
        <v>3</v>
      </c>
      <c r="E11">
        <v>2</v>
      </c>
      <c r="F11">
        <v>0</v>
      </c>
      <c r="G11">
        <f t="shared" si="0"/>
        <v>2</v>
      </c>
      <c r="H11">
        <f t="shared" si="1"/>
        <v>2</v>
      </c>
      <c r="I11">
        <f t="shared" si="2"/>
        <v>40</v>
      </c>
    </row>
    <row r="12" spans="1:10" x14ac:dyDescent="0.25">
      <c r="A12">
        <v>10</v>
      </c>
      <c r="B12" s="20" t="s">
        <v>31</v>
      </c>
      <c r="C12">
        <v>4</v>
      </c>
      <c r="D12">
        <v>4</v>
      </c>
      <c r="E12">
        <v>4</v>
      </c>
      <c r="F12">
        <v>4</v>
      </c>
      <c r="G12">
        <f t="shared" si="0"/>
        <v>4</v>
      </c>
      <c r="H12">
        <f t="shared" si="1"/>
        <v>4</v>
      </c>
      <c r="I12">
        <f t="shared" si="2"/>
        <v>80</v>
      </c>
    </row>
    <row r="13" spans="1:10" x14ac:dyDescent="0.25">
      <c r="B13" t="s">
        <v>26</v>
      </c>
      <c r="C13">
        <f>AVERAGEA(C3:C12)</f>
        <v>3.7</v>
      </c>
      <c r="D13">
        <f>AVERAGEA(D3:D12)</f>
        <v>3.4</v>
      </c>
      <c r="E13">
        <f>AVERAGEA(E3:E12)</f>
        <v>2.7</v>
      </c>
      <c r="F13">
        <f>AVERAGEA(F3:F12)</f>
        <v>3.1</v>
      </c>
    </row>
    <row r="14" spans="1:10" x14ac:dyDescent="0.25">
      <c r="B14" t="s">
        <v>27</v>
      </c>
      <c r="C14">
        <f>MAX(C3:C12)</f>
        <v>5</v>
      </c>
      <c r="D14">
        <f>MAX(D3:D12)</f>
        <v>5</v>
      </c>
      <c r="E14">
        <f>MAX(E3:E12)</f>
        <v>5</v>
      </c>
      <c r="F14">
        <f>MAX(F3:F12)</f>
        <v>5</v>
      </c>
    </row>
    <row r="15" spans="1:10" ht="60" x14ac:dyDescent="0.25">
      <c r="B15" s="22" t="s">
        <v>40</v>
      </c>
      <c r="C15">
        <f>COUNTIF(C3:C12,"=0")</f>
        <v>0</v>
      </c>
      <c r="D15">
        <f>COUNTIF(D3:D12,"=0")</f>
        <v>1</v>
      </c>
      <c r="E15">
        <f>COUNTIF(E3:E12,"=0")</f>
        <v>2</v>
      </c>
      <c r="F15">
        <f>COUNTIF(F3:F12,"=0")</f>
        <v>2</v>
      </c>
    </row>
    <row r="16" spans="1:10" ht="45" x14ac:dyDescent="0.25">
      <c r="B16" s="23" t="s">
        <v>41</v>
      </c>
      <c r="C16">
        <f>COUNTIF(C3:C12,"&lt;=2")</f>
        <v>1</v>
      </c>
      <c r="D16">
        <f t="shared" ref="D16:F16" si="3">COUNTIF(D3:D12,"&lt;=2")</f>
        <v>1</v>
      </c>
      <c r="E16">
        <f t="shared" si="3"/>
        <v>3</v>
      </c>
      <c r="F16">
        <f t="shared" si="3"/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Лист5</vt:lpstr>
      <vt:lpstr>Лист6</vt:lpstr>
      <vt:lpstr>Лист7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2016-09-28T11:37:25Z</dcterms:created>
  <dcterms:modified xsi:type="dcterms:W3CDTF">2016-11-08T21:50:36Z</dcterms:modified>
</cp:coreProperties>
</file>