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Users\Halina\Documents\job\Дача\2025\"/>
    </mc:Choice>
  </mc:AlternateContent>
  <xr:revisionPtr revIDLastSave="0" documentId="13_ncr:1_{5230C502-05F0-4B16-819A-49A7654D5731}" xr6:coauthVersionLast="47" xr6:coauthVersionMax="47" xr10:uidLastSave="{00000000-0000-0000-0000-000000000000}"/>
  <bookViews>
    <workbookView xWindow="1930" yWindow="660" windowWidth="14780" windowHeight="9590" xr2:uid="{00000000-000D-0000-FFFF-FFFF00000000}"/>
  </bookViews>
  <sheets>
    <sheet name="Членские" sheetId="1" r:id="rId1"/>
    <sheet name="Целевые" sheetId="3" r:id="rId2"/>
  </sheets>
  <definedNames>
    <definedName name="тариф">#REF!</definedName>
    <definedName name="тариф1">#REF!</definedName>
    <definedName name="тариф2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14" i="3" l="1"/>
  <c r="C214" i="3"/>
  <c r="B193" i="3"/>
  <c r="D209" i="3"/>
  <c r="N206" i="1" l="1"/>
  <c r="N3" i="1"/>
  <c r="N4" i="1"/>
  <c r="N5" i="1"/>
  <c r="N6" i="1"/>
  <c r="N7" i="1"/>
  <c r="N9" i="1"/>
  <c r="N11" i="1"/>
  <c r="N14" i="1"/>
  <c r="N17" i="1"/>
  <c r="N18" i="1"/>
  <c r="N19" i="1"/>
  <c r="N20" i="1"/>
  <c r="N21" i="1"/>
  <c r="N22" i="1"/>
  <c r="N23" i="1"/>
  <c r="N24" i="1"/>
  <c r="N25" i="1"/>
  <c r="N26" i="1"/>
  <c r="N27" i="1"/>
  <c r="N28" i="1"/>
  <c r="N30" i="1"/>
  <c r="N31" i="1"/>
  <c r="N32" i="1"/>
  <c r="N33" i="1"/>
  <c r="N34" i="1"/>
  <c r="N38" i="1"/>
  <c r="N39" i="1"/>
  <c r="N40" i="1"/>
  <c r="N42" i="1"/>
  <c r="N43" i="1"/>
  <c r="N47" i="1"/>
  <c r="N48" i="1"/>
  <c r="N49" i="1"/>
  <c r="N51" i="1"/>
  <c r="N53" i="1"/>
  <c r="N54" i="1"/>
  <c r="N59" i="1"/>
  <c r="N60" i="1"/>
  <c r="N62" i="1"/>
  <c r="N63" i="1"/>
  <c r="N65" i="1"/>
  <c r="N66" i="1"/>
  <c r="N67" i="1"/>
  <c r="N68" i="1"/>
  <c r="N69" i="1"/>
  <c r="N70" i="1"/>
  <c r="N71" i="1"/>
  <c r="N74" i="1"/>
  <c r="N75" i="1"/>
  <c r="N76" i="1"/>
  <c r="N77" i="1"/>
  <c r="N78" i="1"/>
  <c r="N79" i="1"/>
  <c r="N81" i="1"/>
  <c r="N82" i="1"/>
  <c r="N83" i="1"/>
  <c r="N84" i="1"/>
  <c r="N85" i="1"/>
  <c r="N87" i="1"/>
  <c r="N88" i="1"/>
  <c r="N89" i="1"/>
  <c r="N90" i="1"/>
  <c r="N91" i="1"/>
  <c r="N92" i="1"/>
  <c r="N94" i="1"/>
  <c r="N95" i="1"/>
  <c r="N96" i="1"/>
  <c r="N97" i="1"/>
  <c r="N98" i="1"/>
  <c r="N100" i="1"/>
  <c r="N101" i="1"/>
  <c r="N102" i="1"/>
  <c r="N103" i="1"/>
  <c r="N106" i="1"/>
  <c r="N107" i="1"/>
  <c r="N109" i="1"/>
  <c r="N110" i="1"/>
  <c r="N111" i="1"/>
  <c r="N112" i="1"/>
  <c r="N114" i="1"/>
  <c r="N115" i="1"/>
  <c r="N116" i="1"/>
  <c r="N117" i="1"/>
  <c r="N118" i="1"/>
  <c r="N119" i="1"/>
  <c r="N121" i="1"/>
  <c r="N122" i="1"/>
  <c r="N124" i="1"/>
  <c r="N125" i="1"/>
  <c r="N126" i="1"/>
  <c r="N127" i="1"/>
  <c r="N130" i="1"/>
  <c r="N131" i="1"/>
  <c r="N132" i="1"/>
  <c r="N134" i="1"/>
  <c r="N135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9" i="1"/>
  <c r="N160" i="1"/>
  <c r="N161" i="1"/>
  <c r="N162" i="1"/>
  <c r="N163" i="1"/>
  <c r="N164" i="1"/>
  <c r="N165" i="1"/>
  <c r="N167" i="1"/>
  <c r="N168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3" i="1"/>
  <c r="N184" i="1"/>
  <c r="N185" i="1"/>
  <c r="N186" i="1"/>
  <c r="N187" i="1"/>
  <c r="N188" i="1"/>
  <c r="N190" i="1"/>
  <c r="N194" i="1"/>
  <c r="N195" i="1"/>
  <c r="N196" i="1"/>
  <c r="N197" i="1"/>
  <c r="N202" i="1"/>
  <c r="N203" i="1"/>
  <c r="N204" i="1"/>
  <c r="M80" i="1" l="1"/>
  <c r="M191" i="1"/>
  <c r="D3" i="1"/>
  <c r="J3" i="1" s="1"/>
  <c r="M3" i="1" s="1"/>
  <c r="D4" i="1"/>
  <c r="J4" i="1" s="1"/>
  <c r="M4" i="1" s="1"/>
  <c r="D5" i="1"/>
  <c r="J5" i="1" s="1"/>
  <c r="M5" i="1" s="1"/>
  <c r="D6" i="1"/>
  <c r="J6" i="1" s="1"/>
  <c r="M6" i="1" s="1"/>
  <c r="D7" i="1"/>
  <c r="J7" i="1" s="1"/>
  <c r="M7" i="1" s="1"/>
  <c r="D8" i="1"/>
  <c r="J8" i="1" s="1"/>
  <c r="M8" i="1" s="1"/>
  <c r="D9" i="1"/>
  <c r="J9" i="1" s="1"/>
  <c r="M9" i="1" s="1"/>
  <c r="D10" i="1"/>
  <c r="J10" i="1" s="1"/>
  <c r="M10" i="1" s="1"/>
  <c r="D11" i="1"/>
  <c r="J11" i="1" s="1"/>
  <c r="M11" i="1" s="1"/>
  <c r="D12" i="1"/>
  <c r="J12" i="1" s="1"/>
  <c r="M12" i="1" s="1"/>
  <c r="D13" i="1"/>
  <c r="J13" i="1" s="1"/>
  <c r="M13" i="1" s="1"/>
  <c r="D14" i="1"/>
  <c r="J14" i="1" s="1"/>
  <c r="M14" i="1" s="1"/>
  <c r="D15" i="1"/>
  <c r="J15" i="1" s="1"/>
  <c r="M15" i="1" s="1"/>
  <c r="D16" i="1"/>
  <c r="J16" i="1" s="1"/>
  <c r="M16" i="1" s="1"/>
  <c r="D17" i="1"/>
  <c r="J17" i="1" s="1"/>
  <c r="M17" i="1" s="1"/>
  <c r="D18" i="1"/>
  <c r="J18" i="1" s="1"/>
  <c r="M18" i="1" s="1"/>
  <c r="D19" i="1"/>
  <c r="J19" i="1" s="1"/>
  <c r="D20" i="1"/>
  <c r="J20" i="1" s="1"/>
  <c r="M20" i="1" s="1"/>
  <c r="D21" i="1"/>
  <c r="J21" i="1" s="1"/>
  <c r="M21" i="1" s="1"/>
  <c r="D22" i="1"/>
  <c r="J22" i="1" s="1"/>
  <c r="M22" i="1" s="1"/>
  <c r="D23" i="1"/>
  <c r="J23" i="1" s="1"/>
  <c r="M23" i="1" s="1"/>
  <c r="D24" i="1"/>
  <c r="J24" i="1" s="1"/>
  <c r="M24" i="1" s="1"/>
  <c r="D25" i="1"/>
  <c r="J25" i="1" s="1"/>
  <c r="M25" i="1" s="1"/>
  <c r="D26" i="1"/>
  <c r="J26" i="1" s="1"/>
  <c r="M26" i="1" s="1"/>
  <c r="D27" i="1"/>
  <c r="J27" i="1" s="1"/>
  <c r="M27" i="1" s="1"/>
  <c r="D28" i="1"/>
  <c r="J28" i="1" s="1"/>
  <c r="M28" i="1" s="1"/>
  <c r="D29" i="1"/>
  <c r="J29" i="1" s="1"/>
  <c r="M29" i="1" s="1"/>
  <c r="D30" i="1"/>
  <c r="J30" i="1" s="1"/>
  <c r="M30" i="1" s="1"/>
  <c r="D31" i="1"/>
  <c r="J31" i="1" s="1"/>
  <c r="M31" i="1" s="1"/>
  <c r="D32" i="1"/>
  <c r="J32" i="1" s="1"/>
  <c r="M32" i="1" s="1"/>
  <c r="D33" i="1"/>
  <c r="J33" i="1" s="1"/>
  <c r="M33" i="1" s="1"/>
  <c r="D34" i="1"/>
  <c r="J34" i="1" s="1"/>
  <c r="M34" i="1" s="1"/>
  <c r="D35" i="1"/>
  <c r="J35" i="1" s="1"/>
  <c r="M35" i="1" s="1"/>
  <c r="D36" i="1"/>
  <c r="J36" i="1" s="1"/>
  <c r="M36" i="1" s="1"/>
  <c r="D37" i="1"/>
  <c r="J37" i="1" s="1"/>
  <c r="M37" i="1" s="1"/>
  <c r="J38" i="1"/>
  <c r="M38" i="1" s="1"/>
  <c r="D39" i="1"/>
  <c r="J39" i="1" s="1"/>
  <c r="M39" i="1" s="1"/>
  <c r="D40" i="1"/>
  <c r="J40" i="1" s="1"/>
  <c r="M40" i="1" s="1"/>
  <c r="D41" i="1"/>
  <c r="J41" i="1" s="1"/>
  <c r="M41" i="1" s="1"/>
  <c r="D42" i="1"/>
  <c r="J42" i="1" s="1"/>
  <c r="M42" i="1" s="1"/>
  <c r="D43" i="1"/>
  <c r="J43" i="1" s="1"/>
  <c r="M43" i="1" s="1"/>
  <c r="D44" i="1"/>
  <c r="J44" i="1" s="1"/>
  <c r="M44" i="1" s="1"/>
  <c r="D45" i="1"/>
  <c r="J45" i="1" s="1"/>
  <c r="M45" i="1" s="1"/>
  <c r="D46" i="1"/>
  <c r="J46" i="1" s="1"/>
  <c r="M46" i="1" s="1"/>
  <c r="D47" i="1"/>
  <c r="J47" i="1" s="1"/>
  <c r="M47" i="1" s="1"/>
  <c r="D48" i="1"/>
  <c r="J48" i="1" s="1"/>
  <c r="M48" i="1" s="1"/>
  <c r="D49" i="1"/>
  <c r="J49" i="1" s="1"/>
  <c r="M49" i="1" s="1"/>
  <c r="D50" i="1"/>
  <c r="J50" i="1" s="1"/>
  <c r="M50" i="1" s="1"/>
  <c r="D51" i="1"/>
  <c r="J51" i="1" s="1"/>
  <c r="M51" i="1" s="1"/>
  <c r="D52" i="1"/>
  <c r="J52" i="1" s="1"/>
  <c r="M52" i="1" s="1"/>
  <c r="D53" i="1"/>
  <c r="J53" i="1" s="1"/>
  <c r="M53" i="1" s="1"/>
  <c r="D54" i="1"/>
  <c r="J54" i="1" s="1"/>
  <c r="M54" i="1" s="1"/>
  <c r="D55" i="1"/>
  <c r="J55" i="1" s="1"/>
  <c r="M55" i="1" s="1"/>
  <c r="D56" i="1"/>
  <c r="J56" i="1" s="1"/>
  <c r="M56" i="1" s="1"/>
  <c r="D57" i="1"/>
  <c r="J57" i="1" s="1"/>
  <c r="M57" i="1" s="1"/>
  <c r="D58" i="1"/>
  <c r="J58" i="1" s="1"/>
  <c r="M58" i="1" s="1"/>
  <c r="D59" i="1"/>
  <c r="J59" i="1" s="1"/>
  <c r="M59" i="1" s="1"/>
  <c r="D60" i="1"/>
  <c r="J60" i="1" s="1"/>
  <c r="M60" i="1" s="1"/>
  <c r="D61" i="1"/>
  <c r="J61" i="1" s="1"/>
  <c r="M61" i="1" s="1"/>
  <c r="D62" i="1"/>
  <c r="J62" i="1" s="1"/>
  <c r="M62" i="1" s="1"/>
  <c r="D63" i="1"/>
  <c r="J63" i="1" s="1"/>
  <c r="M63" i="1" s="1"/>
  <c r="D64" i="1"/>
  <c r="J64" i="1" s="1"/>
  <c r="M64" i="1" s="1"/>
  <c r="D65" i="1"/>
  <c r="J65" i="1" s="1"/>
  <c r="M65" i="1" s="1"/>
  <c r="D66" i="1"/>
  <c r="J66" i="1" s="1"/>
  <c r="M66" i="1" s="1"/>
  <c r="D67" i="1"/>
  <c r="J67" i="1" s="1"/>
  <c r="M67" i="1" s="1"/>
  <c r="D68" i="1"/>
  <c r="J68" i="1" s="1"/>
  <c r="M68" i="1" s="1"/>
  <c r="D69" i="1"/>
  <c r="J69" i="1" s="1"/>
  <c r="M69" i="1" s="1"/>
  <c r="D70" i="1"/>
  <c r="J70" i="1" s="1"/>
  <c r="M70" i="1" s="1"/>
  <c r="D71" i="1"/>
  <c r="J71" i="1" s="1"/>
  <c r="M71" i="1" s="1"/>
  <c r="D72" i="1"/>
  <c r="J72" i="1" s="1"/>
  <c r="M72" i="1" s="1"/>
  <c r="D73" i="1"/>
  <c r="J73" i="1" s="1"/>
  <c r="M73" i="1" s="1"/>
  <c r="D74" i="1"/>
  <c r="J74" i="1" s="1"/>
  <c r="M74" i="1" s="1"/>
  <c r="D75" i="1"/>
  <c r="J75" i="1" s="1"/>
  <c r="M75" i="1" s="1"/>
  <c r="D76" i="1"/>
  <c r="J76" i="1" s="1"/>
  <c r="M76" i="1" s="1"/>
  <c r="D77" i="1"/>
  <c r="J77" i="1" s="1"/>
  <c r="M77" i="1" s="1"/>
  <c r="D78" i="1"/>
  <c r="J78" i="1" s="1"/>
  <c r="M78" i="1" s="1"/>
  <c r="D79" i="1"/>
  <c r="J79" i="1" s="1"/>
  <c r="M79" i="1" s="1"/>
  <c r="D81" i="1"/>
  <c r="J81" i="1" s="1"/>
  <c r="M81" i="1" s="1"/>
  <c r="D82" i="1"/>
  <c r="J82" i="1" s="1"/>
  <c r="M82" i="1" s="1"/>
  <c r="D83" i="1"/>
  <c r="J83" i="1" s="1"/>
  <c r="M83" i="1" s="1"/>
  <c r="D84" i="1"/>
  <c r="J84" i="1" s="1"/>
  <c r="M84" i="1" s="1"/>
  <c r="D85" i="1"/>
  <c r="J85" i="1" s="1"/>
  <c r="M85" i="1" s="1"/>
  <c r="D86" i="1"/>
  <c r="J86" i="1" s="1"/>
  <c r="M86" i="1" s="1"/>
  <c r="D87" i="1"/>
  <c r="J87" i="1" s="1"/>
  <c r="M87" i="1" s="1"/>
  <c r="D88" i="1"/>
  <c r="J88" i="1" s="1"/>
  <c r="M88" i="1" s="1"/>
  <c r="D89" i="1"/>
  <c r="J89" i="1" s="1"/>
  <c r="M89" i="1" s="1"/>
  <c r="D90" i="1"/>
  <c r="J90" i="1" s="1"/>
  <c r="M90" i="1" s="1"/>
  <c r="D91" i="1"/>
  <c r="J91" i="1" s="1"/>
  <c r="M91" i="1" s="1"/>
  <c r="D92" i="1"/>
  <c r="J92" i="1" s="1"/>
  <c r="M92" i="1" s="1"/>
  <c r="D93" i="1"/>
  <c r="J93" i="1" s="1"/>
  <c r="M93" i="1" s="1"/>
  <c r="D94" i="1"/>
  <c r="J94" i="1" s="1"/>
  <c r="M94" i="1" s="1"/>
  <c r="D95" i="1"/>
  <c r="J95" i="1" s="1"/>
  <c r="M95" i="1" s="1"/>
  <c r="D96" i="1"/>
  <c r="J96" i="1" s="1"/>
  <c r="M96" i="1" s="1"/>
  <c r="D97" i="1"/>
  <c r="J97" i="1" s="1"/>
  <c r="M97" i="1" s="1"/>
  <c r="D98" i="1"/>
  <c r="J98" i="1" s="1"/>
  <c r="M98" i="1" s="1"/>
  <c r="D99" i="1"/>
  <c r="J99" i="1" s="1"/>
  <c r="M99" i="1" s="1"/>
  <c r="D100" i="1"/>
  <c r="J100" i="1" s="1"/>
  <c r="M100" i="1" s="1"/>
  <c r="D101" i="1"/>
  <c r="J101" i="1" s="1"/>
  <c r="M101" i="1" s="1"/>
  <c r="D102" i="1"/>
  <c r="J102" i="1" s="1"/>
  <c r="M102" i="1" s="1"/>
  <c r="D103" i="1"/>
  <c r="J103" i="1" s="1"/>
  <c r="M103" i="1" s="1"/>
  <c r="D104" i="1"/>
  <c r="J104" i="1" s="1"/>
  <c r="M104" i="1" s="1"/>
  <c r="D105" i="1"/>
  <c r="J105" i="1" s="1"/>
  <c r="M105" i="1" s="1"/>
  <c r="D106" i="1"/>
  <c r="J106" i="1" s="1"/>
  <c r="M106" i="1" s="1"/>
  <c r="D107" i="1"/>
  <c r="J107" i="1" s="1"/>
  <c r="M107" i="1" s="1"/>
  <c r="D108" i="1"/>
  <c r="J108" i="1" s="1"/>
  <c r="M108" i="1" s="1"/>
  <c r="D109" i="1"/>
  <c r="J109" i="1" s="1"/>
  <c r="M109" i="1" s="1"/>
  <c r="D110" i="1"/>
  <c r="J110" i="1" s="1"/>
  <c r="M110" i="1" s="1"/>
  <c r="D111" i="1"/>
  <c r="J111" i="1" s="1"/>
  <c r="M111" i="1" s="1"/>
  <c r="D112" i="1"/>
  <c r="J112" i="1" s="1"/>
  <c r="M112" i="1" s="1"/>
  <c r="D113" i="1"/>
  <c r="J113" i="1" s="1"/>
  <c r="M113" i="1" s="1"/>
  <c r="D114" i="1"/>
  <c r="J114" i="1" s="1"/>
  <c r="M114" i="1" s="1"/>
  <c r="D115" i="1"/>
  <c r="J115" i="1" s="1"/>
  <c r="M115" i="1" s="1"/>
  <c r="D116" i="1"/>
  <c r="J116" i="1" s="1"/>
  <c r="M116" i="1" s="1"/>
  <c r="D117" i="1"/>
  <c r="J117" i="1" s="1"/>
  <c r="M117" i="1" s="1"/>
  <c r="D118" i="1"/>
  <c r="J118" i="1" s="1"/>
  <c r="M118" i="1" s="1"/>
  <c r="D119" i="1"/>
  <c r="J119" i="1" s="1"/>
  <c r="M119" i="1" s="1"/>
  <c r="D120" i="1"/>
  <c r="J120" i="1" s="1"/>
  <c r="M120" i="1" s="1"/>
  <c r="D121" i="1"/>
  <c r="J121" i="1" s="1"/>
  <c r="M121" i="1" s="1"/>
  <c r="D122" i="1"/>
  <c r="J122" i="1" s="1"/>
  <c r="M122" i="1" s="1"/>
  <c r="D123" i="1"/>
  <c r="J123" i="1" s="1"/>
  <c r="M123" i="1" s="1"/>
  <c r="D124" i="1"/>
  <c r="J124" i="1" s="1"/>
  <c r="M124" i="1" s="1"/>
  <c r="D125" i="1"/>
  <c r="J125" i="1" s="1"/>
  <c r="M125" i="1" s="1"/>
  <c r="D126" i="1"/>
  <c r="J126" i="1" s="1"/>
  <c r="M126" i="1" s="1"/>
  <c r="D127" i="1"/>
  <c r="J127" i="1" s="1"/>
  <c r="M127" i="1" s="1"/>
  <c r="D128" i="1"/>
  <c r="J128" i="1" s="1"/>
  <c r="M128" i="1" s="1"/>
  <c r="D129" i="1"/>
  <c r="D130" i="1"/>
  <c r="J130" i="1" s="1"/>
  <c r="M130" i="1" s="1"/>
  <c r="D131" i="1"/>
  <c r="J131" i="1" s="1"/>
  <c r="M131" i="1" s="1"/>
  <c r="D132" i="1"/>
  <c r="J132" i="1" s="1"/>
  <c r="M132" i="1" s="1"/>
  <c r="D133" i="1"/>
  <c r="J133" i="1" s="1"/>
  <c r="M133" i="1" s="1"/>
  <c r="D134" i="1"/>
  <c r="J134" i="1" s="1"/>
  <c r="M134" i="1" s="1"/>
  <c r="D135" i="1"/>
  <c r="J135" i="1" s="1"/>
  <c r="M135" i="1" s="1"/>
  <c r="D136" i="1"/>
  <c r="J136" i="1" s="1"/>
  <c r="M136" i="1" s="1"/>
  <c r="D137" i="1"/>
  <c r="J137" i="1" s="1"/>
  <c r="M137" i="1" s="1"/>
  <c r="D138" i="1"/>
  <c r="J138" i="1" s="1"/>
  <c r="M138" i="1" s="1"/>
  <c r="D139" i="1"/>
  <c r="J139" i="1" s="1"/>
  <c r="M139" i="1" s="1"/>
  <c r="D140" i="1"/>
  <c r="J140" i="1" s="1"/>
  <c r="M140" i="1" s="1"/>
  <c r="D141" i="1"/>
  <c r="J141" i="1" s="1"/>
  <c r="M141" i="1" s="1"/>
  <c r="D142" i="1"/>
  <c r="J142" i="1" s="1"/>
  <c r="M142" i="1" s="1"/>
  <c r="D143" i="1"/>
  <c r="J143" i="1" s="1"/>
  <c r="M143" i="1" s="1"/>
  <c r="D144" i="1"/>
  <c r="J144" i="1" s="1"/>
  <c r="M144" i="1" s="1"/>
  <c r="D145" i="1"/>
  <c r="J145" i="1" s="1"/>
  <c r="M145" i="1" s="1"/>
  <c r="D146" i="1"/>
  <c r="J146" i="1" s="1"/>
  <c r="M146" i="1" s="1"/>
  <c r="D147" i="1"/>
  <c r="J147" i="1" s="1"/>
  <c r="M147" i="1" s="1"/>
  <c r="D148" i="1"/>
  <c r="J148" i="1" s="1"/>
  <c r="M148" i="1" s="1"/>
  <c r="D149" i="1"/>
  <c r="J149" i="1" s="1"/>
  <c r="M149" i="1" s="1"/>
  <c r="D150" i="1"/>
  <c r="J150" i="1" s="1"/>
  <c r="M150" i="1" s="1"/>
  <c r="D151" i="1"/>
  <c r="J151" i="1" s="1"/>
  <c r="M151" i="1" s="1"/>
  <c r="D152" i="1"/>
  <c r="J152" i="1" s="1"/>
  <c r="M152" i="1" s="1"/>
  <c r="D153" i="1"/>
  <c r="J153" i="1" s="1"/>
  <c r="M153" i="1" s="1"/>
  <c r="D154" i="1"/>
  <c r="J154" i="1" s="1"/>
  <c r="M154" i="1" s="1"/>
  <c r="D155" i="1"/>
  <c r="J155" i="1" s="1"/>
  <c r="M155" i="1" s="1"/>
  <c r="D156" i="1"/>
  <c r="J156" i="1" s="1"/>
  <c r="M156" i="1" s="1"/>
  <c r="D157" i="1"/>
  <c r="J157" i="1" s="1"/>
  <c r="M157" i="1" s="1"/>
  <c r="D158" i="1"/>
  <c r="J158" i="1" s="1"/>
  <c r="M158" i="1" s="1"/>
  <c r="D159" i="1"/>
  <c r="J159" i="1" s="1"/>
  <c r="M159" i="1" s="1"/>
  <c r="D160" i="1"/>
  <c r="J160" i="1" s="1"/>
  <c r="M160" i="1" s="1"/>
  <c r="D161" i="1"/>
  <c r="J161" i="1" s="1"/>
  <c r="M161" i="1" s="1"/>
  <c r="D162" i="1"/>
  <c r="J162" i="1" s="1"/>
  <c r="M162" i="1" s="1"/>
  <c r="D163" i="1"/>
  <c r="J163" i="1" s="1"/>
  <c r="M163" i="1" s="1"/>
  <c r="D164" i="1"/>
  <c r="J164" i="1" s="1"/>
  <c r="M164" i="1" s="1"/>
  <c r="D165" i="1"/>
  <c r="J165" i="1" s="1"/>
  <c r="M165" i="1" s="1"/>
  <c r="D166" i="1"/>
  <c r="J166" i="1" s="1"/>
  <c r="M166" i="1" s="1"/>
  <c r="D167" i="1"/>
  <c r="J167" i="1" s="1"/>
  <c r="M167" i="1" s="1"/>
  <c r="D168" i="1"/>
  <c r="J168" i="1" s="1"/>
  <c r="M168" i="1" s="1"/>
  <c r="D169" i="1"/>
  <c r="J169" i="1" s="1"/>
  <c r="M169" i="1" s="1"/>
  <c r="D170" i="1"/>
  <c r="J170" i="1" s="1"/>
  <c r="M170" i="1" s="1"/>
  <c r="D171" i="1"/>
  <c r="J171" i="1" s="1"/>
  <c r="M171" i="1" s="1"/>
  <c r="D172" i="1"/>
  <c r="J172" i="1" s="1"/>
  <c r="M172" i="1" s="1"/>
  <c r="D173" i="1"/>
  <c r="J173" i="1" s="1"/>
  <c r="M173" i="1" s="1"/>
  <c r="D174" i="1"/>
  <c r="J174" i="1" s="1"/>
  <c r="M174" i="1" s="1"/>
  <c r="D175" i="1"/>
  <c r="J175" i="1" s="1"/>
  <c r="M175" i="1" s="1"/>
  <c r="D176" i="1"/>
  <c r="J176" i="1" s="1"/>
  <c r="M176" i="1" s="1"/>
  <c r="D177" i="1"/>
  <c r="J177" i="1" s="1"/>
  <c r="M177" i="1" s="1"/>
  <c r="D178" i="1"/>
  <c r="J178" i="1" s="1"/>
  <c r="M178" i="1" s="1"/>
  <c r="D179" i="1"/>
  <c r="J179" i="1" s="1"/>
  <c r="M179" i="1" s="1"/>
  <c r="D180" i="1"/>
  <c r="J180" i="1" s="1"/>
  <c r="M180" i="1" s="1"/>
  <c r="D181" i="1"/>
  <c r="J181" i="1" s="1"/>
  <c r="M181" i="1" s="1"/>
  <c r="D182" i="1"/>
  <c r="J182" i="1" s="1"/>
  <c r="M182" i="1" s="1"/>
  <c r="D183" i="1"/>
  <c r="J183" i="1" s="1"/>
  <c r="M183" i="1" s="1"/>
  <c r="D184" i="1"/>
  <c r="J184" i="1" s="1"/>
  <c r="M184" i="1" s="1"/>
  <c r="D185" i="1"/>
  <c r="J185" i="1" s="1"/>
  <c r="M185" i="1" s="1"/>
  <c r="D186" i="1"/>
  <c r="J186" i="1" s="1"/>
  <c r="M186" i="1" s="1"/>
  <c r="D187" i="1"/>
  <c r="J187" i="1" s="1"/>
  <c r="M187" i="1" s="1"/>
  <c r="D188" i="1"/>
  <c r="J188" i="1" s="1"/>
  <c r="M188" i="1" s="1"/>
  <c r="D189" i="1"/>
  <c r="J189" i="1" s="1"/>
  <c r="M189" i="1" s="1"/>
  <c r="D190" i="1"/>
  <c r="J190" i="1" s="1"/>
  <c r="M190" i="1" s="1"/>
  <c r="D192" i="1"/>
  <c r="J192" i="1" s="1"/>
  <c r="M192" i="1" s="1"/>
  <c r="D193" i="1"/>
  <c r="J193" i="1" s="1"/>
  <c r="M193" i="1" s="1"/>
  <c r="D194" i="1"/>
  <c r="J194" i="1" s="1"/>
  <c r="M194" i="1" s="1"/>
  <c r="D195" i="1"/>
  <c r="J195" i="1" s="1"/>
  <c r="M195" i="1" s="1"/>
  <c r="D196" i="1"/>
  <c r="J196" i="1" s="1"/>
  <c r="M196" i="1" s="1"/>
  <c r="D197" i="1"/>
  <c r="J197" i="1" s="1"/>
  <c r="M197" i="1" s="1"/>
  <c r="D198" i="1"/>
  <c r="J198" i="1" s="1"/>
  <c r="M198" i="1" s="1"/>
  <c r="D199" i="1"/>
  <c r="J199" i="1" s="1"/>
  <c r="M199" i="1" s="1"/>
  <c r="D200" i="1"/>
  <c r="J200" i="1" s="1"/>
  <c r="M200" i="1" s="1"/>
  <c r="D201" i="1"/>
  <c r="J201" i="1" s="1"/>
  <c r="M201" i="1" s="1"/>
  <c r="D202" i="1"/>
  <c r="J202" i="1" s="1"/>
  <c r="M202" i="1" s="1"/>
  <c r="D203" i="1"/>
  <c r="J203" i="1" s="1"/>
  <c r="M203" i="1" s="1"/>
  <c r="D204" i="1"/>
  <c r="J204" i="1" s="1"/>
  <c r="M204" i="1" s="1"/>
  <c r="D205" i="1"/>
  <c r="J205" i="1" s="1"/>
  <c r="M205" i="1" s="1"/>
  <c r="D206" i="1"/>
  <c r="J206" i="1" s="1"/>
  <c r="M206" i="1" s="1"/>
  <c r="D2" i="1"/>
  <c r="J2" i="1" s="1"/>
  <c r="M2" i="1" s="1"/>
  <c r="M19" i="1" l="1"/>
  <c r="J129" i="1"/>
  <c r="M129" i="1" s="1"/>
  <c r="B84" i="3"/>
  <c r="A114" i="3" l="1"/>
  <c r="B4" i="3" l="1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8" i="3"/>
  <c r="B3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4" i="3"/>
  <c r="A195" i="3"/>
  <c r="A196" i="3"/>
  <c r="A197" i="3"/>
  <c r="A198" i="3"/>
  <c r="A199" i="3"/>
  <c r="A200" i="3"/>
  <c r="A202" i="3"/>
  <c r="A203" i="3"/>
  <c r="A204" i="3"/>
  <c r="A205" i="3"/>
  <c r="A206" i="3"/>
  <c r="A207" i="3"/>
  <c r="A208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2" i="3"/>
  <c r="A143" i="3"/>
  <c r="A144" i="3"/>
  <c r="A145" i="3"/>
  <c r="A146" i="3"/>
  <c r="A147" i="3"/>
  <c r="A3" i="3"/>
</calcChain>
</file>

<file path=xl/sharedStrings.xml><?xml version="1.0" encoding="utf-8"?>
<sst xmlns="http://schemas.openxmlformats.org/spreadsheetml/2006/main" count="289" uniqueCount="233">
  <si>
    <t>исключен</t>
  </si>
  <si>
    <t>Белая Светлана Михайловна</t>
  </si>
  <si>
    <t>Дремук Николай Михайлович</t>
  </si>
  <si>
    <t>Клецин Игорь Иванович</t>
  </si>
  <si>
    <t>Гурский Виктор Адамович</t>
  </si>
  <si>
    <t>Федченко Тамара Александровна</t>
  </si>
  <si>
    <t>Бинько Василий Николаевич</t>
  </si>
  <si>
    <t>Адерихо Сергей Сергеевич</t>
  </si>
  <si>
    <t>Яловик Максим Васильевич</t>
  </si>
  <si>
    <t>Завадский Виктор Александрович</t>
  </si>
  <si>
    <t>Кулеш Наталья Евгеньевна</t>
  </si>
  <si>
    <t>Герман Анна Станиславовна</t>
  </si>
  <si>
    <t>Федченко Владимир Николаевич</t>
  </si>
  <si>
    <t>Сяхович Тамара Федоровна</t>
  </si>
  <si>
    <t>Яловик Василий Степанович</t>
  </si>
  <si>
    <t>Ярмолинская Елена Леонидовна</t>
  </si>
  <si>
    <t>Борисевич Ольга Владимировна</t>
  </si>
  <si>
    <t>Сергееня Валентина Дмитриевна</t>
  </si>
  <si>
    <t>Бруй Ядвига Александровна</t>
  </si>
  <si>
    <t>Зарянкова Лидия Алексеевна</t>
  </si>
  <si>
    <t>Адамович Бернард Степанович</t>
  </si>
  <si>
    <t>Цвирко Адальфина Антоновна</t>
  </si>
  <si>
    <t>Иванов Анатолий Дмитриевич</t>
  </si>
  <si>
    <t>Уварова Елена Евгеньевна</t>
  </si>
  <si>
    <t>Босько Вячеслав Григорьевич</t>
  </si>
  <si>
    <t>Шевелева Анна Степановна</t>
  </si>
  <si>
    <t>умер</t>
  </si>
  <si>
    <t>Коняхина Галина Трофимовна</t>
  </si>
  <si>
    <t>Ермолович Анастасия Сергеевна</t>
  </si>
  <si>
    <t>Яцкевич Зинаида Николаевна</t>
  </si>
  <si>
    <t>Гусаченко Андрей Викторович</t>
  </si>
  <si>
    <t>Каптур Иван Францевич</t>
  </si>
  <si>
    <t>Кузьмич Анфиса Владимировна</t>
  </si>
  <si>
    <t>Витковский Игорь Эдуардович</t>
  </si>
  <si>
    <t>Пронкевич Галина Михайловна</t>
  </si>
  <si>
    <t>Аверкиева Тамара Николаевна</t>
  </si>
  <si>
    <t>Жабчиц Александр Павлович</t>
  </si>
  <si>
    <t>Клешняк Валентина Ивановна</t>
  </si>
  <si>
    <t>Шевелёва Алла Леонидовна</t>
  </si>
  <si>
    <t>Паркун Людмила Николаевна</t>
  </si>
  <si>
    <t>Аверкиев Николай Юрьевич</t>
  </si>
  <si>
    <t>Ласова Екатерина Николаевна</t>
  </si>
  <si>
    <t>Баркун Дмитрий Викторович</t>
  </si>
  <si>
    <t>Ширвель Валентина Владимировна</t>
  </si>
  <si>
    <t>Куприян Надежда Алексеевна</t>
  </si>
  <si>
    <t>Михайлов Виктор Николаевич</t>
  </si>
  <si>
    <t>Волонцевич Елена Федоровна</t>
  </si>
  <si>
    <t>Анацко Валентина Николаевна</t>
  </si>
  <si>
    <t>Волчкова Светлана Яковлевна</t>
  </si>
  <si>
    <t>Сопот Галина Петровна</t>
  </si>
  <si>
    <t>Вырвич Галина Евгеньевна</t>
  </si>
  <si>
    <t>Байко Татьяна Болеславовна</t>
  </si>
  <si>
    <t>Илохин Игорь Георгиевич</t>
  </si>
  <si>
    <t>Штукарь Анатолий Михайлович</t>
  </si>
  <si>
    <t>Подкопаева Ирина Петровна</t>
  </si>
  <si>
    <t>Колесникова Грета Анатольевна</t>
  </si>
  <si>
    <t>Подгайский Иван Иванович</t>
  </si>
  <si>
    <t>Дубовский Иван Терентьевич</t>
  </si>
  <si>
    <t>Позняк Николай Яковлевич</t>
  </si>
  <si>
    <t>Боровская Светлана Игнатьевна</t>
  </si>
  <si>
    <t>Грабенец Галина Константиновна</t>
  </si>
  <si>
    <t>Гачков Александр Васильевич</t>
  </si>
  <si>
    <t>Аверченко Жанна Владимировна</t>
  </si>
  <si>
    <t>Фролова Галина Савельевна</t>
  </si>
  <si>
    <t>Поживилко Мария Григорьевна</t>
  </si>
  <si>
    <t>Губарева Марина Флоровна</t>
  </si>
  <si>
    <t>Корзун Галина Ивановна</t>
  </si>
  <si>
    <t>Туров Олег Александрович</t>
  </si>
  <si>
    <t>Матюхин Иван Михайлович</t>
  </si>
  <si>
    <t>Живица Николай Антонович</t>
  </si>
  <si>
    <t>Радивоник Алексей Иванович</t>
  </si>
  <si>
    <t>Занко Владимир Степанович</t>
  </si>
  <si>
    <t>Осина Анна Ивановна</t>
  </si>
  <si>
    <t>Смирнов Олег Павлович</t>
  </si>
  <si>
    <t>Ребенкова Галина Алексеевна</t>
  </si>
  <si>
    <t>Красильникова Ольга Ивановна</t>
  </si>
  <si>
    <t>Градусов Анатолий Васильевич</t>
  </si>
  <si>
    <t>Апанасько Раиса Евменовна</t>
  </si>
  <si>
    <t>Сушко Михаил Владимирович</t>
  </si>
  <si>
    <t>Ковалевская Алла Сергеевна</t>
  </si>
  <si>
    <t>Тарайкович Николай Сергеевич</t>
  </si>
  <si>
    <t>Лупсяков Михаил Петрович</t>
  </si>
  <si>
    <t>Грибовский Владимир Александрович</t>
  </si>
  <si>
    <t>Щербаков Леонид Федорович</t>
  </si>
  <si>
    <t>Жерносек Ольга Михайловна</t>
  </si>
  <si>
    <t>Шмыгина Любовь Адамовна</t>
  </si>
  <si>
    <t>Лазука Сергей Владимирович</t>
  </si>
  <si>
    <t>Хлебовец Александр Арсеньевич</t>
  </si>
  <si>
    <t>Жилейкин Виктор Алексеевич</t>
  </si>
  <si>
    <t>Иванов Александр Михайлович</t>
  </si>
  <si>
    <t>Мирончик Раиса Тимофеевна</t>
  </si>
  <si>
    <t>Лихорад Сергей Николаевич</t>
  </si>
  <si>
    <t>Данилевич Зинаида Ивановна</t>
  </si>
  <si>
    <t>Лосева Ирина Викторовна</t>
  </si>
  <si>
    <t>Монич Александр Егорович</t>
  </si>
  <si>
    <t>Монич Егор Семенович</t>
  </si>
  <si>
    <t>Прищепа Тамара Матвеевна</t>
  </si>
  <si>
    <t>оформляется с 12 уч</t>
  </si>
  <si>
    <t>Почекаева Елена Петровна</t>
  </si>
  <si>
    <t>Уаймер Елизавета Алексеевна</t>
  </si>
  <si>
    <t>Поленкова Лолита Святославовна</t>
  </si>
  <si>
    <t>Князевич Нелли Владимировна</t>
  </si>
  <si>
    <t>исключён</t>
  </si>
  <si>
    <t>Углова Людмила Сергеевна (аукцион)</t>
  </si>
  <si>
    <t>Мурсалова Галина Леонидовна</t>
  </si>
  <si>
    <t>Павленко Никита Владимирович</t>
  </si>
  <si>
    <t>Руцкий Владимир Владимирович</t>
  </si>
  <si>
    <t>Сакун Галина Викеньтьевна</t>
  </si>
  <si>
    <t>Горбунов Анатолий Фёдорович</t>
  </si>
  <si>
    <t>Курдюмов Валерий Сергеевич</t>
  </si>
  <si>
    <t>Ясевич Олег Станиславович</t>
  </si>
  <si>
    <t>Сосновская Ирина Владимировна</t>
  </si>
  <si>
    <t>Головнёв Василий Павлович</t>
  </si>
  <si>
    <t>Марозова Елена Леонидовна</t>
  </si>
  <si>
    <t>Голощак Светлана Сергеевна</t>
  </si>
  <si>
    <t>Спильченко Валентина Ивановна</t>
  </si>
  <si>
    <t>Турова Тамара Карловна</t>
  </si>
  <si>
    <t>Макович Алла Леонидовна</t>
  </si>
  <si>
    <t>Вайнилович Владимир Владимирович</t>
  </si>
  <si>
    <t>Фролова Людмила Викторовна</t>
  </si>
  <si>
    <t>Харитонов Антон Владимирович</t>
  </si>
  <si>
    <t>Харитонов Дмитрий Владимирович</t>
  </si>
  <si>
    <t>Гилевич Александр Павлович</t>
  </si>
  <si>
    <t>Хрущ Андрей Владимирович</t>
  </si>
  <si>
    <t>Климов Дмитрий Игоревич</t>
  </si>
  <si>
    <t>Жижко Галина Фёдоровна</t>
  </si>
  <si>
    <t>Емельянова Светлана Валерьевна</t>
  </si>
  <si>
    <t>Мелюков Владимир Константинович</t>
  </si>
  <si>
    <t>Мехрякова Юлия Ивановна</t>
  </si>
  <si>
    <t>Хасиневич Татьяна Яковлевна</t>
  </si>
  <si>
    <t>Штытько Галина Михайловна</t>
  </si>
  <si>
    <t>Манюк Людмила Федоровна</t>
  </si>
  <si>
    <t>Pуцкий Владимир Владимирович</t>
  </si>
  <si>
    <t>Нестерук Григорий Фадеевич</t>
  </si>
  <si>
    <t>Липницкий Станислав Феликсович</t>
  </si>
  <si>
    <t>Матохина Генефа-Галя Петровна</t>
  </si>
  <si>
    <t>Маслак Диана Викторовна</t>
  </si>
  <si>
    <t>Синкевич Фаина Васильевна</t>
  </si>
  <si>
    <t>Головнёв Виктор Васильевич</t>
  </si>
  <si>
    <t>Савицкий Александр Гарриевич</t>
  </si>
  <si>
    <t>Баркун Пётр Петрович</t>
  </si>
  <si>
    <t>Трапловская Ольга Михайловна</t>
  </si>
  <si>
    <t>Соболевская Татьяна Владимировна</t>
  </si>
  <si>
    <t>Буславский Сергей Васильевич</t>
  </si>
  <si>
    <t>Дубовская Татьяна Александровна</t>
  </si>
  <si>
    <t>Ракоть Галина Петровна</t>
  </si>
  <si>
    <t>Законова Людмила Фроловна</t>
  </si>
  <si>
    <t>Ермолович Григорий Васильевич</t>
  </si>
  <si>
    <t>Шапорова Любовь Ивановна</t>
  </si>
  <si>
    <t>Цуба Ольга Александровна</t>
  </si>
  <si>
    <t>Грибовская Татьяна Антоновна</t>
  </si>
  <si>
    <t>Абрамович Алла Викентьевна</t>
  </si>
  <si>
    <t>Воронович Григорий Фёдорович</t>
  </si>
  <si>
    <t>Чухлиб Сергей Владимирович</t>
  </si>
  <si>
    <t>Дворецкий Виктор Константинович</t>
  </si>
  <si>
    <t>Рыжов Александр Александрович</t>
  </si>
  <si>
    <t>Куновская Светлана Владимировна</t>
  </si>
  <si>
    <t>Ярмолик Зоя Фёдоровна</t>
  </si>
  <si>
    <t>Добровольский Борис Борисович</t>
  </si>
  <si>
    <t>Балюк Николай Павлович</t>
  </si>
  <si>
    <t>Иванова Наталья Сергеевна</t>
  </si>
  <si>
    <t>Лукьяненко Виктор Леонидович</t>
  </si>
  <si>
    <t>188А</t>
  </si>
  <si>
    <t>Шрамук Таиса Павловна</t>
  </si>
  <si>
    <t>Артюшина Олеся Александровна</t>
  </si>
  <si>
    <t>Ницкий Виктор Аркадьевич</t>
  </si>
  <si>
    <t>Сядус Людмила Аркадьевна</t>
  </si>
  <si>
    <t>Иванов Василий Михайлович</t>
  </si>
  <si>
    <t>Гаркавый Михаил Леонидович 1/2</t>
  </si>
  <si>
    <t>Тарун Алла Леонидовна1/2 (умерла)</t>
  </si>
  <si>
    <t>Радион Надежда Геннадьевна</t>
  </si>
  <si>
    <t>Апанасько Елизавета Дмитриевна</t>
  </si>
  <si>
    <t>Трипутень Владимир Ильич</t>
  </si>
  <si>
    <t>Титович Т.Г. не оформлен</t>
  </si>
  <si>
    <t>Площадь
участка</t>
  </si>
  <si>
    <t xml:space="preserve">Сумма
взноса </t>
  </si>
  <si>
    <t>ФИО</t>
  </si>
  <si>
    <t>Еще 
к оплате</t>
  </si>
  <si>
    <t>Стаселович Елена Борисовна. 
Стаселович Александр Сергеевич</t>
  </si>
  <si>
    <t>Абрамович Александр Константинович</t>
  </si>
  <si>
    <t>+375 25 9575097 Александр Олегович Туров, его тётя Надежда - 29 316 80 50</t>
  </si>
  <si>
    <t xml:space="preserve">Щербо Надежда Алексеевна (платит Котова Т.Б.) </t>
  </si>
  <si>
    <t>Бреславская Анна Сергеевна</t>
  </si>
  <si>
    <t>Раукуть Наталья Николаевна</t>
  </si>
  <si>
    <t>Альхимёнок Мирослава Георгиевна</t>
  </si>
  <si>
    <t>Рыбинский Артур Сергеевич 1/2 Рыбинский Сергей 1/2</t>
  </si>
  <si>
    <t>Слепченко Олег Викторович</t>
  </si>
  <si>
    <t>Соколин Петр Сергеевич</t>
  </si>
  <si>
    <t>Чумак Евгений Валерьевич</t>
  </si>
  <si>
    <t>Готовко Ольга Владимировна</t>
  </si>
  <si>
    <t>Шуляк Игорь Владимирович (Левшун Наталья Игоревна)</t>
  </si>
  <si>
    <t>115, 129</t>
  </si>
  <si>
    <t>Климушко Екатерина Ивановна</t>
  </si>
  <si>
    <t>Апочкина Екатерина Федоровна</t>
  </si>
  <si>
    <t>142, 143</t>
  </si>
  <si>
    <t>48, 49</t>
  </si>
  <si>
    <t>17, 18</t>
  </si>
  <si>
    <t>Салтан Людмила Александровна дочь Чепикова Елена Николаевна</t>
  </si>
  <si>
    <t>Котов Всеволод Борисович</t>
  </si>
  <si>
    <t>Задолженность
за 2024</t>
  </si>
  <si>
    <t>сумма1</t>
  </si>
  <si>
    <t>сумма2</t>
  </si>
  <si>
    <t>Уласевич Наталия Александровна 1/2
Уласевич Илья Витальевич 1/2</t>
  </si>
  <si>
    <t>2024 год</t>
  </si>
  <si>
    <t>дата3</t>
  </si>
  <si>
    <t>сумма3</t>
  </si>
  <si>
    <t>остаток</t>
  </si>
  <si>
    <t>Коротченко Елена Алексеевна
(или Новик Т.С.)</t>
  </si>
  <si>
    <t>21.04.2025, 21.05.2025</t>
  </si>
  <si>
    <t>Некрасов Виктор Петрович</t>
  </si>
  <si>
    <t>Светличная Наталья Николаевна</t>
  </si>
  <si>
    <t>взято из э/э</t>
  </si>
  <si>
    <t>03.02</t>
  </si>
  <si>
    <t>(Конюшко В. Н.) Ковалева Елена Сергеевна</t>
  </si>
  <si>
    <t>Бартош Ядвига Иосифовна (Сечко Тамара Михайловна)</t>
  </si>
  <si>
    <t>Шах Андрей Альфредович</t>
  </si>
  <si>
    <t>Коротченко Елена Алексеевна</t>
  </si>
  <si>
    <t>Коконов Михаил Витальевич</t>
  </si>
  <si>
    <t>Алешкевич Сергей Владимирович</t>
  </si>
  <si>
    <t>Ерёменко Людмила Викторовна и Басенкова Валентина Викторовна</t>
  </si>
  <si>
    <t>Бурякина Нина Ивановна</t>
  </si>
  <si>
    <t>всего</t>
  </si>
  <si>
    <t>целевые 2025</t>
  </si>
  <si>
    <t>расчет пени</t>
  </si>
  <si>
    <t>дней после 1 августа</t>
  </si>
  <si>
    <t>пеня</t>
  </si>
  <si>
    <t>сумма</t>
  </si>
  <si>
    <t>Туник Раиса Николаевна Оплачивает Кольц Кристина, потом ТИМОХОВИЧ ПАВЕЛ ЛЕОНИДОВИЧ</t>
  </si>
  <si>
    <t>19.07, 23.08</t>
  </si>
  <si>
    <t>Номер участка</t>
  </si>
  <si>
    <t>дата первого платежа</t>
  </si>
  <si>
    <t>целевой взнос</t>
  </si>
  <si>
    <t>не оплачен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</si>
</sst>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16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sz val="8"/>
      <color rgb="FFFF0000"/>
      <name val="Arial"/>
      <family val="2"/>
      <charset val="204"/>
    </font>
    <font>
      <sz val="8"/>
      <color theme="1"/>
      <name val="Arial"/>
      <family val="2"/>
      <charset val="204"/>
    </font>
    <font>
      <b/>
      <sz val="8"/>
      <color rgb="FFFF0000"/>
      <name val="Arial"/>
      <family val="2"/>
      <charset val="204"/>
    </font>
    <font>
      <b/>
      <sz val="8"/>
      <color theme="1"/>
      <name val="Arial"/>
      <family val="2"/>
      <charset val="204"/>
    </font>
    <font>
      <sz val="11"/>
      <color rgb="FFFF0000"/>
      <name val="Arial"/>
      <family val="2"/>
      <charset val="204"/>
    </font>
    <font>
      <b/>
      <sz val="11"/>
      <color rgb="FFFF0000"/>
      <name val="Arial"/>
      <family val="2"/>
      <charset val="204"/>
    </font>
    <font>
      <strike/>
      <sz val="11"/>
      <color theme="1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name val="Arial"/>
      <family val="2"/>
      <charset val="204"/>
    </font>
    <font>
      <sz val="10"/>
      <color theme="1"/>
      <name val="Calibri"/>
      <family val="2"/>
      <scheme val="minor"/>
    </font>
    <font>
      <sz val="10"/>
      <color rgb="FFFF0000"/>
      <name val="Arial"/>
      <family val="2"/>
      <charset val="204"/>
    </font>
    <font>
      <b/>
      <sz val="10"/>
      <color theme="1"/>
      <name val="Arial"/>
      <family val="2"/>
      <charset val="204"/>
    </font>
    <font>
      <sz val="11"/>
      <color rgb="FF000000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-0.249977111117893"/>
        <bgColor indexed="64"/>
      </patternFill>
    </fill>
  </fills>
  <borders count="21">
    <border>
      <left/>
      <right/>
      <top/>
      <bottom/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CCCCCC"/>
      </left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 style="medium">
        <color rgb="FFCCCCCC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indexed="64"/>
      </bottom>
      <diagonal/>
    </border>
  </borders>
  <cellStyleXfs count="1">
    <xf numFmtId="0" fontId="0" fillId="0" borderId="0"/>
  </cellStyleXfs>
  <cellXfs count="107">
    <xf numFmtId="0" fontId="0" fillId="0" borderId="0" xfId="0"/>
    <xf numFmtId="0" fontId="0" fillId="2" borderId="0" xfId="0" applyFill="1"/>
    <xf numFmtId="16" fontId="0" fillId="0" borderId="0" xfId="0" applyNumberFormat="1"/>
    <xf numFmtId="0" fontId="0" fillId="3" borderId="0" xfId="0" applyFill="1"/>
    <xf numFmtId="2" fontId="0" fillId="0" borderId="0" xfId="0" applyNumberFormat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165" fontId="0" fillId="0" borderId="0" xfId="0" applyNumberFormat="1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1" fillId="0" borderId="8" xfId="0" applyFont="1" applyFill="1" applyBorder="1" applyAlignment="1">
      <alignment wrapText="1"/>
    </xf>
    <xf numFmtId="0" fontId="13" fillId="0" borderId="13" xfId="0" applyFont="1" applyFill="1" applyBorder="1" applyAlignment="1">
      <alignment horizontal="center" vertical="center" wrapText="1"/>
    </xf>
    <xf numFmtId="0" fontId="1" fillId="0" borderId="12" xfId="0" applyFont="1" applyFill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 wrapText="1"/>
    </xf>
    <xf numFmtId="0" fontId="13" fillId="0" borderId="9" xfId="0" applyFont="1" applyFill="1" applyBorder="1" applyAlignment="1">
      <alignment horizontal="center" vertical="center" wrapText="1"/>
    </xf>
    <xf numFmtId="0" fontId="1" fillId="0" borderId="9" xfId="0" applyFont="1" applyFill="1" applyBorder="1" applyAlignment="1">
      <alignment vertical="center" wrapText="1"/>
    </xf>
    <xf numFmtId="0" fontId="1" fillId="0" borderId="15" xfId="0" applyFont="1" applyFill="1" applyBorder="1" applyAlignment="1">
      <alignment horizontal="center" vertical="center" wrapText="1"/>
    </xf>
    <xf numFmtId="0" fontId="14" fillId="0" borderId="10" xfId="0" applyFont="1" applyFill="1" applyBorder="1" applyAlignment="1">
      <alignment horizontal="center" vertical="center" wrapText="1"/>
    </xf>
    <xf numFmtId="0" fontId="14" fillId="0" borderId="11" xfId="0" applyFont="1" applyFill="1" applyBorder="1" applyAlignment="1">
      <alignment horizontal="center" vertical="center" wrapText="1"/>
    </xf>
    <xf numFmtId="0" fontId="1" fillId="0" borderId="19" xfId="0" applyFont="1" applyFill="1" applyBorder="1" applyAlignment="1">
      <alignment horizontal="center" vertical="center" wrapText="1"/>
    </xf>
    <xf numFmtId="0" fontId="1" fillId="0" borderId="17" xfId="0" applyFont="1" applyFill="1" applyBorder="1" applyAlignment="1">
      <alignment horizontal="center" vertical="center" wrapText="1"/>
    </xf>
    <xf numFmtId="0" fontId="1" fillId="0" borderId="18" xfId="0" applyFont="1" applyFill="1" applyBorder="1" applyAlignment="1">
      <alignment horizontal="center" vertical="center" wrapText="1"/>
    </xf>
    <xf numFmtId="0" fontId="14" fillId="0" borderId="9" xfId="0" applyFont="1" applyFill="1" applyBorder="1" applyAlignment="1">
      <alignment horizontal="center" vertical="center" wrapText="1"/>
    </xf>
    <xf numFmtId="0" fontId="1" fillId="0" borderId="10" xfId="0" applyFont="1" applyFill="1" applyBorder="1" applyAlignment="1">
      <alignment horizontal="center" vertical="center" wrapText="1"/>
    </xf>
    <xf numFmtId="0" fontId="1" fillId="0" borderId="1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vertical="center" wrapText="1"/>
    </xf>
    <xf numFmtId="3" fontId="1" fillId="0" borderId="9" xfId="0" applyNumberFormat="1" applyFont="1" applyFill="1" applyBorder="1" applyAlignment="1">
      <alignment horizontal="center" vertical="center" wrapText="1"/>
    </xf>
    <xf numFmtId="0" fontId="1" fillId="0" borderId="0" xfId="0" applyFont="1" applyFill="1"/>
    <xf numFmtId="10" fontId="1" fillId="0" borderId="0" xfId="0" applyNumberFormat="1" applyFont="1" applyFill="1"/>
    <xf numFmtId="2" fontId="1" fillId="0" borderId="0" xfId="0" applyNumberFormat="1" applyFont="1" applyFill="1"/>
    <xf numFmtId="164" fontId="1" fillId="0" borderId="8" xfId="0" applyNumberFormat="1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/>
    </xf>
    <xf numFmtId="2" fontId="1" fillId="0" borderId="8" xfId="0" applyNumberFormat="1" applyFont="1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/>
    </xf>
    <xf numFmtId="2" fontId="0" fillId="0" borderId="14" xfId="0" applyNumberFormat="1" applyFill="1" applyBorder="1" applyAlignment="1">
      <alignment horizontal="center" vertical="center"/>
    </xf>
    <xf numFmtId="164" fontId="0" fillId="0" borderId="8" xfId="0" applyNumberFormat="1" applyFill="1" applyBorder="1" applyAlignment="1">
      <alignment wrapText="1"/>
    </xf>
    <xf numFmtId="16" fontId="0" fillId="0" borderId="8" xfId="0" applyNumberFormat="1" applyFill="1" applyBorder="1"/>
    <xf numFmtId="2" fontId="0" fillId="0" borderId="8" xfId="0" applyNumberFormat="1" applyFill="1" applyBorder="1"/>
    <xf numFmtId="164" fontId="0" fillId="0" borderId="8" xfId="0" applyNumberFormat="1" applyFill="1" applyBorder="1"/>
    <xf numFmtId="0" fontId="0" fillId="0" borderId="8" xfId="0" applyFill="1" applyBorder="1"/>
    <xf numFmtId="0" fontId="0" fillId="0" borderId="0" xfId="0" applyFill="1"/>
    <xf numFmtId="164" fontId="1" fillId="0" borderId="13" xfId="0" applyNumberFormat="1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2" fontId="1" fillId="0" borderId="8" xfId="0" applyNumberFormat="1" applyFont="1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16" fontId="1" fillId="0" borderId="8" xfId="0" applyNumberFormat="1" applyFont="1" applyFill="1" applyBorder="1" applyAlignment="1">
      <alignment horizontal="center" vertical="center"/>
    </xf>
    <xf numFmtId="16" fontId="0" fillId="0" borderId="8" xfId="0" applyNumberFormat="1" applyFill="1" applyBorder="1" applyAlignment="1">
      <alignment horizontal="center" vertical="center"/>
    </xf>
    <xf numFmtId="16" fontId="12" fillId="0" borderId="8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16" fontId="15" fillId="0" borderId="0" xfId="0" applyNumberFormat="1" applyFont="1" applyFill="1"/>
    <xf numFmtId="16" fontId="1" fillId="0" borderId="0" xfId="0" applyNumberFormat="1" applyFont="1" applyFill="1" applyAlignment="1">
      <alignment horizontal="center" vertical="center"/>
    </xf>
    <xf numFmtId="2" fontId="0" fillId="0" borderId="8" xfId="0" applyNumberFormat="1" applyFill="1" applyBorder="1" applyAlignment="1">
      <alignment wrapText="1"/>
    </xf>
    <xf numFmtId="49" fontId="1" fillId="0" borderId="8" xfId="0" applyNumberFormat="1" applyFont="1" applyFill="1" applyBorder="1" applyAlignment="1">
      <alignment horizontal="center" vertical="center"/>
    </xf>
    <xf numFmtId="2" fontId="1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vertical="center"/>
    </xf>
    <xf numFmtId="2" fontId="0" fillId="0" borderId="8" xfId="0" applyNumberFormat="1" applyFill="1" applyBorder="1" applyAlignment="1">
      <alignment horizontal="center"/>
    </xf>
    <xf numFmtId="0" fontId="2" fillId="0" borderId="8" xfId="0" applyFont="1" applyFill="1" applyBorder="1" applyAlignment="1">
      <alignment vertical="center"/>
    </xf>
    <xf numFmtId="16" fontId="2" fillId="0" borderId="8" xfId="0" applyNumberFormat="1" applyFont="1" applyFill="1" applyBorder="1" applyAlignment="1">
      <alignment horizontal="center" vertical="center"/>
    </xf>
    <xf numFmtId="2" fontId="1" fillId="0" borderId="14" xfId="0" applyNumberFormat="1" applyFont="1" applyFill="1" applyBorder="1" applyAlignment="1">
      <alignment horizontal="center" vertical="center"/>
    </xf>
    <xf numFmtId="2" fontId="2" fillId="0" borderId="8" xfId="0" applyNumberFormat="1" applyFont="1" applyFill="1" applyBorder="1" applyAlignment="1">
      <alignment horizontal="center" vertical="center"/>
    </xf>
    <xf numFmtId="16" fontId="0" fillId="0" borderId="0" xfId="0" applyNumberFormat="1" applyFill="1"/>
    <xf numFmtId="2" fontId="0" fillId="0" borderId="0" xfId="0" applyNumberFormat="1" applyFill="1"/>
    <xf numFmtId="0" fontId="0" fillId="0" borderId="0" xfId="0" applyFill="1" applyAlignment="1">
      <alignment horizontal="center" vertical="center"/>
    </xf>
    <xf numFmtId="164" fontId="10" fillId="0" borderId="8" xfId="0" applyNumberFormat="1" applyFont="1" applyFill="1" applyBorder="1"/>
    <xf numFmtId="164" fontId="1" fillId="0" borderId="0" xfId="0" applyNumberFormat="1" applyFont="1" applyFill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16" fontId="1" fillId="0" borderId="8" xfId="0" applyNumberFormat="1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164" fontId="0" fillId="0" borderId="0" xfId="0" applyNumberFormat="1" applyFill="1"/>
    <xf numFmtId="2" fontId="14" fillId="0" borderId="0" xfId="0" applyNumberFormat="1" applyFont="1" applyFill="1"/>
    <xf numFmtId="0" fontId="2" fillId="0" borderId="8" xfId="0" applyFont="1" applyFill="1" applyBorder="1"/>
    <xf numFmtId="0" fontId="7" fillId="0" borderId="13" xfId="0" applyFont="1" applyFill="1" applyBorder="1" applyAlignment="1">
      <alignment vertical="center" wrapText="1"/>
    </xf>
    <xf numFmtId="0" fontId="2" fillId="0" borderId="3" xfId="0" applyFont="1" applyFill="1" applyBorder="1" applyAlignment="1">
      <alignment vertical="center" wrapText="1"/>
    </xf>
    <xf numFmtId="0" fontId="11" fillId="0" borderId="3" xfId="0" applyFont="1" applyFill="1" applyBorder="1" applyAlignment="1">
      <alignment vertical="center" wrapText="1"/>
    </xf>
    <xf numFmtId="0" fontId="7" fillId="0" borderId="6" xfId="0" applyFont="1" applyFill="1" applyBorder="1" applyAlignment="1">
      <alignment vertical="center" wrapText="1"/>
    </xf>
    <xf numFmtId="0" fontId="8" fillId="0" borderId="1" xfId="0" applyFont="1" applyFill="1" applyBorder="1" applyAlignment="1">
      <alignment vertical="center" wrapText="1"/>
    </xf>
    <xf numFmtId="0" fontId="2" fillId="0" borderId="2" xfId="0" applyFont="1" applyFill="1" applyBorder="1" applyAlignment="1">
      <alignment vertical="center" wrapText="1"/>
    </xf>
    <xf numFmtId="0" fontId="2" fillId="0" borderId="8" xfId="0" applyFont="1" applyFill="1" applyBorder="1" applyAlignment="1">
      <alignment vertical="center" wrapText="1"/>
    </xf>
    <xf numFmtId="0" fontId="8" fillId="0" borderId="6" xfId="0" applyFont="1" applyFill="1" applyBorder="1" applyAlignment="1">
      <alignment vertical="center" wrapText="1"/>
    </xf>
    <xf numFmtId="0" fontId="7" fillId="0" borderId="1" xfId="0" applyFont="1" applyFill="1" applyBorder="1" applyAlignment="1">
      <alignment vertical="center" wrapText="1"/>
    </xf>
    <xf numFmtId="0" fontId="2" fillId="0" borderId="20" xfId="0" applyFont="1" applyFill="1" applyBorder="1" applyAlignment="1">
      <alignment vertical="center" wrapText="1"/>
    </xf>
    <xf numFmtId="0" fontId="9" fillId="0" borderId="1" xfId="0" applyFont="1" applyFill="1" applyBorder="1" applyAlignment="1">
      <alignment vertical="center" wrapText="1"/>
    </xf>
    <xf numFmtId="0" fontId="2" fillId="0" borderId="16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left" wrapText="1"/>
    </xf>
    <xf numFmtId="0" fontId="2" fillId="0" borderId="0" xfId="0" applyFont="1" applyFill="1"/>
    <xf numFmtId="0" fontId="4" fillId="0" borderId="8" xfId="0" applyFont="1" applyFill="1" applyBorder="1"/>
    <xf numFmtId="0" fontId="3" fillId="0" borderId="13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6" fillId="0" borderId="7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0" xfId="0" applyFon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237"/>
  <sheetViews>
    <sheetView tabSelected="1" topLeftCell="B9" zoomScaleNormal="100" workbookViewId="0">
      <selection activeCell="N1" sqref="N1"/>
    </sheetView>
  </sheetViews>
  <sheetFormatPr defaultRowHeight="14.5" x14ac:dyDescent="0.35"/>
  <cols>
    <col min="1" max="1" width="8.7265625" style="106"/>
    <col min="2" max="2" width="29.1796875" style="94" customWidth="1"/>
    <col min="3" max="3" width="8.36328125" style="33" customWidth="1"/>
    <col min="4" max="4" width="7.36328125" style="73" customWidth="1"/>
    <col min="5" max="5" width="0.1796875" style="76" hidden="1" customWidth="1"/>
    <col min="6" max="6" width="8.90625" style="77" customWidth="1"/>
    <col min="7" max="7" width="7.36328125" style="62" customWidth="1"/>
    <col min="8" max="8" width="7.90625" style="71" customWidth="1"/>
    <col min="9" max="9" width="6.7265625" style="56" customWidth="1"/>
    <col min="10" max="10" width="5.6328125" style="78" customWidth="1"/>
    <col min="11" max="11" width="8.453125" style="69" customWidth="1"/>
    <col min="12" max="12" width="7.36328125" style="70" customWidth="1"/>
    <col min="13" max="13" width="8" style="78" customWidth="1"/>
    <col min="14" max="14" width="10.08984375" style="70" customWidth="1"/>
    <col min="15" max="26" width="8.7265625" style="47"/>
  </cols>
  <sheetData>
    <row r="1" spans="1:35" ht="37.5" customHeight="1" x14ac:dyDescent="0.35">
      <c r="A1" s="95" t="s">
        <v>229</v>
      </c>
      <c r="B1" s="80" t="s">
        <v>176</v>
      </c>
      <c r="C1" s="15" t="s">
        <v>174</v>
      </c>
      <c r="D1" s="36" t="s">
        <v>175</v>
      </c>
      <c r="E1" s="37" t="s">
        <v>199</v>
      </c>
      <c r="F1" s="37" t="s">
        <v>230</v>
      </c>
      <c r="G1" s="39" t="s">
        <v>200</v>
      </c>
      <c r="H1" s="40" t="s">
        <v>230</v>
      </c>
      <c r="I1" s="41" t="s">
        <v>201</v>
      </c>
      <c r="J1" s="42" t="s">
        <v>177</v>
      </c>
      <c r="K1" s="43" t="s">
        <v>204</v>
      </c>
      <c r="L1" s="44" t="s">
        <v>205</v>
      </c>
      <c r="M1" s="45" t="s">
        <v>206</v>
      </c>
      <c r="N1" s="44" t="s">
        <v>231</v>
      </c>
    </row>
    <row r="2" spans="1:35" x14ac:dyDescent="0.35">
      <c r="A2" s="96">
        <v>1</v>
      </c>
      <c r="B2" s="81" t="s">
        <v>97</v>
      </c>
      <c r="C2" s="16">
        <v>474</v>
      </c>
      <c r="D2" s="48">
        <f>C2*0.462</f>
        <v>218.988</v>
      </c>
      <c r="E2" s="49"/>
      <c r="F2" s="38"/>
      <c r="G2" s="50"/>
      <c r="H2" s="51"/>
      <c r="I2" s="52"/>
      <c r="J2" s="45">
        <f>D2-G2-I2</f>
        <v>218.988</v>
      </c>
      <c r="K2" s="43"/>
      <c r="L2" s="44"/>
      <c r="M2" s="45">
        <f>J2-L2</f>
        <v>218.988</v>
      </c>
      <c r="N2" s="44" t="s">
        <v>232</v>
      </c>
    </row>
    <row r="3" spans="1:35" s="1" customFormat="1" ht="20.5" customHeight="1" thickBot="1" x14ac:dyDescent="0.4">
      <c r="A3" s="97">
        <v>2</v>
      </c>
      <c r="B3" s="82" t="s">
        <v>1</v>
      </c>
      <c r="C3" s="17">
        <v>439</v>
      </c>
      <c r="D3" s="48">
        <f t="shared" ref="D3:D65" si="0">C3*0.462</f>
        <v>202.81800000000001</v>
      </c>
      <c r="E3" s="49"/>
      <c r="F3" s="53">
        <v>45764</v>
      </c>
      <c r="G3" s="50">
        <v>200</v>
      </c>
      <c r="H3" s="54">
        <v>45815</v>
      </c>
      <c r="I3" s="52">
        <v>2.8</v>
      </c>
      <c r="J3" s="45">
        <f>D3-G3-I3</f>
        <v>1.8000000000012228E-2</v>
      </c>
      <c r="K3" s="43"/>
      <c r="L3" s="44"/>
      <c r="M3" s="45">
        <f t="shared" ref="M3:M65" si="1">J3-L3</f>
        <v>1.8000000000012228E-2</v>
      </c>
      <c r="N3" s="44">
        <f>Целевые!D4</f>
        <v>25</v>
      </c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</row>
    <row r="4" spans="1:35" s="1" customFormat="1" ht="28.5" thickBot="1" x14ac:dyDescent="0.4">
      <c r="A4" s="74">
        <v>3</v>
      </c>
      <c r="B4" s="83" t="s">
        <v>189</v>
      </c>
      <c r="C4" s="18">
        <v>398</v>
      </c>
      <c r="D4" s="48">
        <f t="shared" si="0"/>
        <v>183.876</v>
      </c>
      <c r="E4" s="49"/>
      <c r="F4" s="55">
        <v>45987</v>
      </c>
      <c r="G4" s="38">
        <v>183.9</v>
      </c>
      <c r="H4" s="54"/>
      <c r="I4" s="56"/>
      <c r="J4" s="45">
        <f>D4-G4-I4</f>
        <v>-2.4000000000000909E-2</v>
      </c>
      <c r="K4" s="43"/>
      <c r="L4" s="44"/>
      <c r="M4" s="45">
        <f t="shared" si="1"/>
        <v>-2.4000000000000909E-2</v>
      </c>
      <c r="N4" s="44">
        <f>Целевые!D5</f>
        <v>25</v>
      </c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</row>
    <row r="5" spans="1:35" s="1" customFormat="1" ht="15" thickBot="1" x14ac:dyDescent="0.4">
      <c r="A5" s="74">
        <v>4</v>
      </c>
      <c r="B5" s="31" t="s">
        <v>2</v>
      </c>
      <c r="C5" s="18">
        <v>384</v>
      </c>
      <c r="D5" s="48">
        <f t="shared" si="0"/>
        <v>177.40800000000002</v>
      </c>
      <c r="E5" s="49"/>
      <c r="F5" s="53">
        <v>45791</v>
      </c>
      <c r="G5" s="50">
        <v>177.4</v>
      </c>
      <c r="H5" s="40"/>
      <c r="I5" s="52"/>
      <c r="J5" s="45">
        <f>D5-G5-I5</f>
        <v>8.0000000000097771E-3</v>
      </c>
      <c r="K5" s="43"/>
      <c r="L5" s="44"/>
      <c r="M5" s="45">
        <f t="shared" si="1"/>
        <v>8.0000000000097771E-3</v>
      </c>
      <c r="N5" s="44">
        <f>Целевые!D6</f>
        <v>26.12</v>
      </c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</row>
    <row r="6" spans="1:35" s="1" customFormat="1" ht="15" thickBot="1" x14ac:dyDescent="0.4">
      <c r="A6" s="74">
        <v>5</v>
      </c>
      <c r="B6" s="31" t="s">
        <v>98</v>
      </c>
      <c r="C6" s="18">
        <v>396</v>
      </c>
      <c r="D6" s="48">
        <f t="shared" si="0"/>
        <v>182.952</v>
      </c>
      <c r="E6" s="49"/>
      <c r="F6" s="53">
        <v>45819</v>
      </c>
      <c r="G6" s="50">
        <v>183</v>
      </c>
      <c r="H6" s="40"/>
      <c r="I6" s="52"/>
      <c r="J6" s="45">
        <f>D6-G6-I6</f>
        <v>-4.8000000000001819E-2</v>
      </c>
      <c r="K6" s="43"/>
      <c r="L6" s="44"/>
      <c r="M6" s="45">
        <f t="shared" si="1"/>
        <v>-4.8000000000001819E-2</v>
      </c>
      <c r="N6" s="44">
        <f>Целевые!D7</f>
        <v>25</v>
      </c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</row>
    <row r="7" spans="1:35" s="1" customFormat="1" ht="15" thickBot="1" x14ac:dyDescent="0.4">
      <c r="A7" s="74">
        <v>6</v>
      </c>
      <c r="B7" s="31" t="s">
        <v>3</v>
      </c>
      <c r="C7" s="18">
        <v>399</v>
      </c>
      <c r="D7" s="48">
        <f t="shared" si="0"/>
        <v>184.33800000000002</v>
      </c>
      <c r="E7" s="49"/>
      <c r="F7" s="53">
        <v>45789</v>
      </c>
      <c r="G7" s="50">
        <v>184.3</v>
      </c>
      <c r="H7" s="40"/>
      <c r="I7" s="52"/>
      <c r="J7" s="45">
        <f>D7-G7-I7</f>
        <v>3.8000000000010914E-2</v>
      </c>
      <c r="K7" s="43"/>
      <c r="L7" s="44"/>
      <c r="M7" s="45">
        <f t="shared" si="1"/>
        <v>3.8000000000010914E-2</v>
      </c>
      <c r="N7" s="44">
        <f>Целевые!D8</f>
        <v>25</v>
      </c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</row>
    <row r="8" spans="1:35" s="1" customFormat="1" ht="15" thickBot="1" x14ac:dyDescent="0.4">
      <c r="A8" s="98">
        <v>7</v>
      </c>
      <c r="B8" s="84" t="s">
        <v>0</v>
      </c>
      <c r="C8" s="19">
        <v>410</v>
      </c>
      <c r="D8" s="48">
        <f t="shared" si="0"/>
        <v>189.42000000000002</v>
      </c>
      <c r="E8" s="49"/>
      <c r="F8" s="38"/>
      <c r="G8" s="50"/>
      <c r="H8" s="40"/>
      <c r="I8" s="52"/>
      <c r="J8" s="45">
        <f>D8-G8-I8</f>
        <v>189.42000000000002</v>
      </c>
      <c r="K8" s="43"/>
      <c r="L8" s="44"/>
      <c r="M8" s="45">
        <f t="shared" si="1"/>
        <v>189.42000000000002</v>
      </c>
      <c r="N8" s="44" t="s">
        <v>232</v>
      </c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/>
      <c r="AB8"/>
      <c r="AC8"/>
      <c r="AD8"/>
      <c r="AE8"/>
      <c r="AF8"/>
      <c r="AG8"/>
      <c r="AH8"/>
      <c r="AI8"/>
    </row>
    <row r="9" spans="1:35" s="1" customFormat="1" ht="28.5" thickBot="1" x14ac:dyDescent="0.4">
      <c r="A9" s="74">
        <v>8</v>
      </c>
      <c r="B9" s="31" t="s">
        <v>190</v>
      </c>
      <c r="C9" s="18">
        <v>400</v>
      </c>
      <c r="D9" s="48">
        <f t="shared" si="0"/>
        <v>184.8</v>
      </c>
      <c r="E9" s="49"/>
      <c r="F9" s="53">
        <v>45881</v>
      </c>
      <c r="G9" s="50">
        <v>184.8</v>
      </c>
      <c r="H9" s="40"/>
      <c r="I9" s="52"/>
      <c r="J9" s="45">
        <f>D9-G9-I9</f>
        <v>0</v>
      </c>
      <c r="K9" s="43"/>
      <c r="L9" s="44"/>
      <c r="M9" s="45">
        <f t="shared" si="1"/>
        <v>0</v>
      </c>
      <c r="N9" s="44">
        <f>Целевые!D10</f>
        <v>25.2</v>
      </c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</row>
    <row r="10" spans="1:35" ht="28.5" thickBot="1" x14ac:dyDescent="0.4">
      <c r="A10" s="74">
        <v>9</v>
      </c>
      <c r="B10" s="31" t="s">
        <v>99</v>
      </c>
      <c r="C10" s="18">
        <v>421</v>
      </c>
      <c r="D10" s="48">
        <f t="shared" si="0"/>
        <v>194.50200000000001</v>
      </c>
      <c r="E10" s="49"/>
      <c r="F10" s="38"/>
      <c r="G10" s="50"/>
      <c r="H10" s="40"/>
      <c r="I10" s="52"/>
      <c r="J10" s="45">
        <f>D10-G10-I10</f>
        <v>194.50200000000001</v>
      </c>
      <c r="K10" s="43"/>
      <c r="L10" s="44"/>
      <c r="M10" s="45">
        <f t="shared" si="1"/>
        <v>194.50200000000001</v>
      </c>
      <c r="N10" s="44" t="s">
        <v>232</v>
      </c>
    </row>
    <row r="11" spans="1:35" s="1" customFormat="1" ht="15" thickBot="1" x14ac:dyDescent="0.4">
      <c r="A11" s="74">
        <v>10</v>
      </c>
      <c r="B11" s="31" t="s">
        <v>4</v>
      </c>
      <c r="C11" s="18">
        <v>404</v>
      </c>
      <c r="D11" s="48">
        <f t="shared" si="0"/>
        <v>186.648</v>
      </c>
      <c r="E11" s="49"/>
      <c r="F11" s="53">
        <v>45768</v>
      </c>
      <c r="G11" s="50">
        <v>186.6</v>
      </c>
      <c r="H11" s="40"/>
      <c r="I11" s="52"/>
      <c r="J11" s="45">
        <f>D11-G11-I11</f>
        <v>4.8000000000001819E-2</v>
      </c>
      <c r="K11" s="43"/>
      <c r="L11" s="44"/>
      <c r="M11" s="45">
        <f t="shared" si="1"/>
        <v>4.8000000000001819E-2</v>
      </c>
      <c r="N11" s="44">
        <f>Целевые!D12</f>
        <v>25</v>
      </c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</row>
    <row r="12" spans="1:35" s="1" customFormat="1" ht="15" customHeight="1" thickBot="1" x14ac:dyDescent="0.4">
      <c r="A12" s="98">
        <v>11</v>
      </c>
      <c r="B12" s="85" t="s">
        <v>173</v>
      </c>
      <c r="C12" s="20"/>
      <c r="D12" s="48">
        <f t="shared" si="0"/>
        <v>0</v>
      </c>
      <c r="E12" s="49"/>
      <c r="F12" s="38"/>
      <c r="G12" s="50"/>
      <c r="H12" s="40"/>
      <c r="I12" s="52"/>
      <c r="J12" s="45">
        <f>D12-G12-I12</f>
        <v>0</v>
      </c>
      <c r="K12" s="43"/>
      <c r="L12" s="44"/>
      <c r="M12" s="45">
        <f t="shared" si="1"/>
        <v>0</v>
      </c>
      <c r="N12" s="44" t="s">
        <v>232</v>
      </c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/>
      <c r="AB12"/>
      <c r="AC12"/>
      <c r="AD12"/>
      <c r="AE12"/>
      <c r="AF12"/>
      <c r="AG12"/>
      <c r="AH12"/>
      <c r="AI12"/>
    </row>
    <row r="13" spans="1:35" ht="56.5" thickBot="1" x14ac:dyDescent="0.4">
      <c r="A13" s="74">
        <v>12</v>
      </c>
      <c r="B13" s="31" t="s">
        <v>178</v>
      </c>
      <c r="C13" s="18">
        <v>400</v>
      </c>
      <c r="D13" s="48">
        <f t="shared" si="0"/>
        <v>184.8</v>
      </c>
      <c r="E13" s="49"/>
      <c r="F13" s="38"/>
      <c r="G13" s="50"/>
      <c r="H13" s="40"/>
      <c r="I13" s="52"/>
      <c r="J13" s="45">
        <f>D13-G13-I13</f>
        <v>184.8</v>
      </c>
      <c r="K13" s="43"/>
      <c r="L13" s="44"/>
      <c r="M13" s="45">
        <f t="shared" si="1"/>
        <v>184.8</v>
      </c>
      <c r="N13" s="44" t="s">
        <v>232</v>
      </c>
    </row>
    <row r="14" spans="1:35" s="1" customFormat="1" ht="28.5" thickBot="1" x14ac:dyDescent="0.4">
      <c r="A14" s="74">
        <v>13</v>
      </c>
      <c r="B14" s="31" t="s">
        <v>5</v>
      </c>
      <c r="C14" s="18">
        <v>418</v>
      </c>
      <c r="D14" s="48">
        <f t="shared" si="0"/>
        <v>193.11600000000001</v>
      </c>
      <c r="E14" s="49"/>
      <c r="F14" s="53">
        <v>45756</v>
      </c>
      <c r="G14" s="50">
        <v>193.1</v>
      </c>
      <c r="H14" s="40"/>
      <c r="I14" s="52"/>
      <c r="J14" s="45">
        <f>D14-G14-I14</f>
        <v>1.6000000000019554E-2</v>
      </c>
      <c r="K14" s="43"/>
      <c r="L14" s="44"/>
      <c r="M14" s="45">
        <f t="shared" si="1"/>
        <v>1.6000000000019554E-2</v>
      </c>
      <c r="N14" s="44">
        <f>Целевые!D15</f>
        <v>25</v>
      </c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</row>
    <row r="15" spans="1:35" ht="15" thickBot="1" x14ac:dyDescent="0.4">
      <c r="A15" s="74">
        <v>14</v>
      </c>
      <c r="B15" s="31" t="s">
        <v>6</v>
      </c>
      <c r="C15" s="18">
        <v>420</v>
      </c>
      <c r="D15" s="48">
        <f t="shared" si="0"/>
        <v>194.04000000000002</v>
      </c>
      <c r="E15" s="49"/>
      <c r="F15" s="38"/>
      <c r="G15" s="50"/>
      <c r="H15" s="40"/>
      <c r="I15" s="52"/>
      <c r="J15" s="45">
        <f>D15-G15-I15</f>
        <v>194.04000000000002</v>
      </c>
      <c r="K15" s="43"/>
      <c r="L15" s="44"/>
      <c r="M15" s="45">
        <f t="shared" si="1"/>
        <v>194.04000000000002</v>
      </c>
      <c r="N15" s="44" t="s">
        <v>232</v>
      </c>
    </row>
    <row r="16" spans="1:35" s="8" customFormat="1" ht="15" thickBot="1" x14ac:dyDescent="0.4">
      <c r="A16" s="74">
        <v>15</v>
      </c>
      <c r="B16" s="31" t="s">
        <v>7</v>
      </c>
      <c r="C16" s="18">
        <v>399</v>
      </c>
      <c r="D16" s="48">
        <f t="shared" si="0"/>
        <v>184.33800000000002</v>
      </c>
      <c r="E16" s="49"/>
      <c r="F16" s="53">
        <v>45840</v>
      </c>
      <c r="G16" s="50">
        <v>100</v>
      </c>
      <c r="H16" s="54"/>
      <c r="I16" s="52"/>
      <c r="J16" s="45">
        <f>D16-G16-I16</f>
        <v>84.338000000000022</v>
      </c>
      <c r="K16" s="43"/>
      <c r="L16" s="44"/>
      <c r="M16" s="45">
        <f t="shared" si="1"/>
        <v>84.338000000000022</v>
      </c>
      <c r="N16" s="44" t="s">
        <v>232</v>
      </c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/>
      <c r="AB16"/>
      <c r="AC16"/>
      <c r="AD16"/>
      <c r="AE16"/>
      <c r="AF16"/>
      <c r="AG16"/>
      <c r="AH16"/>
      <c r="AI16"/>
    </row>
    <row r="17" spans="1:35" s="1" customFormat="1" ht="15" thickBot="1" x14ac:dyDescent="0.4">
      <c r="A17" s="74">
        <v>16</v>
      </c>
      <c r="B17" s="86" t="s">
        <v>8</v>
      </c>
      <c r="C17" s="18">
        <v>399</v>
      </c>
      <c r="D17" s="48">
        <f t="shared" si="0"/>
        <v>184.33800000000002</v>
      </c>
      <c r="E17" s="49"/>
      <c r="F17" s="53">
        <v>45820</v>
      </c>
      <c r="G17" s="50">
        <v>54.3</v>
      </c>
      <c r="H17" s="54">
        <v>45852</v>
      </c>
      <c r="I17" s="52">
        <v>65</v>
      </c>
      <c r="J17" s="45">
        <f>D17-G17-I17</f>
        <v>65.038000000000011</v>
      </c>
      <c r="K17" s="43">
        <v>45880</v>
      </c>
      <c r="L17" s="44">
        <v>65</v>
      </c>
      <c r="M17" s="45">
        <f t="shared" si="1"/>
        <v>3.8000000000010914E-2</v>
      </c>
      <c r="N17" s="44">
        <f>Целевые!D18</f>
        <v>25</v>
      </c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</row>
    <row r="18" spans="1:35" s="1" customFormat="1" ht="21" customHeight="1" thickBot="1" x14ac:dyDescent="0.4">
      <c r="A18" s="99" t="s">
        <v>196</v>
      </c>
      <c r="B18" s="87" t="s">
        <v>9</v>
      </c>
      <c r="C18" s="21">
        <v>832</v>
      </c>
      <c r="D18" s="48">
        <f t="shared" si="0"/>
        <v>384.38400000000001</v>
      </c>
      <c r="E18" s="57"/>
      <c r="F18" s="53">
        <v>45771</v>
      </c>
      <c r="G18" s="50">
        <v>200</v>
      </c>
      <c r="H18" s="54">
        <v>45810</v>
      </c>
      <c r="I18" s="52">
        <v>185</v>
      </c>
      <c r="J18" s="45">
        <f>D18-G18-I18</f>
        <v>-0.61599999999998545</v>
      </c>
      <c r="K18" s="43"/>
      <c r="L18" s="44"/>
      <c r="M18" s="45">
        <f t="shared" si="1"/>
        <v>-0.61599999999998545</v>
      </c>
      <c r="N18" s="44">
        <f>Целевые!D19</f>
        <v>25</v>
      </c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</row>
    <row r="19" spans="1:35" s="1" customFormat="1" ht="28.5" thickBot="1" x14ac:dyDescent="0.4">
      <c r="A19" s="74">
        <v>19</v>
      </c>
      <c r="B19" s="82" t="s">
        <v>181</v>
      </c>
      <c r="C19" s="18">
        <v>415</v>
      </c>
      <c r="D19" s="48">
        <f t="shared" si="0"/>
        <v>191.73000000000002</v>
      </c>
      <c r="E19" s="49"/>
      <c r="F19" s="53">
        <v>45831</v>
      </c>
      <c r="G19" s="50">
        <v>185</v>
      </c>
      <c r="H19" s="40" t="s">
        <v>211</v>
      </c>
      <c r="I19" s="52">
        <v>9.1</v>
      </c>
      <c r="J19" s="45">
        <f>D19-G19-I19</f>
        <v>-2.3699999999999815</v>
      </c>
      <c r="K19" s="43"/>
      <c r="L19" s="44"/>
      <c r="M19" s="45">
        <f t="shared" si="1"/>
        <v>-2.3699999999999815</v>
      </c>
      <c r="N19" s="44">
        <f>Целевые!D20</f>
        <v>25</v>
      </c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</row>
    <row r="20" spans="1:35" s="1" customFormat="1" ht="15" thickBot="1" x14ac:dyDescent="0.4">
      <c r="A20" s="74">
        <v>20</v>
      </c>
      <c r="B20" s="31" t="s">
        <v>10</v>
      </c>
      <c r="C20" s="18">
        <v>478</v>
      </c>
      <c r="D20" s="48">
        <f t="shared" si="0"/>
        <v>220.83600000000001</v>
      </c>
      <c r="E20" s="49"/>
      <c r="F20" s="53">
        <v>45815</v>
      </c>
      <c r="G20" s="50">
        <v>220.8</v>
      </c>
      <c r="H20" s="40"/>
      <c r="I20" s="52"/>
      <c r="J20" s="45">
        <f>D20-G20-I20</f>
        <v>3.6000000000001364E-2</v>
      </c>
      <c r="K20" s="43"/>
      <c r="L20" s="44"/>
      <c r="M20" s="45">
        <f t="shared" si="1"/>
        <v>3.6000000000001364E-2</v>
      </c>
      <c r="N20" s="44">
        <f>Целевые!D21</f>
        <v>25</v>
      </c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</row>
    <row r="21" spans="1:35" s="1" customFormat="1" ht="29" customHeight="1" thickBot="1" x14ac:dyDescent="0.4">
      <c r="A21" s="74">
        <v>21</v>
      </c>
      <c r="B21" s="31" t="s">
        <v>202</v>
      </c>
      <c r="C21" s="18">
        <v>483</v>
      </c>
      <c r="D21" s="48">
        <f t="shared" si="0"/>
        <v>223.14600000000002</v>
      </c>
      <c r="E21" s="49">
        <v>254.7</v>
      </c>
      <c r="F21" s="38"/>
      <c r="G21" s="50"/>
      <c r="H21" s="40"/>
      <c r="I21" s="52"/>
      <c r="J21" s="45">
        <f>D21-G21-I21</f>
        <v>223.14600000000002</v>
      </c>
      <c r="K21" s="43"/>
      <c r="L21" s="44"/>
      <c r="M21" s="45">
        <f t="shared" si="1"/>
        <v>223.14600000000002</v>
      </c>
      <c r="N21" s="44">
        <f>Целевые!D22</f>
        <v>25</v>
      </c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/>
      <c r="AB21"/>
      <c r="AC21"/>
      <c r="AD21"/>
      <c r="AE21"/>
      <c r="AF21"/>
      <c r="AG21"/>
      <c r="AH21"/>
      <c r="AI21"/>
    </row>
    <row r="22" spans="1:35" s="1" customFormat="1" ht="15" thickBot="1" x14ac:dyDescent="0.4">
      <c r="A22" s="74">
        <v>22</v>
      </c>
      <c r="B22" s="31" t="s">
        <v>11</v>
      </c>
      <c r="C22" s="18">
        <v>433</v>
      </c>
      <c r="D22" s="48">
        <f t="shared" si="0"/>
        <v>200.04600000000002</v>
      </c>
      <c r="E22" s="49"/>
      <c r="F22" s="53">
        <v>45825</v>
      </c>
      <c r="G22" s="50">
        <v>200</v>
      </c>
      <c r="H22" s="40"/>
      <c r="I22" s="52"/>
      <c r="J22" s="45">
        <f>D22-G22-I22</f>
        <v>4.6000000000020691E-2</v>
      </c>
      <c r="K22" s="43"/>
      <c r="L22" s="44"/>
      <c r="M22" s="45">
        <f t="shared" si="1"/>
        <v>4.6000000000020691E-2</v>
      </c>
      <c r="N22" s="44">
        <f>Целевые!D23</f>
        <v>25</v>
      </c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</row>
    <row r="23" spans="1:35" s="1" customFormat="1" ht="28.5" thickBot="1" x14ac:dyDescent="0.4">
      <c r="A23" s="74">
        <v>23</v>
      </c>
      <c r="B23" s="31" t="s">
        <v>12</v>
      </c>
      <c r="C23" s="18">
        <v>462</v>
      </c>
      <c r="D23" s="48">
        <f t="shared" si="0"/>
        <v>213.44400000000002</v>
      </c>
      <c r="E23" s="49"/>
      <c r="F23" s="53">
        <v>45729</v>
      </c>
      <c r="G23" s="50">
        <v>213.4</v>
      </c>
      <c r="H23" s="40"/>
      <c r="I23" s="52"/>
      <c r="J23" s="45">
        <f>D23-G23-I23</f>
        <v>4.4000000000011141E-2</v>
      </c>
      <c r="K23" s="43"/>
      <c r="L23" s="44"/>
      <c r="M23" s="45">
        <f t="shared" si="1"/>
        <v>4.4000000000011141E-2</v>
      </c>
      <c r="N23" s="44">
        <f>Целевые!D24</f>
        <v>25</v>
      </c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</row>
    <row r="24" spans="1:35" s="1" customFormat="1" ht="15" thickBot="1" x14ac:dyDescent="0.4">
      <c r="A24" s="74">
        <v>24</v>
      </c>
      <c r="B24" s="31" t="s">
        <v>13</v>
      </c>
      <c r="C24" s="18">
        <v>420</v>
      </c>
      <c r="D24" s="48">
        <f t="shared" si="0"/>
        <v>194.04000000000002</v>
      </c>
      <c r="E24" s="49"/>
      <c r="F24" s="58">
        <v>45857</v>
      </c>
      <c r="G24" s="50">
        <v>194</v>
      </c>
      <c r="H24" s="40"/>
      <c r="I24" s="52"/>
      <c r="J24" s="45">
        <f>D24-G24-I24</f>
        <v>4.0000000000020464E-2</v>
      </c>
      <c r="K24" s="43"/>
      <c r="L24" s="44"/>
      <c r="M24" s="45">
        <f t="shared" si="1"/>
        <v>4.0000000000020464E-2</v>
      </c>
      <c r="N24" s="44">
        <f>Целевые!D25</f>
        <v>25</v>
      </c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</row>
    <row r="25" spans="1:35" s="1" customFormat="1" ht="15" thickBot="1" x14ac:dyDescent="0.4">
      <c r="A25" s="74">
        <v>25</v>
      </c>
      <c r="B25" s="31" t="s">
        <v>14</v>
      </c>
      <c r="C25" s="18">
        <v>448</v>
      </c>
      <c r="D25" s="48">
        <f t="shared" si="0"/>
        <v>206.976</v>
      </c>
      <c r="E25" s="49"/>
      <c r="F25" s="53">
        <v>45818</v>
      </c>
      <c r="G25" s="50">
        <v>50</v>
      </c>
      <c r="H25" s="54">
        <v>45852</v>
      </c>
      <c r="I25" s="52">
        <v>75</v>
      </c>
      <c r="J25" s="45">
        <f>D25-G25-I25</f>
        <v>81.975999999999999</v>
      </c>
      <c r="K25" s="43">
        <v>45880</v>
      </c>
      <c r="L25" s="44">
        <v>82</v>
      </c>
      <c r="M25" s="45">
        <f t="shared" si="1"/>
        <v>-2.4000000000000909E-2</v>
      </c>
      <c r="N25" s="44">
        <f>Целевые!D26</f>
        <v>25</v>
      </c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</row>
    <row r="26" spans="1:35" s="1" customFormat="1" ht="15" thickBot="1" x14ac:dyDescent="0.4">
      <c r="A26" s="74">
        <v>26</v>
      </c>
      <c r="B26" s="31" t="s">
        <v>182</v>
      </c>
      <c r="C26" s="18">
        <v>459</v>
      </c>
      <c r="D26" s="48">
        <f t="shared" si="0"/>
        <v>212.05800000000002</v>
      </c>
      <c r="E26" s="49"/>
      <c r="F26" s="53">
        <v>45856</v>
      </c>
      <c r="G26" s="50">
        <v>212.1</v>
      </c>
      <c r="H26" s="40"/>
      <c r="I26" s="52"/>
      <c r="J26" s="45">
        <f>D26-G26-I26</f>
        <v>-4.199999999997317E-2</v>
      </c>
      <c r="K26" s="43"/>
      <c r="L26" s="44"/>
      <c r="M26" s="45">
        <f t="shared" si="1"/>
        <v>-4.199999999997317E-2</v>
      </c>
      <c r="N26" s="44">
        <f>Целевые!D27</f>
        <v>25</v>
      </c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</row>
    <row r="27" spans="1:35" s="9" customFormat="1" ht="28.5" thickBot="1" x14ac:dyDescent="0.4">
      <c r="A27" s="74">
        <v>27</v>
      </c>
      <c r="B27" s="31" t="s">
        <v>15</v>
      </c>
      <c r="C27" s="18">
        <v>648</v>
      </c>
      <c r="D27" s="48">
        <f t="shared" si="0"/>
        <v>299.37600000000003</v>
      </c>
      <c r="E27" s="49"/>
      <c r="F27" s="53">
        <v>45698</v>
      </c>
      <c r="G27" s="50">
        <v>140</v>
      </c>
      <c r="H27" s="54"/>
      <c r="I27" s="52"/>
      <c r="J27" s="45">
        <f>D27-G27-I27</f>
        <v>159.37600000000003</v>
      </c>
      <c r="K27" s="43"/>
      <c r="L27" s="44"/>
      <c r="M27" s="45">
        <f t="shared" si="1"/>
        <v>159.37600000000003</v>
      </c>
      <c r="N27" s="44">
        <f>Целевые!D28</f>
        <v>25</v>
      </c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/>
      <c r="AB27"/>
      <c r="AC27"/>
      <c r="AD27"/>
      <c r="AE27"/>
      <c r="AF27"/>
      <c r="AG27"/>
      <c r="AH27"/>
      <c r="AI27"/>
    </row>
    <row r="28" spans="1:35" s="1" customFormat="1" ht="28.5" thickBot="1" x14ac:dyDescent="0.4">
      <c r="A28" s="74">
        <v>28</v>
      </c>
      <c r="B28" s="31" t="s">
        <v>16</v>
      </c>
      <c r="C28" s="18">
        <v>417</v>
      </c>
      <c r="D28" s="48">
        <f t="shared" si="0"/>
        <v>192.654</v>
      </c>
      <c r="E28" s="49"/>
      <c r="F28" s="53">
        <v>45763</v>
      </c>
      <c r="G28" s="50">
        <v>80</v>
      </c>
      <c r="H28" s="54">
        <v>45821</v>
      </c>
      <c r="I28" s="52">
        <v>112.7</v>
      </c>
      <c r="J28" s="45">
        <f>D28-G28-I28</f>
        <v>-4.600000000000648E-2</v>
      </c>
      <c r="K28" s="43"/>
      <c r="L28" s="44"/>
      <c r="M28" s="45">
        <f t="shared" si="1"/>
        <v>-4.600000000000648E-2</v>
      </c>
      <c r="N28" s="44">
        <f>Целевые!D29</f>
        <v>25</v>
      </c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</row>
    <row r="29" spans="1:35" s="1" customFormat="1" ht="28.5" thickBot="1" x14ac:dyDescent="0.4">
      <c r="A29" s="74">
        <v>29</v>
      </c>
      <c r="B29" s="31" t="s">
        <v>17</v>
      </c>
      <c r="C29" s="18">
        <v>405</v>
      </c>
      <c r="D29" s="48">
        <f t="shared" si="0"/>
        <v>187.11</v>
      </c>
      <c r="E29" s="49"/>
      <c r="F29" s="53">
        <v>45840</v>
      </c>
      <c r="G29" s="50">
        <v>187.1</v>
      </c>
      <c r="H29" s="40"/>
      <c r="I29" s="52"/>
      <c r="J29" s="45">
        <f>D29-G29-I29</f>
        <v>1.0000000000019327E-2</v>
      </c>
      <c r="K29" s="43"/>
      <c r="L29" s="44"/>
      <c r="M29" s="45">
        <f t="shared" si="1"/>
        <v>1.0000000000019327E-2</v>
      </c>
      <c r="N29" s="44" t="s">
        <v>232</v>
      </c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</row>
    <row r="30" spans="1:35" s="1" customFormat="1" ht="15" thickBot="1" x14ac:dyDescent="0.4">
      <c r="A30" s="74">
        <v>30</v>
      </c>
      <c r="B30" s="31" t="s">
        <v>18</v>
      </c>
      <c r="C30" s="18">
        <v>458</v>
      </c>
      <c r="D30" s="48">
        <f t="shared" si="0"/>
        <v>211.596</v>
      </c>
      <c r="E30" s="49"/>
      <c r="F30" s="53">
        <v>45764</v>
      </c>
      <c r="G30" s="50">
        <v>211.6</v>
      </c>
      <c r="H30" s="40"/>
      <c r="I30" s="52"/>
      <c r="J30" s="45">
        <f>D30-G30-I30</f>
        <v>-3.9999999999906777E-3</v>
      </c>
      <c r="K30" s="43"/>
      <c r="L30" s="44"/>
      <c r="M30" s="45">
        <f t="shared" si="1"/>
        <v>-3.9999999999906777E-3</v>
      </c>
      <c r="N30" s="44">
        <f>Целевые!D31</f>
        <v>25</v>
      </c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</row>
    <row r="31" spans="1:35" s="1" customFormat="1" ht="15" thickBot="1" x14ac:dyDescent="0.4">
      <c r="A31" s="74">
        <v>31</v>
      </c>
      <c r="B31" s="31" t="s">
        <v>19</v>
      </c>
      <c r="C31" s="18">
        <v>585</v>
      </c>
      <c r="D31" s="48">
        <f t="shared" si="0"/>
        <v>270.27000000000004</v>
      </c>
      <c r="E31" s="49"/>
      <c r="F31" s="53">
        <v>45764</v>
      </c>
      <c r="G31" s="50">
        <v>270.3</v>
      </c>
      <c r="H31" s="40"/>
      <c r="I31" s="52"/>
      <c r="J31" s="45">
        <f>D31-G31-I31</f>
        <v>-2.9999999999972715E-2</v>
      </c>
      <c r="K31" s="43"/>
      <c r="L31" s="44"/>
      <c r="M31" s="45">
        <f t="shared" si="1"/>
        <v>-2.9999999999972715E-2</v>
      </c>
      <c r="N31" s="44">
        <f>Целевые!D32</f>
        <v>25</v>
      </c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</row>
    <row r="32" spans="1:35" s="1" customFormat="1" ht="28.5" thickBot="1" x14ac:dyDescent="0.4">
      <c r="A32" s="74">
        <v>32</v>
      </c>
      <c r="B32" s="31" t="s">
        <v>100</v>
      </c>
      <c r="C32" s="18">
        <v>396</v>
      </c>
      <c r="D32" s="48">
        <f t="shared" si="0"/>
        <v>182.952</v>
      </c>
      <c r="E32" s="49"/>
      <c r="F32" s="53">
        <v>45800</v>
      </c>
      <c r="G32" s="50">
        <v>183</v>
      </c>
      <c r="H32" s="40"/>
      <c r="I32" s="52"/>
      <c r="J32" s="45">
        <f>D32-G32-I32</f>
        <v>-4.8000000000001819E-2</v>
      </c>
      <c r="K32" s="43"/>
      <c r="L32" s="44"/>
      <c r="M32" s="45">
        <f t="shared" si="1"/>
        <v>-4.8000000000001819E-2</v>
      </c>
      <c r="N32" s="44">
        <f>Целевые!D33</f>
        <v>25</v>
      </c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</row>
    <row r="33" spans="1:35" s="3" customFormat="1" ht="28.5" thickBot="1" x14ac:dyDescent="0.4">
      <c r="A33" s="74">
        <v>33</v>
      </c>
      <c r="B33" s="31" t="s">
        <v>20</v>
      </c>
      <c r="C33" s="18">
        <v>400</v>
      </c>
      <c r="D33" s="48">
        <f t="shared" si="0"/>
        <v>184.8</v>
      </c>
      <c r="E33" s="49"/>
      <c r="F33" s="58">
        <v>45857</v>
      </c>
      <c r="G33" s="50">
        <v>184.8</v>
      </c>
      <c r="H33" s="40"/>
      <c r="I33" s="52"/>
      <c r="J33" s="45">
        <f>D33-G33-I33</f>
        <v>0</v>
      </c>
      <c r="K33" s="43"/>
      <c r="L33" s="44"/>
      <c r="M33" s="45">
        <f t="shared" si="1"/>
        <v>0</v>
      </c>
      <c r="N33" s="44">
        <f>Целевые!D34</f>
        <v>25</v>
      </c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  <c r="AA33"/>
      <c r="AB33"/>
      <c r="AC33"/>
      <c r="AD33"/>
      <c r="AE33"/>
      <c r="AF33"/>
      <c r="AG33"/>
      <c r="AH33"/>
      <c r="AI33"/>
    </row>
    <row r="34" spans="1:35" s="1" customFormat="1" ht="28.5" thickBot="1" x14ac:dyDescent="0.4">
      <c r="A34" s="74">
        <v>34</v>
      </c>
      <c r="B34" s="31" t="s">
        <v>21</v>
      </c>
      <c r="C34" s="18">
        <v>426</v>
      </c>
      <c r="D34" s="48">
        <f t="shared" si="0"/>
        <v>196.81200000000001</v>
      </c>
      <c r="E34" s="49"/>
      <c r="F34" s="53">
        <v>45764</v>
      </c>
      <c r="G34" s="50">
        <v>196.8</v>
      </c>
      <c r="H34" s="40"/>
      <c r="I34" s="52"/>
      <c r="J34" s="45">
        <f>D34-G34-I34</f>
        <v>1.2000000000000455E-2</v>
      </c>
      <c r="K34" s="43"/>
      <c r="L34" s="44"/>
      <c r="M34" s="45">
        <f t="shared" si="1"/>
        <v>1.2000000000000455E-2</v>
      </c>
      <c r="N34" s="44">
        <f>Целевые!D35</f>
        <v>25</v>
      </c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</row>
    <row r="35" spans="1:35" s="1" customFormat="1" ht="28.5" thickBot="1" x14ac:dyDescent="0.4">
      <c r="A35" s="74">
        <v>35</v>
      </c>
      <c r="B35" s="31" t="s">
        <v>101</v>
      </c>
      <c r="C35" s="18">
        <v>421</v>
      </c>
      <c r="D35" s="48">
        <f t="shared" si="0"/>
        <v>194.50200000000001</v>
      </c>
      <c r="E35" s="49"/>
      <c r="F35" s="59">
        <v>45790.05</v>
      </c>
      <c r="G35" s="50">
        <v>194.5</v>
      </c>
      <c r="H35" s="40"/>
      <c r="I35" s="52"/>
      <c r="J35" s="45">
        <f>D35-G35-I35</f>
        <v>2.0000000000095497E-3</v>
      </c>
      <c r="K35" s="43"/>
      <c r="L35" s="44"/>
      <c r="M35" s="45">
        <f t="shared" si="1"/>
        <v>2.0000000000095497E-3</v>
      </c>
      <c r="N35" s="44" t="s">
        <v>232</v>
      </c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</row>
    <row r="36" spans="1:35" ht="15" thickBot="1" x14ac:dyDescent="0.4">
      <c r="A36" s="98">
        <v>36</v>
      </c>
      <c r="B36" s="88" t="s">
        <v>102</v>
      </c>
      <c r="C36" s="19">
        <v>478</v>
      </c>
      <c r="D36" s="48">
        <f t="shared" si="0"/>
        <v>220.83600000000001</v>
      </c>
      <c r="E36" s="49"/>
      <c r="F36" s="38"/>
      <c r="G36" s="50"/>
      <c r="H36" s="40"/>
      <c r="I36" s="52"/>
      <c r="J36" s="45">
        <f>D36-G36-I36</f>
        <v>220.83600000000001</v>
      </c>
      <c r="K36" s="43"/>
      <c r="L36" s="44"/>
      <c r="M36" s="45">
        <f t="shared" si="1"/>
        <v>220.83600000000001</v>
      </c>
      <c r="N36" s="44" t="s">
        <v>232</v>
      </c>
    </row>
    <row r="37" spans="1:35" ht="24" customHeight="1" thickBot="1" x14ac:dyDescent="0.4">
      <c r="A37" s="100">
        <v>37</v>
      </c>
      <c r="B37" s="89" t="s">
        <v>103</v>
      </c>
      <c r="C37" s="19">
        <v>683</v>
      </c>
      <c r="D37" s="48">
        <f t="shared" si="0"/>
        <v>315.54599999999999</v>
      </c>
      <c r="E37" s="49"/>
      <c r="F37" s="38"/>
      <c r="G37" s="50"/>
      <c r="H37" s="40"/>
      <c r="I37" s="52"/>
      <c r="J37" s="45">
        <f>D37-G37-I37</f>
        <v>315.54599999999999</v>
      </c>
      <c r="K37" s="43"/>
      <c r="L37" s="44"/>
      <c r="M37" s="45">
        <f t="shared" si="1"/>
        <v>315.54599999999999</v>
      </c>
      <c r="N37" s="44" t="s">
        <v>232</v>
      </c>
    </row>
    <row r="38" spans="1:35" s="1" customFormat="1" ht="16.5" customHeight="1" thickBot="1" x14ac:dyDescent="0.4">
      <c r="A38" s="101">
        <v>38</v>
      </c>
      <c r="B38" s="90" t="s">
        <v>209</v>
      </c>
      <c r="C38" s="18">
        <v>499</v>
      </c>
      <c r="D38" s="48">
        <v>323</v>
      </c>
      <c r="E38" s="49"/>
      <c r="F38" s="53">
        <v>45799</v>
      </c>
      <c r="G38" s="50">
        <v>323</v>
      </c>
      <c r="H38" s="40"/>
      <c r="I38" s="52"/>
      <c r="J38" s="45">
        <f>D38-G38-I38</f>
        <v>0</v>
      </c>
      <c r="K38" s="43"/>
      <c r="L38" s="44"/>
      <c r="M38" s="45">
        <f t="shared" si="1"/>
        <v>0</v>
      </c>
      <c r="N38" s="44">
        <f>Целевые!D39</f>
        <v>25</v>
      </c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</row>
    <row r="39" spans="1:35" s="3" customFormat="1" ht="28.5" thickBot="1" x14ac:dyDescent="0.4">
      <c r="A39" s="74">
        <v>39</v>
      </c>
      <c r="B39" s="82" t="s">
        <v>104</v>
      </c>
      <c r="C39" s="18">
        <v>445</v>
      </c>
      <c r="D39" s="48">
        <f t="shared" si="0"/>
        <v>205.59</v>
      </c>
      <c r="E39" s="49"/>
      <c r="F39" s="53">
        <v>45876</v>
      </c>
      <c r="G39" s="50">
        <v>24</v>
      </c>
      <c r="H39" s="54"/>
      <c r="I39" s="52"/>
      <c r="J39" s="45">
        <f>D39-G39-I39</f>
        <v>181.59</v>
      </c>
      <c r="K39" s="43"/>
      <c r="L39" s="44"/>
      <c r="M39" s="45">
        <f t="shared" si="1"/>
        <v>181.59</v>
      </c>
      <c r="N39" s="44">
        <f>Целевые!D40</f>
        <v>25</v>
      </c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/>
      <c r="AB39"/>
      <c r="AC39"/>
      <c r="AD39"/>
      <c r="AE39"/>
      <c r="AF39"/>
      <c r="AG39"/>
      <c r="AH39"/>
      <c r="AI39"/>
    </row>
    <row r="40" spans="1:35" s="1" customFormat="1" ht="28.5" thickBot="1" x14ac:dyDescent="0.4">
      <c r="A40" s="74">
        <v>40</v>
      </c>
      <c r="B40" s="31" t="s">
        <v>22</v>
      </c>
      <c r="C40" s="18">
        <v>462</v>
      </c>
      <c r="D40" s="48">
        <f t="shared" si="0"/>
        <v>213.44400000000002</v>
      </c>
      <c r="E40" s="49">
        <v>80</v>
      </c>
      <c r="F40" s="53">
        <v>45762</v>
      </c>
      <c r="G40" s="50">
        <v>213.4</v>
      </c>
      <c r="H40" s="40"/>
      <c r="I40" s="52"/>
      <c r="J40" s="45">
        <f>D40-G40-I40</f>
        <v>4.4000000000011141E-2</v>
      </c>
      <c r="K40" s="43"/>
      <c r="L40" s="44"/>
      <c r="M40" s="45">
        <f t="shared" si="1"/>
        <v>4.4000000000011141E-2</v>
      </c>
      <c r="N40" s="44">
        <f>Целевые!D41</f>
        <v>25</v>
      </c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</row>
    <row r="41" spans="1:35" s="1" customFormat="1" ht="15" thickBot="1" x14ac:dyDescent="0.4">
      <c r="A41" s="74">
        <v>41</v>
      </c>
      <c r="B41" s="31" t="s">
        <v>23</v>
      </c>
      <c r="C41" s="18">
        <v>479</v>
      </c>
      <c r="D41" s="48">
        <f t="shared" si="0"/>
        <v>221.298</v>
      </c>
      <c r="E41" s="49"/>
      <c r="F41" s="38"/>
      <c r="G41" s="50"/>
      <c r="H41" s="40"/>
      <c r="I41" s="52"/>
      <c r="J41" s="45">
        <f>D41-G41-I41</f>
        <v>221.298</v>
      </c>
      <c r="K41" s="43"/>
      <c r="L41" s="44"/>
      <c r="M41" s="45">
        <f t="shared" si="1"/>
        <v>221.298</v>
      </c>
      <c r="N41" s="44" t="s">
        <v>232</v>
      </c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/>
      <c r="AB41"/>
      <c r="AC41"/>
      <c r="AD41"/>
      <c r="AE41"/>
      <c r="AF41"/>
      <c r="AG41"/>
      <c r="AH41"/>
      <c r="AI41"/>
    </row>
    <row r="42" spans="1:35" s="1" customFormat="1" ht="28.5" thickBot="1" x14ac:dyDescent="0.4">
      <c r="A42" s="74">
        <v>42</v>
      </c>
      <c r="B42" s="31" t="s">
        <v>105</v>
      </c>
      <c r="C42" s="18">
        <v>484</v>
      </c>
      <c r="D42" s="48">
        <f t="shared" si="0"/>
        <v>223.608</v>
      </c>
      <c r="E42" s="49"/>
      <c r="F42" s="59">
        <v>45796</v>
      </c>
      <c r="G42" s="50">
        <v>223.6</v>
      </c>
      <c r="H42" s="40"/>
      <c r="I42" s="52"/>
      <c r="J42" s="45">
        <f>D42-G42-I42</f>
        <v>8.0000000000097771E-3</v>
      </c>
      <c r="K42" s="43"/>
      <c r="L42" s="44"/>
      <c r="M42" s="45">
        <f t="shared" si="1"/>
        <v>8.0000000000097771E-3</v>
      </c>
      <c r="N42" s="44">
        <f>Целевые!D43</f>
        <v>26</v>
      </c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</row>
    <row r="43" spans="1:35" s="1" customFormat="1" ht="28.5" thickBot="1" x14ac:dyDescent="0.4">
      <c r="A43" s="74">
        <v>43</v>
      </c>
      <c r="B43" s="31" t="s">
        <v>24</v>
      </c>
      <c r="C43" s="18">
        <v>483</v>
      </c>
      <c r="D43" s="48">
        <f t="shared" si="0"/>
        <v>223.14600000000002</v>
      </c>
      <c r="E43" s="49"/>
      <c r="F43" s="53">
        <v>45771</v>
      </c>
      <c r="G43" s="50">
        <v>223.1</v>
      </c>
      <c r="H43" s="54"/>
      <c r="I43" s="52"/>
      <c r="J43" s="45">
        <f>D43-G43-I43</f>
        <v>4.6000000000020691E-2</v>
      </c>
      <c r="K43" s="43"/>
      <c r="L43" s="44"/>
      <c r="M43" s="45">
        <f t="shared" si="1"/>
        <v>4.6000000000020691E-2</v>
      </c>
      <c r="N43" s="44">
        <f>Целевые!D44</f>
        <v>25</v>
      </c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</row>
    <row r="44" spans="1:35" ht="15" thickBot="1" x14ac:dyDescent="0.4">
      <c r="A44" s="74">
        <v>44</v>
      </c>
      <c r="B44" s="31" t="s">
        <v>25</v>
      </c>
      <c r="C44" s="18">
        <v>487</v>
      </c>
      <c r="D44" s="48">
        <f t="shared" si="0"/>
        <v>224.994</v>
      </c>
      <c r="E44" s="49"/>
      <c r="F44" s="38"/>
      <c r="G44" s="50"/>
      <c r="H44" s="40"/>
      <c r="I44" s="52"/>
      <c r="J44" s="45">
        <f>D44-G44-I44</f>
        <v>224.994</v>
      </c>
      <c r="K44" s="43"/>
      <c r="L44" s="44"/>
      <c r="M44" s="45">
        <f t="shared" si="1"/>
        <v>224.994</v>
      </c>
      <c r="N44" s="44" t="s">
        <v>232</v>
      </c>
    </row>
    <row r="45" spans="1:35" ht="17.149999999999999" customHeight="1" thickBot="1" x14ac:dyDescent="0.4">
      <c r="A45" s="74">
        <v>45</v>
      </c>
      <c r="B45" s="91" t="s">
        <v>106</v>
      </c>
      <c r="C45" s="20"/>
      <c r="D45" s="48">
        <f t="shared" si="0"/>
        <v>0</v>
      </c>
      <c r="E45" s="49"/>
      <c r="F45" s="38"/>
      <c r="G45" s="50"/>
      <c r="H45" s="40"/>
      <c r="I45" s="52"/>
      <c r="J45" s="45">
        <f>D45-G45-I45</f>
        <v>0</v>
      </c>
      <c r="K45" s="43"/>
      <c r="L45" s="44"/>
      <c r="M45" s="45">
        <f t="shared" si="1"/>
        <v>0</v>
      </c>
      <c r="N45" s="44" t="s">
        <v>232</v>
      </c>
    </row>
    <row r="46" spans="1:35" ht="15" thickBot="1" x14ac:dyDescent="0.4">
      <c r="A46" s="98">
        <v>46</v>
      </c>
      <c r="B46" s="84" t="s">
        <v>26</v>
      </c>
      <c r="C46" s="19">
        <v>618</v>
      </c>
      <c r="D46" s="48">
        <f t="shared" si="0"/>
        <v>285.51600000000002</v>
      </c>
      <c r="E46" s="49"/>
      <c r="F46" s="38"/>
      <c r="G46" s="50"/>
      <c r="H46" s="40"/>
      <c r="I46" s="52"/>
      <c r="J46" s="45">
        <f>D46-G46-I46</f>
        <v>285.51600000000002</v>
      </c>
      <c r="K46" s="43"/>
      <c r="L46" s="44"/>
      <c r="M46" s="45">
        <f t="shared" si="1"/>
        <v>285.51600000000002</v>
      </c>
      <c r="N46" s="44" t="s">
        <v>232</v>
      </c>
    </row>
    <row r="47" spans="1:35" s="1" customFormat="1" ht="28.5" thickBot="1" x14ac:dyDescent="0.4">
      <c r="A47" s="74">
        <v>47</v>
      </c>
      <c r="B47" s="31" t="s">
        <v>27</v>
      </c>
      <c r="C47" s="18">
        <v>400</v>
      </c>
      <c r="D47" s="48">
        <f t="shared" si="0"/>
        <v>184.8</v>
      </c>
      <c r="E47" s="49"/>
      <c r="F47" s="53">
        <v>45857</v>
      </c>
      <c r="G47" s="50">
        <v>184.8</v>
      </c>
      <c r="H47" s="40"/>
      <c r="I47" s="52"/>
      <c r="J47" s="45">
        <f>D47-G47-I47</f>
        <v>0</v>
      </c>
      <c r="K47" s="43"/>
      <c r="L47" s="44"/>
      <c r="M47" s="45">
        <f t="shared" si="1"/>
        <v>0</v>
      </c>
      <c r="N47" s="44">
        <f>Целевые!D48</f>
        <v>25</v>
      </c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</row>
    <row r="48" spans="1:35" s="1" customFormat="1" ht="16.5" customHeight="1" thickBot="1" x14ac:dyDescent="0.4">
      <c r="A48" s="74" t="s">
        <v>195</v>
      </c>
      <c r="B48" s="92" t="s">
        <v>28</v>
      </c>
      <c r="C48" s="18">
        <v>1014</v>
      </c>
      <c r="D48" s="48">
        <f t="shared" si="0"/>
        <v>468.46800000000002</v>
      </c>
      <c r="E48" s="57"/>
      <c r="F48" s="58">
        <v>45857</v>
      </c>
      <c r="G48" s="50">
        <v>128.1</v>
      </c>
      <c r="H48" s="54">
        <v>45892</v>
      </c>
      <c r="I48" s="52">
        <v>340.4</v>
      </c>
      <c r="J48" s="45">
        <f>D48-G48-I48</f>
        <v>-3.1999999999925421E-2</v>
      </c>
      <c r="K48" s="43"/>
      <c r="L48" s="44"/>
      <c r="M48" s="45">
        <f t="shared" si="1"/>
        <v>-3.1999999999925421E-2</v>
      </c>
      <c r="N48" s="44">
        <f>Целевые!D49</f>
        <v>50</v>
      </c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</row>
    <row r="49" spans="1:35" s="1" customFormat="1" ht="15" thickBot="1" x14ac:dyDescent="0.4">
      <c r="A49" s="74">
        <v>50</v>
      </c>
      <c r="B49" s="82" t="s">
        <v>107</v>
      </c>
      <c r="C49" s="18">
        <v>483</v>
      </c>
      <c r="D49" s="48">
        <f t="shared" si="0"/>
        <v>223.14600000000002</v>
      </c>
      <c r="E49" s="49"/>
      <c r="F49" s="53">
        <v>45763</v>
      </c>
      <c r="G49" s="50">
        <v>60</v>
      </c>
      <c r="H49" s="54">
        <v>45799</v>
      </c>
      <c r="I49" s="52">
        <v>50</v>
      </c>
      <c r="J49" s="45">
        <f>D49-G49-I49</f>
        <v>113.14600000000002</v>
      </c>
      <c r="K49" s="43">
        <v>45815</v>
      </c>
      <c r="L49" s="44">
        <v>113.1</v>
      </c>
      <c r="M49" s="45">
        <f t="shared" si="1"/>
        <v>4.6000000000020691E-2</v>
      </c>
      <c r="N49" s="44">
        <f>Целевые!D50</f>
        <v>25</v>
      </c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</row>
    <row r="50" spans="1:35" s="10" customFormat="1" ht="15" thickBot="1" x14ac:dyDescent="0.4">
      <c r="A50" s="74">
        <v>52</v>
      </c>
      <c r="B50" s="31" t="s">
        <v>29</v>
      </c>
      <c r="C50" s="18">
        <v>465</v>
      </c>
      <c r="D50" s="48">
        <f t="shared" si="0"/>
        <v>214.83</v>
      </c>
      <c r="E50" s="49"/>
      <c r="F50" s="53"/>
      <c r="G50" s="50"/>
      <c r="H50" s="54"/>
      <c r="I50" s="52"/>
      <c r="J50" s="45">
        <f>D50-G50-I50</f>
        <v>214.83</v>
      </c>
      <c r="K50" s="43"/>
      <c r="L50" s="60"/>
      <c r="M50" s="45">
        <f t="shared" si="1"/>
        <v>214.83</v>
      </c>
      <c r="N50" s="44" t="s">
        <v>232</v>
      </c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  <c r="AA50"/>
      <c r="AB50"/>
      <c r="AC50"/>
      <c r="AD50"/>
      <c r="AE50"/>
      <c r="AF50"/>
      <c r="AG50"/>
      <c r="AH50"/>
      <c r="AI50"/>
    </row>
    <row r="51" spans="1:35" s="1" customFormat="1" ht="28.5" thickBot="1" x14ac:dyDescent="0.4">
      <c r="A51" s="74">
        <v>53</v>
      </c>
      <c r="B51" s="31" t="s">
        <v>108</v>
      </c>
      <c r="C51" s="18">
        <v>395</v>
      </c>
      <c r="D51" s="48">
        <f t="shared" si="0"/>
        <v>182.49</v>
      </c>
      <c r="E51" s="49"/>
      <c r="F51" s="53">
        <v>45764</v>
      </c>
      <c r="G51" s="50">
        <v>150</v>
      </c>
      <c r="H51" s="54">
        <v>45845</v>
      </c>
      <c r="I51" s="52">
        <v>32.5</v>
      </c>
      <c r="J51" s="45">
        <f>D51-G51-I51</f>
        <v>-9.9999999999909051E-3</v>
      </c>
      <c r="K51" s="43"/>
      <c r="L51" s="44"/>
      <c r="M51" s="45">
        <f t="shared" si="1"/>
        <v>-9.9999999999909051E-3</v>
      </c>
      <c r="N51" s="44">
        <f>Целевые!D52</f>
        <v>25</v>
      </c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</row>
    <row r="52" spans="1:35" s="3" customFormat="1" ht="28.5" thickBot="1" x14ac:dyDescent="0.4">
      <c r="A52" s="74">
        <v>54</v>
      </c>
      <c r="B52" s="31" t="s">
        <v>30</v>
      </c>
      <c r="C52" s="18">
        <v>413</v>
      </c>
      <c r="D52" s="48">
        <f t="shared" si="0"/>
        <v>190.80600000000001</v>
      </c>
      <c r="E52" s="49"/>
      <c r="F52" s="53"/>
      <c r="G52" s="50"/>
      <c r="H52" s="40"/>
      <c r="I52" s="52"/>
      <c r="J52" s="45">
        <f>D52-G52-I52</f>
        <v>190.80600000000001</v>
      </c>
      <c r="K52" s="43"/>
      <c r="L52" s="44"/>
      <c r="M52" s="45">
        <f t="shared" si="1"/>
        <v>190.80600000000001</v>
      </c>
      <c r="N52" s="44" t="s">
        <v>232</v>
      </c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  <c r="AA52"/>
      <c r="AB52"/>
      <c r="AC52"/>
      <c r="AD52"/>
      <c r="AE52"/>
      <c r="AF52"/>
      <c r="AG52"/>
      <c r="AH52"/>
      <c r="AI52"/>
    </row>
    <row r="53" spans="1:35" s="1" customFormat="1" ht="15" thickBot="1" x14ac:dyDescent="0.4">
      <c r="A53" s="74">
        <v>55</v>
      </c>
      <c r="B53" s="31" t="s">
        <v>31</v>
      </c>
      <c r="C53" s="18">
        <v>396</v>
      </c>
      <c r="D53" s="48">
        <f t="shared" si="0"/>
        <v>182.952</v>
      </c>
      <c r="E53" s="49"/>
      <c r="F53" s="53">
        <v>45831</v>
      </c>
      <c r="G53" s="50">
        <v>183</v>
      </c>
      <c r="H53" s="40"/>
      <c r="I53" s="52"/>
      <c r="J53" s="45">
        <f>D53-G53-I53</f>
        <v>-4.8000000000001819E-2</v>
      </c>
      <c r="K53" s="43"/>
      <c r="L53" s="44"/>
      <c r="M53" s="45">
        <f t="shared" si="1"/>
        <v>-4.8000000000001819E-2</v>
      </c>
      <c r="N53" s="44">
        <f>Целевые!D54</f>
        <v>25</v>
      </c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</row>
    <row r="54" spans="1:35" s="1" customFormat="1" ht="28.5" thickBot="1" x14ac:dyDescent="0.4">
      <c r="A54" s="74">
        <v>56</v>
      </c>
      <c r="B54" s="31" t="s">
        <v>32</v>
      </c>
      <c r="C54" s="18">
        <v>399</v>
      </c>
      <c r="D54" s="48">
        <f t="shared" si="0"/>
        <v>184.33800000000002</v>
      </c>
      <c r="E54" s="49"/>
      <c r="F54" s="53">
        <v>45859</v>
      </c>
      <c r="G54" s="50">
        <v>184.3</v>
      </c>
      <c r="H54" s="40"/>
      <c r="I54" s="52"/>
      <c r="J54" s="45">
        <f>D54-G54-I54</f>
        <v>3.8000000000010914E-2</v>
      </c>
      <c r="K54" s="43"/>
      <c r="L54" s="44"/>
      <c r="M54" s="45">
        <f t="shared" si="1"/>
        <v>3.8000000000010914E-2</v>
      </c>
      <c r="N54" s="44">
        <f>Целевые!D55</f>
        <v>25</v>
      </c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</row>
    <row r="55" spans="1:35" ht="28.5" thickBot="1" x14ac:dyDescent="0.4">
      <c r="A55" s="74">
        <v>57</v>
      </c>
      <c r="B55" s="31" t="s">
        <v>109</v>
      </c>
      <c r="C55" s="18">
        <v>399</v>
      </c>
      <c r="D55" s="48">
        <f t="shared" si="0"/>
        <v>184.33800000000002</v>
      </c>
      <c r="E55" s="49"/>
      <c r="F55" s="53"/>
      <c r="G55" s="50"/>
      <c r="H55" s="40"/>
      <c r="I55" s="52"/>
      <c r="J55" s="45">
        <f>D55-G55-I55</f>
        <v>184.33800000000002</v>
      </c>
      <c r="K55" s="43"/>
      <c r="L55" s="44"/>
      <c r="M55" s="45">
        <f t="shared" si="1"/>
        <v>184.33800000000002</v>
      </c>
      <c r="N55" s="44" t="s">
        <v>232</v>
      </c>
    </row>
    <row r="56" spans="1:35" s="1" customFormat="1" ht="18" customHeight="1" thickBot="1" x14ac:dyDescent="0.4">
      <c r="A56" s="74">
        <v>58</v>
      </c>
      <c r="B56" s="31" t="s">
        <v>184</v>
      </c>
      <c r="C56" s="18">
        <v>403</v>
      </c>
      <c r="D56" s="48">
        <f t="shared" si="0"/>
        <v>186.18600000000001</v>
      </c>
      <c r="E56" s="49">
        <v>498.2</v>
      </c>
      <c r="F56" s="38"/>
      <c r="G56" s="50"/>
      <c r="H56" s="40"/>
      <c r="I56" s="52"/>
      <c r="J56" s="45">
        <f>D56-G56-I56</f>
        <v>186.18600000000001</v>
      </c>
      <c r="K56" s="43"/>
      <c r="L56" s="44"/>
      <c r="M56" s="45">
        <f t="shared" si="1"/>
        <v>186.18600000000001</v>
      </c>
      <c r="N56" s="44" t="s">
        <v>232</v>
      </c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  <c r="AA56"/>
      <c r="AB56"/>
      <c r="AC56"/>
      <c r="AD56"/>
      <c r="AE56"/>
      <c r="AF56"/>
      <c r="AG56"/>
      <c r="AH56"/>
      <c r="AI56"/>
    </row>
    <row r="57" spans="1:35" ht="15" thickBot="1" x14ac:dyDescent="0.4">
      <c r="A57" s="74">
        <v>59</v>
      </c>
      <c r="B57" s="31" t="s">
        <v>110</v>
      </c>
      <c r="C57" s="18">
        <v>398</v>
      </c>
      <c r="D57" s="48">
        <f t="shared" si="0"/>
        <v>183.876</v>
      </c>
      <c r="E57" s="49"/>
      <c r="F57" s="38"/>
      <c r="G57" s="50"/>
      <c r="H57" s="40"/>
      <c r="I57" s="52"/>
      <c r="J57" s="45">
        <f>D57-G57-I57</f>
        <v>183.876</v>
      </c>
      <c r="K57" s="43"/>
      <c r="L57" s="44"/>
      <c r="M57" s="45">
        <f t="shared" si="1"/>
        <v>183.876</v>
      </c>
      <c r="N57" s="44" t="s">
        <v>232</v>
      </c>
    </row>
    <row r="58" spans="1:35" s="3" customFormat="1" ht="28.5" thickBot="1" x14ac:dyDescent="0.4">
      <c r="A58" s="74">
        <v>60</v>
      </c>
      <c r="B58" s="31" t="s">
        <v>33</v>
      </c>
      <c r="C58" s="18">
        <v>400</v>
      </c>
      <c r="D58" s="48">
        <f t="shared" si="0"/>
        <v>184.8</v>
      </c>
      <c r="E58" s="49"/>
      <c r="F58" s="53"/>
      <c r="G58" s="50"/>
      <c r="H58" s="40"/>
      <c r="I58" s="52"/>
      <c r="J58" s="45">
        <f>D58-G58-I58</f>
        <v>184.8</v>
      </c>
      <c r="K58" s="43"/>
      <c r="L58" s="44"/>
      <c r="M58" s="45">
        <f t="shared" si="1"/>
        <v>184.8</v>
      </c>
      <c r="N58" s="44" t="s">
        <v>232</v>
      </c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  <c r="AA58"/>
      <c r="AB58"/>
      <c r="AC58"/>
      <c r="AD58"/>
      <c r="AE58"/>
      <c r="AF58"/>
      <c r="AG58"/>
      <c r="AH58"/>
      <c r="AI58"/>
    </row>
    <row r="59" spans="1:35" s="1" customFormat="1" ht="28.5" thickBot="1" x14ac:dyDescent="0.4">
      <c r="A59" s="74">
        <v>61</v>
      </c>
      <c r="B59" s="31" t="s">
        <v>111</v>
      </c>
      <c r="C59" s="18">
        <v>383</v>
      </c>
      <c r="D59" s="48">
        <f t="shared" si="0"/>
        <v>176.946</v>
      </c>
      <c r="E59" s="49"/>
      <c r="F59" s="53">
        <v>45815</v>
      </c>
      <c r="G59" s="50">
        <v>176.9</v>
      </c>
      <c r="H59" s="40"/>
      <c r="I59" s="52"/>
      <c r="J59" s="45">
        <f>D59-G59-I59</f>
        <v>4.5999999999992269E-2</v>
      </c>
      <c r="K59" s="43"/>
      <c r="L59" s="44"/>
      <c r="M59" s="45">
        <f t="shared" si="1"/>
        <v>4.5999999999992269E-2</v>
      </c>
      <c r="N59" s="44">
        <f>Целевые!D60</f>
        <v>25</v>
      </c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</row>
    <row r="60" spans="1:35" s="1" customFormat="1" ht="28.5" thickBot="1" x14ac:dyDescent="0.4">
      <c r="A60" s="74">
        <v>62</v>
      </c>
      <c r="B60" s="31" t="s">
        <v>34</v>
      </c>
      <c r="C60" s="18">
        <v>385</v>
      </c>
      <c r="D60" s="48">
        <f t="shared" si="0"/>
        <v>177.87</v>
      </c>
      <c r="E60" s="49"/>
      <c r="F60" s="61" t="s">
        <v>212</v>
      </c>
      <c r="G60" s="62">
        <v>100</v>
      </c>
      <c r="H60" s="53">
        <v>45707</v>
      </c>
      <c r="I60" s="52">
        <v>70</v>
      </c>
      <c r="J60" s="45">
        <f>D60-G60-I60</f>
        <v>7.8700000000000045</v>
      </c>
      <c r="K60" s="43">
        <v>45838</v>
      </c>
      <c r="L60" s="44">
        <v>8</v>
      </c>
      <c r="M60" s="45">
        <f t="shared" si="1"/>
        <v>-0.12999999999999545</v>
      </c>
      <c r="N60" s="44">
        <f>Целевые!D61</f>
        <v>25</v>
      </c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</row>
    <row r="61" spans="1:35" ht="15" thickBot="1" x14ac:dyDescent="0.4">
      <c r="A61" s="98">
        <v>63</v>
      </c>
      <c r="B61" s="84" t="s">
        <v>26</v>
      </c>
      <c r="C61" s="19">
        <v>384</v>
      </c>
      <c r="D61" s="48">
        <f t="shared" si="0"/>
        <v>177.40800000000002</v>
      </c>
      <c r="E61" s="49"/>
      <c r="F61" s="38"/>
      <c r="G61" s="50"/>
      <c r="H61" s="40"/>
      <c r="I61" s="52"/>
      <c r="J61" s="45">
        <f>D61-G61-I61</f>
        <v>177.40800000000002</v>
      </c>
      <c r="K61" s="43"/>
      <c r="L61" s="44"/>
      <c r="M61" s="45">
        <f t="shared" si="1"/>
        <v>177.40800000000002</v>
      </c>
      <c r="N61" s="44" t="s">
        <v>232</v>
      </c>
    </row>
    <row r="62" spans="1:35" s="1" customFormat="1" ht="42.5" thickBot="1" x14ac:dyDescent="0.4">
      <c r="A62" s="74">
        <v>64</v>
      </c>
      <c r="B62" s="31" t="s">
        <v>197</v>
      </c>
      <c r="C62" s="18">
        <v>402</v>
      </c>
      <c r="D62" s="48">
        <f t="shared" si="0"/>
        <v>185.72400000000002</v>
      </c>
      <c r="E62" s="49"/>
      <c r="F62" s="53">
        <v>45763</v>
      </c>
      <c r="G62" s="50">
        <v>185.7</v>
      </c>
      <c r="H62" s="40"/>
      <c r="I62" s="52"/>
      <c r="J62" s="45">
        <f>D62-G62-I62</f>
        <v>2.4000000000029331E-2</v>
      </c>
      <c r="K62" s="43"/>
      <c r="L62" s="44"/>
      <c r="M62" s="45">
        <f t="shared" si="1"/>
        <v>2.4000000000029331E-2</v>
      </c>
      <c r="N62" s="44">
        <f>Целевые!D63</f>
        <v>25</v>
      </c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</row>
    <row r="63" spans="1:35" s="6" customFormat="1" ht="28.5" thickBot="1" x14ac:dyDescent="0.4">
      <c r="A63" s="74">
        <v>65</v>
      </c>
      <c r="B63" s="31" t="s">
        <v>35</v>
      </c>
      <c r="C63" s="18">
        <v>401</v>
      </c>
      <c r="D63" s="48">
        <f t="shared" si="0"/>
        <v>185.262</v>
      </c>
      <c r="E63" s="49"/>
      <c r="F63" s="53">
        <v>45854</v>
      </c>
      <c r="G63" s="50">
        <v>185.3</v>
      </c>
      <c r="H63" s="40"/>
      <c r="I63" s="52"/>
      <c r="J63" s="45">
        <f>D63-G63-I63</f>
        <v>-3.8000000000010914E-2</v>
      </c>
      <c r="K63" s="43"/>
      <c r="L63" s="44"/>
      <c r="M63" s="45">
        <f t="shared" si="1"/>
        <v>-3.8000000000010914E-2</v>
      </c>
      <c r="N63" s="44">
        <f>Целевые!D64</f>
        <v>25</v>
      </c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  <c r="AA63"/>
      <c r="AB63"/>
      <c r="AC63"/>
      <c r="AD63"/>
      <c r="AE63"/>
      <c r="AF63"/>
      <c r="AG63"/>
      <c r="AH63"/>
      <c r="AI63"/>
    </row>
    <row r="64" spans="1:35" s="1" customFormat="1" ht="15" thickBot="1" x14ac:dyDescent="0.4">
      <c r="A64" s="74">
        <v>66</v>
      </c>
      <c r="B64" s="31" t="s">
        <v>112</v>
      </c>
      <c r="C64" s="18">
        <v>408</v>
      </c>
      <c r="D64" s="48">
        <f t="shared" si="0"/>
        <v>188.49600000000001</v>
      </c>
      <c r="E64" s="49"/>
      <c r="F64" s="38"/>
      <c r="G64" s="50"/>
      <c r="H64" s="40"/>
      <c r="I64" s="52"/>
      <c r="J64" s="45">
        <f>D64-G64-I64</f>
        <v>188.49600000000001</v>
      </c>
      <c r="K64" s="43"/>
      <c r="L64" s="44"/>
      <c r="M64" s="45">
        <f t="shared" si="1"/>
        <v>188.49600000000001</v>
      </c>
      <c r="N64" s="44" t="s">
        <v>232</v>
      </c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  <c r="AA64"/>
      <c r="AB64"/>
      <c r="AC64"/>
      <c r="AD64"/>
      <c r="AE64"/>
      <c r="AF64"/>
      <c r="AG64"/>
      <c r="AH64"/>
      <c r="AI64"/>
    </row>
    <row r="65" spans="1:35" s="6" customFormat="1" ht="15" thickBot="1" x14ac:dyDescent="0.4">
      <c r="A65" s="74">
        <v>67</v>
      </c>
      <c r="B65" s="31" t="s">
        <v>113</v>
      </c>
      <c r="C65" s="18">
        <v>413</v>
      </c>
      <c r="D65" s="48">
        <f t="shared" si="0"/>
        <v>190.80600000000001</v>
      </c>
      <c r="E65" s="49"/>
      <c r="F65" s="53"/>
      <c r="G65" s="50"/>
      <c r="H65" s="54"/>
      <c r="I65" s="52"/>
      <c r="J65" s="45">
        <f>D65-G65-I65</f>
        <v>190.80600000000001</v>
      </c>
      <c r="K65" s="43"/>
      <c r="L65" s="44"/>
      <c r="M65" s="45">
        <f t="shared" si="1"/>
        <v>190.80600000000001</v>
      </c>
      <c r="N65" s="44">
        <f>Целевые!D66</f>
        <v>25</v>
      </c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  <c r="AA65"/>
      <c r="AB65"/>
      <c r="AC65"/>
      <c r="AD65"/>
      <c r="AE65"/>
      <c r="AF65"/>
      <c r="AG65"/>
      <c r="AH65"/>
      <c r="AI65"/>
    </row>
    <row r="66" spans="1:35" s="1" customFormat="1" ht="28.5" thickBot="1" x14ac:dyDescent="0.4">
      <c r="A66" s="74">
        <v>68</v>
      </c>
      <c r="B66" s="31" t="s">
        <v>114</v>
      </c>
      <c r="C66" s="18">
        <v>405</v>
      </c>
      <c r="D66" s="48">
        <f t="shared" ref="D66:D129" si="2">C66*0.462</f>
        <v>187.11</v>
      </c>
      <c r="E66" s="49"/>
      <c r="F66" s="53">
        <v>45834</v>
      </c>
      <c r="G66" s="50">
        <v>187.1</v>
      </c>
      <c r="H66" s="40"/>
      <c r="I66" s="52"/>
      <c r="J66" s="45">
        <f>D66-G66-I66</f>
        <v>1.0000000000019327E-2</v>
      </c>
      <c r="K66" s="43"/>
      <c r="L66" s="44"/>
      <c r="M66" s="45">
        <f t="shared" ref="M66:M129" si="3">J66-L66</f>
        <v>1.0000000000019327E-2</v>
      </c>
      <c r="N66" s="44">
        <f>Целевые!D67</f>
        <v>25</v>
      </c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</row>
    <row r="67" spans="1:35" ht="28.5" thickBot="1" x14ac:dyDescent="0.4">
      <c r="A67" s="74">
        <v>69</v>
      </c>
      <c r="B67" s="31" t="s">
        <v>115</v>
      </c>
      <c r="C67" s="18">
        <v>410</v>
      </c>
      <c r="D67" s="48">
        <f t="shared" si="2"/>
        <v>189.42000000000002</v>
      </c>
      <c r="E67" s="49"/>
      <c r="F67" s="53">
        <v>45866</v>
      </c>
      <c r="G67" s="50">
        <v>100</v>
      </c>
      <c r="H67" s="54"/>
      <c r="I67" s="52"/>
      <c r="J67" s="45">
        <f>D67-G67-I67</f>
        <v>89.420000000000016</v>
      </c>
      <c r="K67" s="43"/>
      <c r="L67" s="44"/>
      <c r="M67" s="45">
        <f t="shared" si="3"/>
        <v>89.420000000000016</v>
      </c>
      <c r="N67" s="44">
        <f>Целевые!D68</f>
        <v>25</v>
      </c>
    </row>
    <row r="68" spans="1:35" s="1" customFormat="1" ht="15" thickBot="1" x14ac:dyDescent="0.4">
      <c r="A68" s="74">
        <v>70</v>
      </c>
      <c r="B68" s="31" t="s">
        <v>116</v>
      </c>
      <c r="C68" s="18">
        <v>538</v>
      </c>
      <c r="D68" s="48">
        <f t="shared" si="2"/>
        <v>248.55600000000001</v>
      </c>
      <c r="E68" s="49"/>
      <c r="F68" s="53">
        <v>45813</v>
      </c>
      <c r="G68" s="50">
        <v>100</v>
      </c>
      <c r="H68" s="58">
        <v>45857</v>
      </c>
      <c r="I68" s="52">
        <v>50</v>
      </c>
      <c r="J68" s="45">
        <f>D68-G68-I68</f>
        <v>98.556000000000012</v>
      </c>
      <c r="K68" s="43">
        <v>45892</v>
      </c>
      <c r="L68" s="44">
        <v>98.6</v>
      </c>
      <c r="M68" s="45">
        <f t="shared" si="3"/>
        <v>-4.399999999998272E-2</v>
      </c>
      <c r="N68" s="44">
        <f>Целевые!D69</f>
        <v>25</v>
      </c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</row>
    <row r="69" spans="1:35" s="1" customFormat="1" ht="34" customHeight="1" thickBot="1" x14ac:dyDescent="0.4">
      <c r="A69" s="74">
        <v>71</v>
      </c>
      <c r="B69" s="31" t="s">
        <v>227</v>
      </c>
      <c r="C69" s="18">
        <v>542</v>
      </c>
      <c r="D69" s="48">
        <f t="shared" si="2"/>
        <v>250.40400000000002</v>
      </c>
      <c r="E69" s="49"/>
      <c r="F69" s="53">
        <v>45884</v>
      </c>
      <c r="G69" s="50">
        <v>250.4</v>
      </c>
      <c r="H69" s="40"/>
      <c r="I69" s="52"/>
      <c r="J69" s="45">
        <f>D69-G69-I69</f>
        <v>4.0000000000190994E-3</v>
      </c>
      <c r="K69" s="43"/>
      <c r="L69" s="44"/>
      <c r="M69" s="45">
        <f t="shared" si="3"/>
        <v>4.0000000000190994E-3</v>
      </c>
      <c r="N69" s="44">
        <f>Целевые!D70</f>
        <v>25</v>
      </c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</row>
    <row r="70" spans="1:35" s="5" customFormat="1" ht="28.5" thickBot="1" x14ac:dyDescent="0.4">
      <c r="A70" s="74">
        <v>72</v>
      </c>
      <c r="B70" s="31" t="s">
        <v>214</v>
      </c>
      <c r="C70" s="18">
        <v>464</v>
      </c>
      <c r="D70" s="48">
        <f t="shared" si="2"/>
        <v>214.36800000000002</v>
      </c>
      <c r="E70" s="49"/>
      <c r="F70" s="53"/>
      <c r="G70" s="50"/>
      <c r="H70" s="40"/>
      <c r="I70" s="52"/>
      <c r="J70" s="45">
        <f>D70-G70-I70</f>
        <v>214.36800000000002</v>
      </c>
      <c r="K70" s="43"/>
      <c r="L70" s="44"/>
      <c r="M70" s="45">
        <f t="shared" si="3"/>
        <v>214.36800000000002</v>
      </c>
      <c r="N70" s="44">
        <f>Целевые!D71</f>
        <v>25</v>
      </c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  <c r="AA70"/>
      <c r="AB70"/>
      <c r="AC70"/>
      <c r="AD70"/>
      <c r="AE70"/>
      <c r="AF70"/>
      <c r="AG70"/>
      <c r="AH70"/>
      <c r="AI70"/>
    </row>
    <row r="71" spans="1:35" s="3" customFormat="1" ht="28.5" thickBot="1" x14ac:dyDescent="0.4">
      <c r="A71" s="74">
        <v>73</v>
      </c>
      <c r="B71" s="31" t="s">
        <v>185</v>
      </c>
      <c r="C71" s="18">
        <v>450</v>
      </c>
      <c r="D71" s="48">
        <f t="shared" si="2"/>
        <v>207.9</v>
      </c>
      <c r="E71" s="49"/>
      <c r="F71" s="38"/>
      <c r="G71" s="50"/>
      <c r="H71" s="54"/>
      <c r="I71" s="52"/>
      <c r="J71" s="45">
        <f>D71-G71-I71</f>
        <v>207.9</v>
      </c>
      <c r="K71" s="43"/>
      <c r="L71" s="44"/>
      <c r="M71" s="45">
        <f t="shared" si="3"/>
        <v>207.9</v>
      </c>
      <c r="N71" s="44">
        <f>Целевые!D72</f>
        <v>25</v>
      </c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  <c r="AA71"/>
      <c r="AB71"/>
      <c r="AC71"/>
      <c r="AD71"/>
      <c r="AE71"/>
      <c r="AF71"/>
      <c r="AG71"/>
      <c r="AH71"/>
      <c r="AI71"/>
    </row>
    <row r="72" spans="1:35" s="3" customFormat="1" ht="28" customHeight="1" thickBot="1" x14ac:dyDescent="0.4">
      <c r="A72" s="74">
        <v>74</v>
      </c>
      <c r="B72" s="93" t="s">
        <v>207</v>
      </c>
      <c r="C72" s="18">
        <v>443</v>
      </c>
      <c r="D72" s="48">
        <f t="shared" si="2"/>
        <v>204.666</v>
      </c>
      <c r="E72" s="49"/>
      <c r="F72" s="53">
        <v>45773</v>
      </c>
      <c r="G72" s="50">
        <v>200</v>
      </c>
      <c r="H72" s="54">
        <v>45888</v>
      </c>
      <c r="I72" s="52">
        <v>4.7</v>
      </c>
      <c r="J72" s="45">
        <f>D72-G72-I72</f>
        <v>-3.4000000000003361E-2</v>
      </c>
      <c r="K72" s="43"/>
      <c r="L72" s="44"/>
      <c r="M72" s="45">
        <f t="shared" si="3"/>
        <v>-3.4000000000003361E-2</v>
      </c>
      <c r="N72" s="44" t="s">
        <v>232</v>
      </c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  <c r="AA72"/>
      <c r="AB72"/>
      <c r="AC72"/>
      <c r="AD72"/>
      <c r="AE72"/>
      <c r="AF72"/>
      <c r="AG72"/>
      <c r="AH72"/>
      <c r="AI72"/>
    </row>
    <row r="73" spans="1:35" ht="15" thickBot="1" x14ac:dyDescent="0.4">
      <c r="A73" s="74">
        <v>75</v>
      </c>
      <c r="B73" s="31" t="s">
        <v>36</v>
      </c>
      <c r="C73" s="18">
        <v>429</v>
      </c>
      <c r="D73" s="48">
        <f t="shared" si="2"/>
        <v>198.19800000000001</v>
      </c>
      <c r="E73" s="49"/>
      <c r="F73" s="38"/>
      <c r="G73" s="50"/>
      <c r="H73" s="40"/>
      <c r="I73" s="52"/>
      <c r="J73" s="45">
        <f>D73-G73-I73</f>
        <v>198.19800000000001</v>
      </c>
      <c r="K73" s="43"/>
      <c r="L73" s="44"/>
      <c r="M73" s="45">
        <f t="shared" si="3"/>
        <v>198.19800000000001</v>
      </c>
      <c r="N73" s="44" t="s">
        <v>232</v>
      </c>
    </row>
    <row r="74" spans="1:35" s="1" customFormat="1" ht="28.5" thickBot="1" x14ac:dyDescent="0.4">
      <c r="A74" s="74">
        <v>76</v>
      </c>
      <c r="B74" s="31" t="s">
        <v>37</v>
      </c>
      <c r="C74" s="18">
        <v>401</v>
      </c>
      <c r="D74" s="48">
        <f t="shared" si="2"/>
        <v>185.262</v>
      </c>
      <c r="E74" s="49"/>
      <c r="F74" s="58">
        <v>45857</v>
      </c>
      <c r="G74" s="50">
        <v>185.3</v>
      </c>
      <c r="H74" s="40"/>
      <c r="I74" s="52"/>
      <c r="J74" s="45">
        <f>D74-G74-I74</f>
        <v>-3.8000000000010914E-2</v>
      </c>
      <c r="K74" s="43"/>
      <c r="L74" s="44"/>
      <c r="M74" s="45">
        <f t="shared" si="3"/>
        <v>-3.8000000000010914E-2</v>
      </c>
      <c r="N74" s="44">
        <f>Целевые!D75</f>
        <v>25</v>
      </c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</row>
    <row r="75" spans="1:35" s="1" customFormat="1" ht="15" thickBot="1" x14ac:dyDescent="0.4">
      <c r="A75" s="74">
        <v>77</v>
      </c>
      <c r="B75" s="31" t="s">
        <v>117</v>
      </c>
      <c r="C75" s="18">
        <v>391</v>
      </c>
      <c r="D75" s="48">
        <f t="shared" si="2"/>
        <v>180.642</v>
      </c>
      <c r="E75" s="49"/>
      <c r="F75" s="53">
        <v>45836</v>
      </c>
      <c r="G75" s="50">
        <v>180.6</v>
      </c>
      <c r="H75" s="40"/>
      <c r="I75" s="52"/>
      <c r="J75" s="45">
        <f>D75-G75-I75</f>
        <v>4.2000000000001592E-2</v>
      </c>
      <c r="K75" s="43"/>
      <c r="L75" s="44"/>
      <c r="M75" s="45">
        <f t="shared" si="3"/>
        <v>4.2000000000001592E-2</v>
      </c>
      <c r="N75" s="44">
        <f>Целевые!D76</f>
        <v>25</v>
      </c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</row>
    <row r="76" spans="1:35" s="1" customFormat="1" ht="16" customHeight="1" thickBot="1" x14ac:dyDescent="0.4">
      <c r="A76" s="74">
        <v>78</v>
      </c>
      <c r="B76" s="31" t="s">
        <v>192</v>
      </c>
      <c r="C76" s="18">
        <v>402</v>
      </c>
      <c r="D76" s="48">
        <f t="shared" si="2"/>
        <v>185.72400000000002</v>
      </c>
      <c r="E76" s="49"/>
      <c r="F76" s="53">
        <v>45763</v>
      </c>
      <c r="G76" s="50">
        <v>185.7</v>
      </c>
      <c r="H76" s="40"/>
      <c r="I76" s="52"/>
      <c r="J76" s="45">
        <f>D76-G76-I76</f>
        <v>2.4000000000029331E-2</v>
      </c>
      <c r="K76" s="43"/>
      <c r="L76" s="44"/>
      <c r="M76" s="45">
        <f t="shared" si="3"/>
        <v>2.4000000000029331E-2</v>
      </c>
      <c r="N76" s="44">
        <f>Целевые!D77</f>
        <v>25</v>
      </c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</row>
    <row r="77" spans="1:35" s="1" customFormat="1" ht="28.5" thickBot="1" x14ac:dyDescent="0.4">
      <c r="A77" s="74">
        <v>79</v>
      </c>
      <c r="B77" s="31" t="s">
        <v>118</v>
      </c>
      <c r="C77" s="18">
        <v>404</v>
      </c>
      <c r="D77" s="48">
        <f t="shared" si="2"/>
        <v>186.648</v>
      </c>
      <c r="E77" s="63">
        <v>2024</v>
      </c>
      <c r="F77" s="53" t="s">
        <v>203</v>
      </c>
      <c r="G77" s="50">
        <v>32.200000000000003</v>
      </c>
      <c r="H77" s="54">
        <v>45765</v>
      </c>
      <c r="I77" s="52">
        <v>154.4</v>
      </c>
      <c r="J77" s="45">
        <f>D77-G77-I77</f>
        <v>4.7999999999973397E-2</v>
      </c>
      <c r="K77" s="43"/>
      <c r="L77" s="44"/>
      <c r="M77" s="45">
        <f t="shared" si="3"/>
        <v>4.7999999999973397E-2</v>
      </c>
      <c r="N77" s="44">
        <f>Целевые!D78</f>
        <v>25.15</v>
      </c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</row>
    <row r="78" spans="1:35" s="1" customFormat="1" ht="28.5" thickBot="1" x14ac:dyDescent="0.4">
      <c r="A78" s="74">
        <v>80</v>
      </c>
      <c r="B78" s="31" t="s">
        <v>119</v>
      </c>
      <c r="C78" s="18">
        <v>407</v>
      </c>
      <c r="D78" s="48">
        <f t="shared" si="2"/>
        <v>188.03400000000002</v>
      </c>
      <c r="E78" s="49"/>
      <c r="F78" s="53">
        <v>45764</v>
      </c>
      <c r="G78" s="50">
        <v>188</v>
      </c>
      <c r="H78" s="40"/>
      <c r="I78" s="52"/>
      <c r="J78" s="45">
        <f>D78-G78-I78</f>
        <v>3.4000000000020236E-2</v>
      </c>
      <c r="K78" s="43"/>
      <c r="L78" s="44"/>
      <c r="M78" s="45">
        <f t="shared" si="3"/>
        <v>3.4000000000020236E-2</v>
      </c>
      <c r="N78" s="44">
        <f>Целевые!D79</f>
        <v>25</v>
      </c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</row>
    <row r="79" spans="1:35" s="6" customFormat="1" ht="28.5" thickBot="1" x14ac:dyDescent="0.4">
      <c r="A79" s="102">
        <v>81</v>
      </c>
      <c r="B79" s="31" t="s">
        <v>120</v>
      </c>
      <c r="C79" s="22">
        <v>410</v>
      </c>
      <c r="D79" s="48">
        <f t="shared" si="2"/>
        <v>189.42000000000002</v>
      </c>
      <c r="E79" s="49"/>
      <c r="F79" s="53"/>
      <c r="G79" s="50"/>
      <c r="H79" s="40"/>
      <c r="I79" s="52"/>
      <c r="J79" s="45">
        <f>D79-G79-I79</f>
        <v>189.42000000000002</v>
      </c>
      <c r="K79" s="43"/>
      <c r="L79" s="44"/>
      <c r="M79" s="45">
        <f t="shared" si="3"/>
        <v>189.42000000000002</v>
      </c>
      <c r="N79" s="44">
        <f>Целевые!D80</f>
        <v>25</v>
      </c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  <c r="AA79"/>
      <c r="AB79"/>
      <c r="AC79"/>
      <c r="AD79"/>
      <c r="AE79"/>
      <c r="AF79"/>
      <c r="AG79"/>
      <c r="AH79"/>
      <c r="AI79"/>
    </row>
    <row r="80" spans="1:35" ht="28.5" thickBot="1" x14ac:dyDescent="0.4">
      <c r="A80" s="103"/>
      <c r="B80" s="31" t="s">
        <v>121</v>
      </c>
      <c r="C80" s="23"/>
      <c r="D80" s="48"/>
      <c r="E80" s="49"/>
      <c r="F80" s="38"/>
      <c r="G80" s="50"/>
      <c r="H80" s="40"/>
      <c r="I80" s="52"/>
      <c r="J80" s="45"/>
      <c r="K80" s="43"/>
      <c r="L80" s="44"/>
      <c r="M80" s="45">
        <f t="shared" si="3"/>
        <v>0</v>
      </c>
      <c r="N80" s="44" t="s">
        <v>232</v>
      </c>
    </row>
    <row r="81" spans="1:35" s="1" customFormat="1" ht="15" thickBot="1" x14ac:dyDescent="0.4">
      <c r="A81" s="74">
        <v>82</v>
      </c>
      <c r="B81" s="31" t="s">
        <v>38</v>
      </c>
      <c r="C81" s="18">
        <v>477</v>
      </c>
      <c r="D81" s="48">
        <f t="shared" si="2"/>
        <v>220.37400000000002</v>
      </c>
      <c r="E81" s="49"/>
      <c r="F81" s="53">
        <v>45763</v>
      </c>
      <c r="G81" s="50">
        <v>110</v>
      </c>
      <c r="H81" s="54">
        <v>45861</v>
      </c>
      <c r="I81" s="52">
        <v>55</v>
      </c>
      <c r="J81" s="45">
        <f>D81-G81-I81</f>
        <v>55.374000000000024</v>
      </c>
      <c r="K81" s="43">
        <v>45887</v>
      </c>
      <c r="L81" s="44">
        <v>55.4</v>
      </c>
      <c r="M81" s="45">
        <f t="shared" si="3"/>
        <v>-2.5999999999974932E-2</v>
      </c>
      <c r="N81" s="44">
        <f>Целевые!D82</f>
        <v>25</v>
      </c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</row>
    <row r="82" spans="1:35" ht="15" thickBot="1" x14ac:dyDescent="0.4">
      <c r="A82" s="74">
        <v>83</v>
      </c>
      <c r="B82" s="31" t="s">
        <v>186</v>
      </c>
      <c r="C82" s="18">
        <v>478</v>
      </c>
      <c r="D82" s="48">
        <f t="shared" si="2"/>
        <v>220.83600000000001</v>
      </c>
      <c r="E82" s="49"/>
      <c r="F82" s="53">
        <v>45798</v>
      </c>
      <c r="G82" s="50">
        <v>125</v>
      </c>
      <c r="H82" s="40"/>
      <c r="I82" s="52"/>
      <c r="J82" s="45">
        <f>D82-G82-I82</f>
        <v>95.836000000000013</v>
      </c>
      <c r="K82" s="43"/>
      <c r="L82" s="44"/>
      <c r="M82" s="45">
        <f t="shared" si="3"/>
        <v>95.836000000000013</v>
      </c>
      <c r="N82" s="44">
        <f>Целевые!D83</f>
        <v>25</v>
      </c>
    </row>
    <row r="83" spans="1:35" s="1" customFormat="1" ht="28.5" thickBot="1" x14ac:dyDescent="0.4">
      <c r="A83" s="74">
        <v>85</v>
      </c>
      <c r="B83" s="31" t="s">
        <v>210</v>
      </c>
      <c r="C83" s="24">
        <v>953</v>
      </c>
      <c r="D83" s="48">
        <f t="shared" si="2"/>
        <v>440.286</v>
      </c>
      <c r="E83" s="57"/>
      <c r="F83" s="53">
        <v>45764</v>
      </c>
      <c r="G83" s="50">
        <v>200</v>
      </c>
      <c r="H83" s="53">
        <v>45815</v>
      </c>
      <c r="I83" s="52">
        <v>240.3</v>
      </c>
      <c r="J83" s="45">
        <f>D83-G83-I83</f>
        <v>-1.4000000000010004E-2</v>
      </c>
      <c r="K83" s="43"/>
      <c r="L83" s="44"/>
      <c r="M83" s="45">
        <f t="shared" si="3"/>
        <v>-1.4000000000010004E-2</v>
      </c>
      <c r="N83" s="44">
        <f>Целевые!D84</f>
        <v>25</v>
      </c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</row>
    <row r="84" spans="1:35" s="6" customFormat="1" ht="15" thickBot="1" x14ac:dyDescent="0.4">
      <c r="A84" s="74">
        <v>86</v>
      </c>
      <c r="B84" s="31" t="s">
        <v>39</v>
      </c>
      <c r="C84" s="18">
        <v>435</v>
      </c>
      <c r="D84" s="48">
        <f t="shared" si="2"/>
        <v>200.97</v>
      </c>
      <c r="E84" s="49"/>
      <c r="F84" s="53">
        <v>45750</v>
      </c>
      <c r="G84" s="50">
        <v>50</v>
      </c>
      <c r="H84" s="54">
        <v>45847</v>
      </c>
      <c r="I84" s="52">
        <v>50</v>
      </c>
      <c r="J84" s="45">
        <f>D84-G84-I84</f>
        <v>100.97</v>
      </c>
      <c r="K84" s="43">
        <v>45880</v>
      </c>
      <c r="L84" s="44">
        <v>50</v>
      </c>
      <c r="M84" s="45">
        <f t="shared" si="3"/>
        <v>50.97</v>
      </c>
      <c r="N84" s="44">
        <f>Целевые!D85</f>
        <v>25</v>
      </c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  <c r="AA84"/>
      <c r="AB84"/>
      <c r="AC84"/>
      <c r="AD84"/>
      <c r="AE84"/>
      <c r="AF84"/>
      <c r="AG84"/>
      <c r="AH84"/>
      <c r="AI84"/>
    </row>
    <row r="85" spans="1:35" ht="15" thickBot="1" x14ac:dyDescent="0.4">
      <c r="A85" s="74">
        <v>87</v>
      </c>
      <c r="B85" s="31" t="s">
        <v>40</v>
      </c>
      <c r="C85" s="18">
        <v>396</v>
      </c>
      <c r="D85" s="48">
        <f t="shared" si="2"/>
        <v>182.952</v>
      </c>
      <c r="E85" s="49"/>
      <c r="F85" s="53">
        <v>45855</v>
      </c>
      <c r="G85" s="50">
        <v>183</v>
      </c>
      <c r="H85" s="40"/>
      <c r="I85" s="52"/>
      <c r="J85" s="45">
        <f>D85-G85-I85</f>
        <v>-4.8000000000001819E-2</v>
      </c>
      <c r="K85" s="43"/>
      <c r="L85" s="44"/>
      <c r="M85" s="45">
        <f t="shared" si="3"/>
        <v>-4.8000000000001819E-2</v>
      </c>
      <c r="N85" s="44">
        <f>Целевые!D86</f>
        <v>25</v>
      </c>
    </row>
    <row r="86" spans="1:35" ht="28.5" thickBot="1" x14ac:dyDescent="0.4">
      <c r="A86" s="74">
        <v>88</v>
      </c>
      <c r="B86" s="31" t="s">
        <v>122</v>
      </c>
      <c r="C86" s="18">
        <v>444</v>
      </c>
      <c r="D86" s="48">
        <f t="shared" si="2"/>
        <v>205.12800000000001</v>
      </c>
      <c r="E86" s="49"/>
      <c r="F86" s="53"/>
      <c r="G86" s="50"/>
      <c r="H86" s="40"/>
      <c r="I86" s="52"/>
      <c r="J86" s="45">
        <f>D86-G86-I86</f>
        <v>205.12800000000001</v>
      </c>
      <c r="K86" s="43"/>
      <c r="L86" s="44"/>
      <c r="M86" s="45">
        <f t="shared" si="3"/>
        <v>205.12800000000001</v>
      </c>
      <c r="N86" s="44" t="s">
        <v>232</v>
      </c>
    </row>
    <row r="87" spans="1:35" s="1" customFormat="1" ht="16" customHeight="1" thickBot="1" x14ac:dyDescent="0.4">
      <c r="A87" s="74">
        <v>89</v>
      </c>
      <c r="B87" s="31" t="s">
        <v>123</v>
      </c>
      <c r="C87" s="18">
        <v>449</v>
      </c>
      <c r="D87" s="48">
        <f t="shared" si="2"/>
        <v>207.43800000000002</v>
      </c>
      <c r="E87" s="49"/>
      <c r="F87" s="53">
        <v>45815</v>
      </c>
      <c r="G87" s="50">
        <v>207.4</v>
      </c>
      <c r="H87" s="40"/>
      <c r="I87" s="52"/>
      <c r="J87" s="45">
        <f>D87-G87-I87</f>
        <v>3.8000000000010914E-2</v>
      </c>
      <c r="K87" s="43"/>
      <c r="L87" s="44"/>
      <c r="M87" s="45">
        <f t="shared" si="3"/>
        <v>3.8000000000010914E-2</v>
      </c>
      <c r="N87" s="44">
        <f>Целевые!D88</f>
        <v>25</v>
      </c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</row>
    <row r="88" spans="1:35" s="1" customFormat="1" ht="28.5" thickBot="1" x14ac:dyDescent="0.4">
      <c r="A88" s="74">
        <v>90</v>
      </c>
      <c r="B88" s="31" t="s">
        <v>41</v>
      </c>
      <c r="C88" s="18">
        <v>536</v>
      </c>
      <c r="D88" s="48">
        <f t="shared" si="2"/>
        <v>247.63200000000001</v>
      </c>
      <c r="E88" s="49"/>
      <c r="F88" s="53">
        <v>45763</v>
      </c>
      <c r="G88" s="50">
        <v>100</v>
      </c>
      <c r="H88" s="54">
        <v>45815</v>
      </c>
      <c r="I88" s="52">
        <v>147.6</v>
      </c>
      <c r="J88" s="45">
        <f>D88-G88-I88</f>
        <v>3.2000000000010687E-2</v>
      </c>
      <c r="K88" s="43"/>
      <c r="L88" s="44"/>
      <c r="M88" s="45">
        <f t="shared" si="3"/>
        <v>3.2000000000010687E-2</v>
      </c>
      <c r="N88" s="44">
        <f>Целевые!D89</f>
        <v>25</v>
      </c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</row>
    <row r="89" spans="1:35" s="1" customFormat="1" ht="15" thickBot="1" x14ac:dyDescent="0.4">
      <c r="A89" s="74">
        <v>91</v>
      </c>
      <c r="B89" s="31" t="s">
        <v>124</v>
      </c>
      <c r="C89" s="18">
        <v>747</v>
      </c>
      <c r="D89" s="48">
        <f t="shared" si="2"/>
        <v>345.11400000000003</v>
      </c>
      <c r="E89" s="49"/>
      <c r="F89" s="53">
        <v>45698</v>
      </c>
      <c r="G89" s="50">
        <v>328.7</v>
      </c>
      <c r="H89" s="54">
        <v>45701</v>
      </c>
      <c r="I89" s="52">
        <v>16.399999999999999</v>
      </c>
      <c r="J89" s="45">
        <f>D89-G89-I89</f>
        <v>1.4000000000045532E-2</v>
      </c>
      <c r="K89" s="43"/>
      <c r="L89" s="44"/>
      <c r="M89" s="45">
        <f t="shared" si="3"/>
        <v>1.4000000000045532E-2</v>
      </c>
      <c r="N89" s="44">
        <f>Целевые!D90</f>
        <v>25</v>
      </c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</row>
    <row r="90" spans="1:35" s="1" customFormat="1" ht="15" thickBot="1" x14ac:dyDescent="0.4">
      <c r="A90" s="74">
        <v>92</v>
      </c>
      <c r="B90" s="31" t="s">
        <v>42</v>
      </c>
      <c r="C90" s="18">
        <v>484</v>
      </c>
      <c r="D90" s="48">
        <f t="shared" si="2"/>
        <v>223.608</v>
      </c>
      <c r="E90" s="49"/>
      <c r="F90" s="53">
        <v>45705</v>
      </c>
      <c r="G90" s="50">
        <v>223.6</v>
      </c>
      <c r="H90" s="40"/>
      <c r="I90" s="52"/>
      <c r="J90" s="45">
        <f>D90-G90-I90</f>
        <v>8.0000000000097771E-3</v>
      </c>
      <c r="K90" s="43"/>
      <c r="L90" s="44"/>
      <c r="M90" s="45">
        <f t="shared" si="3"/>
        <v>8.0000000000097771E-3</v>
      </c>
      <c r="N90" s="44">
        <f>Целевые!D91</f>
        <v>25</v>
      </c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</row>
    <row r="91" spans="1:35" s="1" customFormat="1" ht="28.5" thickBot="1" x14ac:dyDescent="0.4">
      <c r="A91" s="74">
        <v>93</v>
      </c>
      <c r="B91" s="31" t="s">
        <v>43</v>
      </c>
      <c r="C91" s="18">
        <v>448</v>
      </c>
      <c r="D91" s="48">
        <f t="shared" si="2"/>
        <v>206.976</v>
      </c>
      <c r="E91" s="49"/>
      <c r="F91" s="53">
        <v>45867</v>
      </c>
      <c r="G91" s="50">
        <v>207</v>
      </c>
      <c r="H91" s="40"/>
      <c r="I91" s="52"/>
      <c r="J91" s="45">
        <f>D91-G91-I91</f>
        <v>-2.4000000000000909E-2</v>
      </c>
      <c r="K91" s="43"/>
      <c r="L91" s="44"/>
      <c r="M91" s="45">
        <f t="shared" si="3"/>
        <v>-2.4000000000000909E-2</v>
      </c>
      <c r="N91" s="44">
        <f>Целевые!D92</f>
        <v>25</v>
      </c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</row>
    <row r="92" spans="1:35" s="1" customFormat="1" ht="15" thickBot="1" x14ac:dyDescent="0.4">
      <c r="A92" s="74">
        <v>94</v>
      </c>
      <c r="B92" s="31" t="s">
        <v>125</v>
      </c>
      <c r="C92" s="18">
        <v>513</v>
      </c>
      <c r="D92" s="48">
        <f t="shared" si="2"/>
        <v>237.006</v>
      </c>
      <c r="E92" s="49"/>
      <c r="F92" s="53">
        <v>45684</v>
      </c>
      <c r="G92" s="50">
        <v>225.7</v>
      </c>
      <c r="H92" s="54">
        <v>45712</v>
      </c>
      <c r="I92" s="52">
        <v>11.3</v>
      </c>
      <c r="J92" s="45">
        <f>D92-G92-I92</f>
        <v>6.0000000000108855E-3</v>
      </c>
      <c r="K92" s="43"/>
      <c r="L92" s="44"/>
      <c r="M92" s="45">
        <f t="shared" si="3"/>
        <v>6.0000000000108855E-3</v>
      </c>
      <c r="N92" s="44">
        <f>Целевые!D93</f>
        <v>25</v>
      </c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7"/>
      <c r="Z92" s="47"/>
    </row>
    <row r="93" spans="1:35" ht="28.5" thickBot="1" x14ac:dyDescent="0.4">
      <c r="A93" s="74">
        <v>95</v>
      </c>
      <c r="B93" s="31" t="s">
        <v>44</v>
      </c>
      <c r="C93" s="18">
        <v>414</v>
      </c>
      <c r="D93" s="48">
        <f t="shared" si="2"/>
        <v>191.268</v>
      </c>
      <c r="E93" s="49"/>
      <c r="F93" s="53"/>
      <c r="G93" s="50"/>
      <c r="H93" s="40"/>
      <c r="I93" s="52"/>
      <c r="J93" s="45">
        <f>D93-G93-I93</f>
        <v>191.268</v>
      </c>
      <c r="K93" s="43"/>
      <c r="L93" s="44"/>
      <c r="M93" s="45">
        <f t="shared" si="3"/>
        <v>191.268</v>
      </c>
      <c r="N93" s="44" t="s">
        <v>232</v>
      </c>
    </row>
    <row r="94" spans="1:35" s="3" customFormat="1" ht="42.5" thickBot="1" x14ac:dyDescent="0.4">
      <c r="A94" s="74">
        <v>96</v>
      </c>
      <c r="B94" s="31" t="s">
        <v>219</v>
      </c>
      <c r="C94" s="18">
        <v>409</v>
      </c>
      <c r="D94" s="48">
        <f t="shared" si="2"/>
        <v>188.958</v>
      </c>
      <c r="E94" s="49"/>
      <c r="F94" s="53">
        <v>45779</v>
      </c>
      <c r="G94" s="50">
        <v>100</v>
      </c>
      <c r="H94" s="54"/>
      <c r="I94" s="52"/>
      <c r="J94" s="45">
        <f>D94-G94-I94</f>
        <v>88.957999999999998</v>
      </c>
      <c r="K94" s="43"/>
      <c r="L94" s="44"/>
      <c r="M94" s="45">
        <f t="shared" si="3"/>
        <v>88.957999999999998</v>
      </c>
      <c r="N94" s="44">
        <f>Целевые!D95</f>
        <v>25</v>
      </c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  <c r="AA94"/>
      <c r="AB94"/>
      <c r="AC94"/>
      <c r="AD94"/>
      <c r="AE94"/>
      <c r="AF94"/>
      <c r="AG94"/>
      <c r="AH94"/>
      <c r="AI94"/>
    </row>
    <row r="95" spans="1:35" s="1" customFormat="1" ht="28.5" thickBot="1" x14ac:dyDescent="0.4">
      <c r="A95" s="74">
        <v>97</v>
      </c>
      <c r="B95" s="31" t="s">
        <v>45</v>
      </c>
      <c r="C95" s="18">
        <v>485</v>
      </c>
      <c r="D95" s="48">
        <f t="shared" si="2"/>
        <v>224.07000000000002</v>
      </c>
      <c r="E95" s="49"/>
      <c r="F95" s="53">
        <v>45764</v>
      </c>
      <c r="G95" s="50">
        <v>225</v>
      </c>
      <c r="H95" s="40"/>
      <c r="I95" s="52"/>
      <c r="J95" s="45">
        <f>D95-G95-I95</f>
        <v>-0.9299999999999784</v>
      </c>
      <c r="K95" s="43"/>
      <c r="L95" s="44"/>
      <c r="M95" s="45">
        <f t="shared" si="3"/>
        <v>-0.9299999999999784</v>
      </c>
      <c r="N95" s="44">
        <f>Целевые!D96</f>
        <v>27</v>
      </c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</row>
    <row r="96" spans="1:35" s="1" customFormat="1" ht="28.5" thickBot="1" x14ac:dyDescent="0.4">
      <c r="A96" s="74">
        <v>98</v>
      </c>
      <c r="B96" s="31" t="s">
        <v>126</v>
      </c>
      <c r="C96" s="18">
        <v>417</v>
      </c>
      <c r="D96" s="48">
        <f t="shared" si="2"/>
        <v>192.654</v>
      </c>
      <c r="E96" s="49"/>
      <c r="F96" s="53">
        <v>45705</v>
      </c>
      <c r="G96" s="50">
        <v>192.7</v>
      </c>
      <c r="H96" s="40"/>
      <c r="I96" s="52"/>
      <c r="J96" s="45">
        <f>D96-G96-I96</f>
        <v>-4.5999999999992269E-2</v>
      </c>
      <c r="K96" s="43"/>
      <c r="L96" s="44"/>
      <c r="M96" s="45">
        <f t="shared" si="3"/>
        <v>-4.5999999999992269E-2</v>
      </c>
      <c r="N96" s="44">
        <f>Целевые!D97</f>
        <v>25</v>
      </c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</row>
    <row r="97" spans="1:35" s="1" customFormat="1" ht="28.5" customHeight="1" thickBot="1" x14ac:dyDescent="0.4">
      <c r="A97" s="74">
        <v>99</v>
      </c>
      <c r="B97" s="31" t="s">
        <v>127</v>
      </c>
      <c r="C97" s="18">
        <v>410</v>
      </c>
      <c r="D97" s="48">
        <f t="shared" si="2"/>
        <v>189.42000000000002</v>
      </c>
      <c r="E97" s="49"/>
      <c r="F97" s="53">
        <v>45761</v>
      </c>
      <c r="G97" s="50">
        <v>189.4</v>
      </c>
      <c r="H97" s="40"/>
      <c r="I97" s="52"/>
      <c r="J97" s="45">
        <f>D97-G97-I97</f>
        <v>2.0000000000010232E-2</v>
      </c>
      <c r="K97" s="43"/>
      <c r="L97" s="44"/>
      <c r="M97" s="45">
        <f t="shared" si="3"/>
        <v>2.0000000000010232E-2</v>
      </c>
      <c r="N97" s="44">
        <f>Целевые!D98</f>
        <v>25</v>
      </c>
      <c r="O97" s="47"/>
      <c r="P97" s="47"/>
      <c r="Q97" s="47"/>
      <c r="R97" s="47"/>
      <c r="S97" s="47"/>
      <c r="T97" s="47"/>
      <c r="U97" s="47"/>
      <c r="V97" s="47"/>
      <c r="W97" s="47"/>
      <c r="X97" s="47"/>
      <c r="Y97" s="47"/>
      <c r="Z97" s="47"/>
    </row>
    <row r="98" spans="1:35" s="1" customFormat="1" ht="28.5" thickBot="1" x14ac:dyDescent="0.4">
      <c r="A98" s="74">
        <v>100</v>
      </c>
      <c r="B98" s="31" t="s">
        <v>46</v>
      </c>
      <c r="C98" s="18">
        <v>423</v>
      </c>
      <c r="D98" s="48">
        <f t="shared" si="2"/>
        <v>195.42600000000002</v>
      </c>
      <c r="E98" s="49"/>
      <c r="F98" s="53">
        <v>45762</v>
      </c>
      <c r="G98" s="50">
        <v>195.4</v>
      </c>
      <c r="H98" s="54"/>
      <c r="I98" s="52"/>
      <c r="J98" s="45">
        <f>D98-G98-I98</f>
        <v>2.6000000000010459E-2</v>
      </c>
      <c r="K98" s="43"/>
      <c r="L98" s="44"/>
      <c r="M98" s="45">
        <f t="shared" si="3"/>
        <v>2.6000000000010459E-2</v>
      </c>
      <c r="N98" s="44">
        <f>Целевые!D99</f>
        <v>25</v>
      </c>
      <c r="O98" s="47"/>
      <c r="P98" s="47"/>
      <c r="Q98" s="47"/>
      <c r="R98" s="47"/>
      <c r="S98" s="47"/>
      <c r="T98" s="47"/>
      <c r="U98" s="47"/>
      <c r="V98" s="47"/>
      <c r="W98" s="47"/>
      <c r="X98" s="47"/>
      <c r="Y98" s="47"/>
      <c r="Z98" s="47"/>
    </row>
    <row r="99" spans="1:35" ht="28.5" thickBot="1" x14ac:dyDescent="0.4">
      <c r="A99" s="74">
        <v>101</v>
      </c>
      <c r="B99" s="31" t="s">
        <v>47</v>
      </c>
      <c r="C99" s="18">
        <v>405</v>
      </c>
      <c r="D99" s="48">
        <f t="shared" si="2"/>
        <v>187.11</v>
      </c>
      <c r="E99" s="49"/>
      <c r="F99" s="53"/>
      <c r="G99" s="50"/>
      <c r="H99" s="54"/>
      <c r="I99" s="52"/>
      <c r="J99" s="45">
        <f>D99-G99-I99</f>
        <v>187.11</v>
      </c>
      <c r="K99" s="43"/>
      <c r="L99" s="44"/>
      <c r="M99" s="45">
        <f t="shared" si="3"/>
        <v>187.11</v>
      </c>
      <c r="N99" s="44" t="s">
        <v>232</v>
      </c>
    </row>
    <row r="100" spans="1:35" s="1" customFormat="1" ht="28.5" thickBot="1" x14ac:dyDescent="0.4">
      <c r="A100" s="74">
        <v>102</v>
      </c>
      <c r="B100" s="31" t="s">
        <v>48</v>
      </c>
      <c r="C100" s="18">
        <v>518</v>
      </c>
      <c r="D100" s="48">
        <f t="shared" si="2"/>
        <v>239.316</v>
      </c>
      <c r="E100" s="49"/>
      <c r="F100" s="53">
        <v>45764</v>
      </c>
      <c r="G100" s="50">
        <v>239.3</v>
      </c>
      <c r="H100" s="40"/>
      <c r="I100" s="52"/>
      <c r="J100" s="45">
        <f>D100-G100-I100</f>
        <v>1.5999999999991132E-2</v>
      </c>
      <c r="K100" s="43"/>
      <c r="L100" s="44"/>
      <c r="M100" s="45">
        <f t="shared" si="3"/>
        <v>1.5999999999991132E-2</v>
      </c>
      <c r="N100" s="44">
        <f>Целевые!D101</f>
        <v>25</v>
      </c>
      <c r="O100" s="47"/>
      <c r="P100" s="47"/>
      <c r="Q100" s="47"/>
      <c r="R100" s="47"/>
      <c r="S100" s="47"/>
      <c r="T100" s="47"/>
      <c r="U100" s="47"/>
      <c r="V100" s="47"/>
      <c r="W100" s="47"/>
      <c r="X100" s="47"/>
      <c r="Y100" s="47"/>
      <c r="Z100" s="47"/>
    </row>
    <row r="101" spans="1:35" s="1" customFormat="1" ht="15" thickBot="1" x14ac:dyDescent="0.4">
      <c r="A101" s="74">
        <v>103</v>
      </c>
      <c r="B101" s="31" t="s">
        <v>128</v>
      </c>
      <c r="C101" s="18">
        <v>470</v>
      </c>
      <c r="D101" s="48">
        <f t="shared" si="2"/>
        <v>217.14000000000001</v>
      </c>
      <c r="E101" s="49"/>
      <c r="F101" s="53">
        <v>45701</v>
      </c>
      <c r="G101" s="50">
        <v>217.14</v>
      </c>
      <c r="H101" s="40"/>
      <c r="I101" s="52"/>
      <c r="J101" s="45">
        <f>D101-G101-I101</f>
        <v>2.8421709430404007E-14</v>
      </c>
      <c r="K101" s="43"/>
      <c r="L101" s="44"/>
      <c r="M101" s="45">
        <f t="shared" si="3"/>
        <v>2.8421709430404007E-14</v>
      </c>
      <c r="N101" s="44">
        <f>Целевые!D102</f>
        <v>25</v>
      </c>
      <c r="O101" s="47"/>
      <c r="P101" s="47"/>
      <c r="Q101" s="47"/>
      <c r="R101" s="47"/>
      <c r="S101" s="47"/>
      <c r="T101" s="47"/>
      <c r="U101" s="47"/>
      <c r="V101" s="47"/>
      <c r="W101" s="47"/>
      <c r="X101" s="47"/>
      <c r="Y101" s="47"/>
      <c r="Z101" s="47"/>
    </row>
    <row r="102" spans="1:35" ht="28.5" thickBot="1" x14ac:dyDescent="0.4">
      <c r="A102" s="74">
        <v>104</v>
      </c>
      <c r="B102" s="31" t="s">
        <v>129</v>
      </c>
      <c r="C102" s="18">
        <v>397</v>
      </c>
      <c r="D102" s="48">
        <f t="shared" si="2"/>
        <v>183.41400000000002</v>
      </c>
      <c r="E102" s="49">
        <v>2024</v>
      </c>
      <c r="F102" s="53"/>
      <c r="G102" s="50">
        <v>132</v>
      </c>
      <c r="H102" s="54"/>
      <c r="I102" s="52"/>
      <c r="J102" s="45">
        <f>D102-G102-I102</f>
        <v>51.414000000000016</v>
      </c>
      <c r="K102" s="43"/>
      <c r="L102" s="44"/>
      <c r="M102" s="45">
        <f t="shared" si="3"/>
        <v>51.414000000000016</v>
      </c>
      <c r="N102" s="44">
        <f>Целевые!D103</f>
        <v>25</v>
      </c>
    </row>
    <row r="103" spans="1:35" s="1" customFormat="1" ht="15" thickBot="1" x14ac:dyDescent="0.4">
      <c r="A103" s="74">
        <v>105</v>
      </c>
      <c r="B103" s="31" t="s">
        <v>130</v>
      </c>
      <c r="C103" s="18">
        <v>403</v>
      </c>
      <c r="D103" s="48">
        <f t="shared" si="2"/>
        <v>186.18600000000001</v>
      </c>
      <c r="E103" s="49"/>
      <c r="F103" s="53">
        <v>45812</v>
      </c>
      <c r="G103" s="50">
        <v>186.2</v>
      </c>
      <c r="H103" s="40"/>
      <c r="I103" s="52"/>
      <c r="J103" s="45">
        <f>D103-G103-I103</f>
        <v>-1.3999999999981583E-2</v>
      </c>
      <c r="K103" s="43"/>
      <c r="L103" s="44"/>
      <c r="M103" s="45">
        <f t="shared" si="3"/>
        <v>-1.3999999999981583E-2</v>
      </c>
      <c r="N103" s="44">
        <f>Целевые!D104</f>
        <v>25</v>
      </c>
      <c r="O103" s="47"/>
      <c r="P103" s="47"/>
      <c r="Q103" s="47"/>
      <c r="R103" s="47"/>
      <c r="S103" s="47"/>
      <c r="T103" s="47"/>
      <c r="U103" s="47"/>
      <c r="V103" s="47"/>
      <c r="W103" s="47"/>
      <c r="X103" s="47"/>
      <c r="Y103" s="47"/>
      <c r="Z103" s="47"/>
    </row>
    <row r="104" spans="1:35" s="1" customFormat="1" ht="15" thickBot="1" x14ac:dyDescent="0.4">
      <c r="A104" s="101">
        <v>106</v>
      </c>
      <c r="B104" s="31" t="s">
        <v>131</v>
      </c>
      <c r="C104" s="18">
        <v>400</v>
      </c>
      <c r="D104" s="48">
        <f t="shared" si="2"/>
        <v>184.8</v>
      </c>
      <c r="E104" s="49"/>
      <c r="F104" s="53">
        <v>45764</v>
      </c>
      <c r="G104" s="50">
        <v>184.8</v>
      </c>
      <c r="H104" s="40"/>
      <c r="I104" s="52"/>
      <c r="J104" s="45">
        <f>D104-G104-I104</f>
        <v>0</v>
      </c>
      <c r="K104" s="43"/>
      <c r="L104" s="44"/>
      <c r="M104" s="45">
        <f t="shared" si="3"/>
        <v>0</v>
      </c>
      <c r="N104" s="44" t="s">
        <v>232</v>
      </c>
      <c r="O104" s="47"/>
      <c r="P104" s="47"/>
      <c r="Q104" s="47"/>
      <c r="R104" s="47"/>
      <c r="S104" s="47"/>
      <c r="T104" s="47"/>
      <c r="U104" s="47"/>
      <c r="V104" s="47"/>
      <c r="W104" s="47"/>
      <c r="X104" s="47"/>
      <c r="Y104" s="47"/>
      <c r="Z104" s="47"/>
    </row>
    <row r="105" spans="1:35" s="6" customFormat="1" ht="28.5" thickBot="1" x14ac:dyDescent="0.4">
      <c r="A105" s="101">
        <v>107</v>
      </c>
      <c r="B105" s="31" t="s">
        <v>132</v>
      </c>
      <c r="C105" s="18">
        <v>397</v>
      </c>
      <c r="D105" s="48">
        <f t="shared" si="2"/>
        <v>183.41400000000002</v>
      </c>
      <c r="E105" s="49"/>
      <c r="F105" s="59"/>
      <c r="G105" s="50"/>
      <c r="H105" s="40"/>
      <c r="I105" s="52"/>
      <c r="J105" s="45">
        <f>D105-G105-I105</f>
        <v>183.41400000000002</v>
      </c>
      <c r="K105" s="43"/>
      <c r="L105" s="44"/>
      <c r="M105" s="45">
        <f t="shared" si="3"/>
        <v>183.41400000000002</v>
      </c>
      <c r="N105" s="44" t="s">
        <v>232</v>
      </c>
      <c r="O105" s="47"/>
      <c r="P105" s="47"/>
      <c r="Q105" s="47"/>
      <c r="R105" s="47"/>
      <c r="S105" s="47"/>
      <c r="T105" s="47"/>
      <c r="U105" s="47"/>
      <c r="V105" s="47"/>
      <c r="W105" s="47"/>
      <c r="X105" s="47"/>
      <c r="Y105" s="47"/>
      <c r="Z105" s="47"/>
      <c r="AA105"/>
      <c r="AB105"/>
      <c r="AC105"/>
      <c r="AD105"/>
      <c r="AE105"/>
      <c r="AF105"/>
      <c r="AG105"/>
      <c r="AH105"/>
      <c r="AI105"/>
    </row>
    <row r="106" spans="1:35" s="1" customFormat="1" ht="15" thickBot="1" x14ac:dyDescent="0.4">
      <c r="A106" s="74">
        <v>108</v>
      </c>
      <c r="B106" s="31" t="s">
        <v>133</v>
      </c>
      <c r="C106" s="18">
        <v>409</v>
      </c>
      <c r="D106" s="48">
        <f t="shared" si="2"/>
        <v>188.958</v>
      </c>
      <c r="E106" s="49"/>
      <c r="F106" s="53">
        <v>45824</v>
      </c>
      <c r="G106" s="50">
        <v>189</v>
      </c>
      <c r="H106" s="40"/>
      <c r="I106" s="52"/>
      <c r="J106" s="45">
        <f>D106-G106-I106</f>
        <v>-4.2000000000001592E-2</v>
      </c>
      <c r="K106" s="43"/>
      <c r="L106" s="44"/>
      <c r="M106" s="45">
        <f t="shared" si="3"/>
        <v>-4.2000000000001592E-2</v>
      </c>
      <c r="N106" s="44">
        <f>Целевые!D107</f>
        <v>25</v>
      </c>
      <c r="O106" s="47"/>
      <c r="P106" s="47"/>
      <c r="Q106" s="47"/>
      <c r="R106" s="47"/>
      <c r="S106" s="47"/>
      <c r="T106" s="47"/>
      <c r="U106" s="47"/>
      <c r="V106" s="47"/>
      <c r="W106" s="47"/>
      <c r="X106" s="47"/>
      <c r="Y106" s="47"/>
      <c r="Z106" s="47"/>
    </row>
    <row r="107" spans="1:35" ht="17.5" customHeight="1" thickBot="1" x14ac:dyDescent="0.4">
      <c r="A107" s="74">
        <v>109</v>
      </c>
      <c r="B107" s="31" t="s">
        <v>132</v>
      </c>
      <c r="C107" s="18">
        <v>449</v>
      </c>
      <c r="D107" s="48">
        <f t="shared" si="2"/>
        <v>207.43800000000002</v>
      </c>
      <c r="E107" s="49"/>
      <c r="F107" s="53"/>
      <c r="G107" s="50"/>
      <c r="H107" s="40"/>
      <c r="I107" s="52"/>
      <c r="J107" s="45">
        <f>D107-G107-I107</f>
        <v>207.43800000000002</v>
      </c>
      <c r="K107" s="43"/>
      <c r="L107" s="44"/>
      <c r="M107" s="45">
        <f t="shared" si="3"/>
        <v>207.43800000000002</v>
      </c>
      <c r="N107" s="44">
        <f>Целевые!D108</f>
        <v>26.12</v>
      </c>
    </row>
    <row r="108" spans="1:35" ht="18.649999999999999" customHeight="1" thickBot="1" x14ac:dyDescent="0.4">
      <c r="A108" s="74">
        <v>110</v>
      </c>
      <c r="B108" s="31" t="s">
        <v>134</v>
      </c>
      <c r="C108" s="18">
        <v>422</v>
      </c>
      <c r="D108" s="48">
        <f t="shared" si="2"/>
        <v>194.964</v>
      </c>
      <c r="E108" s="49"/>
      <c r="F108" s="53"/>
      <c r="G108" s="50"/>
      <c r="H108" s="40"/>
      <c r="I108" s="52"/>
      <c r="J108" s="45">
        <f>D108-G108-I108</f>
        <v>194.964</v>
      </c>
      <c r="K108" s="43"/>
      <c r="L108" s="44"/>
      <c r="M108" s="45">
        <f t="shared" si="3"/>
        <v>194.964</v>
      </c>
      <c r="N108" s="44" t="s">
        <v>232</v>
      </c>
    </row>
    <row r="109" spans="1:35" s="1" customFormat="1" ht="16.5" customHeight="1" thickBot="1" x14ac:dyDescent="0.4">
      <c r="A109" s="74">
        <v>111</v>
      </c>
      <c r="B109" s="31" t="s">
        <v>135</v>
      </c>
      <c r="C109" s="18">
        <v>421</v>
      </c>
      <c r="D109" s="48">
        <f t="shared" si="2"/>
        <v>194.50200000000001</v>
      </c>
      <c r="E109" s="49"/>
      <c r="F109" s="53">
        <v>45815</v>
      </c>
      <c r="G109" s="50">
        <v>194.5</v>
      </c>
      <c r="H109" s="40"/>
      <c r="I109" s="52"/>
      <c r="J109" s="45">
        <f>D109-G109-I109</f>
        <v>2.0000000000095497E-3</v>
      </c>
      <c r="K109" s="43"/>
      <c r="L109" s="44"/>
      <c r="M109" s="45">
        <f t="shared" si="3"/>
        <v>2.0000000000095497E-3</v>
      </c>
      <c r="N109" s="44">
        <f>Целевые!D110</f>
        <v>25</v>
      </c>
      <c r="O109" s="47"/>
      <c r="P109" s="47"/>
      <c r="Q109" s="47"/>
      <c r="R109" s="47"/>
      <c r="S109" s="47"/>
      <c r="T109" s="47"/>
      <c r="U109" s="47"/>
      <c r="V109" s="47"/>
      <c r="W109" s="47"/>
      <c r="X109" s="47"/>
      <c r="Y109" s="47"/>
      <c r="Z109" s="47"/>
    </row>
    <row r="110" spans="1:35" s="1" customFormat="1" ht="15" thickBot="1" x14ac:dyDescent="0.4">
      <c r="A110" s="74">
        <v>112</v>
      </c>
      <c r="B110" s="31" t="s">
        <v>187</v>
      </c>
      <c r="C110" s="18">
        <v>601</v>
      </c>
      <c r="D110" s="48">
        <f t="shared" si="2"/>
        <v>277.66200000000003</v>
      </c>
      <c r="E110" s="49"/>
      <c r="F110" s="53">
        <v>45701</v>
      </c>
      <c r="G110" s="50">
        <v>277.7</v>
      </c>
      <c r="H110" s="40"/>
      <c r="I110" s="52"/>
      <c r="J110" s="45">
        <f>D110-G110-I110</f>
        <v>-3.7999999999954071E-2</v>
      </c>
      <c r="K110" s="43"/>
      <c r="L110" s="44"/>
      <c r="M110" s="45">
        <f t="shared" si="3"/>
        <v>-3.7999999999954071E-2</v>
      </c>
      <c r="N110" s="44">
        <f>Целевые!D111</f>
        <v>25</v>
      </c>
      <c r="O110" s="47"/>
      <c r="P110" s="47"/>
      <c r="Q110" s="47"/>
      <c r="R110" s="47"/>
      <c r="S110" s="47"/>
      <c r="T110" s="47"/>
      <c r="U110" s="47"/>
      <c r="V110" s="47"/>
      <c r="W110" s="47"/>
      <c r="X110" s="47"/>
      <c r="Y110" s="47"/>
      <c r="Z110" s="47"/>
    </row>
    <row r="111" spans="1:35" s="3" customFormat="1" ht="16.5" customHeight="1" thickBot="1" x14ac:dyDescent="0.4">
      <c r="A111" s="74">
        <v>113</v>
      </c>
      <c r="B111" s="31" t="s">
        <v>136</v>
      </c>
      <c r="C111" s="18">
        <v>434</v>
      </c>
      <c r="D111" s="48">
        <f t="shared" si="2"/>
        <v>200.50800000000001</v>
      </c>
      <c r="E111" s="49"/>
      <c r="F111" s="53">
        <v>45824</v>
      </c>
      <c r="G111" s="50">
        <v>100</v>
      </c>
      <c r="H111" s="40"/>
      <c r="I111" s="52"/>
      <c r="J111" s="45">
        <f>D111-G111-I111</f>
        <v>100.50800000000001</v>
      </c>
      <c r="K111" s="43"/>
      <c r="L111" s="44"/>
      <c r="M111" s="45">
        <f t="shared" si="3"/>
        <v>100.50800000000001</v>
      </c>
      <c r="N111" s="44">
        <f>Целевые!D112</f>
        <v>25</v>
      </c>
      <c r="O111" s="47"/>
      <c r="P111" s="47"/>
      <c r="Q111" s="47"/>
      <c r="R111" s="47"/>
      <c r="S111" s="47"/>
      <c r="T111" s="47"/>
      <c r="U111" s="47"/>
      <c r="V111" s="47"/>
      <c r="W111" s="47"/>
      <c r="X111" s="47"/>
      <c r="Y111" s="47"/>
      <c r="Z111" s="47"/>
      <c r="AA111"/>
      <c r="AB111"/>
      <c r="AC111"/>
      <c r="AD111"/>
      <c r="AE111"/>
      <c r="AF111"/>
      <c r="AG111"/>
      <c r="AH111"/>
      <c r="AI111"/>
    </row>
    <row r="112" spans="1:35" s="1" customFormat="1" ht="18.649999999999999" customHeight="1" thickBot="1" x14ac:dyDescent="0.4">
      <c r="A112" s="74">
        <v>114</v>
      </c>
      <c r="B112" s="86" t="s">
        <v>137</v>
      </c>
      <c r="C112" s="25">
        <v>419</v>
      </c>
      <c r="D112" s="48">
        <f t="shared" si="2"/>
        <v>193.578</v>
      </c>
      <c r="E112" s="49"/>
      <c r="F112" s="53">
        <v>45845</v>
      </c>
      <c r="G112" s="50">
        <v>133.6</v>
      </c>
      <c r="H112" s="54">
        <v>45887</v>
      </c>
      <c r="I112" s="52">
        <v>60</v>
      </c>
      <c r="J112" s="45">
        <f>D112-G112-I112</f>
        <v>-2.199999999999136E-2</v>
      </c>
      <c r="K112" s="43"/>
      <c r="L112" s="44"/>
      <c r="M112" s="45">
        <f t="shared" si="3"/>
        <v>-2.199999999999136E-2</v>
      </c>
      <c r="N112" s="44">
        <f>Целевые!D113</f>
        <v>26.12</v>
      </c>
      <c r="O112" s="47"/>
      <c r="P112" s="47"/>
      <c r="Q112" s="47"/>
      <c r="R112" s="47"/>
      <c r="S112" s="47"/>
      <c r="T112" s="47"/>
      <c r="U112" s="47"/>
      <c r="V112" s="47"/>
      <c r="W112" s="47"/>
      <c r="X112" s="47"/>
      <c r="Y112" s="47"/>
      <c r="Z112" s="47"/>
    </row>
    <row r="113" spans="1:35" s="6" customFormat="1" ht="15" thickBot="1" x14ac:dyDescent="0.4">
      <c r="A113" s="74" t="s">
        <v>191</v>
      </c>
      <c r="B113" s="92" t="s">
        <v>49</v>
      </c>
      <c r="C113" s="26">
        <v>822</v>
      </c>
      <c r="D113" s="48">
        <f t="shared" si="2"/>
        <v>379.76400000000001</v>
      </c>
      <c r="E113" s="57"/>
      <c r="F113" s="53">
        <v>45765</v>
      </c>
      <c r="G113" s="50">
        <v>200</v>
      </c>
      <c r="H113" s="54"/>
      <c r="I113" s="52"/>
      <c r="J113" s="45">
        <f>D113-G113-I113</f>
        <v>179.76400000000001</v>
      </c>
      <c r="K113" s="43"/>
      <c r="L113" s="64"/>
      <c r="M113" s="45">
        <f t="shared" si="3"/>
        <v>179.76400000000001</v>
      </c>
      <c r="N113" s="44" t="s">
        <v>232</v>
      </c>
      <c r="O113" s="47"/>
      <c r="P113" s="47"/>
      <c r="Q113" s="47"/>
      <c r="R113" s="47"/>
      <c r="S113" s="47"/>
      <c r="T113" s="47"/>
      <c r="U113" s="47"/>
      <c r="V113" s="47"/>
      <c r="W113" s="47"/>
      <c r="X113" s="47"/>
      <c r="Y113" s="47"/>
      <c r="Z113" s="47"/>
      <c r="AA113"/>
      <c r="AB113"/>
      <c r="AC113"/>
      <c r="AD113"/>
      <c r="AE113"/>
      <c r="AF113"/>
      <c r="AG113"/>
      <c r="AH113"/>
      <c r="AI113"/>
    </row>
    <row r="114" spans="1:35" s="1" customFormat="1" ht="13" customHeight="1" thickBot="1" x14ac:dyDescent="0.4">
      <c r="A114" s="74">
        <v>116</v>
      </c>
      <c r="B114" s="82" t="s">
        <v>138</v>
      </c>
      <c r="C114" s="17">
        <v>419</v>
      </c>
      <c r="D114" s="48">
        <f t="shared" si="2"/>
        <v>193.578</v>
      </c>
      <c r="E114" s="65"/>
      <c r="F114" s="53">
        <v>45670</v>
      </c>
      <c r="G114" s="50">
        <v>100</v>
      </c>
      <c r="H114" s="54">
        <v>45840</v>
      </c>
      <c r="I114" s="52">
        <v>93.6</v>
      </c>
      <c r="J114" s="45">
        <f>D114-G114-I114</f>
        <v>-2.199999999999136E-2</v>
      </c>
      <c r="K114" s="43"/>
      <c r="L114" s="44"/>
      <c r="M114" s="45">
        <f t="shared" si="3"/>
        <v>-2.199999999999136E-2</v>
      </c>
      <c r="N114" s="44">
        <f>Целевые!D115</f>
        <v>25</v>
      </c>
      <c r="O114" s="47"/>
      <c r="P114" s="47"/>
      <c r="Q114" s="47"/>
      <c r="R114" s="47"/>
      <c r="S114" s="47"/>
      <c r="T114" s="47"/>
      <c r="U114" s="47"/>
      <c r="V114" s="47"/>
      <c r="W114" s="47"/>
      <c r="X114" s="47"/>
      <c r="Y114" s="47"/>
      <c r="Z114" s="47"/>
    </row>
    <row r="115" spans="1:35" s="1" customFormat="1" ht="28.5" thickBot="1" x14ac:dyDescent="0.4">
      <c r="A115" s="74">
        <v>117</v>
      </c>
      <c r="B115" s="31" t="s">
        <v>139</v>
      </c>
      <c r="C115" s="18">
        <v>413</v>
      </c>
      <c r="D115" s="48">
        <f t="shared" si="2"/>
        <v>190.80600000000001</v>
      </c>
      <c r="E115" s="49"/>
      <c r="F115" s="53">
        <v>45782</v>
      </c>
      <c r="G115" s="50">
        <v>100</v>
      </c>
      <c r="H115" s="54">
        <v>45849</v>
      </c>
      <c r="I115" s="52">
        <v>90.8</v>
      </c>
      <c r="J115" s="45">
        <f>D115-G115-I115</f>
        <v>6.0000000000144382E-3</v>
      </c>
      <c r="K115" s="43"/>
      <c r="L115" s="44"/>
      <c r="M115" s="45">
        <f t="shared" si="3"/>
        <v>6.0000000000144382E-3</v>
      </c>
      <c r="N115" s="44">
        <f>Целевые!D116</f>
        <v>25</v>
      </c>
      <c r="O115" s="47"/>
      <c r="P115" s="47"/>
      <c r="Q115" s="47"/>
      <c r="R115" s="47"/>
      <c r="S115" s="47"/>
      <c r="T115" s="47"/>
      <c r="U115" s="47"/>
      <c r="V115" s="47"/>
      <c r="W115" s="47"/>
      <c r="X115" s="47"/>
      <c r="Y115" s="47"/>
      <c r="Z115" s="47"/>
    </row>
    <row r="116" spans="1:35" s="1" customFormat="1" ht="15" thickBot="1" x14ac:dyDescent="0.4">
      <c r="A116" s="74">
        <v>118</v>
      </c>
      <c r="B116" s="31" t="s">
        <v>50</v>
      </c>
      <c r="C116" s="18">
        <v>400</v>
      </c>
      <c r="D116" s="48">
        <f t="shared" si="2"/>
        <v>184.8</v>
      </c>
      <c r="E116" s="49"/>
      <c r="F116" s="53">
        <v>45803</v>
      </c>
      <c r="G116" s="50">
        <v>184.8</v>
      </c>
      <c r="H116" s="40"/>
      <c r="I116" s="52"/>
      <c r="J116" s="45">
        <f>D116-G116-I116</f>
        <v>0</v>
      </c>
      <c r="K116" s="43"/>
      <c r="L116" s="44"/>
      <c r="M116" s="45">
        <f t="shared" si="3"/>
        <v>0</v>
      </c>
      <c r="N116" s="44">
        <f>Целевые!D117</f>
        <v>25</v>
      </c>
      <c r="O116" s="47"/>
      <c r="P116" s="47"/>
      <c r="Q116" s="47"/>
      <c r="R116" s="47"/>
      <c r="S116" s="47"/>
      <c r="T116" s="47"/>
      <c r="U116" s="47"/>
      <c r="V116" s="47"/>
      <c r="W116" s="47"/>
      <c r="X116" s="47"/>
      <c r="Y116" s="47"/>
      <c r="Z116" s="47"/>
    </row>
    <row r="117" spans="1:35" s="5" customFormat="1" ht="15" thickBot="1" x14ac:dyDescent="0.4">
      <c r="A117" s="74">
        <v>119</v>
      </c>
      <c r="B117" s="31" t="s">
        <v>51</v>
      </c>
      <c r="C117" s="18">
        <v>396</v>
      </c>
      <c r="D117" s="48">
        <f t="shared" si="2"/>
        <v>182.952</v>
      </c>
      <c r="E117" s="49"/>
      <c r="F117" s="53">
        <v>45763</v>
      </c>
      <c r="G117" s="50">
        <v>60</v>
      </c>
      <c r="H117" s="54"/>
      <c r="I117" s="52"/>
      <c r="J117" s="45">
        <f>D117-G117-I117</f>
        <v>122.952</v>
      </c>
      <c r="K117" s="43"/>
      <c r="L117" s="44"/>
      <c r="M117" s="45">
        <f t="shared" si="3"/>
        <v>122.952</v>
      </c>
      <c r="N117" s="44">
        <f>Целевые!D118</f>
        <v>25</v>
      </c>
      <c r="O117" s="47"/>
      <c r="P117" s="47"/>
      <c r="Q117" s="47"/>
      <c r="R117" s="47"/>
      <c r="S117" s="47"/>
      <c r="T117" s="47"/>
      <c r="U117" s="47"/>
      <c r="V117" s="47"/>
      <c r="W117" s="47"/>
      <c r="X117" s="47"/>
      <c r="Y117" s="47"/>
      <c r="Z117" s="47"/>
      <c r="AA117"/>
      <c r="AB117"/>
      <c r="AC117"/>
      <c r="AD117"/>
      <c r="AE117"/>
      <c r="AF117"/>
      <c r="AG117"/>
      <c r="AH117"/>
      <c r="AI117"/>
    </row>
    <row r="118" spans="1:35" s="1" customFormat="1" ht="15" thickBot="1" x14ac:dyDescent="0.4">
      <c r="A118" s="74">
        <v>120</v>
      </c>
      <c r="B118" s="31" t="s">
        <v>140</v>
      </c>
      <c r="C118" s="18">
        <v>405</v>
      </c>
      <c r="D118" s="48">
        <f t="shared" si="2"/>
        <v>187.11</v>
      </c>
      <c r="E118" s="49"/>
      <c r="F118" s="58">
        <v>45857</v>
      </c>
      <c r="G118" s="50">
        <v>187.1</v>
      </c>
      <c r="H118" s="40"/>
      <c r="I118" s="52"/>
      <c r="J118" s="45">
        <f>D118-G118-I118</f>
        <v>1.0000000000019327E-2</v>
      </c>
      <c r="K118" s="43"/>
      <c r="L118" s="44"/>
      <c r="M118" s="45">
        <f t="shared" si="3"/>
        <v>1.0000000000019327E-2</v>
      </c>
      <c r="N118" s="44">
        <f>Целевые!D119</f>
        <v>25</v>
      </c>
      <c r="O118" s="47"/>
      <c r="P118" s="47"/>
      <c r="Q118" s="47"/>
      <c r="R118" s="47"/>
      <c r="S118" s="47"/>
      <c r="T118" s="47"/>
      <c r="U118" s="47"/>
      <c r="V118" s="47"/>
      <c r="W118" s="47"/>
      <c r="X118" s="47"/>
      <c r="Y118" s="47"/>
      <c r="Z118" s="47"/>
    </row>
    <row r="119" spans="1:35" s="1" customFormat="1" ht="15" thickBot="1" x14ac:dyDescent="0.4">
      <c r="A119" s="74">
        <v>121</v>
      </c>
      <c r="B119" s="31" t="s">
        <v>52</v>
      </c>
      <c r="C119" s="18">
        <v>412</v>
      </c>
      <c r="D119" s="48">
        <f t="shared" si="2"/>
        <v>190.34400000000002</v>
      </c>
      <c r="E119" s="49"/>
      <c r="F119" s="53">
        <v>45764</v>
      </c>
      <c r="G119" s="50">
        <v>100</v>
      </c>
      <c r="H119" s="54">
        <v>45856</v>
      </c>
      <c r="I119" s="52">
        <v>90.3</v>
      </c>
      <c r="J119" s="45">
        <f>D119-G119-I119</f>
        <v>4.4000000000025352E-2</v>
      </c>
      <c r="K119" s="43"/>
      <c r="L119" s="44"/>
      <c r="M119" s="45">
        <f t="shared" si="3"/>
        <v>4.4000000000025352E-2</v>
      </c>
      <c r="N119" s="44">
        <f>Целевые!D120</f>
        <v>25</v>
      </c>
      <c r="O119" s="47"/>
      <c r="P119" s="47"/>
      <c r="Q119" s="47"/>
      <c r="R119" s="47"/>
      <c r="S119" s="47"/>
      <c r="T119" s="47"/>
      <c r="U119" s="47"/>
      <c r="V119" s="47"/>
      <c r="W119" s="47"/>
      <c r="X119" s="47"/>
      <c r="Y119" s="47"/>
      <c r="Z119" s="47"/>
    </row>
    <row r="120" spans="1:35" ht="28.5" thickBot="1" x14ac:dyDescent="0.4">
      <c r="A120" s="74">
        <v>122</v>
      </c>
      <c r="B120" s="31" t="s">
        <v>53</v>
      </c>
      <c r="C120" s="18">
        <v>396</v>
      </c>
      <c r="D120" s="48">
        <f t="shared" si="2"/>
        <v>182.952</v>
      </c>
      <c r="E120" s="49"/>
      <c r="F120" s="38"/>
      <c r="G120" s="50"/>
      <c r="H120" s="40"/>
      <c r="I120" s="52"/>
      <c r="J120" s="45">
        <f>D120-G120-I120</f>
        <v>182.952</v>
      </c>
      <c r="K120" s="43"/>
      <c r="L120" s="44"/>
      <c r="M120" s="45">
        <f t="shared" si="3"/>
        <v>182.952</v>
      </c>
      <c r="N120" s="44" t="s">
        <v>232</v>
      </c>
    </row>
    <row r="121" spans="1:35" s="3" customFormat="1" ht="28.5" thickBot="1" x14ac:dyDescent="0.4">
      <c r="A121" s="74">
        <v>123</v>
      </c>
      <c r="B121" s="31" t="s">
        <v>141</v>
      </c>
      <c r="C121" s="18">
        <v>411</v>
      </c>
      <c r="D121" s="48">
        <f t="shared" si="2"/>
        <v>189.88200000000001</v>
      </c>
      <c r="E121" s="49"/>
      <c r="F121" s="53">
        <v>45763</v>
      </c>
      <c r="G121" s="50">
        <v>50</v>
      </c>
      <c r="H121" s="40"/>
      <c r="I121" s="52"/>
      <c r="J121" s="45">
        <f>D121-G121-I121</f>
        <v>139.88200000000001</v>
      </c>
      <c r="K121" s="43"/>
      <c r="L121" s="44"/>
      <c r="M121" s="45">
        <f t="shared" si="3"/>
        <v>139.88200000000001</v>
      </c>
      <c r="N121" s="44">
        <f>Целевые!D122</f>
        <v>25</v>
      </c>
      <c r="O121" s="47"/>
      <c r="P121" s="47"/>
      <c r="Q121" s="47"/>
      <c r="R121" s="47"/>
      <c r="S121" s="47"/>
      <c r="T121" s="47"/>
      <c r="U121" s="47"/>
      <c r="V121" s="47"/>
      <c r="W121" s="47"/>
      <c r="X121" s="47"/>
      <c r="Y121" s="47"/>
      <c r="Z121" s="47"/>
      <c r="AA121"/>
      <c r="AB121"/>
      <c r="AC121"/>
      <c r="AD121"/>
      <c r="AE121"/>
      <c r="AF121"/>
      <c r="AG121"/>
      <c r="AH121"/>
      <c r="AI121"/>
    </row>
    <row r="122" spans="1:35" s="1" customFormat="1" ht="15" thickBot="1" x14ac:dyDescent="0.4">
      <c r="A122" s="74">
        <v>124</v>
      </c>
      <c r="B122" s="31" t="s">
        <v>54</v>
      </c>
      <c r="C122" s="18">
        <v>447</v>
      </c>
      <c r="D122" s="48">
        <f t="shared" si="2"/>
        <v>206.51400000000001</v>
      </c>
      <c r="E122" s="49"/>
      <c r="F122" s="53">
        <v>45773</v>
      </c>
      <c r="G122" s="50">
        <v>206.5</v>
      </c>
      <c r="H122" s="40"/>
      <c r="I122" s="52"/>
      <c r="J122" s="45">
        <f>D122-G122-I122</f>
        <v>1.4000000000010004E-2</v>
      </c>
      <c r="K122" s="43"/>
      <c r="L122" s="44"/>
      <c r="M122" s="45">
        <f t="shared" si="3"/>
        <v>1.4000000000010004E-2</v>
      </c>
      <c r="N122" s="44">
        <f>Целевые!D123</f>
        <v>25</v>
      </c>
      <c r="O122" s="47"/>
      <c r="P122" s="47"/>
      <c r="Q122" s="47"/>
      <c r="R122" s="47"/>
      <c r="S122" s="47"/>
      <c r="T122" s="47"/>
      <c r="U122" s="47"/>
      <c r="V122" s="47"/>
      <c r="W122" s="47"/>
      <c r="X122" s="47"/>
      <c r="Y122" s="47"/>
      <c r="Z122" s="47"/>
    </row>
    <row r="123" spans="1:35" s="1" customFormat="1" ht="28.5" thickBot="1" x14ac:dyDescent="0.4">
      <c r="A123" s="74">
        <v>125</v>
      </c>
      <c r="B123" s="31" t="s">
        <v>55</v>
      </c>
      <c r="C123" s="18">
        <v>389</v>
      </c>
      <c r="D123" s="48">
        <f t="shared" si="2"/>
        <v>179.71800000000002</v>
      </c>
      <c r="E123" s="49"/>
      <c r="F123" s="53">
        <v>45846</v>
      </c>
      <c r="G123" s="50">
        <v>180</v>
      </c>
      <c r="H123" s="40"/>
      <c r="I123" s="52"/>
      <c r="J123" s="45">
        <f>D123-G123-I123</f>
        <v>-0.28199999999998226</v>
      </c>
      <c r="K123" s="43"/>
      <c r="L123" s="44"/>
      <c r="M123" s="45">
        <f t="shared" si="3"/>
        <v>-0.28199999999998226</v>
      </c>
      <c r="N123" s="44" t="s">
        <v>232</v>
      </c>
      <c r="O123" s="47"/>
      <c r="P123" s="47"/>
      <c r="Q123" s="47"/>
      <c r="R123" s="47"/>
      <c r="S123" s="47"/>
      <c r="T123" s="47"/>
      <c r="U123" s="47"/>
      <c r="V123" s="47"/>
      <c r="W123" s="47"/>
      <c r="X123" s="47"/>
      <c r="Y123" s="47"/>
      <c r="Z123" s="47"/>
      <c r="AA123"/>
      <c r="AB123"/>
      <c r="AC123"/>
      <c r="AD123"/>
      <c r="AE123"/>
      <c r="AF123"/>
      <c r="AG123"/>
      <c r="AH123"/>
      <c r="AI123"/>
    </row>
    <row r="124" spans="1:35" s="1" customFormat="1" ht="28.5" thickBot="1" x14ac:dyDescent="0.4">
      <c r="A124" s="74">
        <v>126</v>
      </c>
      <c r="B124" s="31" t="s">
        <v>142</v>
      </c>
      <c r="C124" s="18">
        <v>547</v>
      </c>
      <c r="D124" s="48">
        <f t="shared" si="2"/>
        <v>252.714</v>
      </c>
      <c r="E124" s="49"/>
      <c r="F124" s="53">
        <v>45763</v>
      </c>
      <c r="G124" s="50">
        <v>252.7</v>
      </c>
      <c r="H124" s="40"/>
      <c r="I124" s="52"/>
      <c r="J124" s="45">
        <f>D124-G124-I124</f>
        <v>1.4000000000010004E-2</v>
      </c>
      <c r="K124" s="43"/>
      <c r="L124" s="44"/>
      <c r="M124" s="45">
        <f t="shared" si="3"/>
        <v>1.4000000000010004E-2</v>
      </c>
      <c r="N124" s="44">
        <f>Целевые!D125</f>
        <v>25</v>
      </c>
      <c r="O124" s="47"/>
      <c r="P124" s="47"/>
      <c r="Q124" s="47"/>
      <c r="R124" s="47"/>
      <c r="S124" s="47"/>
      <c r="T124" s="47"/>
      <c r="U124" s="47"/>
      <c r="V124" s="47"/>
      <c r="W124" s="47"/>
      <c r="X124" s="47"/>
      <c r="Y124" s="47"/>
      <c r="Z124" s="47"/>
    </row>
    <row r="125" spans="1:35" ht="15" thickBot="1" x14ac:dyDescent="0.4">
      <c r="A125" s="74">
        <v>127</v>
      </c>
      <c r="B125" s="31" t="s">
        <v>217</v>
      </c>
      <c r="C125" s="18">
        <v>401</v>
      </c>
      <c r="D125" s="48">
        <f t="shared" si="2"/>
        <v>185.262</v>
      </c>
      <c r="E125" s="49"/>
      <c r="F125" s="53">
        <v>45852</v>
      </c>
      <c r="G125" s="50">
        <v>93</v>
      </c>
      <c r="H125" s="54"/>
      <c r="I125" s="52"/>
      <c r="J125" s="45">
        <f>D125-G125-I125</f>
        <v>92.262</v>
      </c>
      <c r="K125" s="43"/>
      <c r="L125" s="44"/>
      <c r="M125" s="45">
        <f t="shared" si="3"/>
        <v>92.262</v>
      </c>
      <c r="N125" s="44">
        <f>Целевые!D126</f>
        <v>25</v>
      </c>
    </row>
    <row r="126" spans="1:35" s="1" customFormat="1" ht="28.5" thickBot="1" x14ac:dyDescent="0.4">
      <c r="A126" s="74">
        <v>128</v>
      </c>
      <c r="B126" s="31" t="s">
        <v>143</v>
      </c>
      <c r="C126" s="18">
        <v>423</v>
      </c>
      <c r="D126" s="48">
        <f t="shared" si="2"/>
        <v>195.42600000000002</v>
      </c>
      <c r="E126" s="49"/>
      <c r="F126" s="53">
        <v>45845</v>
      </c>
      <c r="G126" s="50">
        <v>195.4</v>
      </c>
      <c r="H126" s="40"/>
      <c r="I126" s="52"/>
      <c r="J126" s="45">
        <f>D126-G126-I126</f>
        <v>2.6000000000010459E-2</v>
      </c>
      <c r="K126" s="43"/>
      <c r="L126" s="44"/>
      <c r="M126" s="45">
        <f t="shared" si="3"/>
        <v>2.6000000000010459E-2</v>
      </c>
      <c r="N126" s="44">
        <f>Целевые!D127</f>
        <v>25</v>
      </c>
      <c r="O126" s="47"/>
      <c r="P126" s="47"/>
      <c r="Q126" s="47"/>
      <c r="R126" s="47"/>
      <c r="S126" s="47"/>
      <c r="T126" s="47"/>
      <c r="U126" s="47"/>
      <c r="V126" s="47"/>
      <c r="W126" s="47"/>
      <c r="X126" s="47"/>
      <c r="Y126" s="47"/>
      <c r="Z126" s="47"/>
    </row>
    <row r="127" spans="1:35" s="1" customFormat="1" ht="15" thickBot="1" x14ac:dyDescent="0.4">
      <c r="A127" s="74">
        <v>130</v>
      </c>
      <c r="B127" s="31" t="s">
        <v>56</v>
      </c>
      <c r="C127" s="18">
        <v>400</v>
      </c>
      <c r="D127" s="48">
        <f t="shared" si="2"/>
        <v>184.8</v>
      </c>
      <c r="E127" s="49"/>
      <c r="F127" s="53">
        <v>45853</v>
      </c>
      <c r="G127" s="50">
        <v>184.8</v>
      </c>
      <c r="H127" s="40"/>
      <c r="I127" s="52"/>
      <c r="J127" s="45">
        <f>D127-G127-I127</f>
        <v>0</v>
      </c>
      <c r="K127" s="43"/>
      <c r="L127" s="44"/>
      <c r="M127" s="45">
        <f t="shared" si="3"/>
        <v>0</v>
      </c>
      <c r="N127" s="44">
        <f>Целевые!D128</f>
        <v>25</v>
      </c>
      <c r="O127" s="47"/>
      <c r="P127" s="47"/>
      <c r="Q127" s="47"/>
      <c r="R127" s="47"/>
      <c r="S127" s="47"/>
      <c r="T127" s="47"/>
      <c r="U127" s="47"/>
      <c r="V127" s="47"/>
      <c r="W127" s="47"/>
      <c r="X127" s="47"/>
      <c r="Y127" s="47"/>
      <c r="Z127" s="47"/>
    </row>
    <row r="128" spans="1:35" s="1" customFormat="1" ht="15" thickBot="1" x14ac:dyDescent="0.4">
      <c r="A128" s="74">
        <v>131</v>
      </c>
      <c r="B128" s="31" t="s">
        <v>57</v>
      </c>
      <c r="C128" s="18">
        <v>402</v>
      </c>
      <c r="D128" s="48">
        <f t="shared" si="2"/>
        <v>185.72400000000002</v>
      </c>
      <c r="E128" s="49"/>
      <c r="F128" s="53">
        <v>45821</v>
      </c>
      <c r="G128" s="50">
        <v>176.9</v>
      </c>
      <c r="H128" s="40"/>
      <c r="I128" s="52"/>
      <c r="J128" s="45">
        <f>D128-G128-I128</f>
        <v>8.8240000000000123</v>
      </c>
      <c r="K128" s="43"/>
      <c r="L128" s="44"/>
      <c r="M128" s="45">
        <f t="shared" si="3"/>
        <v>8.8240000000000123</v>
      </c>
      <c r="N128" s="44" t="s">
        <v>232</v>
      </c>
      <c r="O128" s="47"/>
      <c r="P128" s="47"/>
      <c r="Q128" s="47"/>
      <c r="R128" s="47"/>
      <c r="S128" s="47"/>
      <c r="T128" s="47"/>
      <c r="U128" s="47"/>
      <c r="V128" s="47"/>
      <c r="W128" s="47"/>
      <c r="X128" s="47"/>
      <c r="Y128" s="47"/>
      <c r="Z128" s="47"/>
      <c r="AA128"/>
      <c r="AB128"/>
      <c r="AC128"/>
      <c r="AD128"/>
      <c r="AE128"/>
      <c r="AF128"/>
      <c r="AG128"/>
      <c r="AH128"/>
      <c r="AI128"/>
    </row>
    <row r="129" spans="1:35" s="1" customFormat="1" ht="15" thickBot="1" x14ac:dyDescent="0.4">
      <c r="A129" s="74">
        <v>132</v>
      </c>
      <c r="B129" s="31" t="s">
        <v>58</v>
      </c>
      <c r="C129" s="18">
        <v>401</v>
      </c>
      <c r="D129" s="48">
        <f t="shared" si="2"/>
        <v>185.262</v>
      </c>
      <c r="E129" s="49"/>
      <c r="F129" s="53">
        <v>45818</v>
      </c>
      <c r="G129" s="50">
        <v>185.4</v>
      </c>
      <c r="H129" s="40"/>
      <c r="I129" s="52"/>
      <c r="J129" s="45">
        <f>D129-G129-I129</f>
        <v>-0.13800000000000523</v>
      </c>
      <c r="K129" s="43"/>
      <c r="L129" s="44"/>
      <c r="M129" s="45">
        <f t="shared" si="3"/>
        <v>-0.13800000000000523</v>
      </c>
      <c r="N129" s="44" t="s">
        <v>232</v>
      </c>
      <c r="O129" s="47"/>
      <c r="P129" s="47"/>
      <c r="Q129" s="47"/>
      <c r="R129" s="47"/>
      <c r="S129" s="47"/>
      <c r="T129" s="47"/>
      <c r="U129" s="47"/>
      <c r="V129" s="47"/>
      <c r="W129" s="47"/>
      <c r="X129" s="47"/>
      <c r="Y129" s="47"/>
      <c r="Z129" s="47"/>
    </row>
    <row r="130" spans="1:35" s="5" customFormat="1" ht="28.5" thickBot="1" x14ac:dyDescent="0.4">
      <c r="A130" s="74">
        <v>133</v>
      </c>
      <c r="B130" s="31" t="s">
        <v>59</v>
      </c>
      <c r="C130" s="18">
        <v>398</v>
      </c>
      <c r="D130" s="48">
        <f t="shared" ref="D130:D193" si="4">C130*0.462</f>
        <v>183.876</v>
      </c>
      <c r="E130" s="49"/>
      <c r="F130" s="53">
        <v>45832</v>
      </c>
      <c r="G130" s="50">
        <v>100</v>
      </c>
      <c r="H130" s="54"/>
      <c r="I130" s="52"/>
      <c r="J130" s="45">
        <f>D130-G130-I130</f>
        <v>83.876000000000005</v>
      </c>
      <c r="K130" s="43"/>
      <c r="L130" s="44"/>
      <c r="M130" s="45">
        <f t="shared" ref="M130:M193" si="5">J130-L130</f>
        <v>83.876000000000005</v>
      </c>
      <c r="N130" s="44">
        <f>Целевые!D131</f>
        <v>26.2</v>
      </c>
      <c r="O130" s="47"/>
      <c r="P130" s="47"/>
      <c r="Q130" s="47"/>
      <c r="R130" s="47"/>
      <c r="S130" s="47"/>
      <c r="T130" s="47"/>
      <c r="U130" s="47"/>
      <c r="V130" s="47"/>
      <c r="W130" s="47"/>
      <c r="X130" s="47"/>
      <c r="Y130" s="47"/>
      <c r="Z130" s="47"/>
      <c r="AA130"/>
      <c r="AB130"/>
      <c r="AC130"/>
      <c r="AD130"/>
      <c r="AE130"/>
      <c r="AF130"/>
      <c r="AG130"/>
      <c r="AH130"/>
      <c r="AI130"/>
    </row>
    <row r="131" spans="1:35" s="1" customFormat="1" ht="28.5" thickBot="1" x14ac:dyDescent="0.4">
      <c r="A131" s="74">
        <v>134</v>
      </c>
      <c r="B131" s="31" t="s">
        <v>60</v>
      </c>
      <c r="C131" s="18">
        <v>404</v>
      </c>
      <c r="D131" s="48">
        <f t="shared" si="4"/>
        <v>186.648</v>
      </c>
      <c r="E131" s="49"/>
      <c r="F131" s="53">
        <v>45765</v>
      </c>
      <c r="G131" s="50">
        <v>100</v>
      </c>
      <c r="H131" s="58">
        <v>45857</v>
      </c>
      <c r="I131" s="52">
        <v>86.6</v>
      </c>
      <c r="J131" s="45">
        <f>D131-G131-I131</f>
        <v>4.8000000000001819E-2</v>
      </c>
      <c r="K131" s="43"/>
      <c r="L131" s="44"/>
      <c r="M131" s="45">
        <f t="shared" si="5"/>
        <v>4.8000000000001819E-2</v>
      </c>
      <c r="N131" s="44">
        <f>Целевые!D132</f>
        <v>25</v>
      </c>
      <c r="O131" s="47"/>
      <c r="P131" s="47"/>
      <c r="Q131" s="47"/>
      <c r="R131" s="47"/>
      <c r="S131" s="47"/>
      <c r="T131" s="47"/>
      <c r="U131" s="47"/>
      <c r="V131" s="47"/>
      <c r="W131" s="47"/>
      <c r="X131" s="47"/>
      <c r="Y131" s="47"/>
      <c r="Z131" s="47"/>
    </row>
    <row r="132" spans="1:35" s="7" customFormat="1" ht="28.5" thickBot="1" x14ac:dyDescent="0.4">
      <c r="A132" s="74">
        <v>135</v>
      </c>
      <c r="B132" s="31" t="s">
        <v>61</v>
      </c>
      <c r="C132" s="18">
        <v>413</v>
      </c>
      <c r="D132" s="48">
        <f t="shared" si="4"/>
        <v>190.80600000000001</v>
      </c>
      <c r="E132" s="49"/>
      <c r="F132" s="53">
        <v>45763</v>
      </c>
      <c r="G132" s="50">
        <v>100</v>
      </c>
      <c r="H132" s="54"/>
      <c r="I132" s="52"/>
      <c r="J132" s="45">
        <f>D132-G132-I132</f>
        <v>90.806000000000012</v>
      </c>
      <c r="K132" s="43"/>
      <c r="L132" s="44"/>
      <c r="M132" s="45">
        <f t="shared" si="5"/>
        <v>90.806000000000012</v>
      </c>
      <c r="N132" s="44">
        <f>Целевые!D133</f>
        <v>25</v>
      </c>
      <c r="O132" s="47"/>
      <c r="P132" s="47"/>
      <c r="Q132" s="47"/>
      <c r="R132" s="47"/>
      <c r="S132" s="47"/>
      <c r="T132" s="47"/>
      <c r="U132" s="47"/>
      <c r="V132" s="47"/>
      <c r="W132" s="47"/>
      <c r="X132" s="47"/>
      <c r="Y132" s="47"/>
      <c r="Z132" s="47"/>
      <c r="AA132"/>
      <c r="AB132"/>
      <c r="AC132"/>
      <c r="AD132"/>
      <c r="AE132"/>
      <c r="AF132"/>
      <c r="AG132"/>
      <c r="AH132"/>
      <c r="AI132"/>
    </row>
    <row r="133" spans="1:35" s="3" customFormat="1" ht="17.5" customHeight="1" thickBot="1" x14ac:dyDescent="0.4">
      <c r="A133" s="74">
        <v>136</v>
      </c>
      <c r="B133" s="31" t="s">
        <v>62</v>
      </c>
      <c r="C133" s="18">
        <v>390</v>
      </c>
      <c r="D133" s="48">
        <f t="shared" si="4"/>
        <v>180.18</v>
      </c>
      <c r="E133" s="49"/>
      <c r="F133" s="53"/>
      <c r="G133" s="50"/>
      <c r="H133" s="40"/>
      <c r="I133" s="52"/>
      <c r="J133" s="45">
        <f>D133-G133-I133</f>
        <v>180.18</v>
      </c>
      <c r="K133" s="43"/>
      <c r="L133" s="44"/>
      <c r="M133" s="45">
        <f t="shared" si="5"/>
        <v>180.18</v>
      </c>
      <c r="N133" s="44" t="s">
        <v>232</v>
      </c>
      <c r="O133" s="47"/>
      <c r="P133" s="47"/>
      <c r="Q133" s="47"/>
      <c r="R133" s="47"/>
      <c r="S133" s="47"/>
      <c r="T133" s="47"/>
      <c r="U133" s="47"/>
      <c r="V133" s="47"/>
      <c r="W133" s="47"/>
      <c r="X133" s="47"/>
      <c r="Y133" s="47"/>
      <c r="Z133" s="47"/>
      <c r="AA133"/>
      <c r="AB133"/>
      <c r="AC133"/>
      <c r="AD133"/>
      <c r="AE133"/>
      <c r="AF133"/>
      <c r="AG133"/>
      <c r="AH133"/>
      <c r="AI133"/>
    </row>
    <row r="134" spans="1:35" s="1" customFormat="1" ht="15" thickBot="1" x14ac:dyDescent="0.4">
      <c r="A134" s="74">
        <v>137</v>
      </c>
      <c r="B134" s="31" t="s">
        <v>63</v>
      </c>
      <c r="C134" s="18">
        <v>406</v>
      </c>
      <c r="D134" s="48">
        <f t="shared" si="4"/>
        <v>187.572</v>
      </c>
      <c r="E134" s="49"/>
      <c r="F134" s="53">
        <v>45862</v>
      </c>
      <c r="G134" s="50">
        <v>188</v>
      </c>
      <c r="H134" s="40"/>
      <c r="I134" s="52"/>
      <c r="J134" s="45">
        <f>D134-G134-I134</f>
        <v>-0.42799999999999727</v>
      </c>
      <c r="K134" s="43"/>
      <c r="L134" s="44"/>
      <c r="M134" s="45">
        <f t="shared" si="5"/>
        <v>-0.42799999999999727</v>
      </c>
      <c r="N134" s="44">
        <f>Целевые!D135</f>
        <v>25</v>
      </c>
      <c r="O134" s="47"/>
      <c r="P134" s="47"/>
      <c r="Q134" s="47"/>
      <c r="R134" s="47"/>
      <c r="S134" s="47"/>
      <c r="T134" s="47"/>
      <c r="U134" s="47"/>
      <c r="V134" s="47"/>
      <c r="W134" s="47"/>
      <c r="X134" s="47"/>
      <c r="Y134" s="47"/>
      <c r="Z134" s="47"/>
    </row>
    <row r="135" spans="1:35" s="1" customFormat="1" ht="28.5" thickBot="1" x14ac:dyDescent="0.4">
      <c r="A135" s="74">
        <v>138</v>
      </c>
      <c r="B135" s="31" t="s">
        <v>218</v>
      </c>
      <c r="C135" s="18">
        <v>393</v>
      </c>
      <c r="D135" s="48">
        <f t="shared" si="4"/>
        <v>181.566</v>
      </c>
      <c r="E135" s="49"/>
      <c r="F135" s="53">
        <v>45852</v>
      </c>
      <c r="G135" s="50">
        <v>181.6</v>
      </c>
      <c r="H135" s="40"/>
      <c r="I135" s="52"/>
      <c r="J135" s="45">
        <f>D135-G135-I135</f>
        <v>-3.3999999999991815E-2</v>
      </c>
      <c r="K135" s="43"/>
      <c r="L135" s="44"/>
      <c r="M135" s="45">
        <f t="shared" si="5"/>
        <v>-3.3999999999991815E-2</v>
      </c>
      <c r="N135" s="44">
        <f>Целевые!D136</f>
        <v>25</v>
      </c>
      <c r="O135" s="47"/>
      <c r="P135" s="47"/>
      <c r="Q135" s="47"/>
      <c r="R135" s="47"/>
      <c r="S135" s="47"/>
      <c r="T135" s="47"/>
      <c r="U135" s="47"/>
      <c r="V135" s="47"/>
      <c r="W135" s="47"/>
      <c r="X135" s="47"/>
      <c r="Y135" s="47"/>
      <c r="Z135" s="47"/>
    </row>
    <row r="136" spans="1:35" ht="28.5" thickBot="1" x14ac:dyDescent="0.4">
      <c r="A136" s="74">
        <v>139</v>
      </c>
      <c r="B136" s="31" t="s">
        <v>64</v>
      </c>
      <c r="C136" s="18">
        <v>390</v>
      </c>
      <c r="D136" s="48">
        <f t="shared" si="4"/>
        <v>180.18</v>
      </c>
      <c r="E136" s="49"/>
      <c r="F136" s="53">
        <v>45845</v>
      </c>
      <c r="G136" s="50">
        <v>100</v>
      </c>
      <c r="H136" s="66"/>
      <c r="I136" s="52"/>
      <c r="J136" s="45">
        <f>D136-G136-I136</f>
        <v>80.180000000000007</v>
      </c>
      <c r="K136" s="43"/>
      <c r="L136" s="44"/>
      <c r="M136" s="45">
        <f t="shared" si="5"/>
        <v>80.180000000000007</v>
      </c>
      <c r="N136" s="44" t="s">
        <v>232</v>
      </c>
    </row>
    <row r="137" spans="1:35" ht="28.5" thickBot="1" x14ac:dyDescent="0.4">
      <c r="A137" s="74">
        <v>140</v>
      </c>
      <c r="B137" s="31" t="s">
        <v>193</v>
      </c>
      <c r="C137" s="18">
        <v>378</v>
      </c>
      <c r="D137" s="48">
        <f t="shared" si="4"/>
        <v>174.636</v>
      </c>
      <c r="E137" s="49"/>
      <c r="F137" s="53"/>
      <c r="H137" s="40"/>
      <c r="I137" s="52"/>
      <c r="J137" s="45">
        <f>D137-G137-I137</f>
        <v>174.636</v>
      </c>
      <c r="K137" s="43"/>
      <c r="L137" s="44"/>
      <c r="M137" s="45">
        <f t="shared" si="5"/>
        <v>174.636</v>
      </c>
      <c r="N137" s="44" t="s">
        <v>232</v>
      </c>
    </row>
    <row r="138" spans="1:35" s="1" customFormat="1" ht="28.5" thickBot="1" x14ac:dyDescent="0.4">
      <c r="A138" s="74">
        <v>141</v>
      </c>
      <c r="B138" s="31" t="s">
        <v>144</v>
      </c>
      <c r="C138" s="18">
        <v>499</v>
      </c>
      <c r="D138" s="48">
        <f t="shared" si="4"/>
        <v>230.53800000000001</v>
      </c>
      <c r="E138" s="49"/>
      <c r="F138" s="53">
        <v>45821</v>
      </c>
      <c r="G138" s="67">
        <v>230.5</v>
      </c>
      <c r="H138" s="40"/>
      <c r="I138" s="52"/>
      <c r="J138" s="45">
        <f>D138-G138-I138</f>
        <v>3.8000000000010914E-2</v>
      </c>
      <c r="K138" s="43"/>
      <c r="L138" s="44"/>
      <c r="M138" s="45">
        <f t="shared" si="5"/>
        <v>3.8000000000010914E-2</v>
      </c>
      <c r="N138" s="44">
        <f>Целевые!D139</f>
        <v>25</v>
      </c>
      <c r="O138" s="47"/>
      <c r="P138" s="47"/>
      <c r="Q138" s="47"/>
      <c r="R138" s="47"/>
      <c r="S138" s="47"/>
      <c r="T138" s="47"/>
      <c r="U138" s="47"/>
      <c r="V138" s="47"/>
      <c r="W138" s="47"/>
      <c r="X138" s="47"/>
      <c r="Y138" s="47"/>
      <c r="Z138" s="47"/>
    </row>
    <row r="139" spans="1:35" s="1" customFormat="1" ht="15" thickBot="1" x14ac:dyDescent="0.4">
      <c r="A139" s="74" t="s">
        <v>194</v>
      </c>
      <c r="B139" s="92" t="s">
        <v>145</v>
      </c>
      <c r="C139" s="18">
        <v>903</v>
      </c>
      <c r="D139" s="48">
        <f t="shared" si="4"/>
        <v>417.18600000000004</v>
      </c>
      <c r="E139" s="57"/>
      <c r="F139" s="53">
        <v>45743</v>
      </c>
      <c r="G139" s="67">
        <v>200</v>
      </c>
      <c r="H139" s="54">
        <v>45852</v>
      </c>
      <c r="I139" s="52">
        <v>217.2</v>
      </c>
      <c r="J139" s="45">
        <f>D139-G139-I139</f>
        <v>-1.3999999999953161E-2</v>
      </c>
      <c r="K139" s="43"/>
      <c r="L139" s="68"/>
      <c r="M139" s="45">
        <f t="shared" si="5"/>
        <v>-1.3999999999953161E-2</v>
      </c>
      <c r="N139" s="44">
        <f>Целевые!D140</f>
        <v>25</v>
      </c>
      <c r="O139" s="47"/>
      <c r="P139" s="47"/>
      <c r="Q139" s="47"/>
      <c r="R139" s="47"/>
      <c r="S139" s="47"/>
      <c r="T139" s="47"/>
      <c r="U139" s="47"/>
      <c r="V139" s="47"/>
      <c r="W139" s="47"/>
      <c r="X139" s="47"/>
      <c r="Y139" s="47"/>
      <c r="Z139" s="47"/>
    </row>
    <row r="140" spans="1:35" s="3" customFormat="1" ht="15" thickBot="1" x14ac:dyDescent="0.4">
      <c r="A140" s="74">
        <v>144</v>
      </c>
      <c r="B140" s="82" t="s">
        <v>65</v>
      </c>
      <c r="C140" s="18">
        <v>403</v>
      </c>
      <c r="D140" s="48">
        <f t="shared" si="4"/>
        <v>186.18600000000001</v>
      </c>
      <c r="E140" s="49"/>
      <c r="F140" s="53">
        <v>45764</v>
      </c>
      <c r="G140" s="50">
        <v>56.2</v>
      </c>
      <c r="H140" s="54">
        <v>45827</v>
      </c>
      <c r="I140" s="52">
        <v>30</v>
      </c>
      <c r="J140" s="45">
        <f>D140-G140-I140</f>
        <v>99.98599999999999</v>
      </c>
      <c r="K140" s="43">
        <v>45859</v>
      </c>
      <c r="L140" s="44">
        <v>25</v>
      </c>
      <c r="M140" s="45">
        <f t="shared" si="5"/>
        <v>74.98599999999999</v>
      </c>
      <c r="N140" s="44">
        <f>Целевые!D142</f>
        <v>25</v>
      </c>
      <c r="O140" s="47"/>
      <c r="P140" s="47"/>
      <c r="Q140" s="47"/>
      <c r="R140" s="47"/>
      <c r="S140" s="47"/>
      <c r="T140" s="47"/>
      <c r="U140" s="47"/>
      <c r="V140" s="47"/>
      <c r="W140" s="47"/>
      <c r="X140" s="47"/>
      <c r="Y140" s="47"/>
      <c r="Z140" s="47"/>
      <c r="AA140"/>
      <c r="AB140"/>
      <c r="AC140"/>
      <c r="AD140"/>
      <c r="AE140"/>
      <c r="AF140"/>
      <c r="AG140"/>
      <c r="AH140"/>
      <c r="AI140"/>
    </row>
    <row r="141" spans="1:35" s="1" customFormat="1" ht="15" thickBot="1" x14ac:dyDescent="0.4">
      <c r="A141" s="74">
        <v>145</v>
      </c>
      <c r="B141" s="31" t="s">
        <v>215</v>
      </c>
      <c r="C141" s="18">
        <v>408</v>
      </c>
      <c r="D141" s="48">
        <f t="shared" si="4"/>
        <v>188.49600000000001</v>
      </c>
      <c r="E141" s="49"/>
      <c r="F141" s="53">
        <v>45835</v>
      </c>
      <c r="G141" s="50">
        <v>188.5</v>
      </c>
      <c r="H141" s="40"/>
      <c r="I141" s="52"/>
      <c r="J141" s="45">
        <f>D141-G141-I141</f>
        <v>-3.9999999999906777E-3</v>
      </c>
      <c r="K141" s="43"/>
      <c r="L141" s="44"/>
      <c r="M141" s="45">
        <f t="shared" si="5"/>
        <v>-3.9999999999906777E-3</v>
      </c>
      <c r="N141" s="44">
        <f>Целевые!D143</f>
        <v>25</v>
      </c>
      <c r="O141" s="47"/>
      <c r="P141" s="47"/>
      <c r="Q141" s="47"/>
      <c r="R141" s="47"/>
      <c r="S141" s="47"/>
      <c r="T141" s="47"/>
      <c r="U141" s="47"/>
      <c r="V141" s="47"/>
      <c r="W141" s="47"/>
      <c r="X141" s="47"/>
      <c r="Y141" s="47"/>
      <c r="Z141" s="47"/>
    </row>
    <row r="142" spans="1:35" s="1" customFormat="1" ht="15" thickBot="1" x14ac:dyDescent="0.4">
      <c r="A142" s="74">
        <v>146</v>
      </c>
      <c r="B142" s="31" t="s">
        <v>66</v>
      </c>
      <c r="C142" s="18">
        <v>417</v>
      </c>
      <c r="D142" s="48">
        <f t="shared" si="4"/>
        <v>192.654</v>
      </c>
      <c r="E142" s="49"/>
      <c r="F142" s="53">
        <v>45815</v>
      </c>
      <c r="G142" s="50">
        <v>192.7</v>
      </c>
      <c r="H142" s="40"/>
      <c r="I142" s="52"/>
      <c r="J142" s="45">
        <f>D142-G142-I142</f>
        <v>-4.5999999999992269E-2</v>
      </c>
      <c r="K142" s="43"/>
      <c r="L142" s="44"/>
      <c r="M142" s="45">
        <f t="shared" si="5"/>
        <v>-4.5999999999992269E-2</v>
      </c>
      <c r="N142" s="44">
        <f>Целевые!D144</f>
        <v>25</v>
      </c>
      <c r="O142" s="47"/>
      <c r="P142" s="47"/>
      <c r="Q142" s="47"/>
      <c r="R142" s="47"/>
      <c r="S142" s="47"/>
      <c r="T142" s="47"/>
      <c r="U142" s="47"/>
      <c r="V142" s="47"/>
      <c r="W142" s="47"/>
      <c r="X142" s="47"/>
      <c r="Y142" s="47"/>
      <c r="Z142" s="47"/>
    </row>
    <row r="143" spans="1:35" s="1" customFormat="1" ht="17.5" customHeight="1" thickBot="1" x14ac:dyDescent="0.4">
      <c r="A143" s="74">
        <v>147</v>
      </c>
      <c r="B143" s="31" t="s">
        <v>146</v>
      </c>
      <c r="C143" s="18">
        <v>394</v>
      </c>
      <c r="D143" s="48">
        <f t="shared" si="4"/>
        <v>182.02800000000002</v>
      </c>
      <c r="E143" s="49"/>
      <c r="F143" s="53">
        <v>45854</v>
      </c>
      <c r="G143" s="50">
        <v>100</v>
      </c>
      <c r="H143" s="54">
        <v>82</v>
      </c>
      <c r="I143" s="52">
        <v>82</v>
      </c>
      <c r="J143" s="45">
        <f>D143-G143-I143</f>
        <v>2.8000000000020009E-2</v>
      </c>
      <c r="K143" s="43"/>
      <c r="L143" s="44"/>
      <c r="M143" s="45">
        <f t="shared" si="5"/>
        <v>2.8000000000020009E-2</v>
      </c>
      <c r="N143" s="44">
        <f>Целевые!D145</f>
        <v>26.12</v>
      </c>
      <c r="O143" s="47"/>
      <c r="P143" s="47"/>
      <c r="Q143" s="47"/>
      <c r="R143" s="47"/>
      <c r="S143" s="47"/>
      <c r="T143" s="47"/>
      <c r="U143" s="47"/>
      <c r="V143" s="47"/>
      <c r="W143" s="47"/>
      <c r="X143" s="47"/>
      <c r="Y143" s="47"/>
      <c r="Z143" s="47"/>
    </row>
    <row r="144" spans="1:35" s="1" customFormat="1" ht="15" thickBot="1" x14ac:dyDescent="0.4">
      <c r="A144" s="74">
        <v>148</v>
      </c>
      <c r="B144" s="31" t="s">
        <v>67</v>
      </c>
      <c r="C144" s="18">
        <v>400</v>
      </c>
      <c r="D144" s="48">
        <f t="shared" si="4"/>
        <v>184.8</v>
      </c>
      <c r="E144" s="49"/>
      <c r="F144" s="53">
        <v>45868</v>
      </c>
      <c r="G144" s="50">
        <v>184.8</v>
      </c>
      <c r="H144" s="40"/>
      <c r="I144" s="52"/>
      <c r="J144" s="45">
        <f>D144-G144-I144</f>
        <v>0</v>
      </c>
      <c r="K144" s="43"/>
      <c r="L144" s="44"/>
      <c r="M144" s="45">
        <f t="shared" si="5"/>
        <v>0</v>
      </c>
      <c r="N144" s="44">
        <f>Целевые!D146</f>
        <v>25</v>
      </c>
      <c r="O144" s="47"/>
      <c r="P144" s="47"/>
      <c r="Q144" s="47"/>
      <c r="R144" s="47"/>
      <c r="S144" s="47"/>
      <c r="T144" s="47"/>
      <c r="U144" s="47"/>
      <c r="V144" s="47"/>
      <c r="W144" s="47"/>
      <c r="X144" s="47"/>
      <c r="Y144" s="47"/>
      <c r="Z144" s="47"/>
    </row>
    <row r="145" spans="1:35" s="1" customFormat="1" ht="15" thickBot="1" x14ac:dyDescent="0.4">
      <c r="A145" s="74">
        <v>149</v>
      </c>
      <c r="B145" s="31" t="s">
        <v>68</v>
      </c>
      <c r="C145" s="18">
        <v>400</v>
      </c>
      <c r="D145" s="48">
        <f t="shared" si="4"/>
        <v>184.8</v>
      </c>
      <c r="E145" s="49"/>
      <c r="F145" s="53">
        <v>45763</v>
      </c>
      <c r="G145" s="50">
        <v>184.8</v>
      </c>
      <c r="H145" s="40"/>
      <c r="I145" s="52"/>
      <c r="J145" s="45">
        <f>D145-G145-I145</f>
        <v>0</v>
      </c>
      <c r="K145" s="43"/>
      <c r="L145" s="44"/>
      <c r="M145" s="45">
        <f t="shared" si="5"/>
        <v>0</v>
      </c>
      <c r="N145" s="44">
        <f>Целевые!D147</f>
        <v>25</v>
      </c>
      <c r="O145" s="47"/>
      <c r="P145" s="47"/>
      <c r="Q145" s="47"/>
      <c r="R145" s="47"/>
      <c r="S145" s="47"/>
      <c r="T145" s="47"/>
      <c r="U145" s="47"/>
      <c r="V145" s="47"/>
      <c r="W145" s="47"/>
      <c r="X145" s="47"/>
      <c r="Y145" s="47"/>
      <c r="Z145" s="47"/>
    </row>
    <row r="146" spans="1:35" s="1" customFormat="1" ht="28.5" thickBot="1" x14ac:dyDescent="0.4">
      <c r="A146" s="74">
        <v>150</v>
      </c>
      <c r="B146" s="31" t="s">
        <v>147</v>
      </c>
      <c r="C146" s="18">
        <v>401</v>
      </c>
      <c r="D146" s="48">
        <f t="shared" si="4"/>
        <v>185.262</v>
      </c>
      <c r="E146" s="49"/>
      <c r="F146" s="53">
        <v>45836</v>
      </c>
      <c r="G146" s="50">
        <v>185.3</v>
      </c>
      <c r="H146" s="40"/>
      <c r="I146" s="52"/>
      <c r="J146" s="45">
        <f>D146-G146-I146</f>
        <v>-3.8000000000010914E-2</v>
      </c>
      <c r="K146" s="43"/>
      <c r="L146" s="44"/>
      <c r="M146" s="45">
        <f t="shared" si="5"/>
        <v>-3.8000000000010914E-2</v>
      </c>
      <c r="N146" s="44">
        <f>Целевые!D148</f>
        <v>25</v>
      </c>
      <c r="O146" s="47"/>
      <c r="P146" s="47"/>
      <c r="Q146" s="47"/>
      <c r="R146" s="47"/>
      <c r="S146" s="47"/>
      <c r="T146" s="47"/>
      <c r="U146" s="47"/>
      <c r="V146" s="47"/>
      <c r="W146" s="47"/>
      <c r="X146" s="47"/>
      <c r="Y146" s="47"/>
      <c r="Z146" s="47"/>
    </row>
    <row r="147" spans="1:35" s="1" customFormat="1" ht="28.5" thickBot="1" x14ac:dyDescent="0.4">
      <c r="A147" s="74">
        <v>151</v>
      </c>
      <c r="B147" s="31" t="s">
        <v>213</v>
      </c>
      <c r="C147" s="18">
        <v>405</v>
      </c>
      <c r="D147" s="48">
        <f t="shared" si="4"/>
        <v>187.11</v>
      </c>
      <c r="E147" s="49"/>
      <c r="F147" s="53">
        <v>45845</v>
      </c>
      <c r="G147" s="50">
        <v>100</v>
      </c>
      <c r="H147" s="54"/>
      <c r="I147" s="52"/>
      <c r="J147" s="45">
        <f>D147-G147-I147</f>
        <v>87.110000000000014</v>
      </c>
      <c r="K147" s="43"/>
      <c r="L147" s="44"/>
      <c r="M147" s="45">
        <f t="shared" si="5"/>
        <v>87.110000000000014</v>
      </c>
      <c r="N147" s="44">
        <f>Целевые!D149</f>
        <v>25</v>
      </c>
      <c r="O147" s="47"/>
      <c r="P147" s="47"/>
      <c r="Q147" s="47"/>
      <c r="R147" s="47"/>
      <c r="S147" s="47"/>
      <c r="T147" s="47"/>
      <c r="U147" s="47"/>
      <c r="V147" s="47"/>
      <c r="W147" s="47"/>
      <c r="X147" s="47"/>
      <c r="Y147" s="47"/>
      <c r="Z147" s="47"/>
      <c r="AA147"/>
      <c r="AB147"/>
      <c r="AC147"/>
      <c r="AD147"/>
      <c r="AE147"/>
      <c r="AF147"/>
      <c r="AG147"/>
      <c r="AH147"/>
      <c r="AI147"/>
    </row>
    <row r="148" spans="1:35" s="1" customFormat="1" ht="15" thickBot="1" x14ac:dyDescent="0.4">
      <c r="A148" s="74">
        <v>152</v>
      </c>
      <c r="B148" s="31" t="s">
        <v>148</v>
      </c>
      <c r="C148" s="18">
        <v>424</v>
      </c>
      <c r="D148" s="48">
        <f t="shared" si="4"/>
        <v>195.88800000000001</v>
      </c>
      <c r="E148" s="49"/>
      <c r="F148" s="69">
        <v>45828</v>
      </c>
      <c r="G148" s="70">
        <v>195.9</v>
      </c>
      <c r="H148" s="40"/>
      <c r="I148" s="52"/>
      <c r="J148" s="45">
        <f>D148-G148-I148</f>
        <v>-1.2000000000000455E-2</v>
      </c>
      <c r="K148" s="43"/>
      <c r="L148" s="44"/>
      <c r="M148" s="45">
        <f t="shared" si="5"/>
        <v>-1.2000000000000455E-2</v>
      </c>
      <c r="N148" s="44">
        <f>Целевые!D150</f>
        <v>25</v>
      </c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  <c r="Z148" s="47"/>
    </row>
    <row r="149" spans="1:35" s="1" customFormat="1" ht="15" thickBot="1" x14ac:dyDescent="0.4">
      <c r="A149" s="74">
        <v>153</v>
      </c>
      <c r="B149" s="31" t="s">
        <v>69</v>
      </c>
      <c r="C149" s="18">
        <v>450</v>
      </c>
      <c r="D149" s="48">
        <f t="shared" si="4"/>
        <v>207.9</v>
      </c>
      <c r="E149" s="49"/>
      <c r="F149" s="58">
        <v>45857</v>
      </c>
      <c r="G149" s="50">
        <v>207.9</v>
      </c>
      <c r="H149" s="40"/>
      <c r="I149" s="52"/>
      <c r="J149" s="45">
        <f>D149-G149-I149</f>
        <v>0</v>
      </c>
      <c r="K149" s="43"/>
      <c r="L149" s="44"/>
      <c r="M149" s="45">
        <f t="shared" si="5"/>
        <v>0</v>
      </c>
      <c r="N149" s="44">
        <f>Целевые!D151</f>
        <v>25</v>
      </c>
      <c r="O149" s="47"/>
      <c r="P149" s="47"/>
      <c r="Q149" s="47"/>
      <c r="R149" s="47"/>
      <c r="S149" s="47"/>
      <c r="T149" s="47"/>
      <c r="U149" s="47"/>
      <c r="V149" s="47"/>
      <c r="W149" s="47"/>
      <c r="X149" s="47"/>
      <c r="Y149" s="47"/>
      <c r="Z149" s="47"/>
    </row>
    <row r="150" spans="1:35" s="1" customFormat="1" ht="28.5" thickBot="1" x14ac:dyDescent="0.4">
      <c r="A150" s="74">
        <v>154</v>
      </c>
      <c r="B150" s="31" t="s">
        <v>70</v>
      </c>
      <c r="C150" s="18">
        <v>403</v>
      </c>
      <c r="D150" s="48">
        <f t="shared" si="4"/>
        <v>186.18600000000001</v>
      </c>
      <c r="E150" s="49"/>
      <c r="F150" s="53">
        <v>45838</v>
      </c>
      <c r="G150" s="50">
        <v>186.2</v>
      </c>
      <c r="H150" s="40"/>
      <c r="I150" s="52"/>
      <c r="J150" s="45">
        <f>D150-G150-I150</f>
        <v>-1.3999999999981583E-2</v>
      </c>
      <c r="K150" s="43"/>
      <c r="L150" s="44"/>
      <c r="M150" s="45">
        <f t="shared" si="5"/>
        <v>-1.3999999999981583E-2</v>
      </c>
      <c r="N150" s="44">
        <f>Целевые!D152</f>
        <v>25</v>
      </c>
      <c r="O150" s="47"/>
      <c r="P150" s="47"/>
      <c r="Q150" s="47"/>
      <c r="R150" s="47"/>
      <c r="S150" s="47"/>
      <c r="T150" s="47"/>
      <c r="U150" s="47"/>
      <c r="V150" s="47"/>
      <c r="W150" s="47"/>
      <c r="X150" s="47"/>
      <c r="Y150" s="47"/>
      <c r="Z150" s="47"/>
    </row>
    <row r="151" spans="1:35" s="1" customFormat="1" ht="15" thickBot="1" x14ac:dyDescent="0.4">
      <c r="A151" s="74">
        <v>155</v>
      </c>
      <c r="B151" s="31" t="s">
        <v>149</v>
      </c>
      <c r="C151" s="18">
        <v>391</v>
      </c>
      <c r="D151" s="48">
        <f t="shared" si="4"/>
        <v>180.642</v>
      </c>
      <c r="E151" s="49"/>
      <c r="F151" s="53">
        <v>45859</v>
      </c>
      <c r="G151" s="50">
        <v>180.6</v>
      </c>
      <c r="H151" s="40"/>
      <c r="I151" s="52"/>
      <c r="J151" s="45">
        <f>D151-G151-I151</f>
        <v>4.2000000000001592E-2</v>
      </c>
      <c r="K151" s="43"/>
      <c r="L151" s="44"/>
      <c r="M151" s="45">
        <f t="shared" si="5"/>
        <v>4.2000000000001592E-2</v>
      </c>
      <c r="N151" s="44">
        <f>Целевые!D153</f>
        <v>25</v>
      </c>
      <c r="O151" s="47"/>
      <c r="P151" s="47"/>
      <c r="Q151" s="47"/>
      <c r="R151" s="47"/>
      <c r="S151" s="47"/>
      <c r="T151" s="47"/>
      <c r="U151" s="47"/>
      <c r="V151" s="47"/>
      <c r="W151" s="47"/>
      <c r="X151" s="47"/>
      <c r="Y151" s="47"/>
      <c r="Z151" s="47"/>
    </row>
    <row r="152" spans="1:35" s="1" customFormat="1" ht="28.5" thickBot="1" x14ac:dyDescent="0.4">
      <c r="A152" s="74">
        <v>156</v>
      </c>
      <c r="B152" s="31" t="s">
        <v>150</v>
      </c>
      <c r="C152" s="18">
        <v>398</v>
      </c>
      <c r="D152" s="48">
        <f t="shared" si="4"/>
        <v>183.876</v>
      </c>
      <c r="E152" s="49"/>
      <c r="F152" s="53">
        <v>45733</v>
      </c>
      <c r="G152" s="50">
        <v>100</v>
      </c>
      <c r="H152" s="54">
        <v>45763</v>
      </c>
      <c r="I152" s="52">
        <v>50</v>
      </c>
      <c r="J152" s="45">
        <f>D152-G152-I152</f>
        <v>33.876000000000005</v>
      </c>
      <c r="K152" s="43">
        <v>45853</v>
      </c>
      <c r="L152" s="44">
        <v>33.9</v>
      </c>
      <c r="M152" s="45">
        <f t="shared" si="5"/>
        <v>-2.3999999999993804E-2</v>
      </c>
      <c r="N152" s="44">
        <f>Целевые!D154</f>
        <v>25</v>
      </c>
      <c r="O152" s="47"/>
      <c r="P152" s="47"/>
      <c r="Q152" s="47"/>
      <c r="R152" s="47"/>
      <c r="S152" s="47"/>
      <c r="T152" s="47"/>
      <c r="U152" s="47"/>
      <c r="V152" s="47"/>
      <c r="W152" s="47"/>
      <c r="X152" s="47"/>
      <c r="Y152" s="47"/>
      <c r="Z152" s="47"/>
    </row>
    <row r="153" spans="1:35" ht="28.5" thickBot="1" x14ac:dyDescent="0.4">
      <c r="A153" s="74">
        <v>157</v>
      </c>
      <c r="B153" s="31" t="s">
        <v>151</v>
      </c>
      <c r="C153" s="18">
        <v>384</v>
      </c>
      <c r="D153" s="48">
        <f t="shared" si="4"/>
        <v>177.40800000000002</v>
      </c>
      <c r="E153" s="49"/>
      <c r="F153" s="53"/>
      <c r="G153" s="50"/>
      <c r="H153" s="40"/>
      <c r="I153" s="52"/>
      <c r="J153" s="45">
        <f>D153-G153-I153</f>
        <v>177.40800000000002</v>
      </c>
      <c r="K153" s="43"/>
      <c r="L153" s="44"/>
      <c r="M153" s="45">
        <f t="shared" si="5"/>
        <v>177.40800000000002</v>
      </c>
      <c r="N153" s="44">
        <f>Целевые!D155</f>
        <v>25</v>
      </c>
    </row>
    <row r="154" spans="1:35" s="1" customFormat="1" ht="28.5" thickBot="1" x14ac:dyDescent="0.4">
      <c r="A154" s="74">
        <v>158</v>
      </c>
      <c r="B154" s="31" t="s">
        <v>179</v>
      </c>
      <c r="C154" s="18">
        <v>392</v>
      </c>
      <c r="D154" s="48">
        <f t="shared" si="4"/>
        <v>181.10400000000001</v>
      </c>
      <c r="E154" s="49"/>
      <c r="F154" s="53">
        <v>45763</v>
      </c>
      <c r="G154" s="50">
        <v>181.1</v>
      </c>
      <c r="H154" s="40"/>
      <c r="I154" s="52"/>
      <c r="J154" s="45">
        <f>D154-G154-I154</f>
        <v>4.0000000000190994E-3</v>
      </c>
      <c r="K154" s="43"/>
      <c r="L154" s="44"/>
      <c r="M154" s="45">
        <f t="shared" si="5"/>
        <v>4.0000000000190994E-3</v>
      </c>
      <c r="N154" s="44">
        <f>Целевые!D156</f>
        <v>25</v>
      </c>
      <c r="O154" s="47"/>
      <c r="P154" s="47"/>
      <c r="Q154" s="47"/>
      <c r="R154" s="47"/>
      <c r="S154" s="47"/>
      <c r="T154" s="47"/>
      <c r="U154" s="47"/>
      <c r="V154" s="47"/>
      <c r="W154" s="47"/>
      <c r="X154" s="47"/>
      <c r="Y154" s="47"/>
      <c r="Z154" s="47"/>
    </row>
    <row r="155" spans="1:35" s="1" customFormat="1" ht="15" thickBot="1" x14ac:dyDescent="0.4">
      <c r="A155" s="74">
        <v>159</v>
      </c>
      <c r="B155" s="31" t="s">
        <v>71</v>
      </c>
      <c r="C155" s="18">
        <v>346</v>
      </c>
      <c r="D155" s="48">
        <f t="shared" si="4"/>
        <v>159.852</v>
      </c>
      <c r="E155" s="49"/>
      <c r="F155" s="53">
        <v>45815</v>
      </c>
      <c r="G155" s="50">
        <v>159.9</v>
      </c>
      <c r="H155" s="40"/>
      <c r="I155" s="52"/>
      <c r="J155" s="45">
        <f>D155-G155-I155</f>
        <v>-4.8000000000001819E-2</v>
      </c>
      <c r="K155" s="43"/>
      <c r="L155" s="44"/>
      <c r="M155" s="45">
        <f t="shared" si="5"/>
        <v>-4.8000000000001819E-2</v>
      </c>
      <c r="N155" s="44">
        <f>Целевые!D157</f>
        <v>25</v>
      </c>
      <c r="O155" s="47"/>
      <c r="P155" s="47"/>
      <c r="Q155" s="47"/>
      <c r="R155" s="47"/>
      <c r="S155" s="47"/>
      <c r="T155" s="47"/>
      <c r="U155" s="47"/>
      <c r="V155" s="47"/>
      <c r="W155" s="47"/>
      <c r="X155" s="47"/>
      <c r="Y155" s="47"/>
      <c r="Z155" s="47"/>
    </row>
    <row r="156" spans="1:35" s="1" customFormat="1" ht="15" thickBot="1" x14ac:dyDescent="0.4">
      <c r="A156" s="74">
        <v>160</v>
      </c>
      <c r="B156" s="31" t="s">
        <v>183</v>
      </c>
      <c r="C156" s="18">
        <v>414</v>
      </c>
      <c r="D156" s="48">
        <f t="shared" si="4"/>
        <v>191.268</v>
      </c>
      <c r="E156" s="49"/>
      <c r="F156" s="53">
        <v>45708</v>
      </c>
      <c r="G156" s="50">
        <v>67.8</v>
      </c>
      <c r="H156" s="54">
        <v>45743</v>
      </c>
      <c r="I156" s="52">
        <v>50</v>
      </c>
      <c r="J156" s="45">
        <f>D156-G156-I156</f>
        <v>73.468000000000004</v>
      </c>
      <c r="K156" s="54" t="s">
        <v>208</v>
      </c>
      <c r="L156" s="44">
        <v>100</v>
      </c>
      <c r="M156" s="45">
        <f t="shared" si="5"/>
        <v>-26.531999999999996</v>
      </c>
      <c r="N156" s="44">
        <f>Целевые!D158</f>
        <v>25</v>
      </c>
      <c r="O156" s="47"/>
      <c r="P156" s="47"/>
      <c r="Q156" s="47"/>
      <c r="R156" s="47"/>
      <c r="S156" s="47"/>
      <c r="T156" s="47"/>
      <c r="U156" s="47"/>
      <c r="V156" s="47"/>
      <c r="W156" s="47"/>
      <c r="X156" s="47"/>
      <c r="Y156" s="47"/>
      <c r="Z156" s="47"/>
    </row>
    <row r="157" spans="1:35" ht="14.15" customHeight="1" thickBot="1" x14ac:dyDescent="0.4">
      <c r="A157" s="74">
        <v>161</v>
      </c>
      <c r="B157" s="31" t="s">
        <v>72</v>
      </c>
      <c r="C157" s="18">
        <v>405</v>
      </c>
      <c r="D157" s="48">
        <f t="shared" si="4"/>
        <v>187.11</v>
      </c>
      <c r="E157" s="49"/>
      <c r="F157" s="53">
        <v>45873</v>
      </c>
      <c r="G157" s="50">
        <v>80</v>
      </c>
      <c r="H157" s="40"/>
      <c r="I157" s="52"/>
      <c r="J157" s="45">
        <f>D157-G157-I157</f>
        <v>107.11000000000001</v>
      </c>
      <c r="K157" s="43"/>
      <c r="L157" s="44"/>
      <c r="M157" s="45">
        <f t="shared" si="5"/>
        <v>107.11000000000001</v>
      </c>
      <c r="N157" s="44">
        <f>Целевые!D159</f>
        <v>25</v>
      </c>
    </row>
    <row r="158" spans="1:35" ht="16" customHeight="1" thickBot="1" x14ac:dyDescent="0.4">
      <c r="A158" s="74">
        <v>162</v>
      </c>
      <c r="B158" s="31" t="s">
        <v>73</v>
      </c>
      <c r="C158" s="18">
        <v>430</v>
      </c>
      <c r="D158" s="48">
        <f t="shared" si="4"/>
        <v>198.66</v>
      </c>
      <c r="E158" s="49"/>
      <c r="F158" s="38"/>
      <c r="G158" s="50"/>
      <c r="H158" s="40"/>
      <c r="I158" s="52"/>
      <c r="J158" s="45">
        <f>D158-G158-I158</f>
        <v>198.66</v>
      </c>
      <c r="K158" s="43"/>
      <c r="L158" s="44"/>
      <c r="M158" s="45">
        <f t="shared" si="5"/>
        <v>198.66</v>
      </c>
      <c r="N158" s="44" t="s">
        <v>232</v>
      </c>
    </row>
    <row r="159" spans="1:35" s="1" customFormat="1" ht="28.5" thickBot="1" x14ac:dyDescent="0.4">
      <c r="A159" s="74">
        <v>163</v>
      </c>
      <c r="B159" s="31" t="s">
        <v>152</v>
      </c>
      <c r="C159" s="18">
        <v>426</v>
      </c>
      <c r="D159" s="48">
        <f t="shared" si="4"/>
        <v>196.81200000000001</v>
      </c>
      <c r="E159" s="49"/>
      <c r="F159" s="53">
        <v>45810</v>
      </c>
      <c r="G159" s="50">
        <v>187.4</v>
      </c>
      <c r="H159" s="54">
        <v>45824</v>
      </c>
      <c r="I159" s="52">
        <v>10</v>
      </c>
      <c r="J159" s="45">
        <f>D159-G159-I159</f>
        <v>-0.58799999999999386</v>
      </c>
      <c r="K159" s="43"/>
      <c r="L159" s="44"/>
      <c r="M159" s="45">
        <f t="shared" si="5"/>
        <v>-0.58799999999999386</v>
      </c>
      <c r="N159" s="44">
        <f>Целевые!D161</f>
        <v>25</v>
      </c>
      <c r="O159" s="47"/>
      <c r="P159" s="47"/>
      <c r="Q159" s="47"/>
      <c r="R159" s="47"/>
      <c r="S159" s="47"/>
      <c r="T159" s="47"/>
      <c r="U159" s="47"/>
      <c r="V159" s="47"/>
      <c r="W159" s="47"/>
      <c r="X159" s="47"/>
      <c r="Y159" s="47"/>
      <c r="Z159" s="47"/>
    </row>
    <row r="160" spans="1:35" s="3" customFormat="1" ht="28.5" thickBot="1" x14ac:dyDescent="0.4">
      <c r="A160" s="74">
        <v>164</v>
      </c>
      <c r="B160" s="31" t="s">
        <v>74</v>
      </c>
      <c r="C160" s="18">
        <v>562</v>
      </c>
      <c r="D160" s="48">
        <f t="shared" si="4"/>
        <v>259.64400000000001</v>
      </c>
      <c r="E160" s="49"/>
      <c r="F160" s="53"/>
      <c r="G160" s="50"/>
      <c r="H160" s="40"/>
      <c r="I160" s="52"/>
      <c r="J160" s="45">
        <f>D160-G160-I160</f>
        <v>259.64400000000001</v>
      </c>
      <c r="K160" s="43"/>
      <c r="L160" s="44"/>
      <c r="M160" s="45">
        <f t="shared" si="5"/>
        <v>259.64400000000001</v>
      </c>
      <c r="N160" s="44">
        <f>Целевые!D162</f>
        <v>25</v>
      </c>
      <c r="O160" s="47"/>
      <c r="P160" s="47"/>
      <c r="Q160" s="47"/>
      <c r="R160" s="47"/>
      <c r="S160" s="47"/>
      <c r="T160" s="47"/>
      <c r="U160" s="47"/>
      <c r="V160" s="47"/>
      <c r="W160" s="47"/>
      <c r="X160" s="47"/>
      <c r="Y160" s="47"/>
      <c r="Z160" s="47"/>
      <c r="AA160"/>
      <c r="AB160"/>
      <c r="AC160"/>
      <c r="AD160"/>
      <c r="AE160"/>
      <c r="AF160"/>
      <c r="AG160"/>
      <c r="AH160"/>
      <c r="AI160"/>
    </row>
    <row r="161" spans="1:35" s="1" customFormat="1" ht="28.5" thickBot="1" x14ac:dyDescent="0.4">
      <c r="A161" s="74">
        <v>165</v>
      </c>
      <c r="B161" s="31" t="s">
        <v>75</v>
      </c>
      <c r="C161" s="18">
        <v>515</v>
      </c>
      <c r="D161" s="48">
        <f t="shared" si="4"/>
        <v>237.93</v>
      </c>
      <c r="E161" s="49"/>
      <c r="F161" s="53">
        <v>45831</v>
      </c>
      <c r="G161" s="50">
        <v>237.9</v>
      </c>
      <c r="H161" s="71"/>
      <c r="I161" s="52"/>
      <c r="J161" s="45">
        <f>D161-G161-I161</f>
        <v>3.0000000000001137E-2</v>
      </c>
      <c r="K161" s="43"/>
      <c r="L161" s="44"/>
      <c r="M161" s="45">
        <f t="shared" si="5"/>
        <v>3.0000000000001137E-2</v>
      </c>
      <c r="N161" s="44">
        <f>Целевые!D163</f>
        <v>25</v>
      </c>
      <c r="O161" s="47"/>
      <c r="P161" s="47"/>
      <c r="Q161" s="47"/>
      <c r="R161" s="47"/>
      <c r="S161" s="47"/>
      <c r="T161" s="47"/>
      <c r="U161" s="47"/>
      <c r="V161" s="47"/>
      <c r="W161" s="47"/>
      <c r="X161" s="47"/>
      <c r="Y161" s="47"/>
      <c r="Z161" s="47"/>
    </row>
    <row r="162" spans="1:35" s="1" customFormat="1" ht="28.5" thickBot="1" x14ac:dyDescent="0.4">
      <c r="A162" s="74">
        <v>166</v>
      </c>
      <c r="B162" s="31" t="s">
        <v>76</v>
      </c>
      <c r="C162" s="18">
        <v>516</v>
      </c>
      <c r="D162" s="48">
        <f t="shared" si="4"/>
        <v>238.39200000000002</v>
      </c>
      <c r="E162" s="49"/>
      <c r="F162" s="53">
        <v>45815</v>
      </c>
      <c r="G162" s="50">
        <v>238.4</v>
      </c>
      <c r="H162" s="40"/>
      <c r="I162" s="52"/>
      <c r="J162" s="45">
        <f>D162-G162-I162</f>
        <v>-7.9999999999813554E-3</v>
      </c>
      <c r="K162" s="43"/>
      <c r="L162" s="44"/>
      <c r="M162" s="45">
        <f t="shared" si="5"/>
        <v>-7.9999999999813554E-3</v>
      </c>
      <c r="N162" s="44">
        <f>Целевые!D164</f>
        <v>25</v>
      </c>
      <c r="O162" s="47"/>
      <c r="P162" s="47"/>
      <c r="Q162" s="47"/>
      <c r="R162" s="47"/>
      <c r="S162" s="47"/>
      <c r="T162" s="47"/>
      <c r="U162" s="47"/>
      <c r="V162" s="47"/>
      <c r="W162" s="47"/>
      <c r="X162" s="47"/>
      <c r="Y162" s="47"/>
      <c r="Z162" s="47"/>
    </row>
    <row r="163" spans="1:35" s="3" customFormat="1" ht="15" thickBot="1" x14ac:dyDescent="0.4">
      <c r="A163" s="74">
        <v>167</v>
      </c>
      <c r="B163" s="31" t="s">
        <v>77</v>
      </c>
      <c r="C163" s="18">
        <v>521</v>
      </c>
      <c r="D163" s="48">
        <f t="shared" si="4"/>
        <v>240.702</v>
      </c>
      <c r="E163" s="49"/>
      <c r="F163" s="53">
        <v>45874</v>
      </c>
      <c r="G163" s="50">
        <v>100</v>
      </c>
      <c r="H163" s="40"/>
      <c r="I163" s="52"/>
      <c r="J163" s="45">
        <f>D163-G163-I163</f>
        <v>140.702</v>
      </c>
      <c r="K163" s="43"/>
      <c r="L163" s="44"/>
      <c r="M163" s="45">
        <f t="shared" si="5"/>
        <v>140.702</v>
      </c>
      <c r="N163" s="44">
        <f>Целевые!D165</f>
        <v>25</v>
      </c>
      <c r="O163" s="47"/>
      <c r="P163" s="47"/>
      <c r="Q163" s="47"/>
      <c r="R163" s="47"/>
      <c r="S163" s="47"/>
      <c r="T163" s="47"/>
      <c r="U163" s="47"/>
      <c r="V163" s="47"/>
      <c r="W163" s="47"/>
      <c r="X163" s="47"/>
      <c r="Y163" s="47"/>
      <c r="Z163" s="47"/>
      <c r="AA163"/>
      <c r="AB163"/>
      <c r="AC163"/>
      <c r="AD163"/>
      <c r="AE163"/>
      <c r="AF163"/>
      <c r="AG163"/>
      <c r="AH163"/>
      <c r="AI163"/>
    </row>
    <row r="164" spans="1:35" s="1" customFormat="1" ht="28.5" thickBot="1" x14ac:dyDescent="0.4">
      <c r="A164" s="74">
        <v>168</v>
      </c>
      <c r="B164" s="31" t="s">
        <v>78</v>
      </c>
      <c r="C164" s="18">
        <v>539</v>
      </c>
      <c r="D164" s="48">
        <f t="shared" si="4"/>
        <v>249.018</v>
      </c>
      <c r="E164" s="49"/>
      <c r="F164" s="53">
        <v>45826</v>
      </c>
      <c r="G164" s="50">
        <v>249</v>
      </c>
      <c r="H164" s="54"/>
      <c r="I164" s="52"/>
      <c r="J164" s="45">
        <f>D164-G164-I164</f>
        <v>1.8000000000000682E-2</v>
      </c>
      <c r="K164" s="43"/>
      <c r="L164" s="44"/>
      <c r="M164" s="45">
        <f t="shared" si="5"/>
        <v>1.8000000000000682E-2</v>
      </c>
      <c r="N164" s="44">
        <f>Целевые!D166</f>
        <v>25</v>
      </c>
      <c r="O164" s="47"/>
      <c r="P164" s="47"/>
      <c r="Q164" s="47"/>
      <c r="R164" s="47"/>
      <c r="S164" s="47"/>
      <c r="T164" s="47"/>
      <c r="U164" s="47"/>
      <c r="V164" s="47"/>
      <c r="W164" s="47"/>
      <c r="X164" s="47"/>
      <c r="Y164" s="47"/>
      <c r="Z164" s="47"/>
    </row>
    <row r="165" spans="1:35" s="1" customFormat="1" ht="15" thickBot="1" x14ac:dyDescent="0.4">
      <c r="A165" s="74">
        <v>169</v>
      </c>
      <c r="B165" s="31" t="s">
        <v>79</v>
      </c>
      <c r="C165" s="18">
        <v>546</v>
      </c>
      <c r="D165" s="48">
        <f t="shared" si="4"/>
        <v>252.25200000000001</v>
      </c>
      <c r="E165" s="49"/>
      <c r="F165" s="53">
        <v>45859</v>
      </c>
      <c r="G165" s="50">
        <v>252.3</v>
      </c>
      <c r="H165" s="40"/>
      <c r="I165" s="52"/>
      <c r="J165" s="45">
        <f>D165-G165-I165</f>
        <v>-4.8000000000001819E-2</v>
      </c>
      <c r="K165" s="43"/>
      <c r="L165" s="44"/>
      <c r="M165" s="45">
        <f t="shared" si="5"/>
        <v>-4.8000000000001819E-2</v>
      </c>
      <c r="N165" s="44">
        <f>Целевые!D167</f>
        <v>25</v>
      </c>
      <c r="O165" s="47"/>
      <c r="P165" s="47"/>
      <c r="Q165" s="47"/>
      <c r="R165" s="47"/>
      <c r="S165" s="47"/>
      <c r="T165" s="47"/>
      <c r="U165" s="47"/>
      <c r="V165" s="47"/>
      <c r="W165" s="47"/>
      <c r="X165" s="47"/>
      <c r="Y165" s="47"/>
      <c r="Z165" s="47"/>
    </row>
    <row r="166" spans="1:35" s="1" customFormat="1" ht="28.5" thickBot="1" x14ac:dyDescent="0.4">
      <c r="A166" s="74">
        <v>170</v>
      </c>
      <c r="B166" s="31" t="s">
        <v>153</v>
      </c>
      <c r="C166" s="18">
        <v>573</v>
      </c>
      <c r="D166" s="48">
        <f t="shared" si="4"/>
        <v>264.726</v>
      </c>
      <c r="E166" s="49"/>
      <c r="F166" s="38"/>
      <c r="G166" s="50"/>
      <c r="H166" s="40"/>
      <c r="I166" s="52"/>
      <c r="J166" s="45">
        <f>D166-G166-I166</f>
        <v>264.726</v>
      </c>
      <c r="K166" s="43"/>
      <c r="L166" s="44"/>
      <c r="M166" s="45">
        <f t="shared" si="5"/>
        <v>264.726</v>
      </c>
      <c r="N166" s="44" t="s">
        <v>232</v>
      </c>
      <c r="O166" s="47"/>
      <c r="P166" s="47"/>
      <c r="Q166" s="47"/>
      <c r="R166" s="47"/>
      <c r="S166" s="47"/>
      <c r="T166" s="47"/>
      <c r="U166" s="47"/>
      <c r="V166" s="47"/>
      <c r="W166" s="47"/>
      <c r="X166" s="47"/>
      <c r="Y166" s="47"/>
      <c r="Z166" s="47"/>
      <c r="AA166"/>
      <c r="AB166"/>
      <c r="AC166"/>
      <c r="AD166"/>
      <c r="AE166"/>
      <c r="AF166"/>
      <c r="AG166"/>
      <c r="AH166"/>
      <c r="AI166"/>
    </row>
    <row r="167" spans="1:35" s="1" customFormat="1" ht="28.5" thickBot="1" x14ac:dyDescent="0.4">
      <c r="A167" s="74">
        <v>171</v>
      </c>
      <c r="B167" s="31" t="s">
        <v>80</v>
      </c>
      <c r="C167" s="18">
        <v>630</v>
      </c>
      <c r="D167" s="48">
        <f t="shared" si="4"/>
        <v>291.06</v>
      </c>
      <c r="E167" s="49"/>
      <c r="F167" s="53">
        <v>45671</v>
      </c>
      <c r="G167" s="50">
        <v>200</v>
      </c>
      <c r="H167" s="54">
        <v>45800</v>
      </c>
      <c r="I167" s="52">
        <v>91</v>
      </c>
      <c r="J167" s="45">
        <f>D167-G167-I167</f>
        <v>6.0000000000002274E-2</v>
      </c>
      <c r="K167" s="43"/>
      <c r="L167" s="44"/>
      <c r="M167" s="45">
        <f t="shared" si="5"/>
        <v>6.0000000000002274E-2</v>
      </c>
      <c r="N167" s="44">
        <f>Целевые!D169</f>
        <v>25</v>
      </c>
      <c r="O167" s="47"/>
      <c r="P167" s="47"/>
      <c r="Q167" s="47"/>
      <c r="R167" s="47"/>
      <c r="S167" s="47"/>
      <c r="T167" s="47"/>
      <c r="U167" s="47"/>
      <c r="V167" s="47"/>
      <c r="W167" s="47"/>
      <c r="X167" s="47"/>
      <c r="Y167" s="47"/>
      <c r="Z167" s="47"/>
    </row>
    <row r="168" spans="1:35" s="3" customFormat="1" ht="28.5" customHeight="1" thickBot="1" x14ac:dyDescent="0.4">
      <c r="A168" s="74">
        <v>172</v>
      </c>
      <c r="B168" s="31" t="s">
        <v>154</v>
      </c>
      <c r="C168" s="18">
        <v>667</v>
      </c>
      <c r="D168" s="48">
        <f t="shared" si="4"/>
        <v>308.154</v>
      </c>
      <c r="E168" s="49"/>
      <c r="F168" s="53"/>
      <c r="G168" s="50"/>
      <c r="H168" s="40"/>
      <c r="I168" s="52"/>
      <c r="J168" s="45">
        <f>D168-G168-I168</f>
        <v>308.154</v>
      </c>
      <c r="K168" s="43"/>
      <c r="L168" s="44"/>
      <c r="M168" s="45">
        <f t="shared" si="5"/>
        <v>308.154</v>
      </c>
      <c r="N168" s="44">
        <f>Целевые!D170</f>
        <v>25</v>
      </c>
      <c r="O168" s="47"/>
      <c r="P168" s="47"/>
      <c r="Q168" s="47"/>
      <c r="R168" s="47"/>
      <c r="S168" s="47"/>
      <c r="T168" s="47"/>
      <c r="U168" s="47"/>
      <c r="V168" s="47"/>
      <c r="W168" s="47"/>
      <c r="X168" s="47"/>
      <c r="Y168" s="47"/>
      <c r="Z168" s="47"/>
      <c r="AA168"/>
      <c r="AB168"/>
      <c r="AC168"/>
      <c r="AD168"/>
      <c r="AE168"/>
      <c r="AF168"/>
      <c r="AG168"/>
      <c r="AH168"/>
      <c r="AI168"/>
    </row>
    <row r="169" spans="1:35" ht="15" thickBot="1" x14ac:dyDescent="0.4">
      <c r="A169" s="74">
        <v>173</v>
      </c>
      <c r="B169" s="31" t="s">
        <v>81</v>
      </c>
      <c r="C169" s="18">
        <v>668</v>
      </c>
      <c r="D169" s="48">
        <f t="shared" si="4"/>
        <v>308.61600000000004</v>
      </c>
      <c r="E169" s="49"/>
      <c r="F169" s="53"/>
      <c r="G169" s="50"/>
      <c r="H169" s="40"/>
      <c r="I169" s="52"/>
      <c r="J169" s="45">
        <f>D169-G169-I169</f>
        <v>308.61600000000004</v>
      </c>
      <c r="K169" s="43"/>
      <c r="L169" s="44"/>
      <c r="M169" s="45">
        <f t="shared" si="5"/>
        <v>308.61600000000004</v>
      </c>
      <c r="N169" s="44" t="s">
        <v>232</v>
      </c>
    </row>
    <row r="170" spans="1:35" s="1" customFormat="1" ht="28.5" thickBot="1" x14ac:dyDescent="0.4">
      <c r="A170" s="74">
        <v>174</v>
      </c>
      <c r="B170" s="31" t="s">
        <v>216</v>
      </c>
      <c r="C170" s="18">
        <v>490</v>
      </c>
      <c r="D170" s="48">
        <f t="shared" si="4"/>
        <v>226.38000000000002</v>
      </c>
      <c r="E170" s="49"/>
      <c r="F170" s="53">
        <v>45757</v>
      </c>
      <c r="G170" s="50">
        <v>240</v>
      </c>
      <c r="H170" s="40"/>
      <c r="I170" s="52"/>
      <c r="J170" s="72">
        <f>D170-G170-I170</f>
        <v>-13.619999999999976</v>
      </c>
      <c r="K170" s="43"/>
      <c r="L170" s="44"/>
      <c r="M170" s="45">
        <f t="shared" si="5"/>
        <v>-13.619999999999976</v>
      </c>
      <c r="N170" s="44">
        <f>Целевые!D172</f>
        <v>25</v>
      </c>
      <c r="O170" s="47"/>
      <c r="P170" s="47"/>
      <c r="Q170" s="47"/>
      <c r="R170" s="47"/>
      <c r="S170" s="47"/>
      <c r="T170" s="47"/>
      <c r="U170" s="47"/>
      <c r="V170" s="47"/>
      <c r="W170" s="47"/>
      <c r="X170" s="47"/>
      <c r="Y170" s="47"/>
      <c r="Z170" s="47"/>
    </row>
    <row r="171" spans="1:35" ht="28.5" thickBot="1" x14ac:dyDescent="0.4">
      <c r="A171" s="74">
        <v>175</v>
      </c>
      <c r="B171" s="31" t="s">
        <v>155</v>
      </c>
      <c r="C171" s="18">
        <v>477</v>
      </c>
      <c r="D171" s="48">
        <f t="shared" si="4"/>
        <v>220.37400000000002</v>
      </c>
      <c r="E171" s="49"/>
      <c r="F171" s="53"/>
      <c r="G171" s="50"/>
      <c r="H171" s="54"/>
      <c r="I171" s="52"/>
      <c r="J171" s="45">
        <f>D171-G171-I171</f>
        <v>220.37400000000002</v>
      </c>
      <c r="K171" s="43"/>
      <c r="L171" s="44"/>
      <c r="M171" s="45">
        <f t="shared" si="5"/>
        <v>220.37400000000002</v>
      </c>
      <c r="N171" s="44">
        <f>Целевые!D173</f>
        <v>25</v>
      </c>
    </row>
    <row r="172" spans="1:35" s="1" customFormat="1" ht="28.5" thickBot="1" x14ac:dyDescent="0.4">
      <c r="A172" s="74">
        <v>176</v>
      </c>
      <c r="B172" s="31" t="s">
        <v>82</v>
      </c>
      <c r="C172" s="18">
        <v>481</v>
      </c>
      <c r="D172" s="48">
        <f t="shared" si="4"/>
        <v>222.22200000000001</v>
      </c>
      <c r="E172" s="49"/>
      <c r="F172" s="53">
        <v>45733</v>
      </c>
      <c r="G172" s="50">
        <v>100</v>
      </c>
      <c r="H172" s="54">
        <v>45763</v>
      </c>
      <c r="I172" s="52">
        <v>50</v>
      </c>
      <c r="J172" s="45">
        <f>D172-G172-I172</f>
        <v>72.222000000000008</v>
      </c>
      <c r="K172" s="43">
        <v>45853</v>
      </c>
      <c r="L172" s="44">
        <v>72.2</v>
      </c>
      <c r="M172" s="45">
        <f t="shared" si="5"/>
        <v>2.2000000000005571E-2</v>
      </c>
      <c r="N172" s="44">
        <f>Целевые!D174</f>
        <v>25</v>
      </c>
      <c r="O172" s="47"/>
      <c r="P172" s="47"/>
      <c r="Q172" s="47"/>
      <c r="R172" s="47"/>
      <c r="S172" s="47"/>
      <c r="T172" s="47"/>
      <c r="U172" s="47"/>
      <c r="V172" s="47"/>
      <c r="W172" s="47"/>
      <c r="X172" s="47"/>
      <c r="Y172" s="47"/>
      <c r="Z172" s="47"/>
    </row>
    <row r="173" spans="1:35" s="1" customFormat="1" ht="17" customHeight="1" thickBot="1" x14ac:dyDescent="0.4">
      <c r="A173" s="74">
        <v>177</v>
      </c>
      <c r="B173" s="31" t="s">
        <v>156</v>
      </c>
      <c r="C173" s="18">
        <v>476</v>
      </c>
      <c r="D173" s="48">
        <f t="shared" si="4"/>
        <v>219.91200000000001</v>
      </c>
      <c r="E173" s="49"/>
      <c r="F173" s="58">
        <v>45857</v>
      </c>
      <c r="G173" s="50">
        <v>219.9</v>
      </c>
      <c r="H173" s="54"/>
      <c r="I173" s="52"/>
      <c r="J173" s="45">
        <f>D173-G173-I173</f>
        <v>1.2000000000000455E-2</v>
      </c>
      <c r="K173" s="43"/>
      <c r="L173" s="44"/>
      <c r="M173" s="45">
        <f t="shared" si="5"/>
        <v>1.2000000000000455E-2</v>
      </c>
      <c r="N173" s="44">
        <f>Целевые!D175</f>
        <v>25</v>
      </c>
      <c r="O173" s="47"/>
      <c r="P173" s="47"/>
      <c r="Q173" s="47"/>
      <c r="R173" s="47"/>
      <c r="S173" s="47"/>
      <c r="T173" s="47"/>
      <c r="U173" s="47"/>
      <c r="V173" s="47"/>
      <c r="W173" s="47"/>
      <c r="X173" s="47"/>
      <c r="Y173" s="47"/>
      <c r="Z173" s="47"/>
    </row>
    <row r="174" spans="1:35" s="1" customFormat="1" ht="15" thickBot="1" x14ac:dyDescent="0.4">
      <c r="A174" s="74">
        <v>178</v>
      </c>
      <c r="B174" s="31" t="s">
        <v>157</v>
      </c>
      <c r="C174" s="18">
        <v>470</v>
      </c>
      <c r="D174" s="48">
        <f t="shared" si="4"/>
        <v>217.14000000000001</v>
      </c>
      <c r="E174" s="49"/>
      <c r="F174" s="53">
        <v>45804</v>
      </c>
      <c r="G174" s="50">
        <v>217.1</v>
      </c>
      <c r="H174" s="54"/>
      <c r="I174" s="52"/>
      <c r="J174" s="45">
        <f>D174-G174-I174</f>
        <v>4.0000000000020464E-2</v>
      </c>
      <c r="K174" s="43"/>
      <c r="L174" s="44"/>
      <c r="M174" s="45">
        <f t="shared" si="5"/>
        <v>4.0000000000020464E-2</v>
      </c>
      <c r="N174" s="44">
        <f>Целевые!D176</f>
        <v>25</v>
      </c>
      <c r="O174" s="47"/>
      <c r="P174" s="47"/>
      <c r="Q174" s="47"/>
      <c r="R174" s="47"/>
      <c r="S174" s="47"/>
      <c r="T174" s="47"/>
      <c r="U174" s="47"/>
      <c r="V174" s="47"/>
      <c r="W174" s="47"/>
      <c r="X174" s="47"/>
      <c r="Y174" s="47"/>
      <c r="Z174" s="47"/>
    </row>
    <row r="175" spans="1:35" ht="15" thickBot="1" x14ac:dyDescent="0.4">
      <c r="A175" s="74">
        <v>180</v>
      </c>
      <c r="B175" s="31" t="s">
        <v>188</v>
      </c>
      <c r="C175" s="27">
        <v>889</v>
      </c>
      <c r="D175" s="48">
        <f t="shared" si="4"/>
        <v>410.71800000000002</v>
      </c>
      <c r="E175" s="49"/>
      <c r="F175" s="53">
        <v>45803</v>
      </c>
      <c r="G175" s="50">
        <v>220</v>
      </c>
      <c r="H175" s="54"/>
      <c r="I175" s="52"/>
      <c r="J175" s="45">
        <f>D175-G175-I175</f>
        <v>190.71800000000002</v>
      </c>
      <c r="K175" s="43"/>
      <c r="L175" s="44"/>
      <c r="M175" s="45">
        <f t="shared" si="5"/>
        <v>190.71800000000002</v>
      </c>
      <c r="N175" s="44">
        <f>Целевые!D177</f>
        <v>25</v>
      </c>
    </row>
    <row r="176" spans="1:35" s="1" customFormat="1" ht="28.5" thickBot="1" x14ac:dyDescent="0.4">
      <c r="A176" s="74">
        <v>181</v>
      </c>
      <c r="B176" s="31" t="s">
        <v>158</v>
      </c>
      <c r="C176" s="18">
        <v>440</v>
      </c>
      <c r="D176" s="48">
        <f t="shared" si="4"/>
        <v>203.28</v>
      </c>
      <c r="E176" s="49"/>
      <c r="F176" s="53">
        <v>45763</v>
      </c>
      <c r="G176" s="50">
        <v>203.3</v>
      </c>
      <c r="H176" s="54"/>
      <c r="I176" s="52"/>
      <c r="J176" s="45">
        <f>D176-G176-I176</f>
        <v>-2.0000000000010232E-2</v>
      </c>
      <c r="K176" s="43"/>
      <c r="L176" s="44"/>
      <c r="M176" s="45">
        <f t="shared" si="5"/>
        <v>-2.0000000000010232E-2</v>
      </c>
      <c r="N176" s="44">
        <f>Целевые!D178</f>
        <v>25</v>
      </c>
      <c r="O176" s="47"/>
      <c r="P176" s="47"/>
      <c r="Q176" s="47"/>
      <c r="R176" s="47"/>
      <c r="S176" s="47"/>
      <c r="T176" s="47"/>
      <c r="U176" s="47"/>
      <c r="V176" s="47"/>
      <c r="W176" s="47"/>
      <c r="X176" s="47"/>
      <c r="Y176" s="47"/>
      <c r="Z176" s="47"/>
    </row>
    <row r="177" spans="1:35" s="1" customFormat="1" ht="15" thickBot="1" x14ac:dyDescent="0.4">
      <c r="A177" s="74">
        <v>182</v>
      </c>
      <c r="B177" s="31" t="s">
        <v>220</v>
      </c>
      <c r="C177" s="18">
        <v>450</v>
      </c>
      <c r="D177" s="48">
        <f t="shared" si="4"/>
        <v>207.9</v>
      </c>
      <c r="E177" s="49"/>
      <c r="F177" s="53">
        <v>45763</v>
      </c>
      <c r="G177" s="50">
        <v>207.9</v>
      </c>
      <c r="H177" s="40"/>
      <c r="I177" s="52"/>
      <c r="J177" s="45">
        <f>D177-G177-I177</f>
        <v>0</v>
      </c>
      <c r="K177" s="43"/>
      <c r="L177" s="44"/>
      <c r="M177" s="45">
        <f t="shared" si="5"/>
        <v>0</v>
      </c>
      <c r="N177" s="44">
        <f>Целевые!D179</f>
        <v>25</v>
      </c>
      <c r="O177" s="47"/>
      <c r="P177" s="47"/>
      <c r="Q177" s="47"/>
      <c r="R177" s="47"/>
      <c r="S177" s="47"/>
      <c r="T177" s="47"/>
      <c r="U177" s="47"/>
      <c r="V177" s="47"/>
      <c r="W177" s="47"/>
      <c r="X177" s="47"/>
      <c r="Y177" s="47"/>
      <c r="Z177" s="47"/>
    </row>
    <row r="178" spans="1:35" s="1" customFormat="1" ht="15" thickBot="1" x14ac:dyDescent="0.4">
      <c r="A178" s="74">
        <v>183</v>
      </c>
      <c r="B178" s="31" t="s">
        <v>159</v>
      </c>
      <c r="C178" s="18">
        <v>437</v>
      </c>
      <c r="D178" s="48">
        <f t="shared" si="4"/>
        <v>201.89400000000001</v>
      </c>
      <c r="E178" s="49"/>
      <c r="F178" s="69">
        <v>45815</v>
      </c>
      <c r="G178" s="46">
        <v>201.9</v>
      </c>
      <c r="H178" s="40"/>
      <c r="I178" s="52"/>
      <c r="J178" s="45">
        <f>D178-G178-I178</f>
        <v>-6.0000000000002274E-3</v>
      </c>
      <c r="K178" s="43"/>
      <c r="L178" s="44"/>
      <c r="M178" s="45">
        <f t="shared" si="5"/>
        <v>-6.0000000000002274E-3</v>
      </c>
      <c r="N178" s="44">
        <f>Целевые!D180</f>
        <v>25</v>
      </c>
      <c r="O178" s="47"/>
      <c r="P178" s="47"/>
      <c r="Q178" s="47"/>
      <c r="R178" s="47"/>
      <c r="S178" s="47"/>
      <c r="T178" s="47"/>
      <c r="U178" s="47"/>
      <c r="V178" s="47"/>
      <c r="W178" s="47"/>
      <c r="X178" s="47"/>
      <c r="Y178" s="47"/>
      <c r="Z178" s="47"/>
    </row>
    <row r="179" spans="1:35" s="1" customFormat="1" ht="15" thickBot="1" x14ac:dyDescent="0.4">
      <c r="A179" s="74">
        <v>184</v>
      </c>
      <c r="B179" s="31" t="s">
        <v>83</v>
      </c>
      <c r="C179" s="18">
        <v>649</v>
      </c>
      <c r="D179" s="48">
        <f t="shared" si="4"/>
        <v>299.83800000000002</v>
      </c>
      <c r="E179" s="49"/>
      <c r="F179" s="53">
        <v>45815</v>
      </c>
      <c r="G179" s="50">
        <v>299.8</v>
      </c>
      <c r="H179" s="40"/>
      <c r="I179" s="52"/>
      <c r="J179" s="45">
        <f>D179-G179-I179</f>
        <v>3.8000000000010914E-2</v>
      </c>
      <c r="K179" s="43"/>
      <c r="L179" s="44"/>
      <c r="M179" s="45">
        <f t="shared" si="5"/>
        <v>3.8000000000010914E-2</v>
      </c>
      <c r="N179" s="44">
        <f>Целевые!D181</f>
        <v>25</v>
      </c>
      <c r="O179" s="47"/>
      <c r="P179" s="47"/>
      <c r="Q179" s="47"/>
      <c r="R179" s="47"/>
      <c r="S179" s="47"/>
      <c r="T179" s="47"/>
      <c r="U179" s="47"/>
      <c r="V179" s="47"/>
      <c r="W179" s="47"/>
      <c r="X179" s="47"/>
      <c r="Y179" s="47"/>
      <c r="Z179" s="47"/>
    </row>
    <row r="180" spans="1:35" s="1" customFormat="1" ht="15" thickBot="1" x14ac:dyDescent="0.4">
      <c r="A180" s="74">
        <v>185</v>
      </c>
      <c r="B180" s="31" t="s">
        <v>160</v>
      </c>
      <c r="C180" s="18">
        <v>415</v>
      </c>
      <c r="D180" s="48">
        <f t="shared" si="4"/>
        <v>191.73000000000002</v>
      </c>
      <c r="E180" s="49">
        <v>20</v>
      </c>
      <c r="F180" s="53">
        <v>45761</v>
      </c>
      <c r="G180" s="50">
        <v>183</v>
      </c>
      <c r="H180" s="54">
        <v>45763</v>
      </c>
      <c r="I180" s="52">
        <v>9</v>
      </c>
      <c r="J180" s="45">
        <f>D180-G180-I180</f>
        <v>-0.26999999999998181</v>
      </c>
      <c r="K180" s="43"/>
      <c r="L180" s="44"/>
      <c r="M180" s="45">
        <f t="shared" si="5"/>
        <v>-0.26999999999998181</v>
      </c>
      <c r="N180" s="44">
        <f>Целевые!D182</f>
        <v>25</v>
      </c>
      <c r="O180" s="47"/>
      <c r="P180" s="47"/>
      <c r="Q180" s="47"/>
      <c r="R180" s="47"/>
      <c r="S180" s="47"/>
      <c r="T180" s="47"/>
      <c r="U180" s="47"/>
      <c r="V180" s="47"/>
      <c r="W180" s="47"/>
      <c r="X180" s="47"/>
      <c r="Y180" s="47"/>
      <c r="Z180" s="47"/>
    </row>
    <row r="181" spans="1:35" s="1" customFormat="1" ht="15" thickBot="1" x14ac:dyDescent="0.4">
      <c r="A181" s="74">
        <v>186</v>
      </c>
      <c r="B181" s="31" t="s">
        <v>84</v>
      </c>
      <c r="C181" s="18">
        <v>425</v>
      </c>
      <c r="D181" s="48">
        <f t="shared" si="4"/>
        <v>196.35000000000002</v>
      </c>
      <c r="E181" s="49"/>
      <c r="F181" s="53">
        <v>45764</v>
      </c>
      <c r="G181" s="50">
        <v>100</v>
      </c>
      <c r="H181" s="54">
        <v>45817</v>
      </c>
      <c r="I181" s="52">
        <v>96.4</v>
      </c>
      <c r="J181" s="45">
        <f>D181-G181-I181</f>
        <v>-4.9999999999982947E-2</v>
      </c>
      <c r="K181" s="43"/>
      <c r="L181" s="44"/>
      <c r="M181" s="45">
        <f t="shared" si="5"/>
        <v>-4.9999999999982947E-2</v>
      </c>
      <c r="N181" s="44">
        <f>Целевые!D183</f>
        <v>25</v>
      </c>
      <c r="O181" s="47"/>
      <c r="P181" s="47"/>
      <c r="Q181" s="47"/>
      <c r="R181" s="47"/>
      <c r="S181" s="47"/>
      <c r="T181" s="47"/>
      <c r="U181" s="47"/>
      <c r="V181" s="47"/>
      <c r="W181" s="47"/>
      <c r="X181" s="47"/>
      <c r="Y181" s="47"/>
      <c r="Z181" s="47"/>
    </row>
    <row r="182" spans="1:35" s="6" customFormat="1" ht="28.5" thickBot="1" x14ac:dyDescent="0.4">
      <c r="A182" s="74">
        <v>187</v>
      </c>
      <c r="B182" s="31" t="s">
        <v>161</v>
      </c>
      <c r="C182" s="18">
        <v>411</v>
      </c>
      <c r="D182" s="48">
        <f t="shared" si="4"/>
        <v>189.88200000000001</v>
      </c>
      <c r="E182" s="49"/>
      <c r="F182" s="53"/>
      <c r="G182" s="50"/>
      <c r="H182" s="40"/>
      <c r="I182" s="52"/>
      <c r="J182" s="45">
        <f>D182-G182-I182</f>
        <v>189.88200000000001</v>
      </c>
      <c r="K182" s="43"/>
      <c r="L182" s="44"/>
      <c r="M182" s="45">
        <f t="shared" si="5"/>
        <v>189.88200000000001</v>
      </c>
      <c r="N182" s="44" t="s">
        <v>232</v>
      </c>
      <c r="O182" s="47"/>
      <c r="P182" s="47"/>
      <c r="Q182" s="47"/>
      <c r="R182" s="47"/>
      <c r="S182" s="47"/>
      <c r="T182" s="47"/>
      <c r="U182" s="47"/>
      <c r="V182" s="47"/>
      <c r="W182" s="47"/>
      <c r="X182" s="47"/>
      <c r="Y182" s="47"/>
      <c r="Z182" s="47"/>
      <c r="AA182"/>
      <c r="AB182"/>
      <c r="AC182"/>
      <c r="AD182"/>
      <c r="AE182"/>
      <c r="AF182"/>
      <c r="AG182"/>
      <c r="AH182"/>
      <c r="AI182"/>
    </row>
    <row r="183" spans="1:35" s="1" customFormat="1" ht="15" thickBot="1" x14ac:dyDescent="0.4">
      <c r="A183" s="74">
        <v>188</v>
      </c>
      <c r="B183" s="31" t="s">
        <v>85</v>
      </c>
      <c r="C183" s="18">
        <v>411</v>
      </c>
      <c r="D183" s="48">
        <f t="shared" si="4"/>
        <v>189.88200000000001</v>
      </c>
      <c r="E183" s="49"/>
      <c r="F183" s="58">
        <v>45857</v>
      </c>
      <c r="G183" s="50">
        <v>189.9</v>
      </c>
      <c r="H183" s="54"/>
      <c r="I183" s="52"/>
      <c r="J183" s="45">
        <f>D183-G183-I183</f>
        <v>-1.8000000000000682E-2</v>
      </c>
      <c r="K183" s="43"/>
      <c r="L183" s="44"/>
      <c r="M183" s="45">
        <f t="shared" si="5"/>
        <v>-1.8000000000000682E-2</v>
      </c>
      <c r="N183" s="44">
        <f>Целевые!D185</f>
        <v>25</v>
      </c>
      <c r="O183" s="47"/>
      <c r="P183" s="47"/>
      <c r="Q183" s="47"/>
      <c r="R183" s="47"/>
      <c r="S183" s="47"/>
      <c r="T183" s="47"/>
      <c r="U183" s="47"/>
      <c r="V183" s="47"/>
      <c r="W183" s="47"/>
      <c r="X183" s="47"/>
      <c r="Y183" s="47"/>
      <c r="Z183" s="47"/>
    </row>
    <row r="184" spans="1:35" s="1" customFormat="1" ht="15" thickBot="1" x14ac:dyDescent="0.4">
      <c r="A184" s="74" t="s">
        <v>162</v>
      </c>
      <c r="B184" s="31" t="s">
        <v>86</v>
      </c>
      <c r="C184" s="18">
        <v>451</v>
      </c>
      <c r="D184" s="48">
        <f t="shared" si="4"/>
        <v>208.36200000000002</v>
      </c>
      <c r="E184" s="49"/>
      <c r="F184" s="53">
        <v>45709</v>
      </c>
      <c r="G184" s="50">
        <v>208.4</v>
      </c>
      <c r="H184" s="40"/>
      <c r="I184" s="52"/>
      <c r="J184" s="45">
        <f>D184-G184-I184</f>
        <v>-3.7999999999982492E-2</v>
      </c>
      <c r="K184" s="43"/>
      <c r="L184" s="44"/>
      <c r="M184" s="45">
        <f t="shared" si="5"/>
        <v>-3.7999999999982492E-2</v>
      </c>
      <c r="N184" s="44">
        <f>Целевые!D186</f>
        <v>25</v>
      </c>
      <c r="O184" s="47"/>
      <c r="P184" s="47"/>
      <c r="Q184" s="47"/>
      <c r="R184" s="47"/>
      <c r="S184" s="47"/>
      <c r="T184" s="47"/>
      <c r="U184" s="47"/>
      <c r="V184" s="47"/>
      <c r="W184" s="47"/>
      <c r="X184" s="47"/>
      <c r="Y184" s="47"/>
      <c r="Z184" s="47"/>
    </row>
    <row r="185" spans="1:35" s="1" customFormat="1" ht="28.5" thickBot="1" x14ac:dyDescent="0.4">
      <c r="A185" s="74">
        <v>189</v>
      </c>
      <c r="B185" s="31" t="s">
        <v>87</v>
      </c>
      <c r="C185" s="18">
        <v>402</v>
      </c>
      <c r="D185" s="48">
        <f t="shared" si="4"/>
        <v>185.72400000000002</v>
      </c>
      <c r="E185" s="49"/>
      <c r="F185" s="53">
        <v>45815</v>
      </c>
      <c r="G185" s="50">
        <v>185.7</v>
      </c>
      <c r="H185" s="40"/>
      <c r="I185" s="52"/>
      <c r="J185" s="45">
        <f>D185-G185-I185</f>
        <v>2.4000000000029331E-2</v>
      </c>
      <c r="K185" s="43"/>
      <c r="L185" s="44"/>
      <c r="M185" s="45">
        <f t="shared" si="5"/>
        <v>2.4000000000029331E-2</v>
      </c>
      <c r="N185" s="44">
        <f>Целевые!D187</f>
        <v>25</v>
      </c>
      <c r="O185" s="47"/>
      <c r="P185" s="47"/>
      <c r="Q185" s="47"/>
      <c r="R185" s="47"/>
      <c r="S185" s="47"/>
      <c r="T185" s="47"/>
      <c r="U185" s="47"/>
      <c r="V185" s="47"/>
      <c r="W185" s="47"/>
      <c r="X185" s="47"/>
      <c r="Y185" s="47"/>
      <c r="Z185" s="47"/>
    </row>
    <row r="186" spans="1:35" s="1" customFormat="1" ht="15" thickBot="1" x14ac:dyDescent="0.4">
      <c r="A186" s="74">
        <v>190</v>
      </c>
      <c r="B186" s="31" t="s">
        <v>88</v>
      </c>
      <c r="C186" s="18">
        <v>397</v>
      </c>
      <c r="D186" s="48">
        <f t="shared" si="4"/>
        <v>183.41400000000002</v>
      </c>
      <c r="E186" s="49"/>
      <c r="F186" s="53">
        <v>45815</v>
      </c>
      <c r="G186" s="50">
        <v>183.4</v>
      </c>
      <c r="H186" s="40"/>
      <c r="I186" s="52"/>
      <c r="J186" s="45">
        <f>D186-G186-I186</f>
        <v>1.4000000000010004E-2</v>
      </c>
      <c r="K186" s="43"/>
      <c r="L186" s="44"/>
      <c r="M186" s="45">
        <f t="shared" si="5"/>
        <v>1.4000000000010004E-2</v>
      </c>
      <c r="N186" s="44">
        <f>Целевые!D188</f>
        <v>25</v>
      </c>
      <c r="O186" s="47"/>
      <c r="P186" s="47"/>
      <c r="Q186" s="47"/>
      <c r="R186" s="47"/>
      <c r="S186" s="47"/>
      <c r="T186" s="47"/>
      <c r="U186" s="47"/>
      <c r="V186" s="47"/>
      <c r="W186" s="47"/>
      <c r="X186" s="47"/>
      <c r="Y186" s="47"/>
      <c r="Z186" s="47"/>
    </row>
    <row r="187" spans="1:35" s="1" customFormat="1" ht="15" thickBot="1" x14ac:dyDescent="0.4">
      <c r="A187" s="74">
        <v>191</v>
      </c>
      <c r="B187" s="31" t="s">
        <v>163</v>
      </c>
      <c r="C187" s="18">
        <v>398</v>
      </c>
      <c r="D187" s="48">
        <f t="shared" si="4"/>
        <v>183.876</v>
      </c>
      <c r="E187" s="49"/>
      <c r="F187" s="58">
        <v>45857</v>
      </c>
      <c r="G187" s="50">
        <v>183.9</v>
      </c>
      <c r="H187" s="40"/>
      <c r="I187" s="52"/>
      <c r="J187" s="45">
        <f>D187-G187-I187</f>
        <v>-2.4000000000000909E-2</v>
      </c>
      <c r="K187" s="43"/>
      <c r="L187" s="44"/>
      <c r="M187" s="45">
        <f t="shared" si="5"/>
        <v>-2.4000000000000909E-2</v>
      </c>
      <c r="N187" s="44">
        <f>Целевые!D189</f>
        <v>25</v>
      </c>
      <c r="O187" s="47"/>
      <c r="P187" s="47"/>
      <c r="Q187" s="47"/>
      <c r="R187" s="47"/>
      <c r="S187" s="47"/>
      <c r="T187" s="47"/>
      <c r="U187" s="47"/>
      <c r="V187" s="47"/>
      <c r="W187" s="47"/>
      <c r="X187" s="47"/>
      <c r="Y187" s="47"/>
      <c r="Z187" s="47"/>
    </row>
    <row r="188" spans="1:35" ht="17.5" customHeight="1" thickBot="1" x14ac:dyDescent="0.4">
      <c r="A188" s="74">
        <v>192</v>
      </c>
      <c r="B188" s="31" t="s">
        <v>198</v>
      </c>
      <c r="C188" s="18">
        <v>415</v>
      </c>
      <c r="D188" s="48">
        <f t="shared" si="4"/>
        <v>191.73000000000002</v>
      </c>
      <c r="E188" s="49"/>
      <c r="F188" s="53"/>
      <c r="G188" s="50"/>
      <c r="H188" s="54"/>
      <c r="I188" s="52"/>
      <c r="J188" s="45">
        <f>D188-G188-I188</f>
        <v>191.73000000000002</v>
      </c>
      <c r="K188" s="43"/>
      <c r="L188" s="44"/>
      <c r="M188" s="45">
        <f t="shared" si="5"/>
        <v>191.73000000000002</v>
      </c>
      <c r="N188" s="44">
        <f>Целевые!D190</f>
        <v>25</v>
      </c>
    </row>
    <row r="189" spans="1:35" s="1" customFormat="1" ht="21" customHeight="1" thickBot="1" x14ac:dyDescent="0.4">
      <c r="A189" s="74">
        <v>193</v>
      </c>
      <c r="B189" s="31" t="s">
        <v>164</v>
      </c>
      <c r="C189" s="18">
        <v>467</v>
      </c>
      <c r="D189" s="48">
        <f t="shared" si="4"/>
        <v>215.75400000000002</v>
      </c>
      <c r="E189" s="49"/>
      <c r="F189" s="59">
        <v>45666</v>
      </c>
      <c r="G189" s="73">
        <v>150</v>
      </c>
      <c r="H189" s="54">
        <v>45705</v>
      </c>
      <c r="I189" s="52">
        <v>65.8</v>
      </c>
      <c r="J189" s="45">
        <f>D189-G189-I189</f>
        <v>-4.5999999999978058E-2</v>
      </c>
      <c r="K189" s="43"/>
      <c r="L189" s="44"/>
      <c r="M189" s="45">
        <f t="shared" si="5"/>
        <v>-4.5999999999978058E-2</v>
      </c>
      <c r="N189" s="44">
        <v>25</v>
      </c>
      <c r="O189" s="47"/>
      <c r="P189" s="47"/>
      <c r="Q189" s="47"/>
      <c r="R189" s="47"/>
      <c r="S189" s="47"/>
      <c r="T189" s="47"/>
      <c r="U189" s="47"/>
      <c r="V189" s="47"/>
      <c r="W189" s="47"/>
      <c r="X189" s="47"/>
      <c r="Y189" s="47"/>
      <c r="Z189" s="47"/>
    </row>
    <row r="190" spans="1:35" s="3" customFormat="1" ht="18" customHeight="1" thickBot="1" x14ac:dyDescent="0.4">
      <c r="A190" s="104">
        <v>194</v>
      </c>
      <c r="B190" s="31" t="s">
        <v>165</v>
      </c>
      <c r="C190" s="28">
        <v>477</v>
      </c>
      <c r="D190" s="48">
        <f t="shared" si="4"/>
        <v>220.37400000000002</v>
      </c>
      <c r="E190" s="49"/>
      <c r="F190" s="53">
        <v>45884</v>
      </c>
      <c r="G190" s="50">
        <v>220.4</v>
      </c>
      <c r="H190" s="40"/>
      <c r="I190" s="52"/>
      <c r="J190" s="45">
        <f>D190-G190-I190</f>
        <v>-2.5999999999982037E-2</v>
      </c>
      <c r="K190" s="43"/>
      <c r="L190" s="44"/>
      <c r="M190" s="45">
        <f t="shared" si="5"/>
        <v>-2.5999999999982037E-2</v>
      </c>
      <c r="N190" s="44">
        <f>Целевые!D192</f>
        <v>25</v>
      </c>
      <c r="O190" s="47"/>
      <c r="P190" s="47"/>
      <c r="Q190" s="47"/>
      <c r="R190" s="47"/>
      <c r="S190" s="47"/>
      <c r="T190" s="47"/>
      <c r="U190" s="47"/>
      <c r="V190" s="47"/>
      <c r="W190" s="47"/>
      <c r="X190" s="47"/>
      <c r="Y190" s="47"/>
      <c r="Z190" s="47"/>
      <c r="AA190"/>
      <c r="AB190"/>
      <c r="AC190"/>
      <c r="AD190"/>
      <c r="AE190"/>
      <c r="AF190"/>
      <c r="AG190"/>
      <c r="AH190"/>
      <c r="AI190"/>
    </row>
    <row r="191" spans="1:35" s="3" customFormat="1" ht="17.149999999999999" customHeight="1" thickBot="1" x14ac:dyDescent="0.4">
      <c r="A191" s="105"/>
      <c r="B191" s="31" t="s">
        <v>166</v>
      </c>
      <c r="C191" s="29"/>
      <c r="D191" s="48"/>
      <c r="E191" s="49"/>
      <c r="F191" s="53"/>
      <c r="G191" s="50"/>
      <c r="H191" s="40"/>
      <c r="I191" s="52"/>
      <c r="J191" s="45"/>
      <c r="K191" s="43"/>
      <c r="L191" s="44"/>
      <c r="M191" s="45">
        <f t="shared" si="5"/>
        <v>0</v>
      </c>
      <c r="N191" s="44" t="s">
        <v>232</v>
      </c>
      <c r="O191" s="47"/>
      <c r="P191" s="47"/>
      <c r="Q191" s="47"/>
      <c r="R191" s="47"/>
      <c r="S191" s="47"/>
      <c r="T191" s="47"/>
      <c r="U191" s="47"/>
      <c r="V191" s="47"/>
      <c r="W191" s="47"/>
      <c r="X191" s="47"/>
      <c r="Y191" s="47"/>
      <c r="Z191" s="47"/>
      <c r="AA191"/>
      <c r="AB191"/>
      <c r="AC191"/>
      <c r="AD191"/>
      <c r="AE191"/>
      <c r="AF191"/>
      <c r="AG191"/>
      <c r="AH191"/>
      <c r="AI191"/>
    </row>
    <row r="192" spans="1:35" s="7" customFormat="1" ht="15" thickBot="1" x14ac:dyDescent="0.4">
      <c r="A192" s="74">
        <v>195</v>
      </c>
      <c r="B192" s="31" t="s">
        <v>167</v>
      </c>
      <c r="C192" s="18">
        <v>507</v>
      </c>
      <c r="D192" s="48">
        <f t="shared" si="4"/>
        <v>234.23400000000001</v>
      </c>
      <c r="E192" s="49"/>
      <c r="F192" s="53"/>
      <c r="G192" s="50"/>
      <c r="H192" s="40"/>
      <c r="I192" s="52"/>
      <c r="J192" s="45">
        <f>D192-G192-I192</f>
        <v>234.23400000000001</v>
      </c>
      <c r="K192" s="43"/>
      <c r="L192" s="44"/>
      <c r="M192" s="45">
        <f t="shared" si="5"/>
        <v>234.23400000000001</v>
      </c>
      <c r="N192" s="44" t="s">
        <v>232</v>
      </c>
      <c r="O192" s="47"/>
      <c r="P192" s="47"/>
      <c r="Q192" s="47"/>
      <c r="R192" s="47"/>
      <c r="S192" s="47"/>
      <c r="T192" s="47"/>
      <c r="U192" s="47"/>
      <c r="V192" s="47"/>
      <c r="W192" s="47"/>
      <c r="X192" s="47"/>
      <c r="Y192" s="47"/>
      <c r="Z192" s="47"/>
      <c r="AA192"/>
      <c r="AB192"/>
      <c r="AC192"/>
      <c r="AD192"/>
      <c r="AE192"/>
      <c r="AF192"/>
      <c r="AG192"/>
      <c r="AH192"/>
      <c r="AI192"/>
    </row>
    <row r="193" spans="1:35" s="7" customFormat="1" ht="28.5" thickBot="1" x14ac:dyDescent="0.4">
      <c r="A193" s="74">
        <v>196</v>
      </c>
      <c r="B193" s="31" t="s">
        <v>89</v>
      </c>
      <c r="C193" s="18">
        <v>496</v>
      </c>
      <c r="D193" s="48">
        <f t="shared" si="4"/>
        <v>229.15200000000002</v>
      </c>
      <c r="E193" s="49"/>
      <c r="F193" s="53"/>
      <c r="G193" s="50"/>
      <c r="H193" s="40"/>
      <c r="I193" s="52"/>
      <c r="J193" s="45">
        <f>D193-G193-I193</f>
        <v>229.15200000000002</v>
      </c>
      <c r="K193" s="43"/>
      <c r="L193" s="44"/>
      <c r="M193" s="45">
        <f t="shared" si="5"/>
        <v>229.15200000000002</v>
      </c>
      <c r="N193" s="44" t="s">
        <v>232</v>
      </c>
      <c r="O193" s="47"/>
      <c r="P193" s="47"/>
      <c r="Q193" s="47"/>
      <c r="R193" s="47"/>
      <c r="S193" s="47"/>
      <c r="T193" s="47"/>
      <c r="U193" s="47"/>
      <c r="V193" s="47"/>
      <c r="W193" s="47"/>
      <c r="X193" s="47"/>
      <c r="Y193" s="47"/>
      <c r="Z193" s="47"/>
      <c r="AA193"/>
      <c r="AB193"/>
      <c r="AC193"/>
      <c r="AD193"/>
      <c r="AE193"/>
      <c r="AF193"/>
      <c r="AG193"/>
      <c r="AH193"/>
      <c r="AI193"/>
    </row>
    <row r="194" spans="1:35" s="1" customFormat="1" ht="17.5" customHeight="1" thickBot="1" x14ac:dyDescent="0.4">
      <c r="A194" s="74">
        <v>197</v>
      </c>
      <c r="B194" s="31" t="s">
        <v>90</v>
      </c>
      <c r="C194" s="18">
        <v>528</v>
      </c>
      <c r="D194" s="48">
        <f t="shared" ref="D194:D206" si="6">C194*0.462</f>
        <v>243.93600000000001</v>
      </c>
      <c r="E194" s="49"/>
      <c r="F194" s="53">
        <v>45815</v>
      </c>
      <c r="G194" s="50">
        <v>243.9</v>
      </c>
      <c r="H194" s="54"/>
      <c r="I194" s="52"/>
      <c r="J194" s="45">
        <f>D194-G194-I194</f>
        <v>3.6000000000001364E-2</v>
      </c>
      <c r="K194" s="43"/>
      <c r="L194" s="44"/>
      <c r="M194" s="45">
        <f t="shared" ref="M194:M206" si="7">J194-L194</f>
        <v>3.6000000000001364E-2</v>
      </c>
      <c r="N194" s="44">
        <f>Целевые!D196</f>
        <v>25</v>
      </c>
      <c r="O194" s="47"/>
      <c r="P194" s="47"/>
      <c r="Q194" s="47"/>
      <c r="R194" s="47"/>
      <c r="S194" s="47"/>
      <c r="T194" s="47"/>
      <c r="U194" s="47"/>
      <c r="V194" s="47"/>
      <c r="W194" s="47"/>
      <c r="X194" s="47"/>
      <c r="Y194" s="47"/>
      <c r="Z194" s="47"/>
    </row>
    <row r="195" spans="1:35" s="6" customFormat="1" ht="28.5" thickBot="1" x14ac:dyDescent="0.4">
      <c r="A195" s="74">
        <v>199</v>
      </c>
      <c r="B195" s="31" t="s">
        <v>132</v>
      </c>
      <c r="C195" s="18">
        <v>457</v>
      </c>
      <c r="D195" s="48">
        <f t="shared" si="6"/>
        <v>211.13400000000001</v>
      </c>
      <c r="E195" s="49"/>
      <c r="F195" s="53"/>
      <c r="G195" s="50"/>
      <c r="H195" s="40"/>
      <c r="I195" s="52"/>
      <c r="J195" s="45">
        <f>D195-G195-I195</f>
        <v>211.13400000000001</v>
      </c>
      <c r="K195" s="43"/>
      <c r="L195" s="44"/>
      <c r="M195" s="45">
        <f t="shared" si="7"/>
        <v>211.13400000000001</v>
      </c>
      <c r="N195" s="44">
        <f>Целевые!D197</f>
        <v>25</v>
      </c>
      <c r="O195" s="47"/>
      <c r="P195" s="47"/>
      <c r="Q195" s="47"/>
      <c r="R195" s="47"/>
      <c r="S195" s="47"/>
      <c r="T195" s="47"/>
      <c r="U195" s="47"/>
      <c r="V195" s="47"/>
      <c r="W195" s="47"/>
      <c r="X195" s="47"/>
      <c r="Y195" s="47"/>
      <c r="Z195" s="47"/>
      <c r="AA195"/>
      <c r="AB195"/>
      <c r="AC195"/>
      <c r="AD195"/>
      <c r="AE195"/>
      <c r="AF195"/>
      <c r="AG195"/>
      <c r="AH195"/>
      <c r="AI195"/>
    </row>
    <row r="196" spans="1:35" s="1" customFormat="1" ht="15" thickBot="1" x14ac:dyDescent="0.4">
      <c r="A196" s="74">
        <v>200</v>
      </c>
      <c r="B196" s="31" t="s">
        <v>91</v>
      </c>
      <c r="C196" s="18">
        <v>602</v>
      </c>
      <c r="D196" s="48">
        <f t="shared" si="6"/>
        <v>278.12400000000002</v>
      </c>
      <c r="E196" s="49"/>
      <c r="F196" s="53">
        <v>45857</v>
      </c>
      <c r="G196" s="50">
        <v>278.10000000000002</v>
      </c>
      <c r="H196" s="54"/>
      <c r="I196" s="52"/>
      <c r="J196" s="45">
        <f>D196-G196-I196</f>
        <v>2.4000000000000909E-2</v>
      </c>
      <c r="K196" s="43"/>
      <c r="L196" s="44"/>
      <c r="M196" s="45">
        <f t="shared" si="7"/>
        <v>2.4000000000000909E-2</v>
      </c>
      <c r="N196" s="44">
        <f>Целевые!D198</f>
        <v>25</v>
      </c>
      <c r="O196" s="47"/>
      <c r="P196" s="47"/>
      <c r="Q196" s="47"/>
      <c r="R196" s="47"/>
      <c r="S196" s="47"/>
      <c r="T196" s="47"/>
      <c r="U196" s="47"/>
      <c r="V196" s="47"/>
      <c r="W196" s="47"/>
      <c r="X196" s="47"/>
      <c r="Y196" s="47"/>
      <c r="Z196" s="47"/>
    </row>
    <row r="197" spans="1:35" s="1" customFormat="1" ht="28.5" thickBot="1" x14ac:dyDescent="0.4">
      <c r="A197" s="74">
        <v>201</v>
      </c>
      <c r="B197" s="31" t="s">
        <v>92</v>
      </c>
      <c r="C197" s="30">
        <v>488</v>
      </c>
      <c r="D197" s="30">
        <f t="shared" si="6"/>
        <v>225.45600000000002</v>
      </c>
      <c r="E197" s="74"/>
      <c r="F197" s="53">
        <v>45815</v>
      </c>
      <c r="G197" s="50">
        <v>225.5</v>
      </c>
      <c r="H197" s="40"/>
      <c r="I197" s="52"/>
      <c r="J197" s="45">
        <f>D197-G197-I197</f>
        <v>-4.399999999998272E-2</v>
      </c>
      <c r="K197" s="43"/>
      <c r="L197" s="44"/>
      <c r="M197" s="45">
        <f t="shared" si="7"/>
        <v>-4.399999999998272E-2</v>
      </c>
      <c r="N197" s="44">
        <f>Целевые!D199</f>
        <v>25</v>
      </c>
      <c r="O197" s="47"/>
      <c r="P197" s="47"/>
      <c r="Q197" s="47"/>
      <c r="R197" s="47"/>
      <c r="S197" s="47"/>
      <c r="T197" s="47"/>
      <c r="U197" s="47"/>
      <c r="V197" s="47"/>
      <c r="W197" s="47"/>
      <c r="X197" s="47"/>
      <c r="Y197" s="47"/>
      <c r="Z197" s="47"/>
    </row>
    <row r="198" spans="1:35" s="6" customFormat="1" ht="28.5" thickBot="1" x14ac:dyDescent="0.4">
      <c r="A198" s="104">
        <v>202</v>
      </c>
      <c r="B198" s="31" t="s">
        <v>168</v>
      </c>
      <c r="C198" s="18">
        <v>414</v>
      </c>
      <c r="D198" s="48">
        <f t="shared" si="6"/>
        <v>191.268</v>
      </c>
      <c r="E198" s="49"/>
      <c r="F198" s="53"/>
      <c r="G198" s="50"/>
      <c r="H198" s="40"/>
      <c r="I198" s="52"/>
      <c r="J198" s="45">
        <f>D198-G198-I198</f>
        <v>191.268</v>
      </c>
      <c r="K198" s="43"/>
      <c r="L198" s="44"/>
      <c r="M198" s="45">
        <f t="shared" si="7"/>
        <v>191.268</v>
      </c>
      <c r="N198" s="44" t="s">
        <v>232</v>
      </c>
      <c r="O198" s="47"/>
      <c r="P198" s="47"/>
      <c r="Q198" s="47"/>
      <c r="R198" s="47"/>
      <c r="S198" s="47"/>
      <c r="T198" s="47"/>
      <c r="U198" s="47"/>
      <c r="V198" s="47"/>
      <c r="W198" s="47"/>
      <c r="X198" s="47"/>
      <c r="Y198" s="47"/>
      <c r="Z198" s="47"/>
      <c r="AA198"/>
      <c r="AB198"/>
      <c r="AC198"/>
      <c r="AD198"/>
      <c r="AE198"/>
      <c r="AF198"/>
      <c r="AG198"/>
      <c r="AH198"/>
      <c r="AI198"/>
    </row>
    <row r="199" spans="1:35" ht="16" customHeight="1" thickBot="1" x14ac:dyDescent="0.4">
      <c r="A199" s="105"/>
      <c r="B199" s="31" t="s">
        <v>169</v>
      </c>
      <c r="C199" s="18">
        <v>414</v>
      </c>
      <c r="D199" s="48">
        <f t="shared" si="6"/>
        <v>191.268</v>
      </c>
      <c r="E199" s="49"/>
      <c r="F199" s="38"/>
      <c r="G199" s="50"/>
      <c r="H199" s="40"/>
      <c r="I199" s="52"/>
      <c r="J199" s="45">
        <f>D199-G199-I199</f>
        <v>191.268</v>
      </c>
      <c r="K199" s="43"/>
      <c r="L199" s="44"/>
      <c r="M199" s="45">
        <f t="shared" si="7"/>
        <v>191.268</v>
      </c>
      <c r="N199" s="44"/>
    </row>
    <row r="200" spans="1:35" s="1" customFormat="1" ht="15" thickBot="1" x14ac:dyDescent="0.4">
      <c r="A200" s="74">
        <v>203</v>
      </c>
      <c r="B200" s="31" t="s">
        <v>93</v>
      </c>
      <c r="C200" s="31">
        <v>455</v>
      </c>
      <c r="D200" s="30">
        <f t="shared" si="6"/>
        <v>210.21</v>
      </c>
      <c r="E200" s="31"/>
      <c r="F200" s="38"/>
      <c r="G200" s="50"/>
      <c r="H200" s="40"/>
      <c r="I200" s="52"/>
      <c r="J200" s="45">
        <f>D200-G200-I200</f>
        <v>210.21</v>
      </c>
      <c r="K200" s="43"/>
      <c r="L200" s="44"/>
      <c r="M200" s="45">
        <f t="shared" si="7"/>
        <v>210.21</v>
      </c>
      <c r="N200" s="44" t="s">
        <v>232</v>
      </c>
      <c r="O200" s="47"/>
      <c r="P200" s="47"/>
      <c r="Q200" s="47"/>
      <c r="R200" s="47"/>
      <c r="S200" s="47"/>
      <c r="T200" s="47"/>
      <c r="U200" s="47"/>
      <c r="V200" s="47"/>
      <c r="W200" s="47"/>
      <c r="X200" s="47"/>
      <c r="Y200" s="47"/>
      <c r="Z200" s="47"/>
      <c r="AA200"/>
      <c r="AB200"/>
      <c r="AC200"/>
      <c r="AD200"/>
      <c r="AE200"/>
      <c r="AF200"/>
      <c r="AG200"/>
      <c r="AH200"/>
      <c r="AI200"/>
    </row>
    <row r="201" spans="1:35" ht="19" customHeight="1" thickBot="1" x14ac:dyDescent="0.4">
      <c r="A201" s="74">
        <v>204</v>
      </c>
      <c r="B201" s="31" t="s">
        <v>170</v>
      </c>
      <c r="C201" s="31">
        <v>751</v>
      </c>
      <c r="D201" s="30">
        <f t="shared" si="6"/>
        <v>346.96199999999999</v>
      </c>
      <c r="E201" s="31"/>
      <c r="F201" s="53"/>
      <c r="G201" s="50"/>
      <c r="H201" s="40"/>
      <c r="I201" s="52"/>
      <c r="J201" s="45">
        <f>D201-G201-I201</f>
        <v>346.96199999999999</v>
      </c>
      <c r="K201" s="43"/>
      <c r="L201" s="44"/>
      <c r="M201" s="45">
        <f t="shared" si="7"/>
        <v>346.96199999999999</v>
      </c>
      <c r="N201" s="44" t="s">
        <v>232</v>
      </c>
    </row>
    <row r="202" spans="1:35" s="3" customFormat="1" ht="15" thickBot="1" x14ac:dyDescent="0.4">
      <c r="A202" s="74">
        <v>205</v>
      </c>
      <c r="B202" s="31" t="s">
        <v>94</v>
      </c>
      <c r="C202" s="18">
        <v>978</v>
      </c>
      <c r="D202" s="48">
        <f t="shared" si="6"/>
        <v>451.83600000000001</v>
      </c>
      <c r="E202" s="49"/>
      <c r="F202" s="53">
        <v>45824</v>
      </c>
      <c r="G202" s="50">
        <v>240</v>
      </c>
      <c r="H202" s="54"/>
      <c r="I202" s="52"/>
      <c r="J202" s="45">
        <f>D202-G202-I202</f>
        <v>211.83600000000001</v>
      </c>
      <c r="K202" s="43"/>
      <c r="L202" s="44"/>
      <c r="M202" s="45">
        <f t="shared" si="7"/>
        <v>211.83600000000001</v>
      </c>
      <c r="N202" s="44">
        <f>Целевые!D204</f>
        <v>25</v>
      </c>
      <c r="O202" s="47"/>
      <c r="P202" s="47"/>
      <c r="Q202" s="47"/>
      <c r="R202" s="47"/>
      <c r="S202" s="47"/>
      <c r="T202" s="47"/>
      <c r="U202" s="47"/>
      <c r="V202" s="47"/>
      <c r="W202" s="47"/>
      <c r="X202" s="47"/>
      <c r="Y202" s="47"/>
      <c r="Z202" s="47"/>
      <c r="AA202"/>
      <c r="AB202"/>
      <c r="AC202"/>
      <c r="AD202"/>
      <c r="AE202"/>
      <c r="AF202"/>
      <c r="AG202"/>
      <c r="AH202"/>
      <c r="AI202"/>
    </row>
    <row r="203" spans="1:35" s="1" customFormat="1" ht="15" thickBot="1" x14ac:dyDescent="0.4">
      <c r="A203" s="74">
        <v>206</v>
      </c>
      <c r="B203" s="31" t="s">
        <v>95</v>
      </c>
      <c r="C203" s="18">
        <v>902</v>
      </c>
      <c r="D203" s="48">
        <f t="shared" si="6"/>
        <v>416.72400000000005</v>
      </c>
      <c r="E203" s="49"/>
      <c r="F203" s="53">
        <v>45771</v>
      </c>
      <c r="G203" s="50">
        <v>200</v>
      </c>
      <c r="H203" s="54">
        <v>45815</v>
      </c>
      <c r="I203" s="52">
        <v>100</v>
      </c>
      <c r="J203" s="45">
        <f>D203-G203-I203</f>
        <v>116.72400000000005</v>
      </c>
      <c r="K203" s="58">
        <v>45857</v>
      </c>
      <c r="L203" s="44">
        <v>116.7</v>
      </c>
      <c r="M203" s="45">
        <f t="shared" si="7"/>
        <v>2.4000000000043542E-2</v>
      </c>
      <c r="N203" s="44">
        <f>Целевые!D205</f>
        <v>25</v>
      </c>
      <c r="O203" s="47"/>
      <c r="P203" s="47"/>
      <c r="Q203" s="47"/>
      <c r="R203" s="47"/>
      <c r="S203" s="47"/>
      <c r="T203" s="47"/>
      <c r="U203" s="47"/>
      <c r="V203" s="47"/>
      <c r="W203" s="47"/>
      <c r="X203" s="47"/>
      <c r="Y203" s="47"/>
      <c r="Z203" s="47"/>
    </row>
    <row r="204" spans="1:35" s="3" customFormat="1" ht="15" customHeight="1" thickBot="1" x14ac:dyDescent="0.4">
      <c r="A204" s="74">
        <v>207</v>
      </c>
      <c r="B204" s="31" t="s">
        <v>171</v>
      </c>
      <c r="C204" s="32">
        <v>1259</v>
      </c>
      <c r="D204" s="48">
        <f t="shared" si="6"/>
        <v>581.65800000000002</v>
      </c>
      <c r="E204" s="49"/>
      <c r="F204" s="53">
        <v>45883</v>
      </c>
      <c r="G204" s="50">
        <v>250</v>
      </c>
      <c r="H204" s="54"/>
      <c r="I204" s="52"/>
      <c r="J204" s="45">
        <f>D204-G204-I204</f>
        <v>331.65800000000002</v>
      </c>
      <c r="K204" s="43"/>
      <c r="L204" s="44"/>
      <c r="M204" s="45">
        <f t="shared" si="7"/>
        <v>331.65800000000002</v>
      </c>
      <c r="N204" s="44">
        <f>Целевые!D206</f>
        <v>25</v>
      </c>
      <c r="O204" s="47"/>
      <c r="P204" s="47"/>
      <c r="Q204" s="47"/>
      <c r="R204" s="47"/>
      <c r="S204" s="47"/>
      <c r="T204" s="47"/>
      <c r="U204" s="47"/>
      <c r="V204" s="47"/>
      <c r="W204" s="47"/>
      <c r="X204" s="47"/>
      <c r="Y204" s="47"/>
      <c r="Z204" s="47"/>
      <c r="AA204"/>
      <c r="AB204"/>
      <c r="AC204"/>
      <c r="AD204"/>
      <c r="AE204"/>
      <c r="AF204"/>
      <c r="AG204"/>
      <c r="AH204"/>
      <c r="AI204"/>
    </row>
    <row r="205" spans="1:35" s="1" customFormat="1" ht="13" customHeight="1" thickBot="1" x14ac:dyDescent="0.4">
      <c r="A205" s="74">
        <v>208</v>
      </c>
      <c r="B205" s="31" t="s">
        <v>96</v>
      </c>
      <c r="C205" s="18">
        <v>916</v>
      </c>
      <c r="D205" s="48">
        <f t="shared" si="6"/>
        <v>423.19200000000001</v>
      </c>
      <c r="E205" s="49"/>
      <c r="F205" s="75">
        <v>45796</v>
      </c>
      <c r="G205" s="50">
        <v>200</v>
      </c>
      <c r="H205" s="54"/>
      <c r="I205" s="52"/>
      <c r="J205" s="45">
        <f>D205-G205-I205</f>
        <v>223.19200000000001</v>
      </c>
      <c r="K205" s="43"/>
      <c r="L205" s="44"/>
      <c r="M205" s="45">
        <f t="shared" si="7"/>
        <v>223.19200000000001</v>
      </c>
      <c r="N205" s="44" t="s">
        <v>232</v>
      </c>
      <c r="O205" s="47"/>
      <c r="P205" s="47"/>
      <c r="Q205" s="47"/>
      <c r="R205" s="47"/>
      <c r="S205" s="47"/>
      <c r="T205" s="47"/>
      <c r="U205" s="47"/>
      <c r="V205" s="47"/>
      <c r="W205" s="47"/>
      <c r="X205" s="47"/>
      <c r="Y205" s="47"/>
      <c r="Z205" s="47"/>
      <c r="AA205"/>
      <c r="AB205"/>
      <c r="AC205"/>
      <c r="AD205"/>
      <c r="AE205"/>
      <c r="AF205"/>
      <c r="AG205"/>
      <c r="AH205"/>
      <c r="AI205"/>
    </row>
    <row r="206" spans="1:35" s="1" customFormat="1" ht="15" thickBot="1" x14ac:dyDescent="0.4">
      <c r="A206" s="74">
        <v>209</v>
      </c>
      <c r="B206" s="31" t="s">
        <v>172</v>
      </c>
      <c r="C206" s="18">
        <v>904</v>
      </c>
      <c r="D206" s="48">
        <f t="shared" si="6"/>
        <v>417.64800000000002</v>
      </c>
      <c r="E206" s="49"/>
      <c r="F206" s="53">
        <v>45712</v>
      </c>
      <c r="G206" s="50">
        <v>200</v>
      </c>
      <c r="H206" s="54">
        <v>45763</v>
      </c>
      <c r="I206" s="52">
        <v>217.6</v>
      </c>
      <c r="J206" s="45">
        <f>D206-G206-I206</f>
        <v>4.8000000000030241E-2</v>
      </c>
      <c r="K206" s="43"/>
      <c r="L206" s="44"/>
      <c r="M206" s="45">
        <f t="shared" si="7"/>
        <v>4.8000000000030241E-2</v>
      </c>
      <c r="N206" s="44">
        <f>Целевые!D208</f>
        <v>25</v>
      </c>
      <c r="O206" s="47"/>
      <c r="P206" s="47"/>
      <c r="Q206" s="47"/>
      <c r="R206" s="47"/>
      <c r="S206" s="47"/>
      <c r="T206" s="47"/>
      <c r="U206" s="47"/>
      <c r="V206" s="47"/>
      <c r="W206" s="47"/>
      <c r="X206" s="47"/>
      <c r="Y206" s="47"/>
      <c r="Z206" s="47"/>
    </row>
    <row r="210" spans="1:8" x14ac:dyDescent="0.35">
      <c r="A210" s="35"/>
      <c r="B210" s="35"/>
      <c r="D210" s="35"/>
      <c r="H210" s="56"/>
    </row>
    <row r="211" spans="1:8" x14ac:dyDescent="0.35">
      <c r="A211" s="35"/>
      <c r="B211" s="35"/>
      <c r="C211" s="34"/>
      <c r="D211" s="35"/>
    </row>
    <row r="212" spans="1:8" x14ac:dyDescent="0.35">
      <c r="A212" s="35"/>
      <c r="B212" s="35"/>
      <c r="D212" s="35"/>
    </row>
    <row r="213" spans="1:8" x14ac:dyDescent="0.35">
      <c r="A213" s="35"/>
      <c r="B213" s="35"/>
      <c r="D213" s="35"/>
    </row>
    <row r="214" spans="1:8" x14ac:dyDescent="0.35">
      <c r="A214" s="35"/>
      <c r="B214" s="35"/>
      <c r="D214" s="35"/>
    </row>
    <row r="215" spans="1:8" x14ac:dyDescent="0.35">
      <c r="A215" s="35"/>
      <c r="B215" s="35"/>
      <c r="D215" s="35"/>
    </row>
    <row r="216" spans="1:8" x14ac:dyDescent="0.35">
      <c r="A216" s="35"/>
      <c r="B216" s="35"/>
      <c r="D216" s="35"/>
    </row>
    <row r="217" spans="1:8" x14ac:dyDescent="0.35">
      <c r="A217" s="35"/>
      <c r="B217" s="35"/>
      <c r="D217" s="35"/>
    </row>
    <row r="218" spans="1:8" x14ac:dyDescent="0.35">
      <c r="A218" s="35"/>
      <c r="B218" s="35"/>
      <c r="D218" s="35"/>
    </row>
    <row r="219" spans="1:8" x14ac:dyDescent="0.35">
      <c r="A219" s="35"/>
      <c r="B219" s="35"/>
      <c r="D219" s="35"/>
    </row>
    <row r="220" spans="1:8" x14ac:dyDescent="0.35">
      <c r="A220" s="35"/>
      <c r="B220" s="35"/>
      <c r="D220" s="35"/>
    </row>
    <row r="221" spans="1:8" x14ac:dyDescent="0.35">
      <c r="A221" s="35"/>
      <c r="B221" s="35"/>
      <c r="D221" s="35"/>
    </row>
    <row r="222" spans="1:8" x14ac:dyDescent="0.35">
      <c r="A222" s="35"/>
      <c r="B222" s="35"/>
      <c r="D222" s="35"/>
    </row>
    <row r="223" spans="1:8" x14ac:dyDescent="0.35">
      <c r="A223" s="35"/>
      <c r="B223" s="35"/>
      <c r="D223" s="35"/>
    </row>
    <row r="224" spans="1:8" x14ac:dyDescent="0.35">
      <c r="A224" s="35"/>
      <c r="B224" s="35"/>
      <c r="D224" s="35"/>
    </row>
    <row r="225" spans="1:4" x14ac:dyDescent="0.35">
      <c r="A225" s="35"/>
      <c r="B225" s="35"/>
      <c r="D225" s="35"/>
    </row>
    <row r="226" spans="1:4" x14ac:dyDescent="0.35">
      <c r="A226" s="35"/>
      <c r="B226" s="35"/>
      <c r="C226" s="35"/>
      <c r="D226" s="35"/>
    </row>
    <row r="227" spans="1:4" x14ac:dyDescent="0.35">
      <c r="B227" s="35"/>
      <c r="C227" s="35"/>
      <c r="D227" s="35"/>
    </row>
    <row r="228" spans="1:4" x14ac:dyDescent="0.35">
      <c r="B228" s="35"/>
      <c r="D228" s="35"/>
    </row>
    <row r="229" spans="1:4" x14ac:dyDescent="0.35">
      <c r="B229" s="35"/>
      <c r="D229" s="35"/>
    </row>
    <row r="230" spans="1:4" x14ac:dyDescent="0.35">
      <c r="A230" s="79"/>
      <c r="B230" s="79"/>
      <c r="D230" s="79"/>
    </row>
    <row r="231" spans="1:4" x14ac:dyDescent="0.35">
      <c r="A231" s="35"/>
      <c r="D231" s="35"/>
    </row>
    <row r="232" spans="1:4" x14ac:dyDescent="0.35">
      <c r="A232" s="35"/>
      <c r="D232" s="35"/>
    </row>
    <row r="233" spans="1:4" x14ac:dyDescent="0.35">
      <c r="A233" s="35"/>
    </row>
    <row r="234" spans="1:4" x14ac:dyDescent="0.35">
      <c r="A234" s="35"/>
    </row>
    <row r="235" spans="1:4" x14ac:dyDescent="0.35">
      <c r="A235" s="35"/>
    </row>
    <row r="236" spans="1:4" x14ac:dyDescent="0.35">
      <c r="A236" s="35"/>
    </row>
    <row r="237" spans="1:4" x14ac:dyDescent="0.35">
      <c r="A237" s="35"/>
    </row>
  </sheetData>
  <mergeCells count="3">
    <mergeCell ref="C190:C191"/>
    <mergeCell ref="A198:A199"/>
    <mergeCell ref="A190:A191"/>
  </mergeCells>
  <pageMargins left="0.7" right="0.7" top="0.75" bottom="0.75" header="0.3" footer="0.3"/>
  <pageSetup paperSize="9"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21"/>
  <sheetViews>
    <sheetView topLeftCell="A41" workbookViewId="0">
      <selection activeCell="C51" sqref="C51"/>
    </sheetView>
  </sheetViews>
  <sheetFormatPr defaultRowHeight="14.5" x14ac:dyDescent="0.35"/>
  <cols>
    <col min="1" max="1" width="7.1796875" customWidth="1"/>
    <col min="2" max="2" width="32.81640625" customWidth="1"/>
    <col min="3" max="3" width="9.90625" bestFit="1" customWidth="1"/>
    <col min="4" max="4" width="8.7265625" style="4"/>
  </cols>
  <sheetData>
    <row r="1" spans="1:4" x14ac:dyDescent="0.35">
      <c r="A1" t="s">
        <v>222</v>
      </c>
    </row>
    <row r="3" spans="1:4" x14ac:dyDescent="0.35">
      <c r="A3">
        <f>Членские!A2</f>
        <v>1</v>
      </c>
      <c r="B3" t="str">
        <f>Членские!B2</f>
        <v>оформляется с 12 уч</v>
      </c>
    </row>
    <row r="4" spans="1:4" x14ac:dyDescent="0.35">
      <c r="A4">
        <f>Членские!A3</f>
        <v>2</v>
      </c>
      <c r="B4" t="str">
        <f>Членские!B3</f>
        <v>Белая Светлана Михайловна</v>
      </c>
      <c r="C4" s="2">
        <v>45860</v>
      </c>
      <c r="D4" s="4">
        <v>25</v>
      </c>
    </row>
    <row r="5" spans="1:4" x14ac:dyDescent="0.35">
      <c r="A5">
        <f>Членские!A4</f>
        <v>3</v>
      </c>
      <c r="B5" t="str">
        <f>Членские!B4</f>
        <v>Готовко Ольга Владимировна</v>
      </c>
      <c r="C5" s="2">
        <v>45876</v>
      </c>
      <c r="D5" s="4">
        <v>25</v>
      </c>
    </row>
    <row r="6" spans="1:4" x14ac:dyDescent="0.35">
      <c r="A6">
        <f>Членские!A5</f>
        <v>4</v>
      </c>
      <c r="B6" t="str">
        <f>Членские!B5</f>
        <v>Дремук Николай Михайлович</v>
      </c>
      <c r="C6" s="2">
        <v>45887</v>
      </c>
      <c r="D6" s="4">
        <v>26.12</v>
      </c>
    </row>
    <row r="7" spans="1:4" ht="14" customHeight="1" x14ac:dyDescent="0.35">
      <c r="A7">
        <f>Членские!A6</f>
        <v>5</v>
      </c>
      <c r="B7" t="str">
        <f>Членские!B6</f>
        <v>Почекаева Елена Петровна</v>
      </c>
      <c r="C7" s="2">
        <v>45848</v>
      </c>
      <c r="D7" s="4">
        <v>25</v>
      </c>
    </row>
    <row r="8" spans="1:4" x14ac:dyDescent="0.35">
      <c r="A8">
        <f>Членские!A7</f>
        <v>6</v>
      </c>
      <c r="B8" t="str">
        <f>Членские!B7</f>
        <v>Клецин Игорь Иванович</v>
      </c>
      <c r="C8" s="2">
        <v>45846</v>
      </c>
      <c r="D8" s="4">
        <v>25</v>
      </c>
    </row>
    <row r="9" spans="1:4" x14ac:dyDescent="0.35">
      <c r="A9">
        <f>Членские!A8</f>
        <v>7</v>
      </c>
      <c r="B9" t="str">
        <f>Членские!B8</f>
        <v>исключен</v>
      </c>
    </row>
    <row r="10" spans="1:4" x14ac:dyDescent="0.35">
      <c r="A10">
        <f>Членские!A9</f>
        <v>8</v>
      </c>
      <c r="B10" t="str">
        <f>Членские!B9</f>
        <v>Шуляк Игорь Владимирович (Левшун Наталья Игоревна)</v>
      </c>
      <c r="C10" s="2">
        <v>45881</v>
      </c>
      <c r="D10" s="4">
        <v>25.2</v>
      </c>
    </row>
    <row r="11" spans="1:4" x14ac:dyDescent="0.35">
      <c r="A11">
        <f>Членские!A10</f>
        <v>9</v>
      </c>
      <c r="B11" t="str">
        <f>Членские!B10</f>
        <v>Уаймер Елизавета Алексеевна</v>
      </c>
    </row>
    <row r="12" spans="1:4" x14ac:dyDescent="0.35">
      <c r="A12">
        <f>Членские!A11</f>
        <v>10</v>
      </c>
      <c r="B12" t="str">
        <f>Членские!B11</f>
        <v>Гурский Виктор Адамович</v>
      </c>
      <c r="C12" s="2">
        <v>45892</v>
      </c>
      <c r="D12" s="4">
        <v>25</v>
      </c>
    </row>
    <row r="13" spans="1:4" x14ac:dyDescent="0.35">
      <c r="A13">
        <f>Членские!A12</f>
        <v>11</v>
      </c>
      <c r="B13" t="str">
        <f>Членские!B12</f>
        <v>Титович Т.Г. не оформлен</v>
      </c>
    </row>
    <row r="14" spans="1:4" x14ac:dyDescent="0.35">
      <c r="A14">
        <f>Членские!A13</f>
        <v>12</v>
      </c>
      <c r="B14" t="str">
        <f>Членские!B13</f>
        <v>Стаселович Елена Борисовна. 
Стаселович Александр Сергеевич</v>
      </c>
    </row>
    <row r="15" spans="1:4" x14ac:dyDescent="0.35">
      <c r="A15">
        <f>Членские!A14</f>
        <v>13</v>
      </c>
      <c r="B15" t="str">
        <f>Членские!B14</f>
        <v>Федченко Тамара Александровна</v>
      </c>
      <c r="C15" s="2">
        <v>45838</v>
      </c>
      <c r="D15" s="4">
        <v>25</v>
      </c>
    </row>
    <row r="16" spans="1:4" x14ac:dyDescent="0.35">
      <c r="A16">
        <f>Членские!A15</f>
        <v>14</v>
      </c>
      <c r="B16" t="str">
        <f>Членские!B15</f>
        <v>Бинько Василий Николаевич</v>
      </c>
    </row>
    <row r="17" spans="1:4" x14ac:dyDescent="0.35">
      <c r="A17">
        <f>Членские!A16</f>
        <v>15</v>
      </c>
      <c r="B17" t="str">
        <f>Членские!B16</f>
        <v>Адерихо Сергей Сергеевич</v>
      </c>
    </row>
    <row r="18" spans="1:4" x14ac:dyDescent="0.35">
      <c r="A18">
        <f>Членские!A17</f>
        <v>16</v>
      </c>
      <c r="B18" t="str">
        <f>Членские!B17</f>
        <v>Яловик Максим Васильевич</v>
      </c>
      <c r="C18" s="2">
        <v>45849</v>
      </c>
      <c r="D18" s="4">
        <v>25</v>
      </c>
    </row>
    <row r="19" spans="1:4" ht="13.5" customHeight="1" x14ac:dyDescent="0.35">
      <c r="A19" t="str">
        <f>Членские!A18</f>
        <v>17, 18</v>
      </c>
      <c r="B19" t="str">
        <f>Членские!B18</f>
        <v>Завадский Виктор Александрович</v>
      </c>
      <c r="C19" s="2">
        <v>45863</v>
      </c>
      <c r="D19" s="4">
        <v>25</v>
      </c>
    </row>
    <row r="20" spans="1:4" x14ac:dyDescent="0.35">
      <c r="A20">
        <f>Членские!A19</f>
        <v>19</v>
      </c>
      <c r="B20" t="str">
        <f>Членские!B19</f>
        <v xml:space="preserve">Щербо Надежда Алексеевна (платит Котова Т.Б.) </v>
      </c>
      <c r="C20" s="2">
        <v>45870</v>
      </c>
      <c r="D20" s="4">
        <v>25</v>
      </c>
    </row>
    <row r="21" spans="1:4" x14ac:dyDescent="0.35">
      <c r="A21">
        <f>Членские!A20</f>
        <v>20</v>
      </c>
      <c r="B21" t="str">
        <f>Членские!B20</f>
        <v>Кулеш Наталья Евгеньевна</v>
      </c>
      <c r="C21" s="2">
        <v>45857</v>
      </c>
      <c r="D21" s="4">
        <v>25</v>
      </c>
    </row>
    <row r="22" spans="1:4" x14ac:dyDescent="0.35">
      <c r="A22">
        <f>Членские!A21</f>
        <v>21</v>
      </c>
      <c r="B22" t="str">
        <f>Членские!B21</f>
        <v>Уласевич Наталия Александровна 1/2
Уласевич Илья Витальевич 1/2</v>
      </c>
      <c r="C22" s="2">
        <v>45855</v>
      </c>
      <c r="D22" s="4">
        <v>25</v>
      </c>
    </row>
    <row r="23" spans="1:4" x14ac:dyDescent="0.35">
      <c r="A23">
        <f>Членские!A22</f>
        <v>22</v>
      </c>
      <c r="B23" t="str">
        <f>Членские!B22</f>
        <v>Герман Анна Станиславовна</v>
      </c>
      <c r="C23" s="2">
        <v>45845</v>
      </c>
      <c r="D23" s="4">
        <v>25</v>
      </c>
    </row>
    <row r="24" spans="1:4" x14ac:dyDescent="0.35">
      <c r="A24">
        <f>Членские!A23</f>
        <v>23</v>
      </c>
      <c r="B24" t="str">
        <f>Членские!B23</f>
        <v>Федченко Владимир Николаевич</v>
      </c>
      <c r="C24" s="2">
        <v>45838</v>
      </c>
      <c r="D24" s="4">
        <v>25</v>
      </c>
    </row>
    <row r="25" spans="1:4" x14ac:dyDescent="0.35">
      <c r="A25">
        <f>Членские!A24</f>
        <v>24</v>
      </c>
      <c r="B25" t="str">
        <f>Членские!B24</f>
        <v>Сяхович Тамара Федоровна</v>
      </c>
      <c r="C25" s="2">
        <v>45857</v>
      </c>
      <c r="D25" s="4">
        <v>25</v>
      </c>
    </row>
    <row r="26" spans="1:4" ht="13" customHeight="1" x14ac:dyDescent="0.35">
      <c r="A26">
        <f>Членские!A25</f>
        <v>25</v>
      </c>
      <c r="B26" t="str">
        <f>Членские!B25</f>
        <v>Яловик Василий Степанович</v>
      </c>
      <c r="C26" s="2">
        <v>45849</v>
      </c>
      <c r="D26" s="4">
        <v>25</v>
      </c>
    </row>
    <row r="27" spans="1:4" x14ac:dyDescent="0.35">
      <c r="A27">
        <f>Членские!A26</f>
        <v>26</v>
      </c>
      <c r="B27" t="str">
        <f>Членские!B26</f>
        <v>Бреславская Анна Сергеевна</v>
      </c>
      <c r="C27" s="2">
        <v>45856</v>
      </c>
      <c r="D27" s="4">
        <v>25</v>
      </c>
    </row>
    <row r="28" spans="1:4" x14ac:dyDescent="0.35">
      <c r="A28">
        <f>Членские!A27</f>
        <v>27</v>
      </c>
      <c r="B28" t="str">
        <f>Членские!B27</f>
        <v>Ярмолинская Елена Леонидовна</v>
      </c>
      <c r="C28" s="2">
        <v>45862</v>
      </c>
      <c r="D28" s="4">
        <v>25</v>
      </c>
    </row>
    <row r="29" spans="1:4" x14ac:dyDescent="0.35">
      <c r="A29">
        <f>Членские!A28</f>
        <v>28</v>
      </c>
      <c r="B29" t="str">
        <f>Членские!B28</f>
        <v>Борисевич Ольга Владимировна</v>
      </c>
      <c r="C29" s="2">
        <v>45862</v>
      </c>
      <c r="D29" s="4">
        <v>25</v>
      </c>
    </row>
    <row r="30" spans="1:4" ht="15" customHeight="1" x14ac:dyDescent="0.35">
      <c r="A30">
        <f>Членские!A29</f>
        <v>29</v>
      </c>
      <c r="B30" t="str">
        <f>Членские!B29</f>
        <v>Сергееня Валентина Дмитриевна</v>
      </c>
    </row>
    <row r="31" spans="1:4" x14ac:dyDescent="0.35">
      <c r="A31">
        <f>Членские!A30</f>
        <v>30</v>
      </c>
      <c r="B31" t="str">
        <f>Членские!B30</f>
        <v>Бруй Ядвига Александровна</v>
      </c>
      <c r="C31" s="2">
        <v>45857</v>
      </c>
      <c r="D31" s="4">
        <v>25</v>
      </c>
    </row>
    <row r="32" spans="1:4" x14ac:dyDescent="0.35">
      <c r="A32">
        <f>Членские!A31</f>
        <v>31</v>
      </c>
      <c r="B32" t="str">
        <f>Членские!B31</f>
        <v>Зарянкова Лидия Алексеевна</v>
      </c>
      <c r="C32" s="2">
        <v>45840</v>
      </c>
      <c r="D32" s="4">
        <v>25</v>
      </c>
    </row>
    <row r="33" spans="1:4" x14ac:dyDescent="0.35">
      <c r="A33">
        <f>Членские!A32</f>
        <v>32</v>
      </c>
      <c r="B33" t="str">
        <f>Членские!B32</f>
        <v>Поленкова Лолита Святославовна</v>
      </c>
      <c r="C33" s="2">
        <v>45854</v>
      </c>
      <c r="D33" s="4">
        <v>25</v>
      </c>
    </row>
    <row r="34" spans="1:4" x14ac:dyDescent="0.35">
      <c r="A34">
        <f>Членские!A33</f>
        <v>33</v>
      </c>
      <c r="B34" t="str">
        <f>Членские!B33</f>
        <v>Адамович Бернард Степанович</v>
      </c>
      <c r="C34" s="2">
        <v>45857</v>
      </c>
      <c r="D34" s="4">
        <v>25</v>
      </c>
    </row>
    <row r="35" spans="1:4" x14ac:dyDescent="0.35">
      <c r="A35">
        <f>Членские!A34</f>
        <v>34</v>
      </c>
      <c r="B35" t="str">
        <f>Членские!B34</f>
        <v>Цвирко Адальфина Антоновна</v>
      </c>
      <c r="C35" s="2">
        <v>45852</v>
      </c>
      <c r="D35" s="4">
        <v>25</v>
      </c>
    </row>
    <row r="36" spans="1:4" x14ac:dyDescent="0.35">
      <c r="A36">
        <f>Членские!A35</f>
        <v>35</v>
      </c>
      <c r="B36" t="str">
        <f>Членские!B35</f>
        <v>Князевич Нелли Владимировна</v>
      </c>
    </row>
    <row r="37" spans="1:4" x14ac:dyDescent="0.35">
      <c r="A37">
        <f>Членские!A36</f>
        <v>36</v>
      </c>
      <c r="B37" t="str">
        <f>Членские!B36</f>
        <v>исключён</v>
      </c>
    </row>
    <row r="38" spans="1:4" x14ac:dyDescent="0.35">
      <c r="A38">
        <f>Членские!A37</f>
        <v>37</v>
      </c>
      <c r="B38" t="str">
        <f>Членские!B37</f>
        <v>Углова Людмила Сергеевна (аукцион)</v>
      </c>
    </row>
    <row r="39" spans="1:4" x14ac:dyDescent="0.35">
      <c r="A39">
        <f>Членские!A38</f>
        <v>38</v>
      </c>
      <c r="B39" t="str">
        <f>Членские!B38</f>
        <v>Некрасов Виктор Петрович</v>
      </c>
      <c r="C39" s="2">
        <v>45857</v>
      </c>
      <c r="D39" s="4">
        <v>25</v>
      </c>
    </row>
    <row r="40" spans="1:4" x14ac:dyDescent="0.35">
      <c r="A40">
        <f>Членские!A39</f>
        <v>39</v>
      </c>
      <c r="B40" t="str">
        <f>Членские!B39</f>
        <v>Мурсалова Галина Леонидовна</v>
      </c>
      <c r="C40" s="2">
        <v>45867</v>
      </c>
      <c r="D40" s="4">
        <v>25</v>
      </c>
    </row>
    <row r="41" spans="1:4" x14ac:dyDescent="0.35">
      <c r="A41">
        <f>Членские!A40</f>
        <v>40</v>
      </c>
      <c r="B41" t="str">
        <f>Членские!B40</f>
        <v>Иванов Анатолий Дмитриевич</v>
      </c>
      <c r="C41" s="2">
        <v>45824</v>
      </c>
      <c r="D41" s="4">
        <v>25</v>
      </c>
    </row>
    <row r="42" spans="1:4" x14ac:dyDescent="0.35">
      <c r="A42">
        <f>Членские!A41</f>
        <v>41</v>
      </c>
      <c r="B42" t="str">
        <f>Членские!B41</f>
        <v>Уварова Елена Евгеньевна</v>
      </c>
    </row>
    <row r="43" spans="1:4" x14ac:dyDescent="0.35">
      <c r="A43">
        <f>Членские!A42</f>
        <v>42</v>
      </c>
      <c r="B43" t="str">
        <f>Членские!B42</f>
        <v>Павленко Никита Владимирович</v>
      </c>
      <c r="C43" s="2">
        <v>45881</v>
      </c>
      <c r="D43" s="4">
        <v>26</v>
      </c>
    </row>
    <row r="44" spans="1:4" x14ac:dyDescent="0.35">
      <c r="A44">
        <f>Членские!A43</f>
        <v>43</v>
      </c>
      <c r="B44" t="str">
        <f>Членские!B43</f>
        <v>Босько Вячеслав Григорьевич</v>
      </c>
      <c r="C44" s="2">
        <v>45859</v>
      </c>
      <c r="D44" s="4">
        <v>25</v>
      </c>
    </row>
    <row r="45" spans="1:4" x14ac:dyDescent="0.35">
      <c r="A45">
        <f>Членские!A44</f>
        <v>44</v>
      </c>
      <c r="B45" t="str">
        <f>Членские!B44</f>
        <v>Шевелева Анна Степановна</v>
      </c>
    </row>
    <row r="46" spans="1:4" x14ac:dyDescent="0.35">
      <c r="A46">
        <f>Членские!A45</f>
        <v>45</v>
      </c>
      <c r="B46" t="str">
        <f>Членские!B45</f>
        <v>Руцкий Владимир Владимирович</v>
      </c>
    </row>
    <row r="47" spans="1:4" x14ac:dyDescent="0.35">
      <c r="A47">
        <f>Членские!A46</f>
        <v>46</v>
      </c>
      <c r="B47" t="str">
        <f>Членские!B46</f>
        <v>умер</v>
      </c>
    </row>
    <row r="48" spans="1:4" x14ac:dyDescent="0.35">
      <c r="A48">
        <f>Членские!A47</f>
        <v>47</v>
      </c>
      <c r="B48" t="str">
        <f>Членские!B47</f>
        <v>Коняхина Галина Трофимовна</v>
      </c>
      <c r="C48" s="2">
        <v>45857</v>
      </c>
      <c r="D48" s="4">
        <v>25</v>
      </c>
    </row>
    <row r="49" spans="1:5" x14ac:dyDescent="0.35">
      <c r="A49" t="str">
        <f>Членские!A48</f>
        <v>48, 49</v>
      </c>
      <c r="B49" t="str">
        <f>Членские!B48</f>
        <v>Ермолович Анастасия Сергеевна</v>
      </c>
      <c r="C49" s="2" t="s">
        <v>228</v>
      </c>
      <c r="D49" s="4">
        <v>50</v>
      </c>
      <c r="E49" s="2"/>
    </row>
    <row r="50" spans="1:5" x14ac:dyDescent="0.35">
      <c r="A50">
        <f>Членские!A49</f>
        <v>50</v>
      </c>
      <c r="B50" t="str">
        <f>Членские!B49</f>
        <v>Сакун Галина Викеньтьевна</v>
      </c>
      <c r="C50" s="2">
        <v>45857</v>
      </c>
      <c r="D50" s="4">
        <v>25</v>
      </c>
    </row>
    <row r="51" spans="1:5" x14ac:dyDescent="0.35">
      <c r="A51">
        <f>Членские!A50</f>
        <v>52</v>
      </c>
      <c r="B51" t="str">
        <f>Членские!B50</f>
        <v>Яцкевич Зинаида Николаевна</v>
      </c>
    </row>
    <row r="52" spans="1:5" x14ac:dyDescent="0.35">
      <c r="A52">
        <f>Членские!A51</f>
        <v>53</v>
      </c>
      <c r="B52" t="str">
        <f>Членские!B51</f>
        <v>Горбунов Анатолий Фёдорович</v>
      </c>
      <c r="C52" s="2">
        <v>45845</v>
      </c>
      <c r="D52" s="4">
        <v>25</v>
      </c>
    </row>
    <row r="53" spans="1:5" x14ac:dyDescent="0.35">
      <c r="A53">
        <f>Членские!A52</f>
        <v>54</v>
      </c>
      <c r="B53" t="str">
        <f>Членские!B52</f>
        <v>Гусаченко Андрей Викторович</v>
      </c>
    </row>
    <row r="54" spans="1:5" x14ac:dyDescent="0.35">
      <c r="A54">
        <f>Членские!A53</f>
        <v>55</v>
      </c>
      <c r="B54" t="str">
        <f>Членские!B53</f>
        <v>Каптур Иван Францевич</v>
      </c>
      <c r="C54" s="2">
        <v>45831</v>
      </c>
      <c r="D54" s="4">
        <v>25</v>
      </c>
    </row>
    <row r="55" spans="1:5" x14ac:dyDescent="0.35">
      <c r="A55">
        <f>Членские!A54</f>
        <v>56</v>
      </c>
      <c r="B55" t="str">
        <f>Членские!B54</f>
        <v>Кузьмич Анфиса Владимировна</v>
      </c>
      <c r="C55" s="2">
        <v>45859</v>
      </c>
      <c r="D55" s="4">
        <v>25</v>
      </c>
    </row>
    <row r="56" spans="1:5" x14ac:dyDescent="0.35">
      <c r="A56">
        <f>Членские!A55</f>
        <v>57</v>
      </c>
      <c r="B56" t="str">
        <f>Членские!B55</f>
        <v>Курдюмов Валерий Сергеевич</v>
      </c>
    </row>
    <row r="57" spans="1:5" x14ac:dyDescent="0.35">
      <c r="A57">
        <f>Членские!A56</f>
        <v>58</v>
      </c>
      <c r="B57" t="str">
        <f>Членские!B56</f>
        <v>Альхимёнок Мирослава Георгиевна</v>
      </c>
    </row>
    <row r="58" spans="1:5" x14ac:dyDescent="0.35">
      <c r="A58">
        <f>Членские!A57</f>
        <v>59</v>
      </c>
      <c r="B58" t="str">
        <f>Членские!B57</f>
        <v>Ясевич Олег Станиславович</v>
      </c>
    </row>
    <row r="59" spans="1:5" x14ac:dyDescent="0.35">
      <c r="A59">
        <f>Членские!A58</f>
        <v>60</v>
      </c>
      <c r="B59" t="str">
        <f>Членские!B58</f>
        <v>Витковский Игорь Эдуардович</v>
      </c>
    </row>
    <row r="60" spans="1:5" x14ac:dyDescent="0.35">
      <c r="A60">
        <f>Членские!A59</f>
        <v>61</v>
      </c>
      <c r="B60" t="str">
        <f>Членские!B59</f>
        <v>Сосновская Ирина Владимировна</v>
      </c>
      <c r="C60" s="2">
        <v>45857</v>
      </c>
      <c r="D60" s="4">
        <v>25</v>
      </c>
    </row>
    <row r="61" spans="1:5" x14ac:dyDescent="0.35">
      <c r="A61">
        <f>Членские!A60</f>
        <v>62</v>
      </c>
      <c r="B61" t="str">
        <f>Членские!B60</f>
        <v>Пронкевич Галина Михайловна</v>
      </c>
      <c r="C61" s="2">
        <v>45827</v>
      </c>
      <c r="D61" s="4">
        <v>25</v>
      </c>
    </row>
    <row r="62" spans="1:5" x14ac:dyDescent="0.35">
      <c r="A62">
        <f>Членские!A61</f>
        <v>63</v>
      </c>
      <c r="B62" t="str">
        <f>Членские!B61</f>
        <v>умер</v>
      </c>
    </row>
    <row r="63" spans="1:5" x14ac:dyDescent="0.35">
      <c r="A63">
        <f>Членские!A62</f>
        <v>64</v>
      </c>
      <c r="B63" t="str">
        <f>Членские!B62</f>
        <v>Салтан Людмила Александровна дочь Чепикова Елена Николаевна</v>
      </c>
      <c r="C63" s="2">
        <v>45835</v>
      </c>
      <c r="D63" s="4">
        <v>25</v>
      </c>
    </row>
    <row r="64" spans="1:5" x14ac:dyDescent="0.35">
      <c r="A64">
        <f>Членские!A63</f>
        <v>65</v>
      </c>
      <c r="B64" t="str">
        <f>Членские!B63</f>
        <v>Аверкиева Тамара Николаевна</v>
      </c>
      <c r="C64" s="2">
        <v>45882</v>
      </c>
      <c r="D64" s="4">
        <v>25</v>
      </c>
    </row>
    <row r="65" spans="1:4" x14ac:dyDescent="0.35">
      <c r="A65">
        <f>Членские!A64</f>
        <v>66</v>
      </c>
      <c r="B65" t="str">
        <f>Членские!B64</f>
        <v>Головнёв Василий Павлович</v>
      </c>
    </row>
    <row r="66" spans="1:4" x14ac:dyDescent="0.35">
      <c r="A66">
        <f>Членские!A65</f>
        <v>67</v>
      </c>
      <c r="B66" t="str">
        <f>Членские!B65</f>
        <v>Марозова Елена Леонидовна</v>
      </c>
      <c r="C66" s="2">
        <v>45846</v>
      </c>
      <c r="D66" s="4">
        <v>25</v>
      </c>
    </row>
    <row r="67" spans="1:4" x14ac:dyDescent="0.35">
      <c r="A67">
        <f>Членские!A66</f>
        <v>68</v>
      </c>
      <c r="B67" t="str">
        <f>Членские!B66</f>
        <v>Голощак Светлана Сергеевна</v>
      </c>
      <c r="C67" s="2">
        <v>45834</v>
      </c>
      <c r="D67" s="4">
        <v>25</v>
      </c>
    </row>
    <row r="68" spans="1:4" x14ac:dyDescent="0.35">
      <c r="A68">
        <f>Членские!A67</f>
        <v>69</v>
      </c>
      <c r="B68" t="str">
        <f>Членские!B67</f>
        <v>Спильченко Валентина Ивановна</v>
      </c>
      <c r="C68" s="2">
        <v>45866</v>
      </c>
      <c r="D68" s="4">
        <v>25</v>
      </c>
    </row>
    <row r="69" spans="1:4" x14ac:dyDescent="0.35">
      <c r="A69">
        <f>Членские!A68</f>
        <v>70</v>
      </c>
      <c r="B69" t="str">
        <f>Членские!B68</f>
        <v>Турова Тамара Карловна</v>
      </c>
      <c r="C69" s="2">
        <v>45857</v>
      </c>
      <c r="D69" s="4">
        <v>25</v>
      </c>
    </row>
    <row r="70" spans="1:4" x14ac:dyDescent="0.35">
      <c r="A70">
        <f>Членские!A69</f>
        <v>71</v>
      </c>
      <c r="B70" t="str">
        <f>Членские!B69</f>
        <v>Туник Раиса Николаевна Оплачивает Кольц Кристина, потом ТИМОХОВИЧ ПАВЕЛ ЛЕОНИДОВИЧ</v>
      </c>
      <c r="C70" s="2">
        <v>45884</v>
      </c>
      <c r="D70" s="4">
        <v>25</v>
      </c>
    </row>
    <row r="71" spans="1:4" x14ac:dyDescent="0.35">
      <c r="A71">
        <f>Членские!A70</f>
        <v>72</v>
      </c>
      <c r="B71" t="str">
        <f>Членские!B70</f>
        <v>Бартош Ядвига Иосифовна (Сечко Тамара Михайловна)</v>
      </c>
      <c r="C71" s="2">
        <v>45866</v>
      </c>
      <c r="D71" s="4">
        <v>25</v>
      </c>
    </row>
    <row r="72" spans="1:4" x14ac:dyDescent="0.35">
      <c r="A72">
        <f>Членские!A71</f>
        <v>73</v>
      </c>
      <c r="B72" t="str">
        <f>Членские!B71</f>
        <v>Рыбинский Артур Сергеевич 1/2 Рыбинский Сергей 1/2</v>
      </c>
      <c r="C72" s="2">
        <v>45867</v>
      </c>
      <c r="D72" s="4">
        <v>25</v>
      </c>
    </row>
    <row r="73" spans="1:4" x14ac:dyDescent="0.35">
      <c r="A73">
        <f>Членские!A72</f>
        <v>74</v>
      </c>
      <c r="B73" t="str">
        <f>Членские!B72</f>
        <v>Коротченко Елена Алексеевна
(или Новик Т.С.)</v>
      </c>
    </row>
    <row r="74" spans="1:4" x14ac:dyDescent="0.35">
      <c r="A74">
        <f>Членские!A73</f>
        <v>75</v>
      </c>
      <c r="B74" t="str">
        <f>Членские!B73</f>
        <v>Жабчиц Александр Павлович</v>
      </c>
    </row>
    <row r="75" spans="1:4" x14ac:dyDescent="0.35">
      <c r="A75">
        <f>Членские!A74</f>
        <v>76</v>
      </c>
      <c r="B75" t="str">
        <f>Членские!B74</f>
        <v>Клешняк Валентина Ивановна</v>
      </c>
      <c r="C75" s="2">
        <v>45857</v>
      </c>
      <c r="D75" s="4">
        <v>25</v>
      </c>
    </row>
    <row r="76" spans="1:4" x14ac:dyDescent="0.35">
      <c r="A76">
        <f>Членские!A75</f>
        <v>77</v>
      </c>
      <c r="B76" t="str">
        <f>Членские!B75</f>
        <v>Макович Алла Леонидовна</v>
      </c>
      <c r="C76" s="2">
        <v>45836</v>
      </c>
      <c r="D76" s="4">
        <v>25</v>
      </c>
    </row>
    <row r="77" spans="1:4" x14ac:dyDescent="0.35">
      <c r="A77">
        <f>Членские!A76</f>
        <v>78</v>
      </c>
      <c r="B77" t="str">
        <f>Членские!B76</f>
        <v>Климушко Екатерина Ивановна</v>
      </c>
      <c r="C77" s="2">
        <v>45845</v>
      </c>
      <c r="D77" s="4">
        <v>25</v>
      </c>
    </row>
    <row r="78" spans="1:4" x14ac:dyDescent="0.35">
      <c r="A78">
        <f>Членские!A77</f>
        <v>79</v>
      </c>
      <c r="B78" t="str">
        <f>Членские!B77</f>
        <v>Вайнилович Владимир Владимирович</v>
      </c>
      <c r="C78" s="2">
        <v>45881</v>
      </c>
      <c r="D78" s="4">
        <v>25.15</v>
      </c>
    </row>
    <row r="79" spans="1:4" x14ac:dyDescent="0.35">
      <c r="A79">
        <f>Членские!A78</f>
        <v>80</v>
      </c>
      <c r="B79" t="str">
        <f>Членские!B78</f>
        <v>Фролова Людмила Викторовна</v>
      </c>
      <c r="C79" s="2">
        <v>45857</v>
      </c>
      <c r="D79" s="4">
        <v>25</v>
      </c>
    </row>
    <row r="80" spans="1:4" x14ac:dyDescent="0.35">
      <c r="A80">
        <f>Членские!A79</f>
        <v>81</v>
      </c>
      <c r="B80" t="str">
        <f>Членские!B79</f>
        <v>Харитонов Антон Владимирович</v>
      </c>
      <c r="C80" s="2">
        <v>45882</v>
      </c>
      <c r="D80" s="4">
        <v>25</v>
      </c>
    </row>
    <row r="81" spans="1:4" x14ac:dyDescent="0.35">
      <c r="B81" t="str">
        <f>Членские!B80</f>
        <v>Харитонов Дмитрий Владимирович</v>
      </c>
    </row>
    <row r="82" spans="1:4" x14ac:dyDescent="0.35">
      <c r="A82">
        <f>Членские!A81</f>
        <v>82</v>
      </c>
      <c r="B82" t="str">
        <f>Членские!B81</f>
        <v>Шевелёва Алла Леонидовна</v>
      </c>
      <c r="C82" s="2">
        <v>45834</v>
      </c>
      <c r="D82" s="4">
        <v>25</v>
      </c>
    </row>
    <row r="83" spans="1:4" x14ac:dyDescent="0.35">
      <c r="A83">
        <f>Членские!A82</f>
        <v>83</v>
      </c>
      <c r="B83" t="str">
        <f>Членские!B82</f>
        <v>Слепченко Олег Викторович</v>
      </c>
      <c r="C83" s="2">
        <v>45860</v>
      </c>
      <c r="D83" s="4">
        <v>25</v>
      </c>
    </row>
    <row r="84" spans="1:4" x14ac:dyDescent="0.35">
      <c r="A84">
        <f>Членские!A83</f>
        <v>85</v>
      </c>
      <c r="B84" t="str">
        <f>Членские!B83</f>
        <v>Светличная Наталья Николаевна</v>
      </c>
      <c r="C84" s="2">
        <v>45857</v>
      </c>
      <c r="D84" s="4">
        <v>25</v>
      </c>
    </row>
    <row r="85" spans="1:4" x14ac:dyDescent="0.35">
      <c r="A85">
        <f>Членские!A84</f>
        <v>86</v>
      </c>
      <c r="B85" t="str">
        <f>Членские!B84</f>
        <v>Паркун Людмила Николаевна</v>
      </c>
      <c r="C85" s="2">
        <v>45835</v>
      </c>
      <c r="D85" s="4">
        <v>25</v>
      </c>
    </row>
    <row r="86" spans="1:4" x14ac:dyDescent="0.35">
      <c r="A86">
        <f>Членские!A85</f>
        <v>87</v>
      </c>
      <c r="B86" t="str">
        <f>Членские!B85</f>
        <v>Аверкиев Николай Юрьевич</v>
      </c>
      <c r="C86" s="2">
        <v>45882</v>
      </c>
      <c r="D86" s="4">
        <v>25</v>
      </c>
    </row>
    <row r="87" spans="1:4" ht="15" customHeight="1" x14ac:dyDescent="0.35">
      <c r="A87">
        <f>Членские!A86</f>
        <v>88</v>
      </c>
      <c r="B87" t="str">
        <f>Членские!B86</f>
        <v>Гилевич Александр Павлович</v>
      </c>
    </row>
    <row r="88" spans="1:4" ht="14.5" customHeight="1" x14ac:dyDescent="0.35">
      <c r="A88">
        <f>Членские!A87</f>
        <v>89</v>
      </c>
      <c r="B88" t="str">
        <f>Членские!B87</f>
        <v>Хрущ Андрей Владимирович</v>
      </c>
      <c r="C88" s="2">
        <v>45857</v>
      </c>
      <c r="D88" s="4">
        <v>25</v>
      </c>
    </row>
    <row r="89" spans="1:4" x14ac:dyDescent="0.35">
      <c r="A89">
        <f>Членские!A88</f>
        <v>90</v>
      </c>
      <c r="B89" t="str">
        <f>Членские!B88</f>
        <v>Ласова Екатерина Николаевна</v>
      </c>
      <c r="C89" s="2">
        <v>45835</v>
      </c>
      <c r="D89" s="4">
        <v>25</v>
      </c>
    </row>
    <row r="90" spans="1:4" x14ac:dyDescent="0.35">
      <c r="A90">
        <f>Членские!A89</f>
        <v>91</v>
      </c>
      <c r="B90" t="str">
        <f>Членские!B89</f>
        <v>Климов Дмитрий Игоревич</v>
      </c>
      <c r="C90" s="2">
        <v>45838</v>
      </c>
      <c r="D90" s="4">
        <v>25</v>
      </c>
    </row>
    <row r="91" spans="1:4" x14ac:dyDescent="0.35">
      <c r="A91">
        <f>Членские!A90</f>
        <v>92</v>
      </c>
      <c r="B91" t="str">
        <f>Членские!B90</f>
        <v>Баркун Дмитрий Викторович</v>
      </c>
      <c r="C91" s="2">
        <v>45834</v>
      </c>
      <c r="D91" s="4">
        <v>25</v>
      </c>
    </row>
    <row r="92" spans="1:4" x14ac:dyDescent="0.35">
      <c r="A92">
        <f>Членские!A91</f>
        <v>93</v>
      </c>
      <c r="B92" t="str">
        <f>Членские!B91</f>
        <v>Ширвель Валентина Владимировна</v>
      </c>
      <c r="C92" s="2">
        <v>45867</v>
      </c>
      <c r="D92" s="4">
        <v>25</v>
      </c>
    </row>
    <row r="93" spans="1:4" x14ac:dyDescent="0.35">
      <c r="A93">
        <f>Членские!A92</f>
        <v>94</v>
      </c>
      <c r="B93" t="str">
        <f>Членские!B92</f>
        <v>Жижко Галина Фёдоровна</v>
      </c>
      <c r="C93" s="2">
        <v>45845</v>
      </c>
      <c r="D93" s="4">
        <v>25</v>
      </c>
    </row>
    <row r="94" spans="1:4" x14ac:dyDescent="0.35">
      <c r="A94">
        <f>Членские!A93</f>
        <v>95</v>
      </c>
      <c r="B94" t="str">
        <f>Членские!B93</f>
        <v>Куприян Надежда Алексеевна</v>
      </c>
    </row>
    <row r="95" spans="1:4" x14ac:dyDescent="0.35">
      <c r="A95">
        <f>Членские!A94</f>
        <v>96</v>
      </c>
      <c r="B95" t="str">
        <f>Членские!B94</f>
        <v>Ерёменко Людмила Викторовна и Басенкова Валентина Викторовна</v>
      </c>
      <c r="C95" s="2">
        <v>45857</v>
      </c>
      <c r="D95" s="4">
        <v>25</v>
      </c>
    </row>
    <row r="96" spans="1:4" x14ac:dyDescent="0.35">
      <c r="A96">
        <f>Членские!A95</f>
        <v>97</v>
      </c>
      <c r="B96" t="str">
        <f>Членские!B95</f>
        <v>Михайлов Виктор Николаевич</v>
      </c>
      <c r="C96" s="2">
        <v>45884</v>
      </c>
      <c r="D96" s="4">
        <v>27</v>
      </c>
    </row>
    <row r="97" spans="1:4" x14ac:dyDescent="0.35">
      <c r="A97">
        <f>Членские!A96</f>
        <v>98</v>
      </c>
      <c r="B97" t="str">
        <f>Членские!B96</f>
        <v>Емельянова Светлана Валерьевна</v>
      </c>
      <c r="C97" s="2">
        <v>45845</v>
      </c>
      <c r="D97" s="4">
        <v>25</v>
      </c>
    </row>
    <row r="98" spans="1:4" x14ac:dyDescent="0.35">
      <c r="A98">
        <f>Членские!A97</f>
        <v>99</v>
      </c>
      <c r="B98" t="str">
        <f>Членские!B97</f>
        <v>Мелюков Владимир Константинович</v>
      </c>
      <c r="C98" s="2">
        <v>45884</v>
      </c>
      <c r="D98" s="4">
        <v>25</v>
      </c>
    </row>
    <row r="99" spans="1:4" x14ac:dyDescent="0.35">
      <c r="A99">
        <f>Членские!A98</f>
        <v>100</v>
      </c>
      <c r="B99" t="str">
        <f>Членские!B98</f>
        <v>Волонцевич Елена Федоровна</v>
      </c>
      <c r="C99" s="2">
        <v>45848</v>
      </c>
      <c r="D99" s="4">
        <v>25</v>
      </c>
    </row>
    <row r="100" spans="1:4" x14ac:dyDescent="0.35">
      <c r="A100">
        <f>Членские!A99</f>
        <v>101</v>
      </c>
      <c r="B100" t="str">
        <f>Членские!B99</f>
        <v>Анацко Валентина Николаевна</v>
      </c>
    </row>
    <row r="101" spans="1:4" x14ac:dyDescent="0.35">
      <c r="A101">
        <f>Членские!A100</f>
        <v>102</v>
      </c>
      <c r="B101" t="str">
        <f>Членские!B100</f>
        <v>Волчкова Светлана Яковлевна</v>
      </c>
      <c r="C101" s="2">
        <v>45867</v>
      </c>
      <c r="D101" s="4">
        <v>25</v>
      </c>
    </row>
    <row r="102" spans="1:4" x14ac:dyDescent="0.35">
      <c r="A102">
        <f>Членские!A101</f>
        <v>103</v>
      </c>
      <c r="B102" t="str">
        <f>Членские!B101</f>
        <v>Мехрякова Юлия Ивановна</v>
      </c>
      <c r="C102" s="2">
        <v>45825</v>
      </c>
      <c r="D102" s="4">
        <v>25</v>
      </c>
    </row>
    <row r="103" spans="1:4" x14ac:dyDescent="0.35">
      <c r="A103">
        <f>Членские!A102</f>
        <v>104</v>
      </c>
      <c r="B103" t="str">
        <f>Членские!B102</f>
        <v>Хасиневич Татьяна Яковлевна</v>
      </c>
      <c r="C103" s="2">
        <v>45859</v>
      </c>
      <c r="D103" s="4">
        <v>25</v>
      </c>
    </row>
    <row r="104" spans="1:4" x14ac:dyDescent="0.35">
      <c r="A104">
        <f>Членские!A103</f>
        <v>105</v>
      </c>
      <c r="B104" t="str">
        <f>Членские!B103</f>
        <v>Штытько Галина Михайловна</v>
      </c>
      <c r="C104" s="2">
        <v>45873</v>
      </c>
      <c r="D104" s="4">
        <v>25</v>
      </c>
    </row>
    <row r="105" spans="1:4" x14ac:dyDescent="0.35">
      <c r="A105">
        <f>Членские!A104</f>
        <v>106</v>
      </c>
      <c r="B105" t="str">
        <f>Членские!B104</f>
        <v>Манюк Людмила Федоровна</v>
      </c>
    </row>
    <row r="106" spans="1:4" x14ac:dyDescent="0.35">
      <c r="A106">
        <f>Членские!A105</f>
        <v>107</v>
      </c>
      <c r="B106" t="str">
        <f>Членские!B105</f>
        <v>Pуцкий Владимир Владимирович</v>
      </c>
    </row>
    <row r="107" spans="1:4" x14ac:dyDescent="0.35">
      <c r="A107">
        <f>Членские!A106</f>
        <v>108</v>
      </c>
      <c r="B107" t="str">
        <f>Членские!B106</f>
        <v>Нестерук Григорий Фадеевич</v>
      </c>
      <c r="C107" s="2">
        <v>45845</v>
      </c>
      <c r="D107" s="4">
        <v>25</v>
      </c>
    </row>
    <row r="108" spans="1:4" x14ac:dyDescent="0.35">
      <c r="A108">
        <f>Членские!A107</f>
        <v>109</v>
      </c>
      <c r="B108" t="str">
        <f>Членские!B107</f>
        <v>Pуцкий Владимир Владимирович</v>
      </c>
      <c r="C108" s="2">
        <v>45887</v>
      </c>
      <c r="D108" s="4">
        <v>26.12</v>
      </c>
    </row>
    <row r="109" spans="1:4" x14ac:dyDescent="0.35">
      <c r="A109">
        <f>Членские!A108</f>
        <v>110</v>
      </c>
      <c r="B109" t="str">
        <f>Членские!B108</f>
        <v>Липницкий Станислав Феликсович</v>
      </c>
    </row>
    <row r="110" spans="1:4" x14ac:dyDescent="0.35">
      <c r="A110">
        <f>Членские!A109</f>
        <v>111</v>
      </c>
      <c r="B110" t="str">
        <f>Членские!B109</f>
        <v>Матохина Генефа-Галя Петровна</v>
      </c>
      <c r="C110" s="2">
        <v>45857</v>
      </c>
      <c r="D110" s="4">
        <v>25</v>
      </c>
    </row>
    <row r="111" spans="1:4" x14ac:dyDescent="0.35">
      <c r="A111">
        <f>Членские!A110</f>
        <v>112</v>
      </c>
      <c r="B111" t="str">
        <f>Членские!B110</f>
        <v>Соколин Петр Сергеевич</v>
      </c>
      <c r="C111" s="2">
        <v>45824</v>
      </c>
      <c r="D111" s="4">
        <v>25</v>
      </c>
    </row>
    <row r="112" spans="1:4" x14ac:dyDescent="0.35">
      <c r="A112">
        <f>Членские!A111</f>
        <v>113</v>
      </c>
      <c r="B112" t="str">
        <f>Членские!B111</f>
        <v>Маслак Диана Викторовна</v>
      </c>
      <c r="C112" s="2">
        <v>45852</v>
      </c>
      <c r="D112" s="4">
        <v>25</v>
      </c>
    </row>
    <row r="113" spans="1:4" x14ac:dyDescent="0.35">
      <c r="A113">
        <f>Членские!A112</f>
        <v>114</v>
      </c>
      <c r="B113" t="str">
        <f>Членские!B112</f>
        <v>Синкевич Фаина Васильевна</v>
      </c>
      <c r="C113" s="2">
        <v>45887</v>
      </c>
      <c r="D113" s="4">
        <v>26.12</v>
      </c>
    </row>
    <row r="114" spans="1:4" ht="14.5" customHeight="1" x14ac:dyDescent="0.35">
      <c r="A114" t="str">
        <f>Членские!A113</f>
        <v>115, 129</v>
      </c>
      <c r="B114" t="str">
        <f>Членские!B113</f>
        <v>Сопот Галина Петровна</v>
      </c>
    </row>
    <row r="115" spans="1:4" x14ac:dyDescent="0.35">
      <c r="A115">
        <f>Членские!A114</f>
        <v>116</v>
      </c>
      <c r="B115" t="str">
        <f>Членские!B114</f>
        <v>Головнёв Виктор Васильевич</v>
      </c>
      <c r="C115" s="2">
        <v>45840</v>
      </c>
      <c r="D115" s="4">
        <v>25</v>
      </c>
    </row>
    <row r="116" spans="1:4" x14ac:dyDescent="0.35">
      <c r="A116">
        <f>Членские!A115</f>
        <v>117</v>
      </c>
      <c r="B116" t="str">
        <f>Членские!B115</f>
        <v>Савицкий Александр Гарриевич</v>
      </c>
      <c r="C116" s="2">
        <v>45838</v>
      </c>
      <c r="D116" s="4">
        <v>25</v>
      </c>
    </row>
    <row r="117" spans="1:4" x14ac:dyDescent="0.35">
      <c r="A117">
        <f>Членские!A116</f>
        <v>118</v>
      </c>
      <c r="B117" t="str">
        <f>Членские!B116</f>
        <v>Вырвич Галина Евгеньевна</v>
      </c>
      <c r="C117" s="2">
        <v>45845</v>
      </c>
      <c r="D117" s="4">
        <v>25</v>
      </c>
    </row>
    <row r="118" spans="1:4" x14ac:dyDescent="0.35">
      <c r="A118">
        <f>Членские!A117</f>
        <v>119</v>
      </c>
      <c r="B118" t="str">
        <f>Членские!B117</f>
        <v>Байко Татьяна Болеславовна</v>
      </c>
      <c r="C118" s="2">
        <v>45838</v>
      </c>
      <c r="D118" s="4">
        <v>25</v>
      </c>
    </row>
    <row r="119" spans="1:4" x14ac:dyDescent="0.35">
      <c r="A119">
        <f>Членские!A118</f>
        <v>120</v>
      </c>
      <c r="B119" t="str">
        <f>Членские!B118</f>
        <v>Баркун Пётр Петрович</v>
      </c>
      <c r="C119" s="2">
        <v>45857</v>
      </c>
      <c r="D119" s="4">
        <v>25</v>
      </c>
    </row>
    <row r="120" spans="1:4" x14ac:dyDescent="0.35">
      <c r="A120">
        <f>Членские!A119</f>
        <v>121</v>
      </c>
      <c r="B120" t="str">
        <f>Членские!B119</f>
        <v>Илохин Игорь Георгиевич</v>
      </c>
      <c r="C120" s="2">
        <v>45856</v>
      </c>
      <c r="D120" s="4">
        <v>25</v>
      </c>
    </row>
    <row r="121" spans="1:4" x14ac:dyDescent="0.35">
      <c r="A121">
        <f>Членские!A120</f>
        <v>122</v>
      </c>
      <c r="B121" t="str">
        <f>Членские!B120</f>
        <v>Штукарь Анатолий Михайлович</v>
      </c>
    </row>
    <row r="122" spans="1:4" x14ac:dyDescent="0.35">
      <c r="A122">
        <f>Членские!A121</f>
        <v>123</v>
      </c>
      <c r="B122" t="str">
        <f>Членские!B121</f>
        <v>Трапловская Ольга Михайловна</v>
      </c>
      <c r="C122" s="2">
        <v>45856</v>
      </c>
      <c r="D122" s="4">
        <v>25</v>
      </c>
    </row>
    <row r="123" spans="1:4" x14ac:dyDescent="0.35">
      <c r="A123">
        <f>Членские!A122</f>
        <v>124</v>
      </c>
      <c r="B123" t="str">
        <f>Членские!B122</f>
        <v>Подкопаева Ирина Петровна</v>
      </c>
      <c r="C123" s="2">
        <v>45831</v>
      </c>
      <c r="D123" s="4">
        <v>25</v>
      </c>
    </row>
    <row r="124" spans="1:4" x14ac:dyDescent="0.35">
      <c r="A124">
        <f>Членские!A123</f>
        <v>125</v>
      </c>
      <c r="B124" t="str">
        <f>Членские!B123</f>
        <v>Колесникова Грета Анатольевна</v>
      </c>
    </row>
    <row r="125" spans="1:4" x14ac:dyDescent="0.35">
      <c r="A125">
        <f>Членские!A124</f>
        <v>126</v>
      </c>
      <c r="B125" t="str">
        <f>Членские!B124</f>
        <v>Соболевская Татьяна Владимировна</v>
      </c>
      <c r="C125" s="2">
        <v>45848</v>
      </c>
      <c r="D125" s="4">
        <v>25</v>
      </c>
    </row>
    <row r="126" spans="1:4" x14ac:dyDescent="0.35">
      <c r="A126">
        <f>Членские!A125</f>
        <v>127</v>
      </c>
      <c r="B126" t="str">
        <f>Членские!B125</f>
        <v>Коконов Михаил Витальевич</v>
      </c>
      <c r="C126" s="2">
        <v>45852</v>
      </c>
      <c r="D126" s="4">
        <v>25</v>
      </c>
    </row>
    <row r="127" spans="1:4" x14ac:dyDescent="0.35">
      <c r="A127">
        <f>Членские!A126</f>
        <v>128</v>
      </c>
      <c r="B127" t="str">
        <f>Членские!B126</f>
        <v>Буславский Сергей Васильевич</v>
      </c>
      <c r="C127" s="2">
        <v>45845</v>
      </c>
      <c r="D127" s="4">
        <v>25</v>
      </c>
    </row>
    <row r="128" spans="1:4" x14ac:dyDescent="0.35">
      <c r="A128">
        <f>Членские!A127</f>
        <v>130</v>
      </c>
      <c r="B128" t="str">
        <f>Членские!B127</f>
        <v>Подгайский Иван Иванович</v>
      </c>
      <c r="C128" s="2">
        <v>45853</v>
      </c>
      <c r="D128" s="4">
        <v>25</v>
      </c>
    </row>
    <row r="129" spans="1:4" x14ac:dyDescent="0.35">
      <c r="A129">
        <f>Членские!A128</f>
        <v>131</v>
      </c>
      <c r="B129" t="str">
        <f>Членские!B128</f>
        <v>Дубовский Иван Терентьевич</v>
      </c>
    </row>
    <row r="130" spans="1:4" x14ac:dyDescent="0.35">
      <c r="A130">
        <f>Членские!A129</f>
        <v>132</v>
      </c>
      <c r="B130" t="str">
        <f>Членские!B129</f>
        <v>Позняк Николай Яковлевич</v>
      </c>
    </row>
    <row r="131" spans="1:4" x14ac:dyDescent="0.35">
      <c r="A131">
        <f>Членские!A130</f>
        <v>133</v>
      </c>
      <c r="B131" t="str">
        <f>Членские!B130</f>
        <v>Боровская Светлана Игнатьевна</v>
      </c>
      <c r="C131" s="2">
        <v>45887</v>
      </c>
      <c r="D131" s="4">
        <v>26.2</v>
      </c>
    </row>
    <row r="132" spans="1:4" x14ac:dyDescent="0.35">
      <c r="A132">
        <f>Членские!A131</f>
        <v>134</v>
      </c>
      <c r="B132" t="str">
        <f>Членские!B131</f>
        <v>Грабенец Галина Константиновна</v>
      </c>
      <c r="C132" s="2">
        <v>45857</v>
      </c>
      <c r="D132" s="4">
        <v>25</v>
      </c>
    </row>
    <row r="133" spans="1:4" x14ac:dyDescent="0.35">
      <c r="A133">
        <f>Членские!A132</f>
        <v>135</v>
      </c>
      <c r="B133" t="str">
        <f>Членские!B132</f>
        <v>Гачков Александр Васильевич</v>
      </c>
      <c r="C133" s="2">
        <v>45834</v>
      </c>
      <c r="D133" s="4">
        <v>25</v>
      </c>
    </row>
    <row r="134" spans="1:4" x14ac:dyDescent="0.35">
      <c r="A134">
        <f>Членские!A133</f>
        <v>136</v>
      </c>
      <c r="B134" t="str">
        <f>Членские!B133</f>
        <v>Аверченко Жанна Владимировна</v>
      </c>
    </row>
    <row r="135" spans="1:4" x14ac:dyDescent="0.35">
      <c r="A135">
        <f>Членские!A134</f>
        <v>137</v>
      </c>
      <c r="B135" t="str">
        <f>Членские!B134</f>
        <v>Фролова Галина Савельевна</v>
      </c>
      <c r="C135" s="2">
        <v>45862</v>
      </c>
      <c r="D135" s="4">
        <v>25</v>
      </c>
    </row>
    <row r="136" spans="1:4" x14ac:dyDescent="0.35">
      <c r="A136">
        <f>Членские!A135</f>
        <v>138</v>
      </c>
      <c r="B136" t="str">
        <f>Членские!B135</f>
        <v>Алешкевич Сергей Владимирович</v>
      </c>
      <c r="C136" s="2">
        <v>45852</v>
      </c>
      <c r="D136" s="4">
        <v>25</v>
      </c>
    </row>
    <row r="137" spans="1:4" x14ac:dyDescent="0.35">
      <c r="A137">
        <f>Членские!A136</f>
        <v>139</v>
      </c>
      <c r="B137" t="str">
        <f>Членские!B136</f>
        <v>Поживилко Мария Григорьевна</v>
      </c>
    </row>
    <row r="138" spans="1:4" x14ac:dyDescent="0.35">
      <c r="A138">
        <f>Членские!A137</f>
        <v>140</v>
      </c>
      <c r="B138" t="str">
        <f>Членские!B137</f>
        <v>Апочкина Екатерина Федоровна</v>
      </c>
    </row>
    <row r="139" spans="1:4" x14ac:dyDescent="0.35">
      <c r="A139">
        <f>Членские!A138</f>
        <v>141</v>
      </c>
      <c r="B139" t="str">
        <f>Членские!B138</f>
        <v>Дубовская Татьяна Александровна</v>
      </c>
      <c r="C139" s="2">
        <v>45832</v>
      </c>
      <c r="D139" s="4">
        <v>25</v>
      </c>
    </row>
    <row r="140" spans="1:4" ht="13" customHeight="1" x14ac:dyDescent="0.35">
      <c r="A140">
        <v>142</v>
      </c>
      <c r="B140" t="str">
        <f>Членские!B139</f>
        <v>Ракоть Галина Петровна</v>
      </c>
      <c r="C140" s="2">
        <v>45852</v>
      </c>
      <c r="D140" s="4">
        <v>25</v>
      </c>
    </row>
    <row r="141" spans="1:4" ht="13" customHeight="1" x14ac:dyDescent="0.35">
      <c r="A141">
        <v>143</v>
      </c>
      <c r="B141" t="s">
        <v>145</v>
      </c>
      <c r="C141" s="2">
        <v>45882</v>
      </c>
      <c r="D141" s="4">
        <v>25</v>
      </c>
    </row>
    <row r="142" spans="1:4" x14ac:dyDescent="0.35">
      <c r="A142">
        <f>Членские!A140</f>
        <v>144</v>
      </c>
      <c r="B142" t="str">
        <f>Членские!B140</f>
        <v>Губарева Марина Флоровна</v>
      </c>
      <c r="C142" s="2">
        <v>45859</v>
      </c>
      <c r="D142" s="4">
        <v>25</v>
      </c>
    </row>
    <row r="143" spans="1:4" x14ac:dyDescent="0.35">
      <c r="A143">
        <f>Членские!A141</f>
        <v>145</v>
      </c>
      <c r="B143" t="str">
        <f>Членские!B141</f>
        <v>Шах Андрей Альфредович</v>
      </c>
      <c r="C143" s="2">
        <v>45835</v>
      </c>
      <c r="D143" s="4">
        <v>25</v>
      </c>
    </row>
    <row r="144" spans="1:4" x14ac:dyDescent="0.35">
      <c r="A144">
        <f>Членские!A142</f>
        <v>146</v>
      </c>
      <c r="B144" t="str">
        <f>Членские!B142</f>
        <v>Корзун Галина Ивановна</v>
      </c>
      <c r="C144" s="2">
        <v>45857</v>
      </c>
      <c r="D144" s="4">
        <v>25</v>
      </c>
    </row>
    <row r="145" spans="1:5" x14ac:dyDescent="0.35">
      <c r="A145">
        <f>Членские!A143</f>
        <v>147</v>
      </c>
      <c r="B145" t="str">
        <f>Членские!B143</f>
        <v>Законова Людмила Фроловна</v>
      </c>
      <c r="C145" s="2">
        <v>45889</v>
      </c>
      <c r="D145" s="4">
        <v>26.12</v>
      </c>
    </row>
    <row r="146" spans="1:5" ht="13" customHeight="1" x14ac:dyDescent="0.35">
      <c r="A146">
        <f>Членские!A144</f>
        <v>148</v>
      </c>
      <c r="B146" t="str">
        <f>Членские!B144</f>
        <v>Туров Олег Александрович</v>
      </c>
      <c r="C146" s="2">
        <v>45868</v>
      </c>
      <c r="D146" s="4">
        <v>25</v>
      </c>
      <c r="E146" t="s">
        <v>180</v>
      </c>
    </row>
    <row r="147" spans="1:5" x14ac:dyDescent="0.35">
      <c r="A147">
        <f>Членские!A145</f>
        <v>149</v>
      </c>
      <c r="B147" t="str">
        <f>Членские!B145</f>
        <v>Матюхин Иван Михайлович</v>
      </c>
      <c r="C147" s="2">
        <v>45870</v>
      </c>
      <c r="D147" s="4">
        <v>25</v>
      </c>
    </row>
    <row r="148" spans="1:5" x14ac:dyDescent="0.35">
      <c r="A148">
        <f>Членские!A146</f>
        <v>150</v>
      </c>
      <c r="B148" t="str">
        <f>Членские!B146</f>
        <v>Ермолович Григорий Васильевич</v>
      </c>
      <c r="C148" s="2">
        <v>45857</v>
      </c>
      <c r="D148" s="4">
        <v>25</v>
      </c>
    </row>
    <row r="149" spans="1:5" x14ac:dyDescent="0.35">
      <c r="A149">
        <f>Членские!A147</f>
        <v>151</v>
      </c>
      <c r="B149" t="str">
        <f>Членские!B147</f>
        <v>(Конюшко В. Н.) Ковалева Елена Сергеевна</v>
      </c>
      <c r="C149" s="2">
        <v>45845</v>
      </c>
      <c r="D149" s="4">
        <v>25</v>
      </c>
    </row>
    <row r="150" spans="1:5" x14ac:dyDescent="0.35">
      <c r="A150">
        <f>Членские!A148</f>
        <v>152</v>
      </c>
      <c r="B150" t="str">
        <f>Членские!B148</f>
        <v>Шапорова Любовь Ивановна</v>
      </c>
      <c r="C150" s="2">
        <v>45828</v>
      </c>
      <c r="D150" s="4">
        <v>25</v>
      </c>
    </row>
    <row r="151" spans="1:5" x14ac:dyDescent="0.35">
      <c r="A151">
        <f>Членские!A149</f>
        <v>153</v>
      </c>
      <c r="B151" t="str">
        <f>Членские!B149</f>
        <v>Живица Николай Антонович</v>
      </c>
      <c r="C151" s="2">
        <v>45857</v>
      </c>
      <c r="D151" s="4">
        <v>25</v>
      </c>
    </row>
    <row r="152" spans="1:5" x14ac:dyDescent="0.35">
      <c r="A152">
        <f>Членские!A150</f>
        <v>154</v>
      </c>
      <c r="B152" t="str">
        <f>Членские!B150</f>
        <v>Радивоник Алексей Иванович</v>
      </c>
      <c r="C152" s="2">
        <v>45838</v>
      </c>
      <c r="D152" s="4">
        <v>25</v>
      </c>
    </row>
    <row r="153" spans="1:5" x14ac:dyDescent="0.35">
      <c r="A153">
        <f>Членские!A151</f>
        <v>155</v>
      </c>
      <c r="B153" t="str">
        <f>Членские!B151</f>
        <v>Цуба Ольга Александровна</v>
      </c>
      <c r="C153" s="2">
        <v>45859</v>
      </c>
      <c r="D153" s="4">
        <v>25</v>
      </c>
    </row>
    <row r="154" spans="1:5" ht="14.5" customHeight="1" x14ac:dyDescent="0.35">
      <c r="A154">
        <f>Членские!A152</f>
        <v>156</v>
      </c>
      <c r="B154" t="str">
        <f>Членские!B152</f>
        <v>Грибовская Татьяна Антоновна</v>
      </c>
      <c r="C154" s="2">
        <v>45853</v>
      </c>
      <c r="D154" s="4">
        <v>25</v>
      </c>
    </row>
    <row r="155" spans="1:5" ht="13.5" customHeight="1" x14ac:dyDescent="0.35">
      <c r="A155">
        <f>Членские!A153</f>
        <v>157</v>
      </c>
      <c r="B155" t="str">
        <f>Членские!B153</f>
        <v>Абрамович Алла Викентьевна</v>
      </c>
      <c r="C155" s="2">
        <v>45883</v>
      </c>
      <c r="D155" s="4">
        <v>25</v>
      </c>
    </row>
    <row r="156" spans="1:5" x14ac:dyDescent="0.35">
      <c r="A156">
        <f>Членские!A154</f>
        <v>158</v>
      </c>
      <c r="B156" t="str">
        <f>Членские!B154</f>
        <v>Абрамович Александр Константинович</v>
      </c>
      <c r="C156" s="2">
        <v>45883</v>
      </c>
      <c r="D156" s="4">
        <v>25</v>
      </c>
    </row>
    <row r="157" spans="1:5" x14ac:dyDescent="0.35">
      <c r="A157">
        <f>Членские!A155</f>
        <v>159</v>
      </c>
      <c r="B157" t="str">
        <f>Членские!B155</f>
        <v>Занко Владимир Степанович</v>
      </c>
      <c r="C157" s="2">
        <v>45857</v>
      </c>
      <c r="D157" s="4">
        <v>25</v>
      </c>
    </row>
    <row r="158" spans="1:5" x14ac:dyDescent="0.35">
      <c r="A158">
        <f>Членские!A156</f>
        <v>160</v>
      </c>
      <c r="B158" t="str">
        <f>Членские!B156</f>
        <v>Раукуть Наталья Николаевна</v>
      </c>
      <c r="C158" s="2">
        <v>45831</v>
      </c>
      <c r="D158" s="4">
        <v>25</v>
      </c>
    </row>
    <row r="159" spans="1:5" x14ac:dyDescent="0.35">
      <c r="A159">
        <f>Членские!A157</f>
        <v>161</v>
      </c>
      <c r="B159" t="str">
        <f>Членские!B157</f>
        <v>Осина Анна Ивановна</v>
      </c>
      <c r="C159" s="2">
        <v>45873</v>
      </c>
      <c r="D159" s="4">
        <v>25</v>
      </c>
    </row>
    <row r="160" spans="1:5" x14ac:dyDescent="0.35">
      <c r="A160">
        <f>Членские!A158</f>
        <v>162</v>
      </c>
      <c r="B160" t="str">
        <f>Членские!B158</f>
        <v>Смирнов Олег Павлович</v>
      </c>
    </row>
    <row r="161" spans="1:4" x14ac:dyDescent="0.35">
      <c r="A161">
        <f>Членские!A159</f>
        <v>163</v>
      </c>
      <c r="B161" t="str">
        <f>Членские!B159</f>
        <v>Воронович Григорий Фёдорович</v>
      </c>
      <c r="C161" s="2">
        <v>45824</v>
      </c>
      <c r="D161" s="4">
        <v>25</v>
      </c>
    </row>
    <row r="162" spans="1:4" x14ac:dyDescent="0.35">
      <c r="A162">
        <f>Членские!A160</f>
        <v>164</v>
      </c>
      <c r="B162" t="str">
        <f>Членские!B160</f>
        <v>Ребенкова Галина Алексеевна</v>
      </c>
      <c r="C162" s="2">
        <v>45856</v>
      </c>
      <c r="D162" s="4">
        <v>25</v>
      </c>
    </row>
    <row r="163" spans="1:4" x14ac:dyDescent="0.35">
      <c r="A163">
        <f>Членские!A161</f>
        <v>165</v>
      </c>
      <c r="B163" t="str">
        <f>Членские!B161</f>
        <v>Красильникова Ольга Ивановна</v>
      </c>
      <c r="C163" s="2">
        <v>45853</v>
      </c>
      <c r="D163" s="4">
        <v>25</v>
      </c>
    </row>
    <row r="164" spans="1:4" x14ac:dyDescent="0.35">
      <c r="A164">
        <f>Членские!A162</f>
        <v>166</v>
      </c>
      <c r="B164" t="str">
        <f>Членские!B162</f>
        <v>Градусов Анатолий Васильевич</v>
      </c>
      <c r="C164" s="2">
        <v>45857</v>
      </c>
      <c r="D164" s="4">
        <v>25</v>
      </c>
    </row>
    <row r="165" spans="1:4" x14ac:dyDescent="0.35">
      <c r="A165">
        <f>Членские!A163</f>
        <v>167</v>
      </c>
      <c r="B165" t="str">
        <f>Членские!B163</f>
        <v>Апанасько Раиса Евменовна</v>
      </c>
      <c r="C165" s="2">
        <v>45874</v>
      </c>
      <c r="D165" s="4">
        <v>25</v>
      </c>
    </row>
    <row r="166" spans="1:4" x14ac:dyDescent="0.35">
      <c r="A166">
        <f>Членские!A164</f>
        <v>168</v>
      </c>
      <c r="B166" t="str">
        <f>Членские!B164</f>
        <v>Сушко Михаил Владимирович</v>
      </c>
      <c r="C166" s="2">
        <v>45877</v>
      </c>
      <c r="D166" s="4">
        <v>25</v>
      </c>
    </row>
    <row r="167" spans="1:4" x14ac:dyDescent="0.35">
      <c r="A167">
        <f>Членские!A165</f>
        <v>169</v>
      </c>
      <c r="B167" t="str">
        <f>Членские!B165</f>
        <v>Ковалевская Алла Сергеевна</v>
      </c>
      <c r="C167" s="2">
        <v>45856</v>
      </c>
      <c r="D167" s="4">
        <v>25</v>
      </c>
    </row>
    <row r="168" spans="1:4" x14ac:dyDescent="0.35">
      <c r="A168">
        <f>Членские!A166</f>
        <v>170</v>
      </c>
      <c r="B168" t="str">
        <f>Членские!B166</f>
        <v>Чухлиб Сергей Владимирович</v>
      </c>
    </row>
    <row r="169" spans="1:4" x14ac:dyDescent="0.35">
      <c r="A169">
        <f>Членские!A167</f>
        <v>171</v>
      </c>
      <c r="B169" t="str">
        <f>Членские!B167</f>
        <v>Тарайкович Николай Сергеевич</v>
      </c>
      <c r="C169" s="2">
        <v>45828</v>
      </c>
      <c r="D169" s="4">
        <v>25</v>
      </c>
    </row>
    <row r="170" spans="1:4" x14ac:dyDescent="0.35">
      <c r="A170">
        <f>Членские!A168</f>
        <v>172</v>
      </c>
      <c r="B170" t="str">
        <f>Членские!B168</f>
        <v>Дворецкий Виктор Константинович</v>
      </c>
      <c r="C170" s="2">
        <v>45870</v>
      </c>
      <c r="D170" s="4">
        <v>25</v>
      </c>
    </row>
    <row r="171" spans="1:4" x14ac:dyDescent="0.35">
      <c r="A171">
        <f>Членские!A169</f>
        <v>173</v>
      </c>
      <c r="B171" t="str">
        <f>Членские!B169</f>
        <v>Лупсяков Михаил Петрович</v>
      </c>
    </row>
    <row r="172" spans="1:4" x14ac:dyDescent="0.35">
      <c r="A172">
        <f>Членские!A170</f>
        <v>174</v>
      </c>
      <c r="B172" t="str">
        <f>Членские!B170</f>
        <v>Коротченко Елена Алексеевна</v>
      </c>
      <c r="C172" s="2">
        <v>45824</v>
      </c>
      <c r="D172" s="4">
        <v>25</v>
      </c>
    </row>
    <row r="173" spans="1:4" x14ac:dyDescent="0.35">
      <c r="A173">
        <f>Членские!A171</f>
        <v>175</v>
      </c>
      <c r="B173" t="str">
        <f>Членские!B171</f>
        <v>Рыжов Александр Александрович</v>
      </c>
      <c r="C173" s="2">
        <v>45852</v>
      </c>
      <c r="D173" s="4">
        <v>25</v>
      </c>
    </row>
    <row r="174" spans="1:4" x14ac:dyDescent="0.35">
      <c r="A174">
        <f>Членские!A172</f>
        <v>176</v>
      </c>
      <c r="B174" t="str">
        <f>Членские!B172</f>
        <v>Грибовский Владимир Александрович</v>
      </c>
      <c r="C174" s="2">
        <v>45853</v>
      </c>
      <c r="D174" s="4">
        <v>25</v>
      </c>
    </row>
    <row r="175" spans="1:4" x14ac:dyDescent="0.35">
      <c r="A175">
        <f>Членские!A173</f>
        <v>177</v>
      </c>
      <c r="B175" t="str">
        <f>Членские!B173</f>
        <v>Куновская Светлана Владимировна</v>
      </c>
      <c r="C175" s="2">
        <v>45857</v>
      </c>
      <c r="D175" s="4">
        <v>25</v>
      </c>
    </row>
    <row r="176" spans="1:4" x14ac:dyDescent="0.35">
      <c r="A176">
        <f>Членские!A174</f>
        <v>178</v>
      </c>
      <c r="B176" t="str">
        <f>Членские!B174</f>
        <v>Ярмолик Зоя Фёдоровна</v>
      </c>
      <c r="C176" s="2">
        <v>45849</v>
      </c>
      <c r="D176" s="4">
        <v>25</v>
      </c>
    </row>
    <row r="177" spans="1:4" x14ac:dyDescent="0.35">
      <c r="A177">
        <f>Членские!A175</f>
        <v>180</v>
      </c>
      <c r="B177" t="str">
        <f>Членские!B175</f>
        <v>Чумак Евгений Валерьевич</v>
      </c>
      <c r="C177" s="2">
        <v>45866</v>
      </c>
      <c r="D177" s="4">
        <v>25</v>
      </c>
    </row>
    <row r="178" spans="1:4" x14ac:dyDescent="0.35">
      <c r="A178">
        <f>Членские!A176</f>
        <v>181</v>
      </c>
      <c r="B178" t="str">
        <f>Членские!B176</f>
        <v>Добровольский Борис Борисович</v>
      </c>
      <c r="C178" s="2">
        <v>45840</v>
      </c>
      <c r="D178" s="4">
        <v>25</v>
      </c>
    </row>
    <row r="179" spans="1:4" x14ac:dyDescent="0.35">
      <c r="A179">
        <f>Членские!A177</f>
        <v>182</v>
      </c>
      <c r="B179" t="str">
        <f>Членские!B177</f>
        <v>Бурякина Нина Ивановна</v>
      </c>
      <c r="C179" s="2">
        <v>45857</v>
      </c>
      <c r="D179" s="4">
        <v>25</v>
      </c>
    </row>
    <row r="180" spans="1:4" x14ac:dyDescent="0.35">
      <c r="A180">
        <f>Членские!A178</f>
        <v>183</v>
      </c>
      <c r="B180" t="str">
        <f>Членские!B178</f>
        <v>Балюк Николай Павлович</v>
      </c>
      <c r="C180" s="2">
        <v>45857</v>
      </c>
      <c r="D180" s="4">
        <v>25</v>
      </c>
    </row>
    <row r="181" spans="1:4" x14ac:dyDescent="0.35">
      <c r="A181">
        <f>Членские!A179</f>
        <v>184</v>
      </c>
      <c r="B181" t="str">
        <f>Членские!B179</f>
        <v>Щербаков Леонид Федорович</v>
      </c>
      <c r="C181" s="2">
        <v>45857</v>
      </c>
      <c r="D181" s="4">
        <v>25</v>
      </c>
    </row>
    <row r="182" spans="1:4" x14ac:dyDescent="0.35">
      <c r="A182">
        <f>Членские!A180</f>
        <v>185</v>
      </c>
      <c r="B182" t="str">
        <f>Членские!B180</f>
        <v>Иванова Наталья Сергеевна</v>
      </c>
      <c r="C182" s="2">
        <v>45849</v>
      </c>
      <c r="D182" s="4">
        <v>25</v>
      </c>
    </row>
    <row r="183" spans="1:4" x14ac:dyDescent="0.35">
      <c r="A183">
        <f>Членские!A181</f>
        <v>186</v>
      </c>
      <c r="B183" t="str">
        <f>Членские!B181</f>
        <v>Жерносек Ольга Михайловна</v>
      </c>
      <c r="C183" s="2">
        <v>45826</v>
      </c>
      <c r="D183" s="4">
        <v>25</v>
      </c>
    </row>
    <row r="184" spans="1:4" x14ac:dyDescent="0.35">
      <c r="A184">
        <f>Членские!A182</f>
        <v>187</v>
      </c>
      <c r="B184" t="str">
        <f>Членские!B182</f>
        <v>Лукьяненко Виктор Леонидович</v>
      </c>
    </row>
    <row r="185" spans="1:4" x14ac:dyDescent="0.35">
      <c r="A185">
        <f>Членские!A183</f>
        <v>188</v>
      </c>
      <c r="B185" t="str">
        <f>Членские!B183</f>
        <v>Шмыгина Любовь Адамовна</v>
      </c>
      <c r="C185" s="2">
        <v>45857</v>
      </c>
      <c r="D185" s="4">
        <v>25</v>
      </c>
    </row>
    <row r="186" spans="1:4" x14ac:dyDescent="0.35">
      <c r="A186" t="str">
        <f>Членские!A184</f>
        <v>188А</v>
      </c>
      <c r="B186" t="str">
        <f>Членские!B184</f>
        <v>Лазука Сергей Владимирович</v>
      </c>
      <c r="C186" s="2">
        <v>45834</v>
      </c>
      <c r="D186" s="4">
        <v>25</v>
      </c>
    </row>
    <row r="187" spans="1:4" x14ac:dyDescent="0.35">
      <c r="A187">
        <f>Членские!A185</f>
        <v>189</v>
      </c>
      <c r="B187" t="str">
        <f>Членские!B185</f>
        <v>Хлебовец Александр Арсеньевич</v>
      </c>
      <c r="C187" s="2">
        <v>45857</v>
      </c>
      <c r="D187" s="4">
        <v>25</v>
      </c>
    </row>
    <row r="188" spans="1:4" x14ac:dyDescent="0.35">
      <c r="A188">
        <f>Членские!A186</f>
        <v>190</v>
      </c>
      <c r="B188" t="str">
        <f>Членские!B186</f>
        <v>Жилейкин Виктор Алексеевич</v>
      </c>
      <c r="C188" s="2">
        <v>45857</v>
      </c>
      <c r="D188" s="4">
        <v>25</v>
      </c>
    </row>
    <row r="189" spans="1:4" x14ac:dyDescent="0.35">
      <c r="A189">
        <f>Членские!A187</f>
        <v>191</v>
      </c>
      <c r="B189" t="str">
        <f>Членские!B187</f>
        <v>Шрамук Таиса Павловна</v>
      </c>
      <c r="C189" s="2">
        <v>45857</v>
      </c>
      <c r="D189" s="4">
        <v>25</v>
      </c>
    </row>
    <row r="190" spans="1:4" x14ac:dyDescent="0.35">
      <c r="A190">
        <f>Членские!A188</f>
        <v>192</v>
      </c>
      <c r="B190" t="str">
        <f>Членские!B188</f>
        <v>Котов Всеволод Борисович</v>
      </c>
      <c r="C190" s="2">
        <v>45848</v>
      </c>
      <c r="D190" s="4">
        <v>25</v>
      </c>
    </row>
    <row r="191" spans="1:4" x14ac:dyDescent="0.35">
      <c r="A191">
        <f>Членские!A189</f>
        <v>193</v>
      </c>
      <c r="B191" t="str">
        <f>Членские!B189</f>
        <v>Артюшина Олеся Александровна</v>
      </c>
      <c r="C191" s="2">
        <v>45705</v>
      </c>
      <c r="D191" s="4">
        <v>25</v>
      </c>
    </row>
    <row r="192" spans="1:4" x14ac:dyDescent="0.35">
      <c r="A192">
        <f>Членские!A190</f>
        <v>194</v>
      </c>
      <c r="B192" t="str">
        <f>Членские!B190</f>
        <v>Ницкий Виктор Аркадьевич</v>
      </c>
      <c r="C192" s="2">
        <v>45884</v>
      </c>
      <c r="D192" s="4">
        <v>25</v>
      </c>
    </row>
    <row r="193" spans="1:4" x14ac:dyDescent="0.35">
      <c r="B193" t="str">
        <f>Членские!B191</f>
        <v>Сядус Людмила Аркадьевна</v>
      </c>
      <c r="C193" s="2"/>
    </row>
    <row r="194" spans="1:4" x14ac:dyDescent="0.35">
      <c r="A194">
        <f>Членские!A192</f>
        <v>195</v>
      </c>
      <c r="B194" t="str">
        <f>Членские!B192</f>
        <v>Иванов Василий Михайлович</v>
      </c>
    </row>
    <row r="195" spans="1:4" x14ac:dyDescent="0.35">
      <c r="A195">
        <f>Членские!A193</f>
        <v>196</v>
      </c>
      <c r="B195" t="str">
        <f>Членские!B193</f>
        <v>Иванов Александр Михайлович</v>
      </c>
    </row>
    <row r="196" spans="1:4" x14ac:dyDescent="0.35">
      <c r="A196">
        <f>Членские!A194</f>
        <v>197</v>
      </c>
      <c r="B196" t="str">
        <f>Членские!B194</f>
        <v>Мирончик Раиса Тимофеевна</v>
      </c>
      <c r="C196" s="2">
        <v>45857</v>
      </c>
      <c r="D196" s="4">
        <v>25</v>
      </c>
    </row>
    <row r="197" spans="1:4" x14ac:dyDescent="0.35">
      <c r="A197">
        <f>Членские!A195</f>
        <v>199</v>
      </c>
      <c r="B197" t="str">
        <f>Членские!B195</f>
        <v>Pуцкий Владимир Владимирович</v>
      </c>
      <c r="C197" s="2">
        <v>45873</v>
      </c>
      <c r="D197" s="4">
        <v>25</v>
      </c>
    </row>
    <row r="198" spans="1:4" x14ac:dyDescent="0.35">
      <c r="A198">
        <f>Членские!A196</f>
        <v>200</v>
      </c>
      <c r="B198" t="str">
        <f>Членские!B196</f>
        <v>Лихорад Сергей Николаевич</v>
      </c>
      <c r="C198" s="2">
        <v>45857</v>
      </c>
      <c r="D198" s="4">
        <v>25</v>
      </c>
    </row>
    <row r="199" spans="1:4" x14ac:dyDescent="0.35">
      <c r="A199">
        <f>Членские!A197</f>
        <v>201</v>
      </c>
      <c r="B199" t="str">
        <f>Членские!B197</f>
        <v>Данилевич Зинаида Ивановна</v>
      </c>
      <c r="C199" s="2">
        <v>45857</v>
      </c>
      <c r="D199" s="4">
        <v>25</v>
      </c>
    </row>
    <row r="200" spans="1:4" x14ac:dyDescent="0.35">
      <c r="A200">
        <f>Членские!A198</f>
        <v>202</v>
      </c>
      <c r="B200" t="str">
        <f>Членские!B198</f>
        <v>Гаркавый Михаил Леонидович 1/2</v>
      </c>
    </row>
    <row r="201" spans="1:4" x14ac:dyDescent="0.35">
      <c r="B201" t="str">
        <f>Членские!B199</f>
        <v>Тарун Алла Леонидовна1/2 (умерла)</v>
      </c>
    </row>
    <row r="202" spans="1:4" x14ac:dyDescent="0.35">
      <c r="A202">
        <f>Членские!A200</f>
        <v>203</v>
      </c>
      <c r="B202" t="str">
        <f>Членские!B200</f>
        <v>Лосева Ирина Викторовна</v>
      </c>
    </row>
    <row r="203" spans="1:4" x14ac:dyDescent="0.35">
      <c r="A203">
        <f>Членские!A201</f>
        <v>204</v>
      </c>
      <c r="B203" t="str">
        <f>Членские!B201</f>
        <v>Радион Надежда Геннадьевна</v>
      </c>
    </row>
    <row r="204" spans="1:4" x14ac:dyDescent="0.35">
      <c r="A204">
        <f>Членские!A202</f>
        <v>205</v>
      </c>
      <c r="B204" t="str">
        <f>Членские!B202</f>
        <v>Монич Александр Егорович</v>
      </c>
      <c r="C204" s="2">
        <v>45866</v>
      </c>
      <c r="D204" s="4">
        <v>25</v>
      </c>
    </row>
    <row r="205" spans="1:4" x14ac:dyDescent="0.35">
      <c r="A205">
        <f>Членские!A203</f>
        <v>206</v>
      </c>
      <c r="B205" t="str">
        <f>Членские!B203</f>
        <v>Монич Егор Семенович</v>
      </c>
      <c r="C205" s="2">
        <v>45857</v>
      </c>
      <c r="D205" s="4">
        <v>25</v>
      </c>
    </row>
    <row r="206" spans="1:4" x14ac:dyDescent="0.35">
      <c r="A206">
        <f>Членские!A204</f>
        <v>207</v>
      </c>
      <c r="B206" t="str">
        <f>Членские!B204</f>
        <v>Апанасько Елизавета Дмитриевна</v>
      </c>
      <c r="C206" s="2">
        <v>45870</v>
      </c>
      <c r="D206" s="4">
        <v>25</v>
      </c>
    </row>
    <row r="207" spans="1:4" x14ac:dyDescent="0.35">
      <c r="A207">
        <f>Членские!A205</f>
        <v>208</v>
      </c>
      <c r="B207" t="s">
        <v>96</v>
      </c>
    </row>
    <row r="208" spans="1:4" x14ac:dyDescent="0.35">
      <c r="A208">
        <f>Членские!A206</f>
        <v>209</v>
      </c>
      <c r="B208" t="str">
        <f>Членские!B206</f>
        <v>Трипутень Владимир Ильич</v>
      </c>
      <c r="C208" s="2">
        <v>45859</v>
      </c>
      <c r="D208" s="4">
        <v>25</v>
      </c>
    </row>
    <row r="209" spans="1:4" x14ac:dyDescent="0.35">
      <c r="A209" t="s">
        <v>221</v>
      </c>
      <c r="D209" s="4">
        <f>SUM(D3:D208)</f>
        <v>3884.0299999999997</v>
      </c>
    </row>
    <row r="212" spans="1:4" x14ac:dyDescent="0.35">
      <c r="B212" t="s">
        <v>223</v>
      </c>
    </row>
    <row r="213" spans="1:4" x14ac:dyDescent="0.35">
      <c r="A213" s="11">
        <v>3.0000000000000001E-3</v>
      </c>
      <c r="B213" s="12" t="s">
        <v>224</v>
      </c>
      <c r="C213" s="12" t="s">
        <v>225</v>
      </c>
      <c r="D213" s="14" t="s">
        <v>226</v>
      </c>
    </row>
    <row r="214" spans="1:4" x14ac:dyDescent="0.35">
      <c r="A214" s="2">
        <v>45889</v>
      </c>
      <c r="B214" s="13">
        <v>20</v>
      </c>
      <c r="C214" s="14">
        <f>25*B214*A213</f>
        <v>1.5</v>
      </c>
      <c r="D214" s="14">
        <f>25+C214</f>
        <v>26.5</v>
      </c>
    </row>
    <row r="215" spans="1:4" x14ac:dyDescent="0.35">
      <c r="B215" s="13"/>
      <c r="C215" s="14"/>
      <c r="D215" s="14"/>
    </row>
    <row r="216" spans="1:4" x14ac:dyDescent="0.35">
      <c r="B216" s="13"/>
      <c r="C216" s="14"/>
      <c r="D216" s="14"/>
    </row>
    <row r="217" spans="1:4" x14ac:dyDescent="0.35">
      <c r="B217" s="13"/>
      <c r="C217" s="14"/>
      <c r="D217" s="14"/>
    </row>
    <row r="218" spans="1:4" x14ac:dyDescent="0.35">
      <c r="B218" s="13"/>
      <c r="C218" s="14"/>
      <c r="D218" s="14"/>
    </row>
    <row r="219" spans="1:4" x14ac:dyDescent="0.35">
      <c r="B219" s="13"/>
      <c r="C219" s="14"/>
      <c r="D219" s="14"/>
    </row>
    <row r="220" spans="1:4" x14ac:dyDescent="0.35">
      <c r="B220" s="13"/>
      <c r="C220" s="14"/>
      <c r="D220" s="14"/>
    </row>
    <row r="221" spans="1:4" x14ac:dyDescent="0.35">
      <c r="B221" s="12"/>
      <c r="C221" s="14"/>
      <c r="D221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Членские</vt:lpstr>
      <vt:lpstr>Целевые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Halina</dc:creator>
  <cp:lastModifiedBy>Galina R</cp:lastModifiedBy>
  <dcterms:created xsi:type="dcterms:W3CDTF">2015-06-05T18:19:34Z</dcterms:created>
  <dcterms:modified xsi:type="dcterms:W3CDTF">2025-08-25T19:07:53Z</dcterms:modified>
</cp:coreProperties>
</file>