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8" documentId="8_{53084D61-7B55-447F-BDB7-A6BA68B6B27B}" xr6:coauthVersionLast="47" xr6:coauthVersionMax="47" xr10:uidLastSave="{AF52FF3E-6C39-428A-8568-4D75F497923A}"/>
  <bookViews>
    <workbookView xWindow="3072" yWindow="182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A15" i="1"/>
  <c r="A34" i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<sst xmlns="http://schemas.openxmlformats.org/spreadsheetml/2006/main" count="4071" uniqueCount="2467">
  <si>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</si>
  <si>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</si>
  <si>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</si>
  <si>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</si>
  <si>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</si>
  <si>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</si>
  <si>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</si>
  <si>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</si>
  <si>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</si>
  <si>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</si>
  <si>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</si>
  <si>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</si>
  <si>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</si>
  <si>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</si>
  <si>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</si>
  <si>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</si>
  <si>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</si>
  <si>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</si>
  <si>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</si>
  <si>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</si>
  <si>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</si>
  <si>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</si>
  <si>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</si>
  <si>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</si>
  <si>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</si>
  <si>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</si>
  <si>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</si>
  <si>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</si>
  <si>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</si>
  <si>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</si>
  <si>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</si>
  <si>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</si>
  <si>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</si>
  <si>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</si>
  <si>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</si>
  <si>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</si>
  <si>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</si>
  <si>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</si>
  <si>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</si>
  <si>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</si>
  <si>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</si>
  <si>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</si>
  <si>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</si>
  <si>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</si>
  <si>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</si>
  <si>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</si>
  <si>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</si>
  <si>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</si>
  <si>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</si>
  <si>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</si>
  <si>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</si>
  <si>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</si>
  <si>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</si>
  <si>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</si>
  <si>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</si>
  <si>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</si>
  <si>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</si>
  <si>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</si>
  <si>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</si>
  <si>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</si>
  <si>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</si>
  <si>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</si>
  <si>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</si>
  <si>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</si>
  <si>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</si>
  <si>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</si>
  <si>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</si>
  <si>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</si>
  <si>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</si>
  <si>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</si>
  <si>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</si>
  <si>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</si>
  <si>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</si>
  <si>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</si>
  <si>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</si>
  <si>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</si>
  <si>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</si>
  <si>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</si>
  <si>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</si>
  <si>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</si>
  <si>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</si>
  <si>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</si>
  <si>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</si>
  <si>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</si>
  <si>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</si>
  <si>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</si>
  <si>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</si>
  <si>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</si>
  <si>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</si>
  <si>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</si>
  <si>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</si>
  <si>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</si>
  <si>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</si>
  <si>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</si>
  <si>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</si>
  <si>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</si>
  <si>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</si>
  <si>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</si>
  <si>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</si>
  <si>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</si>
  <si>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</si>
  <si>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</si>
  <si>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</si>
  <si>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</si>
  <si>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</si>
  <si>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</si>
  <si>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</si>
  <si>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</si>
  <si>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</si>
  <si>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</si>
  <si>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</si>
  <si>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</si>
  <si>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</si>
  <si>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</si>
  <si>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</si>
  <si>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</si>
  <si>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</si>
  <si>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</si>
  <si>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</si>
  <si>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</si>
  <si>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</si>
  <si>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</si>
  <si>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</si>
  <si>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</si>
  <si>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</si>
  <si>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</si>
  <si>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</si>
  <si>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</si>
  <si>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</si>
  <si>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</si>
  <si>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</si>
  <si>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</si>
  <si>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</si>
  <si>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</si>
  <si>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</si>
  <si>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</si>
  <si>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</si>
  <si>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</si>
  <si>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</si>
  <si>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</si>
  <si>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</si>
  <si>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</si>
  <si>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</si>
  <si>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</si>
  <si>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</si>
  <si>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</si>
  <si>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</si>
  <si>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</si>
  <si>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</si>
  <si>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</si>
  <si>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</si>
  <si>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</si>
  <si>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</si>
  <si>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</si>
  <si>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</si>
  <si>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</si>
  <si>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</si>
  <si>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</si>
  <si>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</si>
  <si>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</si>
  <si>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</si>
  <si>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</si>
  <si>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</si>
  <si>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</si>
  <si>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</si>
  <si>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</si>
  <si>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</si>
  <si>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</si>
  <si>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</si>
  <si>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</si>
  <si>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</si>
  <si>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</si>
  <si>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</si>
  <si>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</si>
  <si>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</si>
  <si>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</si>
  <si>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</si>
  <si>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</si>
  <si>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</si>
  <si>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</si>
  <si>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</si>
  <si>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</si>
  <si>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</si>
  <si>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</si>
  <si>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</si>
  <si>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</si>
  <si>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</si>
  <si>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</si>
  <si>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</si>
  <si>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</si>
  <si>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</si>
  <si>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</si>
  <si>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</si>
  <si>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</si>
  <si>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</si>
  <si>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</si>
  <si>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</si>
  <si>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</si>
  <si>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</si>
  <si>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</si>
  <si>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</si>
  <si>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</si>
  <si>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</si>
  <si>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</si>
  <si>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</si>
  <si>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</si>
  <si>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</si>
  <si>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</si>
  <si>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</si>
  <si>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</si>
  <si>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</si>
  <si>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</si>
  <si>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</si>
  <si>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</si>
  <si>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</si>
  <si>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</si>
  <si>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</si>
  <si>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</si>
  <si>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</si>
  <si>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</si>
  <si>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</si>
  <si>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</si>
  <si>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</si>
  <si>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</si>
  <si>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</si>
  <si>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</si>
  <si>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</si>
  <si>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</si>
  <si>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</si>
  <si>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</si>
  <si>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</si>
  <si>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</si>
  <si>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</si>
  <si>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</si>
  <si>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</si>
  <si>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</si>
  <si>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</si>
  <si>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</si>
  <si>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</si>
  <si>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</si>
  <si>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</si>
  <si>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</si>
  <si>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</si>
  <si>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</si>
  <si>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</si>
  <si>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</si>
  <si>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</si>
  <si>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</si>
  <si>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</si>
  <si>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</si>
  <si>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</si>
  <si>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</si>
  <si>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</si>
  <si>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</si>
  <si>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</si>
  <si>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</si>
  <si>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</si>
  <si>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</si>
  <si>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</si>
  <si>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</si>
  <si>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</si>
  <si>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</si>
  <si>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</si>
  <si>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</si>
  <si>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</si>
  <si>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</si>
  <si>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</si>
  <si>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</si>
  <si>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</si>
  <si>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</si>
  <si>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</si>
  <si>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</si>
  <si>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</si>
  <si>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</si>
  <si>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</si>
  <si>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</si>
  <si>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</si>
  <si>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</si>
  <si>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</si>
  <si>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</si>
  <si>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</si>
  <si>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</si>
  <si>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</si>
  <si>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</si>
  <si>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</si>
  <si>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</si>
  <si>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</si>
  <si>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</si>
  <si>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</si>
  <si>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</si>
  <si>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</si>
  <si>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</si>
  <si>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</si>
  <si>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</si>
  <si>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</si>
  <si>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</si>
  <si>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</si>
  <si>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</si>
  <si>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</si>
  <si>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</si>
  <si>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</si>
  <si>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</si>
  <si>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</si>
  <si>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</si>
  <si>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</si>
  <si>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</si>
  <si>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</si>
  <si>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</si>
  <si>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</si>
  <si>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</si>
  <si>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</si>
  <si>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</si>
  <si>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</si>
  <si>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</si>
  <si>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</si>
  <si>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</si>
  <si>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</si>
  <si>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</si>
  <si>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</si>
  <si>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</si>
  <si>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</si>
  <si>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</si>
  <si>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</si>
  <si>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</si>
  <si>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</si>
  <si>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</si>
  <si>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</si>
  <si>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</si>
  <si>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</si>
  <si>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</si>
  <si>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</si>
  <si>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</si>
  <si>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</si>
  <si>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</si>
  <si>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</si>
  <si>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</si>
  <si>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</si>
  <si>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</si>
  <si>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</si>
  <si>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</si>
  <si>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</si>
  <si>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</si>
  <si>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</si>
  <si>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</si>
  <si>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</si>
  <si>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</si>
  <si>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</si>
  <si>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</si>
  <si>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</si>
  <si>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</si>
  <si>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</si>
  <si>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</si>
  <si>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</si>
  <si>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</si>
  <si>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</si>
  <si>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</si>
  <si>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</si>
  <si>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</si>
  <si>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</si>
  <si>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</si>
  <si>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</si>
  <si>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</si>
  <si>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</si>
  <si>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</si>
  <si>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</si>
  <si>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</si>
  <si>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</si>
  <si>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</si>
  <si>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</si>
  <si>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</si>
  <si>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</si>
  <si>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</si>
  <si>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</si>
  <si>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</si>
  <si>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</si>
  <si>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</si>
  <si>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</si>
  <si>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</si>
  <si>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</si>
  <si>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</si>
  <si>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</si>
  <si>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</si>
  <si>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</si>
  <si>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</si>
  <si>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</si>
  <si>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</si>
  <si>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</si>
  <si>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</si>
  <si>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</si>
  <si>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</si>
  <si>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</si>
  <si>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</si>
  <si>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</si>
  <si>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</si>
  <si>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</si>
  <si>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</si>
  <si>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</si>
  <si>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</si>
  <si>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</si>
  <si>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</si>
  <si>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</si>
  <si>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</si>
  <si>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</si>
  <si>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</si>
  <si>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</si>
  <si>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</si>
  <si>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</si>
  <si>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</si>
  <si>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</si>
  <si>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</si>
  <si>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</si>
  <si>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</si>
  <si>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</si>
  <si>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</si>
  <si>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</si>
  <si>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</si>
  <si>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</si>
  <si>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</si>
  <si>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</si>
  <si>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</si>
  <si>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</si>
  <si>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</si>
  <si>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</si>
  <si>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</si>
  <si>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</si>
  <si>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</si>
  <si>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</si>
  <si>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</si>
  <si>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</si>
  <si>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</si>
  <si>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</si>
  <si>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</si>
  <si>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</si>
  <si>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</si>
  <si>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</si>
  <si>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</si>
  <si>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</si>
  <si>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</si>
  <si>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</si>
  <si>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</si>
  <si>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</si>
  <si>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</si>
  <si>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</si>
  <si>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</si>
  <si>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</si>
  <si>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</si>
  <si>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</si>
  <si>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</si>
  <si>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</si>
  <si>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</si>
  <si>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</si>
  <si>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</si>
  <si>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</si>
  <si>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</si>
  <si>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</si>
  <si>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</si>
  <si>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</si>
  <si>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</si>
  <si>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</si>
  <si>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</si>
  <si>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</si>
  <si>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</si>
  <si>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</si>
  <si>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</si>
  <si>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</si>
  <si>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</si>
  <si>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</si>
  <si>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</si>
  <si>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</si>
  <si>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</si>
  <si>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</si>
  <si>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</si>
  <si>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</si>
  <si>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</si>
  <si>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</si>
  <si>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</si>
  <si>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</si>
  <si>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</si>
  <si>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</si>
  <si>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</si>
  <si>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</si>
  <si>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</si>
  <si>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</si>
  <si>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</si>
  <si>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</si>
  <si>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</si>
  <si>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</si>
  <si>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</si>
  <si>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</si>
  <si>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</si>
  <si>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</si>
  <si>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</si>
  <si>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</si>
  <si>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</si>
  <si>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</si>
  <si>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</si>
  <si>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</si>
  <si>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</si>
  <si>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</si>
  <si>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</si>
  <si>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</si>
  <si>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</si>
  <si>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</si>
  <si>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</si>
  <si>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</si>
  <si>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</si>
  <si>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</si>
  <si>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</si>
  <si>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</si>
  <si>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</si>
  <si>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</si>
  <si>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</si>
  <si>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</si>
  <si>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</si>
  <si>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</si>
  <si>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</si>
  <si>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</si>
  <si>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</si>
  <si>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</si>
  <si>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</si>
  <si>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</si>
  <si>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</si>
  <si>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</si>
  <si>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</si>
  <si>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</si>
  <si>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</si>
  <si>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</si>
  <si>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</si>
  <si>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</si>
  <si>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</si>
  <si>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</si>
  <si>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</si>
  <si>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</si>
  <si>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</si>
  <si>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</si>
  <si>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</si>
  <si>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</si>
  <si>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</si>
  <si>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</si>
  <si>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</si>
  <si>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</si>
  <si>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</si>
  <si>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</si>
  <si>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</si>
  <si>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</si>
  <si>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</si>
  <si>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</si>
  <si>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</si>
  <si>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</si>
  <si>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</si>
  <si>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</si>
  <si>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</si>
  <si>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</si>
  <si>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</si>
  <si>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</si>
  <si>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</si>
  <si>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</si>
  <si>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</si>
  <si>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</si>
  <si>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</si>
  <si>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</si>
  <si>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</si>
  <si>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</si>
  <si>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</si>
  <si>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</si>
  <si>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</si>
  <si>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</si>
  <si>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</si>
  <si>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</si>
  <si>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</si>
  <si>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</si>
  <si>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</si>
  <si>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</si>
  <si>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</si>
  <si>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</si>
  <si>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</si>
  <si>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</si>
  <si>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</si>
  <si>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</si>
  <si>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</si>
  <si>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</si>
  <si>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</si>
  <si>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</si>
  <si>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</si>
  <si>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</si>
  <si>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</si>
  <si>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</si>
  <si>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</si>
  <si>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</si>
  <si>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</si>
  <si>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</si>
  <si>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</si>
  <si>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</si>
  <si>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</si>
  <si>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</si>
  <si>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</si>
  <si>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</si>
  <si>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</si>
  <si>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</si>
  <si>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</si>
  <si>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</si>
  <si>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</si>
  <si>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</si>
  <si>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</si>
  <si>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</si>
  <si>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</si>
  <si>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</si>
  <si>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</si>
  <si>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</si>
  <si>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</si>
  <si>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</si>
  <si>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</si>
  <si>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</si>
  <si>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</si>
  <si>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</si>
  <si>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</si>
  <si>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</si>
  <si>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</si>
  <si>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</si>
  <si>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</si>
  <si>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</si>
  <si>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</si>
  <si>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</si>
  <si>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</si>
  <si>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</si>
  <si>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</si>
  <si>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</si>
  <si>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</si>
  <si>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</si>
  <si>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</si>
  <si>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</si>
  <si>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</si>
  <si>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</si>
  <si>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</si>
  <si>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</si>
  <si>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</si>
  <si>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</si>
  <si>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</si>
  <si>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</si>
  <si>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</si>
  <si>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</si>
  <si>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</si>
  <si>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</si>
  <si>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</si>
  <si>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</si>
  <si>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</si>
  <si>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</si>
  <si>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</si>
  <si>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</si>
  <si>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</si>
  <si>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</si>
  <si>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</si>
  <si>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</si>
  <si>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</si>
  <si>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</si>
  <si>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</si>
  <si>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</si>
  <si>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</si>
  <si>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</si>
  <si>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</si>
  <si>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</si>
  <si>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</si>
  <si>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</si>
  <si>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</si>
  <si>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</si>
  <si>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</si>
  <si>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</si>
  <si>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</si>
  <si>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</si>
  <si>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</si>
  <si>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</si>
  <si>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</si>
  <si>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</si>
  <si>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</si>
  <si>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</si>
  <si>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</si>
  <si>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</si>
  <si>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</si>
  <si>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</si>
  <si>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</si>
  <si>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</si>
  <si>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</si>
  <si>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</si>
  <si>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</si>
  <si>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</si>
  <si>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</si>
  <si>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</si>
  <si>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</si>
  <si>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</si>
  <si>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</si>
  <si>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</si>
  <si>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</si>
  <si>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</si>
  <si>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</si>
  <si>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</si>
  <si>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</si>
  <si>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</si>
  <si>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</si>
  <si>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</si>
  <si>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</si>
  <si>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</si>
  <si>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</si>
  <si>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</si>
  <si>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</si>
  <si>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</si>
  <si>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</si>
  <si>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</si>
  <si>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</si>
  <si>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</si>
  <si>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</si>
  <si>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</si>
  <si>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</si>
  <si>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</si>
  <si>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</si>
  <si>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</si>
  <si>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</si>
  <si>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</si>
  <si>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</si>
  <si>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</si>
  <si>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</si>
  <si>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</si>
  <si>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</si>
  <si>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</si>
  <si>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</si>
  <si>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</si>
  <si>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</si>
  <si>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</si>
  <si>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</si>
  <si>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</si>
  <si>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</si>
  <si>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</si>
  <si>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</si>
  <si>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</si>
  <si>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</si>
  <si>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</si>
  <si>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</si>
  <si>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</si>
  <si>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</si>
  <si>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</si>
  <si>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</si>
  <si>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</si>
  <si>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</si>
  <si>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</si>
  <si>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</si>
  <si>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</si>
  <si>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</si>
  <si>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</si>
  <si>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</si>
  <si>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</si>
  <si>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</si>
  <si>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</si>
  <si>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</si>
  <si>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</si>
  <si>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</si>
  <si>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</si>
  <si>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</si>
  <si>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</si>
  <si>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</si>
  <si>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</si>
  <si>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</si>
  <si>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</si>
  <si>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</si>
  <si>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</si>
  <si>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</si>
  <si>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</si>
  <si>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</si>
  <si>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</si>
  <si>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</si>
  <si>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</si>
  <si>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</si>
  <si>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</si>
  <si>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</si>
  <si>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</si>
  <si>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</si>
  <si>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</si>
  <si>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</si>
  <si>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</si>
  <si>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</si>
  <si>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</si>
  <si>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</si>
  <si>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</si>
  <si>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</si>
  <si>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</si>
  <si>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</si>
  <si>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</si>
  <si>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</si>
  <si>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</si>
  <si>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</si>
  <si>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</si>
  <si>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</si>
  <si>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</si>
  <si>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</si>
  <si>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</si>
  <si>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</si>
  <si>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</si>
  <si>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</si>
  <si>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</si>
  <si>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</si>
  <si>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</si>
  <si>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</si>
  <si>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</si>
  <si>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</si>
  <si>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</si>
  <si>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</si>
  <si>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</si>
  <si>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</si>
  <si>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</si>
  <si>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</si>
  <si>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</si>
  <si>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</si>
  <si>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</si>
  <si>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</si>
  <si>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</si>
  <si>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</si>
  <si>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</si>
  <si>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</si>
  <si>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</si>
  <si>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</si>
  <si>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</si>
  <si>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</si>
  <si>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</si>
  <si>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</si>
  <si>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</si>
  <si>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</si>
  <si>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</si>
  <si>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</si>
  <si>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</si>
  <si>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</si>
  <si>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</si>
  <si>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</si>
  <si>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</si>
  <si>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</si>
  <si>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</si>
  <si>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</si>
  <si>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</si>
  <si>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</si>
  <si>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</si>
  <si>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</si>
  <si>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</si>
  <si>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</si>
  <si>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</si>
  <si>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</si>
  <si>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</si>
  <si>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</si>
  <si>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</si>
  <si>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</si>
  <si>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</si>
  <si>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</si>
  <si>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</si>
  <si>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</si>
  <si>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</si>
  <si>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</si>
  <si>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</si>
  <si>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</si>
  <si>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</si>
  <si>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</si>
  <si>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</si>
  <si>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</si>
  <si>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</si>
  <si>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</si>
  <si>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</si>
  <si>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</si>
  <si>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</si>
  <si>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</si>
  <si>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</si>
  <si>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</si>
  <si>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</si>
  <si>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</si>
  <si>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</si>
  <si>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</si>
  <si>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</si>
  <si>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</si>
  <si>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</si>
  <si>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</si>
  <si>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</si>
  <si>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</si>
  <si>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</si>
  <si>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</si>
  <si>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</si>
  <si>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</si>
  <si>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</si>
  <si>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</si>
  <si>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</si>
  <si>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</si>
  <si>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</si>
  <si>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</si>
  <si>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</si>
  <si>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</si>
  <si>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</si>
  <si>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</si>
  <si>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</si>
  <si>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</si>
  <si>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</si>
  <si>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</si>
  <si>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</si>
  <si>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</si>
  <si>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</si>
  <si>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</si>
  <si>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</si>
  <si>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</si>
  <si>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</si>
  <si>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</si>
  <si>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</si>
  <si>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</si>
  <si>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</si>
  <si>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</si>
  <si>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</si>
  <si>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</si>
  <si>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</si>
  <si>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</si>
  <si>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</si>
  <si>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</si>
  <si>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</si>
  <si>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</si>
  <si>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</si>
  <si>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</si>
  <si>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</si>
  <si>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</si>
  <si>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</si>
  <si>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</si>
  <si>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</si>
  <si>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</si>
  <si>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</si>
  <si>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</si>
  <si>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</si>
  <si>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</si>
  <si>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</si>
  <si>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</si>
  <si>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</si>
  <si>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</si>
  <si>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</si>
  <si>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</si>
  <si>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</si>
  <si>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</si>
  <si>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</si>
  <si>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</si>
  <si>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</si>
  <si>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</si>
  <si>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</si>
  <si>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</si>
  <si>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</si>
  <si>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</si>
  <si>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</si>
  <si>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</si>
  <si>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</si>
  <si>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</si>
  <si>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</si>
  <si>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</si>
  <si>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</si>
  <si>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</si>
  <si>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</si>
  <si>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</si>
  <si>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</si>
  <si>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</si>
  <si>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</si>
  <si>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</si>
  <si>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</si>
  <si>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</si>
  <si>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</si>
  <si>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</si>
  <si>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</si>
  <si>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</si>
  <si>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</si>
  <si>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</si>
  <si>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</si>
  <si>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</si>
  <si>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</si>
  <si>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</si>
  <si>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</si>
  <si>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</si>
  <si>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</si>
  <si>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</si>
  <si>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</si>
  <si>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</si>
  <si>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</si>
  <si>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</si>
  <si>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</si>
  <si>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</si>
  <si>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</si>
  <si>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</si>
  <si>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</si>
  <si>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</si>
  <si>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</si>
  <si>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</si>
  <si>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</si>
  <si>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</si>
  <si>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</si>
  <si>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</si>
  <si>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</si>
  <si>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</si>
  <si>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</si>
  <si>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</si>
  <si>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</si>
  <si>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</si>
  <si>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</si>
  <si>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</si>
  <si>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</si>
  <si>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</si>
  <si>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</si>
  <si>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</si>
  <si>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</si>
  <si>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</si>
  <si>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</si>
  <si>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</si>
  <si>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</si>
  <si>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</si>
  <si>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</si>
  <si>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</si>
  <si>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</si>
  <si>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</si>
  <si>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</si>
  <si>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</si>
  <si>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</si>
  <si>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</si>
  <si>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</si>
  <si>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</si>
  <si>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</si>
  <si>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</si>
  <si>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</si>
  <si>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</si>
  <si>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</si>
  <si>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</si>
  <si>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</si>
  <si>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</si>
  <si>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</si>
  <si>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</si>
  <si>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</si>
  <si>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</si>
  <si>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</si>
  <si>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</si>
  <si>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</si>
  <si>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</si>
  <si>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</si>
  <si>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</si>
  <si>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</si>
  <si>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</si>
  <si>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</si>
  <si>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</si>
  <si>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</si>
  <si>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</si>
  <si>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</si>
  <si>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</si>
  <si>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</si>
  <si>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</si>
  <si>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</si>
  <si>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</si>
  <si>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</si>
  <si>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</si>
  <si>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</si>
  <si>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</si>
  <si>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</si>
  <si>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</si>
  <si>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</si>
  <si>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</si>
  <si>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</si>
  <si>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</si>
  <si>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</si>
  <si>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</si>
  <si>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</si>
  <si>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</si>
  <si>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</si>
  <si>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</si>
  <si>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</si>
  <si>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</si>
  <si>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</si>
  <si>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</si>
  <si>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</si>
  <si>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</si>
  <si>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</si>
  <si>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</si>
  <si>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</si>
  <si>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</si>
  <si>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</si>
  <si>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</si>
  <si>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</si>
  <si>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</si>
  <si>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</si>
  <si>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</si>
  <si>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</si>
  <si>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</si>
  <si>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</si>
  <si>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</si>
  <si>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</si>
  <si>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</si>
  <si>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</si>
  <si>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</si>
  <si>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</si>
  <si>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</si>
  <si>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</si>
  <si>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</si>
  <si>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</si>
  <si>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</si>
  <si>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</si>
  <si>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</si>
  <si>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</si>
  <si>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</si>
  <si>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</si>
  <si>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</si>
  <si>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</si>
  <si>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</si>
  <si>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</si>
  <si>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</si>
  <si>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</si>
  <si>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</si>
  <si>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</si>
  <si>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</si>
  <si>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</si>
  <si>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</si>
  <si>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</si>
  <si>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</si>
  <si>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</si>
  <si>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</si>
  <si>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</si>
  <si>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</si>
  <si>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</si>
  <si>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</si>
  <si>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</si>
  <si>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</si>
  <si>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</si>
  <si>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</si>
  <si>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</si>
  <si>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</si>
  <si>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</si>
  <si>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</si>
  <si>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</si>
  <si>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</si>
  <si>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</si>
  <si>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</si>
  <si>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</si>
  <si>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</si>
  <si>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</si>
  <si>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</si>
  <si>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</si>
  <si>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</si>
  <si>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</si>
  <si>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</si>
  <si>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</si>
  <si>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</si>
  <si>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</si>
  <si>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</si>
  <si>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</si>
  <si>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</si>
  <si>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</si>
  <si>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</si>
  <si>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</si>
  <si>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</si>
  <si>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</si>
  <si>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</si>
  <si>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</si>
  <si>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</si>
  <si>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</si>
  <si>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</si>
  <si>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</si>
  <si>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</si>
  <si>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</si>
  <si>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</si>
  <si>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</si>
  <si>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</si>
  <si>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</si>
  <si>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</si>
  <si>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</si>
  <si>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</si>
  <si>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</si>
  <si>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</si>
  <si>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</si>
  <si>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</si>
  <si>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</si>
  <si>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</si>
  <si>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</si>
  <si>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</si>
  <si>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</si>
  <si>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</si>
  <si>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</si>
  <si>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</si>
  <si>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</si>
  <si>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</si>
  <si>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</si>
  <si>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</si>
  <si>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</si>
  <si>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</si>
  <si>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</si>
  <si>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</si>
  <si>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</si>
  <si>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</si>
  <si>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</si>
  <si>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</si>
  <si>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</si>
  <si>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</si>
  <si>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</si>
  <si>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</si>
  <si>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</si>
  <si>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</si>
  <si>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</si>
  <si>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</si>
  <si>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</si>
  <si>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</si>
  <si>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</si>
  <si>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</si>
  <si>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</si>
  <si>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</si>
  <si>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</si>
  <si>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</si>
  <si>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</si>
  <si>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</si>
  <si>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</si>
  <si>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</si>
  <si>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</si>
  <si>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</si>
  <si>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</si>
  <si>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</si>
  <si>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</si>
  <si>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</si>
  <si>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</si>
  <si>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</si>
  <si>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</si>
  <si>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</si>
  <si>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</si>
  <si>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</si>
  <si>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</si>
  <si>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</si>
  <si>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</si>
  <si>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</si>
  <si>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</si>
  <si>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</si>
  <si>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</si>
  <si>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</si>
  <si>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</si>
  <si>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</si>
  <si>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</si>
  <si>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</si>
  <si>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</si>
  <si>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</si>
  <si>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</si>
  <si>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</si>
  <si>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</si>
  <si>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</si>
  <si>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</si>
  <si>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</si>
  <si>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</si>
  <si>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</si>
  <si>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</si>
  <si>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</si>
  <si>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</si>
  <si>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</si>
  <si>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</si>
  <si>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</si>
  <si>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</si>
  <si>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</si>
  <si>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</si>
  <si>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</si>
  <si>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</si>
  <si>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</si>
  <si>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</si>
  <si>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</si>
  <si>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</si>
  <si>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</si>
  <si>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</si>
  <si>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</si>
  <si>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</si>
  <si>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</si>
  <si>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</si>
  <si>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</si>
  <si>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</si>
  <si>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</si>
  <si>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</si>
  <si>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</si>
  <si>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</si>
  <si>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</si>
  <si>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</si>
  <si>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</si>
  <si>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</si>
  <si>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</si>
  <si>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</si>
  <si>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</si>
  <si>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</si>
  <si>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</si>
  <si>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</si>
  <si>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</si>
  <si>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</si>
  <si>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</si>
  <si>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</si>
  <si>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</si>
  <si>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</si>
  <si>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</si>
  <si>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</si>
  <si>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</si>
  <si>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</si>
  <si>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</si>
  <si>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</si>
  <si>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</si>
  <si>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</si>
  <si>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</si>
  <si>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</si>
  <si>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</si>
  <si>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</si>
  <si>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</si>
  <si>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</si>
  <si>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</si>
  <si>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</si>
  <si>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</si>
  <si>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</si>
  <si>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</si>
  <si>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</si>
  <si>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</si>
  <si>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</si>
  <si>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</si>
  <si>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</si>
  <si>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</si>
  <si>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</si>
  <si>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</si>
  <si>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</si>
  <si>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</si>
  <si>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</si>
  <si>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</si>
  <si>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</si>
  <si>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</si>
  <si>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</si>
  <si>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</si>
  <si>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</si>
  <si>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</si>
  <si>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</si>
  <si>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</si>
  <si>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</si>
  <si>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</si>
  <si>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</si>
  <si>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</si>
  <si>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</si>
  <si>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</si>
  <si>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</si>
  <si>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</si>
  <si>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</si>
  <si>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</si>
  <si>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</si>
  <si>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</si>
  <si>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</si>
  <si>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</si>
  <si>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</si>
  <si>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</si>
  <si>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</si>
  <si>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</si>
  <si>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</si>
  <si>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</si>
  <si>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</si>
  <si>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</si>
  <si>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</si>
  <si>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</si>
  <si>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</si>
  <si>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</si>
  <si>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</si>
  <si>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</si>
  <si>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</si>
  <si>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</si>
  <si>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</si>
  <si>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</si>
  <si>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</si>
  <si>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</si>
  <si>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</si>
  <si>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</si>
  <si>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</si>
  <si>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</si>
  <si>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</si>
  <si>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</si>
  <si>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</si>
  <si>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</si>
  <si>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</si>
  <si>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</si>
  <si>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</si>
  <si>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</si>
  <si>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</si>
  <si>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</si>
  <si>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</si>
  <si>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</si>
  <si>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</si>
  <si>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</si>
  <si>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</si>
  <si>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</si>
  <si>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</si>
  <si>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</si>
  <si>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</si>
  <si>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</si>
  <si>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</si>
  <si>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</si>
  <si>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</si>
  <si>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</si>
  <si>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</si>
  <si>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</si>
  <si>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</si>
  <si>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</si>
  <si>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</si>
  <si>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</si>
  <si>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</si>
  <si>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</si>
  <si>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</si>
  <si>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</si>
  <si>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</si>
  <si>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</si>
  <si>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</si>
  <si>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</si>
  <si>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</si>
  <si>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</si>
  <si>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</si>
  <si>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</si>
  <si>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</si>
  <si>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</si>
  <si>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</si>
  <si>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</si>
  <si>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</si>
  <si>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</si>
  <si>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</si>
  <si>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</si>
  <si>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</si>
  <si>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</si>
  <si>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</si>
  <si>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</si>
  <si>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</si>
  <si>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</si>
  <si>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</si>
  <si>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</si>
  <si>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</si>
  <si>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</si>
  <si>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</si>
  <si>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</si>
  <si>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</si>
  <si>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</si>
  <si>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</si>
  <si>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</si>
  <si>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</si>
  <si>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</si>
  <si>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</si>
  <si>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</si>
  <si>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</si>
  <si>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</si>
  <si>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</si>
  <si>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</si>
  <si>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</si>
  <si>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</si>
  <si>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</si>
  <si>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</si>
  <si>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</si>
  <si>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</si>
  <si>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</si>
  <si>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</si>
  <si>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</si>
  <si>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</si>
  <si>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</si>
  <si>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</si>
  <si>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</si>
  <si>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</si>
  <si>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</si>
  <si>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</si>
  <si>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</si>
  <si>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</si>
  <si>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</si>
  <si>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</si>
  <si>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</si>
  <si>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</si>
  <si>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</si>
  <si>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</si>
  <si>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</si>
  <si>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</si>
  <si>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</si>
  <si>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</si>
  <si>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</si>
  <si>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</si>
  <si>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</si>
  <si>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</si>
  <si>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</si>
  <si>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</si>
  <si>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</si>
  <si>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</si>
  <si>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</si>
  <si>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</si>
  <si>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</si>
  <si>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</si>
  <si>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</si>
  <si>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</si>
  <si>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</si>
  <si>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</si>
  <si>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</si>
  <si>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</si>
  <si>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</si>
  <si>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</si>
  <si>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</si>
  <si>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</si>
  <si>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</si>
  <si>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</si>
  <si>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</si>
  <si>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</si>
  <si>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</si>
  <si>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</si>
  <si>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</si>
  <si>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</si>
  <si>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</si>
  <si>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</si>
  <si>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</si>
  <si>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</si>
  <si>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</si>
  <si>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</si>
  <si>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</si>
  <si>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</si>
  <si>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</si>
  <si>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</si>
  <si>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</si>
  <si>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</si>
  <si>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</si>
  <si>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</si>
  <si>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</si>
  <si>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</si>
  <si>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</si>
  <si>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</si>
  <si>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</si>
  <si>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</si>
  <si>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</si>
  <si>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</si>
  <si>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</si>
  <si>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</si>
  <si>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</si>
  <si>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</si>
  <si>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</si>
  <si>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</si>
  <si>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</si>
  <si>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</si>
  <si>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</si>
  <si>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</si>
  <si>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</si>
  <si>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</si>
  <si>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</si>
  <si>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</si>
  <si>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</si>
  <si>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</si>
  <si>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</si>
  <si>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</si>
  <si>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</si>
  <si>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</si>
  <si>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</si>
  <si>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</si>
  <si>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</si>
  <si>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</si>
  <si>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</si>
  <si>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</si>
  <si>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</si>
  <si>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</si>
  <si>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</si>
  <si>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</si>
  <si>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</si>
  <si>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</si>
  <si>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</si>
  <si>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</si>
  <si>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</si>
  <si>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</si>
  <si>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</si>
  <si>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</si>
  <si>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</si>
  <si>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</si>
  <si>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</si>
  <si>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</si>
  <si>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</si>
  <si>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</si>
  <si>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</si>
  <si>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</si>
  <si>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</si>
  <si>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</si>
  <si>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</si>
  <si>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</si>
  <si>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</si>
  <si>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</si>
  <si>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</si>
  <si>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</si>
  <si>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</si>
  <si>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</si>
  <si>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</si>
  <si>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</si>
  <si>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</si>
  <si>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</si>
  <si>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</si>
  <si>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</si>
  <si>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</si>
  <si>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</si>
  <si>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</si>
  <si>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</si>
  <si>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</si>
  <si>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</si>
  <si>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</si>
  <si>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</si>
  <si>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</si>
  <si>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</si>
  <si>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</si>
  <si>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</si>
  <si>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</si>
  <si>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</si>
  <si>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</si>
  <si>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</si>
  <si>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</si>
  <si>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</si>
  <si>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</si>
  <si>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</si>
  <si>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</si>
  <si>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</si>
  <si>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</si>
  <si>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</si>
  <si>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</si>
  <si>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</si>
  <si>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</si>
  <si>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</si>
  <si>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</si>
  <si>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</si>
  <si>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</si>
  <si>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</si>
  <si>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</si>
  <si>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</si>
  <si>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</si>
  <si>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</si>
  <si>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</si>
  <si>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</si>
  <si>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</si>
  <si>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</si>
  <si>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</si>
  <si>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</si>
  <si>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</si>
  <si>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</si>
  <si>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</si>
  <si>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</si>
  <si>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</si>
  <si>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</si>
  <si>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</si>
  <si>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</si>
  <si>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</si>
  <si>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</si>
  <si>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</si>
  <si>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</si>
  <si>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</si>
  <si>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</si>
  <si>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</si>
  <si>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</si>
  <si>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</si>
  <si>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</si>
  <si>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</si>
  <si>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</si>
  <si>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</si>
  <si>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</si>
  <si>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</si>
  <si>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</si>
  <si>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</si>
  <si>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</si>
  <si>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</si>
  <si>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</si>
  <si>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</si>
  <si>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</si>
  <si>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</si>
  <si>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</si>
  <si>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</si>
  <si>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</si>
  <si>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</si>
  <si>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</si>
  <si>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</si>
  <si>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</si>
  <si>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</si>
  <si>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</si>
  <si>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</si>
  <si>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</si>
  <si>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</si>
  <si>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</si>
  <si>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</si>
  <si>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</si>
  <si>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</si>
  <si>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</si>
  <si>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</si>
  <si>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</si>
  <si>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</si>
  <si>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</si>
  <si>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</si>
  <si>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</si>
  <si>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</si>
  <si>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</si>
  <si>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</si>
  <si>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</si>
  <si>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</si>
  <si>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</si>
  <si>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</si>
  <si>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</si>
  <si>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</si>
  <si>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</si>
  <si>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</si>
  <si>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</si>
  <si>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</si>
  <si>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</si>
  <si>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</si>
  <si>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</si>
  <si>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</si>
  <si>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</si>
  <si>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</si>
  <si>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</si>
  <si>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</si>
  <si>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</si>
  <si>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</si>
  <si>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</si>
  <si>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</si>
  <si>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</si>
  <si>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</si>
  <si>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</si>
  <si>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</si>
  <si>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</si>
  <si>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</si>
  <si>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</si>
  <si>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</si>
  <si>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</si>
  <si>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</si>
  <si>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</si>
  <si>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</si>
  <si>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</si>
  <si>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</si>
  <si>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</si>
  <si>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</si>
  <si>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</si>
  <si>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</si>
  <si>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</si>
  <si>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</si>
  <si>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</si>
  <si>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</si>
  <si>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</si>
  <si>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</si>
  <si>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</si>
  <si>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</si>
  <si>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</si>
  <si>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</si>
  <si>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</si>
  <si>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</si>
  <si>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</si>
  <si>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</si>
  <si>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</si>
  <si>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</si>
  <si>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</si>
  <si>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</si>
  <si>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</si>
  <si>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</si>
  <si>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</si>
  <si>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</si>
  <si>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</si>
  <si>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</si>
  <si>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</si>
  <si>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</si>
  <si>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</si>
  <si>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</si>
  <si>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</si>
  <si>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</si>
  <si>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</si>
  <si>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</si>
  <si>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</si>
  <si>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</si>
  <si>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</si>
  <si>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</si>
  <si>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</si>
  <si>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</si>
  <si>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</si>
  <si>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</si>
  <si>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</si>
  <si>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</si>
  <si>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</si>
  <si>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</si>
  <si>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</si>
  <si>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</si>
  <si>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</si>
  <si>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</si>
  <si>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</si>
  <si>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</si>
  <si>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</si>
  <si>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</si>
  <si>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</si>
  <si>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</si>
  <si>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</si>
  <si>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</si>
  <si>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</si>
  <si>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</si>
  <si>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</si>
  <si>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</si>
  <si>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</si>
  <si>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</si>
  <si>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</si>
  <si>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</si>
  <si>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</si>
  <si>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</si>
  <si>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</si>
  <si>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</si>
  <si>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</si>
  <si>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</si>
  <si>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</si>
  <si>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</si>
  <si>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</si>
  <si>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</si>
  <si>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</si>
  <si>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</si>
  <si>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</si>
  <si>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</si>
  <si>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</si>
  <si>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</si>
  <si>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</si>
  <si>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</si>
  <si>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</si>
  <si>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</si>
  <si>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</si>
  <si>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</si>
  <si>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</si>
  <si>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</si>
  <si>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</si>
  <si>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</si>
  <si>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</si>
  <si>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</si>
  <si>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</si>
  <si>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</si>
  <si>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</si>
  <si>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</si>
  <si>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</si>
  <si>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</si>
  <si>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</si>
  <si>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</si>
  <si>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</si>
  <si>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</si>
  <si>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</si>
  <si>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</si>
  <si>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</si>
  <si>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</si>
  <si>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</si>
  <si>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</si>
  <si>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</si>
  <si>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</si>
  <si>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</si>
  <si>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</si>
  <si>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</si>
  <si>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</si>
  <si>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</si>
  <si>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</si>
  <si>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</si>
  <si>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</si>
  <si>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</si>
  <si>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</si>
  <si>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</si>
  <si>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</si>
  <si>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</si>
  <si>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</si>
  <si>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</si>
  <si>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</si>
  <si>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</si>
  <si>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</si>
  <si>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</si>
  <si>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</si>
  <si>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</si>
  <si>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</si>
  <si>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</si>
  <si>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</si>
  <si>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</si>
  <si>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</si>
  <si>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</si>
  <si>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</si>
  <si>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</si>
  <si>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</si>
  <si>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</si>
  <si>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</si>
  <si>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</si>
  <si>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</si>
  <si>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</si>
  <si>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</si>
  <si>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</si>
  <si>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</si>
  <si>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</si>
  <si>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</si>
  <si>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</si>
  <si>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</si>
  <si>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</si>
  <si>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</si>
  <si>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</si>
  <si>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</si>
  <si>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</si>
  <si>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</si>
  <si>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</si>
  <si>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</si>
  <si>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</si>
  <si>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</si>
  <si>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</si>
  <si>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</si>
  <si>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</si>
  <si>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</si>
  <si>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</si>
  <si>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</si>
  <si>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</si>
  <si>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</si>
  <si>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</si>
  <si>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</si>
  <si>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</si>
  <si>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</si>
  <si>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</si>
  <si>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</si>
  <si>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</si>
  <si>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</si>
  <si>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</si>
  <si>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</si>
  <si>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</si>
  <si>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</si>
  <si>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</si>
  <si>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</si>
  <si>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</si>
  <si>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</si>
  <si>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</si>
  <si>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</si>
  <si>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</si>
  <si>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</si>
  <si>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</si>
  <si>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</si>
  <si>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</si>
  <si>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</si>
  <si>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</si>
  <si>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</si>
  <si>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</si>
  <si>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</si>
  <si>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</si>
  <si>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</si>
  <si>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</si>
  <si>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</si>
  <si>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</si>
  <si>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</si>
  <si>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</si>
  <si>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</si>
  <si>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</si>
  <si>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</si>
  <si>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</si>
  <si>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</si>
  <si>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</si>
  <si>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</si>
  <si>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</si>
  <si>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</si>
  <si>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</si>
  <si>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</si>
  <si>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</si>
  <si>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</si>
  <si>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</si>
  <si>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</si>
  <si>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</si>
  <si>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</si>
  <si>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</si>
  <si>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</si>
  <si>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</si>
  <si>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</si>
  <si>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</si>
  <si>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</si>
  <si>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</si>
  <si>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</si>
  <si>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</si>
  <si>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</si>
  <si>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</si>
  <si>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</si>
  <si>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</si>
  <si>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</si>
  <si>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</si>
  <si>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</si>
  <si>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</si>
  <si>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</si>
  <si>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</si>
  <si>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</si>
  <si>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</si>
  <si>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</si>
  <si>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</si>
  <si>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</si>
  <si>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</si>
  <si>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</si>
  <si>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</si>
  <si>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</si>
  <si>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</si>
  <si>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</si>
  <si>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</si>
  <si>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</si>
  <si>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</si>
  <si>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</si>
  <si>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</si>
  <si>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</si>
  <si>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</si>
  <si>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</si>
  <si>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</si>
  <si>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</si>
  <si>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</si>
  <si>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</si>
  <si>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</si>
  <si>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</si>
  <si>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</si>
  <si>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</si>
  <si>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</si>
  <si>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</si>
  <si>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</si>
  <si>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</si>
  <si>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</si>
  <si>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</si>
  <si>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</si>
  <si>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</si>
  <si>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</si>
  <si>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</si>
  <si>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</si>
  <si>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</si>
  <si>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</si>
  <si>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</si>
  <si>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</si>
  <si>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</si>
  <si>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</si>
  <si>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</si>
  <si>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</si>
  <si>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</si>
  <si>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</si>
  <si>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</si>
  <si>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</si>
  <si>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</si>
  <si>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</si>
  <si>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</si>
  <si>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</si>
  <si>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</si>
  <si>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</si>
  <si>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</si>
  <si>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</si>
  <si>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</si>
  <si>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</si>
  <si>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</si>
  <si>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</si>
  <si>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</si>
  <si>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</si>
  <si>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</si>
  <si>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</si>
  <si>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</si>
  <si>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</si>
  <si>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</si>
  <si>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</si>
  <si>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</si>
  <si>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</si>
  <si>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</si>
  <si>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</si>
  <si>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</si>
  <si>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</si>
  <si>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</si>
  <si>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</si>
  <si>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</si>
  <si>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</si>
  <si>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</si>
  <si>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</si>
  <si>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</si>
  <si>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</si>
  <si>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</si>
  <si>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</si>
  <si>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</si>
  <si>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</si>
  <si>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</si>
  <si>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</si>
  <si>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</si>
  <si>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</si>
  <si>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</si>
  <si>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</si>
  <si>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</si>
  <si>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</si>
  <si>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</si>
  <si>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</si>
  <si>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</si>
  <si>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</si>
  <si>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</si>
  <si>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</si>
  <si>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</si>
  <si>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</si>
  <si>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</si>
  <si>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</si>
  <si>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</si>
  <si>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</si>
  <si>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</si>
  <si>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</si>
  <si>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</si>
  <si>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</si>
  <si>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</si>
  <si>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</si>
  <si>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</si>
  <si>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</si>
  <si>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</si>
  <si>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</si>
  <si>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</si>
  <si>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</si>
  <si>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</si>
  <si>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</si>
  <si>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</si>
  <si>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</si>
  <si>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</si>
  <si>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</si>
  <si>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</si>
  <si>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</si>
  <si>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</si>
  <si>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</si>
  <si>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</si>
  <si>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</si>
  <si>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</si>
  <si>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</si>
  <si>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</si>
  <si>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</si>
  <si>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</si>
  <si>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</si>
  <si>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</si>
  <si>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</si>
  <si>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</si>
  <si>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</si>
  <si>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</si>
  <si>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</si>
  <si>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</si>
  <si>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</si>
  <si>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</si>
  <si>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</si>
  <si>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</si>
  <si>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</si>
  <si>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</si>
  <si>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</si>
  <si>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</si>
  <si>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</si>
  <si>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</si>
  <si>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</si>
  <si>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</si>
  <si>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</si>
  <si>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</si>
  <si>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</si>
  <si>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</si>
  <si>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</si>
  <si>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</si>
  <si>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</si>
  <si>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</si>
  <si>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</si>
  <si>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</si>
  <si>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</si>
  <si>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</si>
  <si>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</si>
  <si>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</si>
  <si>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</si>
  <si>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</si>
  <si>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</si>
  <si>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</si>
  <si>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</si>
  <si>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</si>
  <si>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</si>
  <si>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</si>
  <si>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</si>
  <si>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</si>
  <si>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</si>
  <si>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</si>
  <si>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</si>
  <si>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</si>
  <si>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</si>
  <si>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</si>
  <si>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</si>
  <si>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</si>
  <si>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</si>
  <si>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</si>
  <si>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</si>
  <si>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</si>
  <si>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</si>
  <si>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</si>
  <si>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</si>
  <si>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</si>
  <si>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</si>
  <si>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</si>
  <si>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</si>
  <si>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</si>
  <si>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</si>
  <si>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</si>
  <si>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</si>
  <si>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</si>
  <si>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</si>
  <si>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</si>
  <si>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</si>
  <si>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</si>
  <si>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</si>
  <si>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</si>
  <si>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</si>
  <si>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</si>
  <si>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</si>
  <si>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</si>
  <si>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</si>
  <si>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</si>
  <si>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</si>
  <si>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</si>
  <si>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</si>
  <si>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</si>
  <si>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</si>
  <si>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</si>
  <si>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</si>
  <si>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</si>
  <si>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</si>
  <si>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</si>
  <si>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</si>
  <si>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</si>
  <si>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</si>
  <si>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</si>
  <si>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</si>
  <si>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</si>
  <si>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</si>
  <si>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</si>
  <si>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</si>
  <si>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</si>
  <si>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</si>
  <si>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</si>
  <si>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</si>
  <si>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</si>
  <si>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</si>
  <si>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</si>
  <si>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</si>
  <si>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</si>
  <si>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</si>
  <si>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</si>
  <si>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</si>
  <si>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</si>
  <si>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</si>
  <si>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</si>
  <si>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</si>
  <si>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</si>
  <si>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</si>
  <si>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</si>
  <si>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</si>
  <si>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</si>
  <si>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</si>
  <si>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</si>
  <si>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</si>
  <si>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</si>
  <si>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</si>
  <si>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</si>
  <si>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</si>
  <si>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</si>
  <si>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</si>
  <si>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</si>
  <si>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</si>
  <si>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</si>
  <si>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</si>
  <si>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</si>
  <si>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</si>
  <si>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</si>
  <si>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</si>
  <si>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</si>
  <si>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</si>
  <si>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</si>
  <si>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</si>
  <si>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</si>
  <si>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</si>
  <si>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</si>
  <si>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</si>
  <si>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</si>
  <si>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</si>
  <si>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</si>
  <si>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</si>
  <si>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</si>
  <si>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</si>
  <si>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</si>
  <si>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</si>
  <si>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</si>
  <si>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</si>
  <si>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</si>
  <si>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</si>
  <si>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</si>
  <si>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</si>
  <si>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</si>
  <si>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</si>
  <si>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</si>
  <si>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</si>
  <si>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</si>
  <si>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</si>
  <si>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</si>
  <si>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</si>
  <si>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</si>
  <si>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</si>
  <si>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</si>
  <si>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</si>
  <si>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</si>
  <si>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</si>
  <si>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</si>
  <si>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</si>
  <si>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</si>
  <si>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</si>
  <si>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</si>
  <si>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</si>
  <si>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</si>
  <si>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</si>
  <si>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</si>
  <si>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</si>
  <si>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</si>
  <si>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</si>
  <si>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</si>
  <si>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</si>
  <si>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</si>
  <si>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</si>
  <si>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</si>
  <si>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</si>
  <si>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</si>
  <si>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</si>
  <si>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</si>
  <si>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</si>
  <si>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</si>
  <si>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</si>
  <si>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</si>
  <si>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</si>
  <si>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</si>
  <si>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</si>
  <si>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</si>
  <si>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</si>
  <si>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</si>
  <si>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</si>
  <si>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</si>
  <si>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</si>
  <si>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</si>
  <si>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</si>
  <si>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</si>
  <si>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</si>
  <si>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</si>
  <si>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</si>
  <si>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</si>
  <si>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</si>
  <si>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</si>
  <si>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</si>
  <si>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</si>
  <si>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</si>
  <si>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</si>
  <si>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</si>
  <si>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</si>
  <si>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</si>
  <si>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</si>
  <si>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</si>
  <si>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</si>
  <si>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</si>
  <si>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</si>
  <si>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</si>
  <si>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</si>
  <si>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</si>
  <si>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</si>
  <si>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</si>
  <si>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</si>
  <si>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</si>
  <si>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</si>
  <si>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</si>
  <si>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</si>
  <si>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</si>
  <si>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</si>
  <si>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</si>
  <si>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</si>
  <si>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</si>
  <si>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</si>
  <si>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</si>
  <si>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</si>
  <si>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</si>
  <si>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</si>
  <si>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</si>
  <si>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</si>
  <si>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</si>
  <si>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</si>
  <si>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</si>
  <si>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</si>
  <si>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</si>
  <si>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</si>
  <si>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</si>
  <si>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</si>
  <si>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</si>
  <si>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</si>
  <si>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</si>
  <si>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</si>
  <si>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</si>
  <si>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</si>
  <si>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</si>
  <si>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</si>
  <si>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</si>
  <si>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</si>
  <si>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</si>
  <si>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</si>
  <si>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</si>
  <si>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</si>
  <si>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</si>
  <si>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</si>
  <si>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</si>
  <si>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</si>
  <si>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</si>
  <si>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</si>
  <si>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</si>
  <si>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</si>
  <si>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</si>
  <si>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</si>
  <si>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</si>
  <si>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</si>
  <si>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</si>
  <si>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</si>
  <si>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</si>
  <si>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</si>
  <si>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</si>
  <si>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</si>
  <si>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</si>
  <si>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</si>
  <si>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</si>
  <si>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</si>
  <si>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</si>
  <si>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</si>
  <si>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</si>
  <si>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</si>
  <si>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</si>
  <si>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</si>
  <si>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</si>
  <si>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</si>
  <si>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</si>
  <si>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</si>
  <si>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</si>
  <si>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</si>
  <si>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</si>
  <si>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</si>
  <si>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</si>
  <si>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</si>
  <si>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</si>
  <si>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</si>
  <si>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</si>
  <si>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</si>
  <si>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</si>
  <si>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</si>
  <si>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</si>
  <si>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</si>
  <si>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</si>
  <si>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</si>
  <si>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</si>
  <si>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</si>
  <si>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</si>
  <si>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</si>
  <si>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</si>
  <si>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</si>
  <si>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</si>
  <si>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</si>
  <si>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</si>
  <si>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</si>
  <si>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</si>
  <si>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</si>
  <si>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</si>
  <si>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</si>
  <si>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</si>
  <si>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</si>
  <si>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</si>
  <si>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</si>
  <si>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</si>
  <si>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</si>
  <si>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</si>
  <si>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</si>
  <si>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</si>
  <si>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</si>
  <si>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</si>
  <si>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</si>
  <si>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</si>
  <si>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</si>
  <si>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</si>
  <si>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</si>
  <si>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</si>
  <si>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</si>
  <si>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</si>
  <si>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</si>
  <si>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</si>
  <si>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</si>
  <si>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</si>
  <si>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</si>
  <si>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</si>
  <si>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</si>
  <si>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</si>
  <si>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</si>
  <si>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</si>
  <si>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</si>
  <si>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</si>
  <si>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</si>
  <si>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</si>
  <si>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</si>
  <si>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iccf414</t>
  </si>
  <si>
    <t>8729 Fairbend</t>
  </si>
  <si>
    <t>Houston, TX 77055</t>
  </si>
  <si>
    <t>Install new 4 ton 80k BTU gas furnace</t>
  </si>
  <si>
    <t>M/N: A801X080BM4SCAA / S/N: 212731KHJG</t>
  </si>
  <si>
    <t>01211230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</si>
</sst>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8" dataDxfId="7" tableBorderDxfId="6">
  <autoFilter ref="A1:G78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11" sqref="C11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2461</v>
      </c>
    </row>
    <row r="4" spans="1:6" x14ac:dyDescent="0.25">
      <c r="A4" s="1" t="s">
        <v>3</v>
      </c>
      <c r="B4" s="7" t="s">
        <v>4</v>
      </c>
      <c r="C4" s="2">
        <f ca="1">TODAY()</f>
        <v>44560</v>
      </c>
    </row>
    <row r="5" spans="1:6" x14ac:dyDescent="0.25">
      <c r="A5" s="1" t="s">
        <v>5</v>
      </c>
      <c r="B5" s="7" t="s">
        <v>6</v>
      </c>
      <c r="C5" s="17" t="s">
        <v>2466</v>
      </c>
    </row>
    <row r="6" spans="1:6" s="3" customFormat="1" x14ac:dyDescent="0.25">
      <c r="A6" s="3" t="s">
        <v>7</v>
      </c>
      <c r="B6" s="8" t="s">
        <v>8</v>
      </c>
      <c r="C6" s="14" t="s">
        <v>2372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1796</v>
      </c>
    </row>
    <row r="12" spans="1:6" ht="14.4" x14ac:dyDescent="0.3">
      <c r="A12" s="20" t="s">
        <v>2462</v>
      </c>
    </row>
    <row r="13" spans="1:6" x14ac:dyDescent="0.25">
      <c r="A13" s="19" t="s">
        <v>2463</v>
      </c>
    </row>
    <row r="14" spans="1:6" x14ac:dyDescent="0.25">
      <c r="A14" s="21">
        <f>VLOOKUP(Invoice!A11, Table2[],2, FALSE)</f>
        <v>8322028975</v>
      </c>
    </row>
    <row r="15" spans="1:6" x14ac:dyDescent="0.25">
      <c r="A15" s="1" t="str">
        <f>VLOOKUP(Invoice!A11,Table2[],4, FALSE)</f>
        <v>rsample@hettig-kahn.com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2464</v>
      </c>
      <c r="B18" s="38"/>
      <c r="C18" s="41"/>
      <c r="E18" s="68"/>
      <c r="F18" s="68"/>
    </row>
    <row r="19" spans="1:6" s="4" customFormat="1" ht="20.100000000000001" customHeight="1" x14ac:dyDescent="0.25">
      <c r="A19" s="47" t="s">
        <v>2465</v>
      </c>
      <c r="B19" s="24"/>
      <c r="C19" s="41"/>
      <c r="E19" s="68"/>
      <c r="F19" s="68"/>
    </row>
    <row r="20" spans="1:6" s="4" customFormat="1" ht="20.100000000000001" customHeight="1" x14ac:dyDescent="0.25">
      <c r="A20" s="47" t="s">
        <v>2355</v>
      </c>
      <c r="B20" s="24"/>
      <c r="C20" s="41"/>
      <c r="E20" s="68"/>
      <c r="F20" s="68"/>
    </row>
    <row r="21" spans="1:6" s="4" customFormat="1" ht="20.100000000000001" customHeight="1" x14ac:dyDescent="0.25">
      <c r="A21" s="47" t="s">
        <v>2356</v>
      </c>
      <c r="B21" s="24"/>
      <c r="C21" s="41"/>
      <c r="E21" s="68"/>
      <c r="F21" s="68"/>
    </row>
    <row r="22" spans="1:6" s="4" customFormat="1" ht="20.100000000000001" customHeight="1" x14ac:dyDescent="0.25">
      <c r="A22" s="47"/>
      <c r="B22" s="24" t="s">
        <v>2338</v>
      </c>
      <c r="C22" s="41">
        <v>3675</v>
      </c>
      <c r="E22" s="68"/>
      <c r="F22" s="68"/>
    </row>
    <row r="23" spans="1:6" s="4" customFormat="1" ht="20.100000000000001" customHeight="1" x14ac:dyDescent="0.25">
      <c r="A23" s="47"/>
      <c r="B23" s="24"/>
      <c r="C23" s="41"/>
      <c r="E23" s="68"/>
      <c r="F23" s="68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t="str" cm="1">
        <f t="array" ref="A34:A36">_xlfn._xlws.FILTER(Filler!J21:J46,Invoice!C3=Filler!H21:H46,0)</f>
        <v xml:space="preserve">Notes: </v>
      </c>
      <c r="B34" s="24"/>
      <c r="C34" s="43"/>
    </row>
    <row r="35" spans="1:3" s="4" customFormat="1" ht="20.100000000000001" customHeight="1" x14ac:dyDescent="0.25">
      <c r="A35" s="47" t="str">
        <v>Email manufacturer warranty information to equipment owner.</v>
      </c>
      <c r="B35" s="24"/>
      <c r="C35" s="43"/>
    </row>
    <row r="36" spans="1:3" s="4" customFormat="1" ht="20.100000000000001" customHeight="1" x14ac:dyDescent="0.25">
      <c r="A36" s="40" t="str">
        <v>HPS provides a 2-year labor warranty</v>
      </c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3675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2448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2449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2449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2449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2449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2449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2449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2449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2451</v>
      </c>
      <c r="L21" s="37" t="s">
        <v>2450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2452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2449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2451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2452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2453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2451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2452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2449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2451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2452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2449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2451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2452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2449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2451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2452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2449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2451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2452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2449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2451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2452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2449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2451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2452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2441</v>
      </c>
      <c r="B377" t="s">
        <v>2392</v>
      </c>
    </row>
    <row r="378" spans="1:4" x14ac:dyDescent="0.25">
      <c r="A378" t="s">
        <v>2441</v>
      </c>
      <c r="B378" t="s">
        <v>2382</v>
      </c>
    </row>
    <row r="379" spans="1:4" x14ac:dyDescent="0.25">
      <c r="A379" t="s">
        <v>2441</v>
      </c>
      <c r="B379" t="s">
        <v>2383</v>
      </c>
    </row>
    <row r="380" spans="1:4" x14ac:dyDescent="0.25">
      <c r="A380" t="s">
        <v>2441</v>
      </c>
      <c r="B380" t="s">
        <v>2384</v>
      </c>
    </row>
    <row r="381" spans="1:4" x14ac:dyDescent="0.25">
      <c r="A381" t="s">
        <v>2441</v>
      </c>
      <c r="B381" t="s">
        <v>2385</v>
      </c>
    </row>
    <row r="382" spans="1:4" x14ac:dyDescent="0.25">
      <c r="A382" t="s">
        <v>2441</v>
      </c>
      <c r="B382" t="s">
        <v>2386</v>
      </c>
    </row>
    <row r="383" spans="1:4" x14ac:dyDescent="0.25">
      <c r="A383" t="s">
        <v>2441</v>
      </c>
      <c r="B383" t="s">
        <v>2387</v>
      </c>
    </row>
    <row r="384" spans="1:4" x14ac:dyDescent="0.25">
      <c r="A384" t="s">
        <v>2441</v>
      </c>
      <c r="B384" t="s">
        <v>2439</v>
      </c>
    </row>
    <row r="385" spans="1:4" x14ac:dyDescent="0.25">
      <c r="A385" t="s">
        <v>2441</v>
      </c>
      <c r="B385" t="s">
        <v>2440</v>
      </c>
    </row>
    <row r="386" spans="1:4" x14ac:dyDescent="0.25">
      <c r="A386" t="s">
        <v>2441</v>
      </c>
      <c r="C386" t="s">
        <v>2338</v>
      </c>
      <c r="D386" s="48">
        <v>197</v>
      </c>
    </row>
    <row r="387" spans="1:4" x14ac:dyDescent="0.25">
      <c r="A387" t="s">
        <v>2446</v>
      </c>
      <c r="B387" t="s">
        <v>2442</v>
      </c>
    </row>
    <row r="388" spans="1:4" x14ac:dyDescent="0.25">
      <c r="A388" t="s">
        <v>2446</v>
      </c>
      <c r="B388" t="s">
        <v>2443</v>
      </c>
    </row>
    <row r="389" spans="1:4" x14ac:dyDescent="0.25">
      <c r="A389" t="s">
        <v>2446</v>
      </c>
      <c r="B389" t="s">
        <v>2447</v>
      </c>
    </row>
    <row r="390" spans="1:4" x14ac:dyDescent="0.25">
      <c r="A390" t="s">
        <v>2446</v>
      </c>
      <c r="C390" t="s">
        <v>2444</v>
      </c>
      <c r="D390" s="48" t="s">
        <v>2445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763" workbookViewId="0">
      <selection activeCell="G783" sqref="G783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2454</v>
      </c>
      <c r="B781" s="31">
        <v>7138235734</v>
      </c>
      <c r="C781" s="31"/>
      <c r="D781" s="27" t="s">
        <v>2455</v>
      </c>
      <c r="E781" s="30"/>
      <c r="F781" s="30" t="s">
        <v>2456</v>
      </c>
      <c r="G781" s="30" t="s">
        <v>2457</v>
      </c>
    </row>
    <row r="782" spans="1:7" ht="14.4" x14ac:dyDescent="0.3">
      <c r="A782" s="30" t="s">
        <v>2458</v>
      </c>
      <c r="B782" s="31">
        <v>7138283798</v>
      </c>
      <c r="C782" s="31"/>
      <c r="D782" s="27" t="s">
        <v>2455</v>
      </c>
      <c r="E782" s="30"/>
      <c r="F782" s="30" t="s">
        <v>2459</v>
      </c>
      <c r="G782" s="30" t="s">
        <v>2460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2021-12-30T20:29:54Z</cp:lastPrinted>
  <dcterms:created xsi:type="dcterms:W3CDTF">2020-09-16T19:56:13Z</dcterms:created>
  <dcterms:modified xsi:type="dcterms:W3CDTF">2021-12-30T20:39:21Z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